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uc_tap\tranning_001_phieu-luong-tu-dong_0722\public\template\"/>
    </mc:Choice>
  </mc:AlternateContent>
  <bookViews>
    <workbookView xWindow="0" yWindow="0" windowWidth="23040" windowHeight="907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29" i="1"/>
  <c r="I30" i="1"/>
  <c r="I26" i="1"/>
  <c r="I25" i="1"/>
  <c r="I24" i="1"/>
  <c r="I23" i="1"/>
  <c r="H23" i="1"/>
  <c r="I22" i="1"/>
  <c r="H22" i="1"/>
  <c r="I21" i="1"/>
  <c r="H21" i="1"/>
  <c r="A14" i="1"/>
  <c r="I32" i="1"/>
  <c r="I31" i="1"/>
  <c r="I33" i="1"/>
</calcChain>
</file>

<file path=xl/sharedStrings.xml><?xml version="1.0" encoding="utf-8"?>
<sst xmlns="http://schemas.openxmlformats.org/spreadsheetml/2006/main" count="60" uniqueCount="44">
  <si>
    <t>Công ty Cổ Phần bGlobal 
MST:0108772805 
Phòng 702, tầng 7, Số 2 ngõ 219 Trung Kính, Yên Hòa, Cầu Giấy, Hà Nội</t>
  </si>
  <si>
    <t>Họ tên nhân viên</t>
  </si>
  <si>
    <t>PHẦN KHAI BÁO THÔNG TIN</t>
  </si>
  <si>
    <t>THU NHẬP CHỊU THUẾ (VND/tháng)</t>
  </si>
  <si>
    <t>GIẢM TRỪ GIA CẢNH</t>
  </si>
  <si>
    <t>Số người phụ thuộc</t>
  </si>
  <si>
    <t>*Tổng thu nhập VND</t>
  </si>
  <si>
    <t>Bản thân</t>
  </si>
  <si>
    <t>Trong đó : Thu nhập từ lương</t>
  </si>
  <si>
    <t>Phụ thuộc</t>
  </si>
  <si>
    <t>Thu nhập thưởng tết</t>
  </si>
  <si>
    <t>LƯƠNG ĐÓNG BH</t>
  </si>
  <si>
    <t>*Trên mức lương chính :</t>
  </si>
  <si>
    <t>(BHXH trên lương chính click vào "chọn lương chính")</t>
  </si>
  <si>
    <t>*Mức lương khác :</t>
  </si>
  <si>
    <t>(Tự gõ vào)</t>
  </si>
  <si>
    <t>XH</t>
  </si>
  <si>
    <t>YT</t>
  </si>
  <si>
    <t>TN</t>
  </si>
  <si>
    <t>KPCĐ</t>
  </si>
  <si>
    <t>CHỌN LOẠI QUY ĐỔI</t>
  </si>
  <si>
    <t>NET sang GROSS</t>
  </si>
  <si>
    <t>Tỷ lệ BH</t>
  </si>
  <si>
    <r>
      <rPr>
        <i/>
        <sz val="11"/>
        <color rgb="FF000000"/>
        <rFont val="Times New Roman"/>
        <family val="1"/>
      </rPr>
      <t>Người lao động</t>
    </r>
    <r>
      <rPr>
        <sz val="11"/>
        <color rgb="FF000000"/>
        <rFont val="Times New Roman"/>
        <family val="1"/>
      </rPr>
      <t xml:space="preserve">               Mức lương tối thiểu vùng :</t>
    </r>
  </si>
  <si>
    <t>Doanh Nghiệp                      Mức lương cơ sở vùng :</t>
  </si>
  <si>
    <r>
      <t xml:space="preserve">Lưu ý:               - </t>
    </r>
    <r>
      <rPr>
        <b/>
        <i/>
        <sz val="9"/>
        <color rgb="FF000000"/>
        <rFont val="Arial"/>
        <family val="2"/>
      </rPr>
      <t>Chỉ nhập thông tin chọn thông tin ở ô màu vàng và xanh</t>
    </r>
  </si>
  <si>
    <t>đồng</t>
  </si>
  <si>
    <t>Xác nhận của giám đốc</t>
  </si>
  <si>
    <t>QUY ĐỔI  NET SANG GROSS</t>
  </si>
  <si>
    <t>Lương NET</t>
  </si>
  <si>
    <t>Thu nhập tính thuế NET</t>
  </si>
  <si>
    <t>Giảm trừ bản thân</t>
  </si>
  <si>
    <t>Giảm trừ gia cảnh NPT</t>
  </si>
  <si>
    <t>Thu nhập tính thuế</t>
  </si>
  <si>
    <t>Thuế TNCN nộp trong tháng</t>
  </si>
  <si>
    <t>Số thuế được trừ (tránh đánh thuế 2 lần)</t>
  </si>
  <si>
    <t>Thuế TNCN</t>
  </si>
  <si>
    <t>Phạm Thanh Giang</t>
  </si>
  <si>
    <t>Quy đổi sang Gross</t>
  </si>
  <si>
    <t>Lương GROSS</t>
  </si>
  <si>
    <t>Tổng chi phí lương</t>
  </si>
  <si>
    <t>*Trợ cấp</t>
  </si>
  <si>
    <t>% Doanh thu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</si>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</sst>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\ _₫_-;\-* #,##0\ _₫_-;_-* &quot;-&quot;??\ _₫_-;_-@"/>
    <numFmt numFmtId="165" formatCode="0.0%"/>
    <numFmt numFmtId="166" formatCode="_-* #,##0.00\ _₫_-;\-* #,##0.00\ _₫_-;_-* &quot;-&quot;??\ _₫_-;_-@"/>
  </numFmts>
  <fonts count="25" x14ac:knownFonts="1">
    <font>
      <sz val="11"/>
      <color theme="1"/>
      <name val="Arial"/>
      <family val="2"/>
      <scheme val="minor"/>
    </font>
    <font>
      <sz val="12"/>
      <name val="Times New Roman"/>
      <family val="1"/>
      <charset val="163"/>
    </font>
    <font>
      <b/>
      <u/>
      <sz val="24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1"/>
      <name val="Arial"/>
      <family val="2"/>
    </font>
    <font>
      <b/>
      <sz val="11"/>
      <color theme="1"/>
      <name val="Times New Roman"/>
      <family val="1"/>
      <charset val="163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i/>
      <sz val="11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theme="1"/>
      <name val="Times New Roman"/>
      <family val="1"/>
    </font>
    <font>
      <b/>
      <i/>
      <sz val="9"/>
      <color rgb="FF000000"/>
      <name val="Arial"/>
      <family val="2"/>
    </font>
    <font>
      <i/>
      <sz val="9"/>
      <color theme="1"/>
      <name val="Times New Roman"/>
      <family val="1"/>
    </font>
    <font>
      <sz val="9"/>
      <color theme="0"/>
      <name val="Times New Roman"/>
      <family val="1"/>
    </font>
    <font>
      <b/>
      <i/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rgb="FF333333"/>
      <name val="Times New Roman"/>
      <family val="1"/>
    </font>
    <font>
      <b/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rgb="FFFBD4B4"/>
      </patternFill>
    </fill>
    <fill>
      <patternFill patternType="solid">
        <fgColor rgb="FFFBD4B4"/>
        <bgColor rgb="FFFBD4B4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dotted">
        <color rgb="FF000000"/>
      </left>
      <right/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1" xfId="0" applyFont="1" applyBorder="1"/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64" fontId="8" fillId="4" borderId="0" xfId="0" applyNumberFormat="1" applyFont="1" applyFill="1" applyAlignment="1">
      <alignment vertical="center"/>
    </xf>
    <xf numFmtId="164" fontId="8" fillId="6" borderId="6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8" fillId="7" borderId="8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165" fontId="8" fillId="8" borderId="0" xfId="0" applyNumberFormat="1" applyFont="1" applyFill="1" applyAlignment="1">
      <alignment horizontal="center" vertical="center"/>
    </xf>
    <xf numFmtId="164" fontId="8" fillId="4" borderId="10" xfId="0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0" fontId="8" fillId="8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0" fillId="4" borderId="5" xfId="0" applyFont="1" applyFill="1" applyBorder="1" applyAlignment="1">
      <alignment horizontal="right" vertical="center" wrapText="1"/>
    </xf>
    <xf numFmtId="164" fontId="8" fillId="11" borderId="11" xfId="0" applyNumberFormat="1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164" fontId="13" fillId="4" borderId="0" xfId="0" applyNumberFormat="1" applyFont="1" applyFill="1" applyAlignment="1">
      <alignment vertical="center"/>
    </xf>
    <xf numFmtId="0" fontId="10" fillId="4" borderId="5" xfId="0" applyFont="1" applyFill="1" applyBorder="1" applyAlignment="1">
      <alignment horizontal="right" vertical="center"/>
    </xf>
    <xf numFmtId="164" fontId="8" fillId="11" borderId="7" xfId="0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 wrapText="1"/>
    </xf>
    <xf numFmtId="164" fontId="8" fillId="7" borderId="7" xfId="0" applyNumberFormat="1" applyFont="1" applyFill="1" applyBorder="1" applyAlignment="1">
      <alignment vertical="center"/>
    </xf>
    <xf numFmtId="165" fontId="8" fillId="11" borderId="7" xfId="0" applyNumberFormat="1" applyFont="1" applyFill="1" applyBorder="1" applyAlignment="1">
      <alignment horizontal="center" vertical="center"/>
    </xf>
    <xf numFmtId="41" fontId="8" fillId="6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64" fontId="8" fillId="4" borderId="16" xfId="0" applyNumberFormat="1" applyFont="1" applyFill="1" applyBorder="1" applyAlignment="1">
      <alignment vertical="center"/>
    </xf>
    <xf numFmtId="0" fontId="18" fillId="6" borderId="17" xfId="0" applyFont="1" applyFill="1" applyBorder="1" applyAlignment="1">
      <alignment vertical="center" wrapText="1"/>
    </xf>
    <xf numFmtId="0" fontId="18" fillId="11" borderId="18" xfId="0" applyFont="1" applyFill="1" applyBorder="1" applyAlignment="1">
      <alignment vertical="center" wrapText="1"/>
    </xf>
    <xf numFmtId="164" fontId="19" fillId="4" borderId="3" xfId="0" applyNumberFormat="1" applyFont="1" applyFill="1" applyBorder="1" applyAlignment="1">
      <alignment vertical="center"/>
    </xf>
    <xf numFmtId="164" fontId="16" fillId="4" borderId="10" xfId="0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8" fillId="4" borderId="10" xfId="0" applyNumberFormat="1" applyFont="1" applyFill="1" applyBorder="1" applyAlignment="1">
      <alignment vertical="center"/>
    </xf>
    <xf numFmtId="0" fontId="21" fillId="4" borderId="24" xfId="0" applyFont="1" applyFill="1" applyBorder="1" applyAlignment="1">
      <alignment vertical="center"/>
    </xf>
    <xf numFmtId="164" fontId="21" fillId="4" borderId="25" xfId="0" applyNumberFormat="1" applyFont="1" applyFill="1" applyBorder="1" applyAlignment="1">
      <alignment vertical="center"/>
    </xf>
    <xf numFmtId="164" fontId="8" fillId="4" borderId="26" xfId="0" applyNumberFormat="1" applyFont="1" applyFill="1" applyBorder="1" applyAlignment="1">
      <alignment horizontal="left" vertical="center"/>
    </xf>
    <xf numFmtId="164" fontId="22" fillId="10" borderId="26" xfId="0" applyNumberFormat="1" applyFont="1" applyFill="1" applyBorder="1" applyAlignment="1">
      <alignment vertical="center"/>
    </xf>
    <xf numFmtId="0" fontId="4" fillId="9" borderId="26" xfId="0" applyFont="1" applyFill="1" applyBorder="1"/>
    <xf numFmtId="164" fontId="16" fillId="4" borderId="25" xfId="0" applyNumberFormat="1" applyFont="1" applyFill="1" applyBorder="1" applyAlignment="1">
      <alignment vertical="center"/>
    </xf>
    <xf numFmtId="0" fontId="21" fillId="4" borderId="27" xfId="0" applyFont="1" applyFill="1" applyBorder="1" applyAlignment="1">
      <alignment vertical="center"/>
    </xf>
    <xf numFmtId="164" fontId="21" fillId="4" borderId="28" xfId="0" applyNumberFormat="1" applyFont="1" applyFill="1" applyBorder="1" applyAlignment="1">
      <alignment vertical="center"/>
    </xf>
    <xf numFmtId="164" fontId="8" fillId="4" borderId="29" xfId="0" applyNumberFormat="1" applyFont="1" applyFill="1" applyBorder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164" fontId="8" fillId="4" borderId="31" xfId="0" applyNumberFormat="1" applyFont="1" applyFill="1" applyBorder="1" applyAlignment="1">
      <alignment vertical="center"/>
    </xf>
    <xf numFmtId="164" fontId="8" fillId="4" borderId="0" xfId="0" applyNumberFormat="1" applyFont="1" applyFill="1" applyAlignment="1">
      <alignment horizontal="left" vertical="center"/>
    </xf>
    <xf numFmtId="164" fontId="19" fillId="4" borderId="0" xfId="0" applyNumberFormat="1" applyFont="1" applyFill="1" applyAlignment="1">
      <alignment vertical="center"/>
    </xf>
    <xf numFmtId="0" fontId="4" fillId="9" borderId="0" xfId="0" applyFont="1" applyFill="1"/>
    <xf numFmtId="164" fontId="19" fillId="4" borderId="31" xfId="0" applyNumberFormat="1" applyFont="1" applyFill="1" applyBorder="1" applyAlignment="1">
      <alignment vertical="center"/>
    </xf>
    <xf numFmtId="0" fontId="8" fillId="4" borderId="32" xfId="0" applyFont="1" applyFill="1" applyBorder="1" applyAlignment="1">
      <alignment horizontal="left" vertical="center"/>
    </xf>
    <xf numFmtId="164" fontId="8" fillId="4" borderId="33" xfId="0" applyNumberFormat="1" applyFont="1" applyFill="1" applyBorder="1" applyAlignment="1">
      <alignment vertical="center"/>
    </xf>
    <xf numFmtId="164" fontId="8" fillId="4" borderId="34" xfId="0" applyNumberFormat="1" applyFont="1" applyFill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164" fontId="8" fillId="4" borderId="0" xfId="0" applyNumberFormat="1" applyFont="1" applyFill="1" applyAlignment="1">
      <alignment vertical="center" wrapText="1"/>
    </xf>
    <xf numFmtId="164" fontId="8" fillId="4" borderId="31" xfId="0" applyNumberFormat="1" applyFont="1" applyFill="1" applyBorder="1" applyAlignment="1">
      <alignment vertical="center" wrapText="1"/>
    </xf>
    <xf numFmtId="0" fontId="8" fillId="4" borderId="32" xfId="0" applyFont="1" applyFill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30" xfId="0" applyFont="1" applyFill="1" applyBorder="1" applyAlignment="1">
      <alignment vertical="center" wrapText="1"/>
    </xf>
    <xf numFmtId="0" fontId="8" fillId="4" borderId="32" xfId="0" applyFont="1" applyFill="1" applyBorder="1" applyAlignment="1">
      <alignment vertical="center" wrapText="1"/>
    </xf>
    <xf numFmtId="164" fontId="8" fillId="4" borderId="34" xfId="0" applyNumberFormat="1" applyFont="1" applyFill="1" applyBorder="1" applyAlignment="1">
      <alignment horizontal="left" vertical="center"/>
    </xf>
    <xf numFmtId="0" fontId="21" fillId="14" borderId="30" xfId="0" applyFont="1" applyFill="1" applyBorder="1" applyAlignment="1">
      <alignment vertical="center"/>
    </xf>
    <xf numFmtId="164" fontId="21" fillId="14" borderId="31" xfId="0" applyNumberFormat="1" applyFont="1" applyFill="1" applyBorder="1" applyAlignment="1">
      <alignment vertical="center"/>
    </xf>
    <xf numFmtId="0" fontId="21" fillId="15" borderId="32" xfId="0" applyFont="1" applyFill="1" applyBorder="1" applyAlignment="1">
      <alignment vertical="center"/>
    </xf>
    <xf numFmtId="164" fontId="21" fillId="15" borderId="33" xfId="0" applyNumberFormat="1" applyFont="1" applyFill="1" applyBorder="1" applyAlignment="1">
      <alignment vertical="center"/>
    </xf>
    <xf numFmtId="0" fontId="23" fillId="4" borderId="32" xfId="0" applyFont="1" applyFill="1" applyBorder="1" applyAlignment="1">
      <alignment vertical="center"/>
    </xf>
    <xf numFmtId="0" fontId="21" fillId="4" borderId="35" xfId="0" applyFont="1" applyFill="1" applyBorder="1" applyAlignment="1">
      <alignment vertical="center"/>
    </xf>
    <xf numFmtId="164" fontId="21" fillId="4" borderId="36" xfId="0" applyNumberFormat="1" applyFont="1" applyFill="1" applyBorder="1" applyAlignment="1">
      <alignment vertical="center"/>
    </xf>
    <xf numFmtId="164" fontId="8" fillId="4" borderId="37" xfId="0" applyNumberFormat="1" applyFont="1" applyFill="1" applyBorder="1" applyAlignment="1">
      <alignment vertical="center"/>
    </xf>
    <xf numFmtId="0" fontId="21" fillId="4" borderId="38" xfId="0" applyFont="1" applyFill="1" applyBorder="1" applyAlignment="1">
      <alignment vertical="center"/>
    </xf>
    <xf numFmtId="164" fontId="21" fillId="4" borderId="39" xfId="0" applyNumberFormat="1" applyFont="1" applyFill="1" applyBorder="1" applyAlignment="1">
      <alignment vertical="center"/>
    </xf>
    <xf numFmtId="164" fontId="8" fillId="4" borderId="40" xfId="0" applyNumberFormat="1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164" fontId="8" fillId="4" borderId="39" xfId="0" applyNumberFormat="1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vertical="center"/>
    </xf>
    <xf numFmtId="164" fontId="21" fillId="4" borderId="42" xfId="0" applyNumberFormat="1" applyFont="1" applyFill="1" applyBorder="1" applyAlignment="1">
      <alignment vertical="center"/>
    </xf>
    <xf numFmtId="164" fontId="8" fillId="4" borderId="43" xfId="0" applyNumberFormat="1" applyFont="1" applyFill="1" applyBorder="1" applyAlignment="1">
      <alignment vertical="center"/>
    </xf>
    <xf numFmtId="164" fontId="24" fillId="4" borderId="0" xfId="0" applyNumberFormat="1" applyFont="1" applyFill="1" applyAlignment="1">
      <alignment vertical="center"/>
    </xf>
    <xf numFmtId="0" fontId="8" fillId="4" borderId="44" xfId="0" applyFont="1" applyFill="1" applyBorder="1"/>
    <xf numFmtId="164" fontId="8" fillId="4" borderId="45" xfId="0" applyNumberFormat="1" applyFont="1" applyFill="1" applyBorder="1"/>
    <xf numFmtId="0" fontId="8" fillId="4" borderId="45" xfId="0" applyFont="1" applyFill="1" applyBorder="1"/>
    <xf numFmtId="0" fontId="8" fillId="4" borderId="46" xfId="0" applyFont="1" applyFill="1" applyBorder="1"/>
    <xf numFmtId="0" fontId="4" fillId="9" borderId="0" xfId="0" applyFont="1" applyFill="1"/>
    <xf numFmtId="166" fontId="8" fillId="10" borderId="0" xfId="0" applyNumberFormat="1" applyFont="1" applyFill="1" applyAlignment="1">
      <alignment horizontal="center" vertical="center"/>
    </xf>
    <xf numFmtId="0" fontId="8" fillId="4" borderId="12" xfId="0" applyFont="1" applyFill="1" applyBorder="1" applyAlignment="1">
      <alignment horizontal="right" vertical="center"/>
    </xf>
    <xf numFmtId="0" fontId="4" fillId="0" borderId="13" xfId="0" applyFont="1" applyBorder="1"/>
    <xf numFmtId="0" fontId="10" fillId="4" borderId="5" xfId="0" applyFont="1" applyFill="1" applyBorder="1" applyAlignment="1">
      <alignment horizontal="right" vertical="center" wrapText="1"/>
    </xf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64" fontId="13" fillId="4" borderId="0" xfId="0" applyNumberFormat="1" applyFont="1" applyFill="1" applyAlignment="1">
      <alignment horizontal="center" vertical="center"/>
    </xf>
    <xf numFmtId="0" fontId="4" fillId="9" borderId="0" xfId="0" applyFont="1" applyFill="1"/>
    <xf numFmtId="0" fontId="7" fillId="4" borderId="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6" fontId="8" fillId="10" borderId="0" xfId="0" applyNumberFormat="1" applyFont="1" applyFill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left" vertical="center" wrapText="1"/>
    </xf>
    <xf numFmtId="0" fontId="21" fillId="12" borderId="19" xfId="0" applyFont="1" applyFill="1" applyBorder="1" applyAlignment="1">
      <alignment horizontal="center" vertical="center"/>
    </xf>
    <xf numFmtId="0" fontId="21" fillId="12" borderId="20" xfId="0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/>
    </xf>
    <xf numFmtId="0" fontId="21" fillId="13" borderId="22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164" fontId="8" fillId="4" borderId="40" xfId="0" applyNumberFormat="1" applyFont="1" applyFill="1" applyBorder="1" applyAlignment="1">
      <alignment horizontal="center" vertical="center"/>
    </xf>
    <xf numFmtId="0" fontId="4" fillId="9" borderId="40" xfId="0" applyFont="1" applyFill="1" applyBorder="1"/>
    <xf numFmtId="0" fontId="8" fillId="4" borderId="5" xfId="0" applyFont="1" applyFill="1" applyBorder="1" applyAlignment="1">
      <alignment horizontal="center" vertical="center" wrapText="1"/>
    </xf>
    <xf numFmtId="0" fontId="4" fillId="0" borderId="10" xfId="0" applyFont="1" applyBorder="1"/>
    <xf numFmtId="164" fontId="8" fillId="4" borderId="0" xfId="0" applyNumberFormat="1" applyFont="1" applyFill="1" applyAlignment="1">
      <alignment horizontal="center" vertical="center" wrapText="1"/>
    </xf>
    <xf numFmtId="0" fontId="4" fillId="9" borderId="31" xfId="0" applyFont="1" applyFill="1" applyBorder="1"/>
    <xf numFmtId="0" fontId="21" fillId="4" borderId="30" xfId="0" applyFont="1" applyFill="1" applyBorder="1" applyAlignment="1">
      <alignment horizontal="center" vertical="center"/>
    </xf>
    <xf numFmtId="0" fontId="21" fillId="4" borderId="31" xfId="0" applyFont="1" applyFill="1" applyBorder="1" applyAlignment="1">
      <alignment horizontal="center" vertical="center"/>
    </xf>
    <xf numFmtId="164" fontId="5" fillId="4" borderId="3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5" fillId="4" borderId="31" xfId="0" applyNumberFormat="1" applyFont="1" applyFill="1" applyBorder="1" applyAlignment="1">
      <alignment horizontal="center" vertical="center"/>
    </xf>
    <xf numFmtId="164" fontId="8" fillId="6" borderId="47" xfId="0" applyNumberFormat="1" applyFont="1" applyFill="1" applyBorder="1" applyAlignment="1">
      <alignment vertical="center"/>
    </xf>
    <xf numFmtId="164" fontId="8" fillId="7" borderId="48" xfId="0" applyNumberFormat="1" applyFont="1" applyFill="1" applyBorder="1" applyAlignment="1">
      <alignment horizontal="center" vertical="center"/>
    </xf>
    <xf numFmtId="164" fontId="8" fillId="6" borderId="47" xfId="0" applyNumberFormat="1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31" sqref="A31:B32"/>
    </sheetView>
  </sheetViews>
  <sheetFormatPr defaultRowHeight="13.8" x14ac:dyDescent="0.25"/>
  <cols>
    <col min="1" max="1" width="29.3984375" customWidth="1"/>
    <col min="2" max="2" width="21.3984375" customWidth="1"/>
    <col min="3" max="3" width="14.59765625" customWidth="1"/>
    <col min="4" max="7" width="10" customWidth="1"/>
    <col min="8" max="8" width="29.3984375" customWidth="1"/>
    <col min="9" max="9" width="21.3984375" customWidth="1"/>
    <col min="10" max="10" width="12.3984375" customWidth="1"/>
  </cols>
  <sheetData>
    <row r="1" spans="1:10" ht="66.45" customHeight="1" x14ac:dyDescent="0.25">
      <c r="A1" s="98" t="s">
        <v>0</v>
      </c>
      <c r="B1" s="99"/>
      <c r="C1" s="99"/>
      <c r="D1" s="100"/>
      <c r="E1" s="100"/>
      <c r="F1" s="100"/>
      <c r="G1" s="100"/>
      <c r="H1" s="100"/>
      <c r="I1" s="100"/>
      <c r="J1" s="100"/>
    </row>
    <row r="2" spans="1:10" ht="16.2" thickBot="1" x14ac:dyDescent="0.3">
      <c r="A2" s="101" t="s">
        <v>1</v>
      </c>
      <c r="B2" s="101"/>
      <c r="C2" s="101"/>
      <c r="D2" s="1"/>
      <c r="E2" s="102"/>
      <c r="F2" s="102"/>
      <c r="G2" s="102"/>
      <c r="H2" s="103"/>
      <c r="I2" s="103"/>
      <c r="J2" s="103"/>
    </row>
    <row r="3" spans="1:10" ht="16.2" thickTop="1" x14ac:dyDescent="0.25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6"/>
    </row>
    <row r="4" spans="1:10" x14ac:dyDescent="0.25">
      <c r="A4" s="109" t="s">
        <v>3</v>
      </c>
      <c r="B4" s="97"/>
      <c r="C4" s="2"/>
      <c r="D4" s="3"/>
      <c r="E4" s="3"/>
      <c r="F4" s="3"/>
      <c r="G4" s="3"/>
      <c r="H4" s="4" t="s">
        <v>4</v>
      </c>
      <c r="I4" s="5" t="s">
        <v>5</v>
      </c>
      <c r="J4" s="6">
        <v>0</v>
      </c>
    </row>
    <row r="5" spans="1:10" x14ac:dyDescent="0.25">
      <c r="A5" s="7" t="s">
        <v>6</v>
      </c>
      <c r="B5" s="132"/>
      <c r="C5" s="2"/>
      <c r="D5" s="110"/>
      <c r="E5" s="97"/>
      <c r="F5" s="3"/>
      <c r="G5" s="3"/>
      <c r="H5" s="3"/>
      <c r="I5" s="5" t="s">
        <v>7</v>
      </c>
      <c r="J5" s="8"/>
    </row>
    <row r="6" spans="1:10" x14ac:dyDescent="0.25">
      <c r="A6" s="9" t="s">
        <v>8</v>
      </c>
      <c r="B6" s="131"/>
      <c r="C6" s="2"/>
      <c r="D6" s="2"/>
      <c r="E6" s="2"/>
      <c r="F6" s="3"/>
      <c r="G6" s="3"/>
      <c r="H6" s="3"/>
      <c r="I6" s="5" t="s">
        <v>9</v>
      </c>
      <c r="J6" s="8"/>
    </row>
    <row r="7" spans="1:10" x14ac:dyDescent="0.25">
      <c r="A7" s="9" t="s">
        <v>10</v>
      </c>
      <c r="B7" s="131"/>
      <c r="C7" s="10"/>
      <c r="D7" s="10"/>
      <c r="E7" s="11"/>
      <c r="F7" s="3"/>
      <c r="G7" s="3"/>
      <c r="H7" s="3"/>
      <c r="I7" s="5"/>
      <c r="J7" s="12"/>
    </row>
    <row r="8" spans="1:10" x14ac:dyDescent="0.25">
      <c r="A8" s="9" t="s">
        <v>41</v>
      </c>
      <c r="B8" s="131"/>
      <c r="C8" s="2"/>
      <c r="D8" s="110"/>
      <c r="E8" s="108"/>
      <c r="F8" s="3"/>
      <c r="G8" s="3"/>
      <c r="H8" s="13"/>
      <c r="I8" s="5"/>
      <c r="J8" s="12"/>
    </row>
    <row r="9" spans="1:10" x14ac:dyDescent="0.25">
      <c r="A9" s="9" t="s">
        <v>42</v>
      </c>
      <c r="B9" s="133"/>
      <c r="C9" s="14"/>
      <c r="D9" s="111"/>
      <c r="E9" s="108"/>
      <c r="F9" s="3"/>
      <c r="G9" s="3"/>
      <c r="H9" s="13"/>
      <c r="I9" s="5"/>
      <c r="J9" s="12"/>
    </row>
    <row r="10" spans="1:10" x14ac:dyDescent="0.25">
      <c r="A10" s="9" t="s">
        <v>43</v>
      </c>
      <c r="B10" s="134"/>
      <c r="C10" s="14"/>
      <c r="D10" s="93"/>
      <c r="E10" s="92"/>
      <c r="F10" s="3"/>
      <c r="G10" s="3"/>
      <c r="H10" s="13"/>
      <c r="I10" s="5"/>
      <c r="J10" s="12"/>
    </row>
    <row r="11" spans="1:10" ht="13.8" customHeight="1" x14ac:dyDescent="0.25">
      <c r="A11" s="15" t="s">
        <v>11</v>
      </c>
      <c r="B11" s="16"/>
      <c r="C11" s="17"/>
      <c r="D11" s="16"/>
      <c r="E11" s="18"/>
      <c r="F11" s="16"/>
      <c r="G11" s="16"/>
      <c r="H11" s="3"/>
      <c r="I11" s="5"/>
      <c r="J11" s="12"/>
    </row>
    <row r="12" spans="1:10" ht="13.8" customHeight="1" x14ac:dyDescent="0.25">
      <c r="A12" s="19" t="s">
        <v>12</v>
      </c>
      <c r="B12" s="20"/>
      <c r="C12" s="21" t="s">
        <v>13</v>
      </c>
      <c r="D12" s="17"/>
      <c r="E12" s="16"/>
      <c r="F12" s="16"/>
      <c r="G12" s="16"/>
      <c r="H12" s="3"/>
      <c r="I12" s="22">
        <v>380011852.30769229</v>
      </c>
      <c r="J12" s="12"/>
    </row>
    <row r="13" spans="1:10" ht="14.4" x14ac:dyDescent="0.25">
      <c r="A13" s="23" t="s">
        <v>14</v>
      </c>
      <c r="B13" s="24"/>
      <c r="C13" s="21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5" t="s">
        <v>20</v>
      </c>
      <c r="I13" s="26" t="s">
        <v>21</v>
      </c>
      <c r="J13" s="27"/>
    </row>
    <row r="14" spans="1:10" ht="13.8" customHeight="1" x14ac:dyDescent="0.25">
      <c r="A14" s="28" t="str">
        <f>IF(B13=1,VLOOKUP(B13,K13:L14,2,0),IF(E11&gt;0,"Trên lương chính","Lương đóng Bảo hiểm :"))</f>
        <v>Lương đóng Bảo hiểm :</v>
      </c>
      <c r="B14" s="29"/>
      <c r="C14" s="13" t="s">
        <v>22</v>
      </c>
      <c r="D14" s="30">
        <v>0.08</v>
      </c>
      <c r="E14" s="30">
        <v>1.4999999999999999E-2</v>
      </c>
      <c r="F14" s="30">
        <v>0.01</v>
      </c>
      <c r="G14" s="30">
        <v>0</v>
      </c>
      <c r="H14" s="94" t="s">
        <v>23</v>
      </c>
      <c r="I14" s="95"/>
      <c r="J14" s="31"/>
    </row>
    <row r="15" spans="1:10" x14ac:dyDescent="0.25">
      <c r="A15" s="96"/>
      <c r="B15" s="97"/>
      <c r="C15" s="13" t="s">
        <v>22</v>
      </c>
      <c r="D15" s="30">
        <v>0.17</v>
      </c>
      <c r="E15" s="30">
        <v>0.03</v>
      </c>
      <c r="F15" s="30">
        <v>0</v>
      </c>
      <c r="G15" s="30">
        <v>0</v>
      </c>
      <c r="H15" s="94" t="s">
        <v>24</v>
      </c>
      <c r="I15" s="95"/>
      <c r="J15" s="31"/>
    </row>
    <row r="16" spans="1:10" ht="14.4" thickBot="1" x14ac:dyDescent="0.3">
      <c r="A16" s="32"/>
      <c r="B16" s="33"/>
      <c r="C16" s="33"/>
      <c r="D16" s="34"/>
      <c r="E16" s="34"/>
      <c r="F16" s="34"/>
      <c r="G16" s="34"/>
      <c r="H16" s="33"/>
      <c r="I16" s="33"/>
      <c r="J16" s="35"/>
    </row>
    <row r="17" spans="1:10" ht="14.4" thickTop="1" x14ac:dyDescent="0.25">
      <c r="A17" s="112" t="s">
        <v>25</v>
      </c>
      <c r="B17" s="105"/>
      <c r="C17" s="105"/>
      <c r="D17" s="105"/>
      <c r="E17" s="36"/>
      <c r="F17" s="37"/>
      <c r="G17" s="38" t="s">
        <v>26</v>
      </c>
      <c r="H17" s="113"/>
      <c r="I17" s="105"/>
      <c r="J17" s="39"/>
    </row>
    <row r="18" spans="1:10" ht="5.4" customHeight="1" thickBot="1" x14ac:dyDescent="0.3">
      <c r="A18" s="40"/>
      <c r="B18" s="5"/>
      <c r="C18" s="41"/>
      <c r="D18" s="41"/>
      <c r="E18" s="41"/>
      <c r="F18" s="41"/>
      <c r="G18" s="41"/>
      <c r="H18" s="41"/>
      <c r="I18" s="41"/>
      <c r="J18" s="42"/>
    </row>
    <row r="19" spans="1:10" ht="15" thickTop="1" thickBot="1" x14ac:dyDescent="0.3">
      <c r="A19" s="114" t="s">
        <v>1</v>
      </c>
      <c r="B19" s="115"/>
      <c r="C19" s="114" t="s">
        <v>27</v>
      </c>
      <c r="D19" s="116"/>
      <c r="E19" s="116"/>
      <c r="F19" s="116"/>
      <c r="G19" s="115"/>
      <c r="H19" s="117" t="s">
        <v>28</v>
      </c>
      <c r="I19" s="118"/>
      <c r="J19" s="119"/>
    </row>
    <row r="20" spans="1:10" x14ac:dyDescent="0.25">
      <c r="A20" s="43"/>
      <c r="B20" s="44"/>
      <c r="C20" s="45"/>
      <c r="D20" s="46"/>
      <c r="E20" s="47"/>
      <c r="F20" s="47"/>
      <c r="G20" s="48"/>
      <c r="H20" s="49" t="s">
        <v>29</v>
      </c>
      <c r="I20" s="50"/>
      <c r="J20" s="51" t="s">
        <v>26</v>
      </c>
    </row>
    <row r="21" spans="1:10" x14ac:dyDescent="0.25">
      <c r="A21" s="52"/>
      <c r="B21" s="53"/>
      <c r="C21" s="54"/>
      <c r="D21" s="55"/>
      <c r="E21" s="56"/>
      <c r="F21" s="55"/>
      <c r="G21" s="57"/>
      <c r="H21" s="58" t="str">
        <f>"BHXH ("&amp;VALUE($D$14*100)&amp;"%)"</f>
        <v>BHXH (8%)</v>
      </c>
      <c r="I21" s="59">
        <f>IF(AND(B$14&gt;O21,$I$13="NET sang GROSS"),O21*$D$14,IF($I$13="NET sang GROSS",$B$14*$D$14,0))</f>
        <v>0</v>
      </c>
      <c r="J21" s="60" t="s">
        <v>26</v>
      </c>
    </row>
    <row r="22" spans="1:10" x14ac:dyDescent="0.25">
      <c r="A22" s="52"/>
      <c r="B22" s="53"/>
      <c r="C22" s="54"/>
      <c r="D22" s="55"/>
      <c r="E22" s="56"/>
      <c r="F22" s="55"/>
      <c r="G22" s="57"/>
      <c r="H22" s="58" t="str">
        <f>"BHYT ("&amp;VALUE($E$14*100)&amp;"%)"</f>
        <v>BHYT (1.5%)</v>
      </c>
      <c r="I22" s="59">
        <f>IF(AND(B$14&gt;O21,$I$13="NET sang GROSS"),O21*$E$14,IF($I$13="NET sang GROSS",$B$14*$E$14,0))</f>
        <v>0</v>
      </c>
      <c r="J22" s="60" t="s">
        <v>26</v>
      </c>
    </row>
    <row r="23" spans="1:10" x14ac:dyDescent="0.25">
      <c r="A23" s="52"/>
      <c r="B23" s="53"/>
      <c r="C23" s="54"/>
      <c r="D23" s="107"/>
      <c r="E23" s="108"/>
      <c r="F23" s="55"/>
      <c r="G23" s="57"/>
      <c r="H23" s="58" t="str">
        <f>"BHTN ("&amp;VALUE($F$14*100)&amp;"%)"</f>
        <v>BHTN (1%)</v>
      </c>
      <c r="I23" s="59">
        <f>IF(AND(B$14&gt;(20*J14),$I$13="NET sang GROSS"),((20*J14)*$F$14),IF($I$13="NET sang GROSS",$B$14*$F$14,0))</f>
        <v>0</v>
      </c>
      <c r="J23" s="60" t="s">
        <v>26</v>
      </c>
    </row>
    <row r="24" spans="1:10" ht="14.4" x14ac:dyDescent="0.25">
      <c r="A24" s="61"/>
      <c r="B24" s="53"/>
      <c r="C24" s="54"/>
      <c r="D24" s="107"/>
      <c r="E24" s="108"/>
      <c r="F24" s="55"/>
      <c r="G24" s="57"/>
      <c r="H24" s="62" t="s">
        <v>30</v>
      </c>
      <c r="I24" s="59">
        <f>IF(I20=0,0,I20-I25-I26+D31)</f>
        <v>0</v>
      </c>
      <c r="J24" s="60" t="s">
        <v>26</v>
      </c>
    </row>
    <row r="25" spans="1:10" x14ac:dyDescent="0.25">
      <c r="A25" s="52"/>
      <c r="B25" s="53"/>
      <c r="C25" s="54"/>
      <c r="D25" s="107"/>
      <c r="E25" s="108"/>
      <c r="F25" s="55"/>
      <c r="G25" s="57"/>
      <c r="H25" s="58" t="s">
        <v>31</v>
      </c>
      <c r="I25" s="59">
        <f>IF(AND($I$13="GROSS sang NET",$I$20=0),0,IF(AND($I$13="Bấm để chọn",$I$20=0),0,$J$5))</f>
        <v>0</v>
      </c>
      <c r="J25" s="60" t="s">
        <v>26</v>
      </c>
    </row>
    <row r="26" spans="1:10" x14ac:dyDescent="0.25">
      <c r="A26" s="52"/>
      <c r="B26" s="53"/>
      <c r="C26" s="54"/>
      <c r="D26" s="107"/>
      <c r="E26" s="108"/>
      <c r="F26" s="55"/>
      <c r="G26" s="57"/>
      <c r="H26" s="58" t="s">
        <v>32</v>
      </c>
      <c r="I26" s="59">
        <f>IF(AND($I$13="GROSS sang NET",$I$20=0),0,IF(AND($I$13="Bấm để chọn",$I$20=0),0,$J$6*$J$4))</f>
        <v>0</v>
      </c>
      <c r="J26" s="60" t="s">
        <v>26</v>
      </c>
    </row>
    <row r="27" spans="1:10" x14ac:dyDescent="0.25">
      <c r="A27" s="61"/>
      <c r="B27" s="53"/>
      <c r="C27" s="54"/>
      <c r="D27" s="63"/>
      <c r="E27" s="63"/>
      <c r="F27" s="63"/>
      <c r="G27" s="64"/>
      <c r="H27" s="65" t="s">
        <v>33</v>
      </c>
      <c r="I27" s="59"/>
      <c r="J27" s="60" t="s">
        <v>26</v>
      </c>
    </row>
    <row r="28" spans="1:10" x14ac:dyDescent="0.25">
      <c r="A28" s="66"/>
      <c r="B28" s="53"/>
      <c r="C28" s="54"/>
      <c r="D28" s="63"/>
      <c r="E28" s="63"/>
      <c r="F28" s="63"/>
      <c r="G28" s="64"/>
      <c r="H28" s="67" t="s">
        <v>34</v>
      </c>
      <c r="I28" s="59"/>
      <c r="J28" s="60" t="s">
        <v>26</v>
      </c>
    </row>
    <row r="29" spans="1:10" ht="30" customHeight="1" x14ac:dyDescent="0.25">
      <c r="A29" s="68"/>
      <c r="B29" s="53"/>
      <c r="C29" s="54"/>
      <c r="D29" s="124"/>
      <c r="E29" s="108"/>
      <c r="F29" s="108"/>
      <c r="G29" s="125"/>
      <c r="H29" s="69" t="s">
        <v>35</v>
      </c>
      <c r="I29" s="59">
        <f>IF(I48&lt;I47,I48,I47)</f>
        <v>0</v>
      </c>
      <c r="J29" s="70" t="s">
        <v>26</v>
      </c>
    </row>
    <row r="30" spans="1:10" x14ac:dyDescent="0.25">
      <c r="A30" s="71"/>
      <c r="B30" s="72"/>
      <c r="C30" s="54"/>
      <c r="D30" s="108"/>
      <c r="E30" s="108"/>
      <c r="F30" s="108"/>
      <c r="G30" s="125"/>
      <c r="H30" s="73" t="s">
        <v>36</v>
      </c>
      <c r="I30" s="74">
        <f>I28-I29</f>
        <v>0</v>
      </c>
      <c r="J30" s="60" t="s">
        <v>26</v>
      </c>
    </row>
    <row r="31" spans="1:10" x14ac:dyDescent="0.25">
      <c r="A31" s="126"/>
      <c r="B31" s="127"/>
      <c r="C31" s="128" t="s">
        <v>37</v>
      </c>
      <c r="D31" s="129"/>
      <c r="E31" s="129"/>
      <c r="F31" s="129"/>
      <c r="G31" s="130"/>
      <c r="H31" s="75" t="s">
        <v>38</v>
      </c>
      <c r="I31" s="59">
        <f>I20+I21+I22+I23+I28</f>
        <v>0</v>
      </c>
      <c r="J31" s="60" t="s">
        <v>26</v>
      </c>
    </row>
    <row r="32" spans="1:10" x14ac:dyDescent="0.25">
      <c r="A32" s="126"/>
      <c r="B32" s="127"/>
      <c r="C32" s="128"/>
      <c r="D32" s="129"/>
      <c r="E32" s="129"/>
      <c r="F32" s="129"/>
      <c r="G32" s="130"/>
      <c r="H32" s="76" t="s">
        <v>39</v>
      </c>
      <c r="I32" s="77">
        <f>I20+I21+I22+I23+I30</f>
        <v>0</v>
      </c>
      <c r="J32" s="78" t="s">
        <v>26</v>
      </c>
    </row>
    <row r="33" spans="1:10" ht="14.4" thickBot="1" x14ac:dyDescent="0.3">
      <c r="A33" s="79"/>
      <c r="B33" s="80"/>
      <c r="C33" s="81"/>
      <c r="D33" s="82"/>
      <c r="E33" s="120"/>
      <c r="F33" s="121"/>
      <c r="G33" s="83"/>
      <c r="H33" s="84" t="s">
        <v>40</v>
      </c>
      <c r="I33" s="85">
        <f>I31+I34</f>
        <v>0</v>
      </c>
      <c r="J33" s="86" t="s">
        <v>26</v>
      </c>
    </row>
    <row r="34" spans="1:10" x14ac:dyDescent="0.25">
      <c r="A34" s="40"/>
      <c r="B34" s="5"/>
      <c r="C34" s="87"/>
      <c r="D34" s="3"/>
      <c r="E34" s="3"/>
      <c r="F34" s="3"/>
      <c r="G34" s="3"/>
      <c r="H34" s="87"/>
      <c r="I34" s="22">
        <f>B14*20%</f>
        <v>0</v>
      </c>
      <c r="J34" s="3"/>
    </row>
    <row r="35" spans="1:10" x14ac:dyDescent="0.25">
      <c r="A35" s="122"/>
      <c r="B35" s="97"/>
      <c r="C35" s="97"/>
      <c r="D35" s="97"/>
      <c r="E35" s="97"/>
      <c r="F35" s="97"/>
      <c r="G35" s="97"/>
      <c r="H35" s="97"/>
      <c r="I35" s="97"/>
      <c r="J35" s="123"/>
    </row>
    <row r="36" spans="1:10" ht="14.4" thickBot="1" x14ac:dyDescent="0.3">
      <c r="A36" s="88"/>
      <c r="B36" s="89"/>
      <c r="C36" s="89"/>
      <c r="D36" s="90"/>
      <c r="E36" s="90"/>
      <c r="F36" s="90"/>
      <c r="G36" s="90"/>
      <c r="H36" s="90"/>
      <c r="I36" s="90"/>
      <c r="J36" s="91"/>
    </row>
    <row r="37" spans="1:10" ht="14.4" thickTop="1" x14ac:dyDescent="0.25"/>
  </sheetData>
  <mergeCells count="27">
    <mergeCell ref="A35:J35"/>
    <mergeCell ref="D24:E24"/>
    <mergeCell ref="D25:E25"/>
    <mergeCell ref="D26:E26"/>
    <mergeCell ref="D29:G30"/>
    <mergeCell ref="A31:B32"/>
    <mergeCell ref="C31:G32"/>
    <mergeCell ref="H17:I17"/>
    <mergeCell ref="A19:B19"/>
    <mergeCell ref="C19:G19"/>
    <mergeCell ref="H19:J19"/>
    <mergeCell ref="E33:F33"/>
    <mergeCell ref="D23:E23"/>
    <mergeCell ref="A4:B4"/>
    <mergeCell ref="D5:E5"/>
    <mergeCell ref="D8:E8"/>
    <mergeCell ref="D9:E9"/>
    <mergeCell ref="A17:D17"/>
    <mergeCell ref="H14:I14"/>
    <mergeCell ref="A15:B15"/>
    <mergeCell ref="H15:I15"/>
    <mergeCell ref="A1:C1"/>
    <mergeCell ref="D1:J1"/>
    <mergeCell ref="A2:C2"/>
    <mergeCell ref="E2:G2"/>
    <mergeCell ref="H2:J2"/>
    <mergeCell ref="A3:J3"/>
  </mergeCells>
  <dataValidations count="3">
    <dataValidation type="custom" allowBlank="1" showInputMessage="1" showErrorMessage="1" prompt=" - " sqref="C5:D5 C6:E6 I6 D7 C8:D8 I11:I12 B16:J16">
      <formula1>AND(GTE(LEN(B5),MIN((0),(0))),LTE(LEN(B5),MAX((0),(0))))</formula1>
    </dataValidation>
    <dataValidation type="list" allowBlank="1" showInputMessage="1" showErrorMessage="1" prompt=" - " sqref="C9:C10">
      <formula1>$M$20:$M$33</formula1>
    </dataValidation>
    <dataValidation type="list" allowBlank="1" showInputMessage="1" showErrorMessage="1" prompt=" - " sqref="I13">
      <formula1>$N$20:$N$22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2022-07-27T07:59:37Z</dcterms:created>
  <dcterms:modified xsi:type="dcterms:W3CDTF">2022-08-30T08:35:49Z</dcterms:modified>
</cp:coreProperties>
</file>