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phamt\"/>
    </mc:Choice>
  </mc:AlternateContent>
  <xr:revisionPtr revIDLastSave="0" documentId="13_ncr:1_{7D9FA558-27D9-4EB4-BBD3-0A5730EAA4E1}" xr6:coauthVersionLast="47" xr6:coauthVersionMax="47" xr10:uidLastSave="{00000000-0000-0000-0000-000000000000}"/>
  <bookViews>
    <workbookView xWindow="-108" yWindow="-108" windowWidth="23256" windowHeight="12456" firstSheet="4" activeTab="4" xr2:uid="{B9020844-DC09-4E1A-9B92-30BE4E7D1A13}"/>
  </bookViews>
  <sheets>
    <sheet name="Tài sản" sheetId="1" r:id="rId1"/>
    <sheet name="SIP Quảng Ninh" sheetId="2" r:id="rId2"/>
    <sheet name="Dữ liệu" sheetId="3" r:id="rId3"/>
    <sheet name="Quy hoạch thông minh" sheetId="4" r:id="rId4"/>
    <sheet name="Dữ liệu Du lịch" sheetId="6" r:id="rId5"/>
    <sheet name="Kinh tế Tài chính" sheetId="10" r:id="rId6"/>
    <sheet name="Chi tiết hành khách" sheetId="9" r:id="rId7"/>
    <sheet name="94 cơ sở lưu trú" sheetId="8" r:id="rId8"/>
    <sheet name="Layer 1 Hà Khánh Cẩm Thịnh" sheetId="5"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1" i="4" l="1"/>
  <c r="C14" i="4"/>
  <c r="N83" i="4"/>
  <c r="N84" i="4"/>
  <c r="N85" i="4"/>
  <c r="N86" i="4"/>
  <c r="N87" i="4"/>
  <c r="N82" i="4"/>
  <c r="M88" i="4"/>
  <c r="L83" i="4"/>
  <c r="L84" i="4"/>
  <c r="L85" i="4"/>
  <c r="L86" i="4"/>
  <c r="L87" i="4"/>
  <c r="L82" i="4"/>
  <c r="K88" i="4"/>
  <c r="I90" i="4"/>
  <c r="I81" i="4"/>
  <c r="D76" i="4"/>
  <c r="C48" i="4"/>
  <c r="C37" i="3"/>
  <c r="F116" i="3"/>
  <c r="J85" i="4" l="1"/>
  <c r="J84" i="4"/>
  <c r="J83" i="4"/>
  <c r="J82" i="4"/>
  <c r="J86" i="4"/>
  <c r="J87" i="4"/>
  <c r="J88" i="4"/>
  <c r="K90" i="4"/>
  <c r="L88" i="4"/>
  <c r="N88" i="4"/>
  <c r="M9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tc={BD774939-42EA-4B70-A193-D56D3A74679E}</author>
    <author>tc={7BCA616F-724E-450D-B5E5-E5A92E4971AC}</author>
    <author>tc={FB6A26F8-0447-41F0-AF8C-18E432F750E3}</author>
    <author>tc={485E28E5-AAF5-40C2-B2AD-D86E42461AA0}</author>
    <author>tc={5D20007D-2B7D-4EC6-8BA9-D0006DF2E3B4}</author>
    <author>tc={164BD54F-49FC-4D78-A424-C340C633171D}</author>
    <author>tc={D58DE3BC-7F91-4EDD-8F36-F1E12B9A7647}</author>
    <author>tc={ED9556D9-210B-414A-87C5-D0CF23A7411B}</author>
    <author>tc={3D32D33F-FD41-4281-BD2D-62DFD9E4EC10}</author>
    <author>tc={085BDAE6-C9F0-4BDA-A92F-4DC8B693BF8F}</author>
    <author>tc={CBC263D4-6C27-4319-8400-79604528B416}</author>
    <author>tc={D6235719-AE5B-49EE-BF3F-7C991DBB94C5}</author>
    <author>tc={05594555-4971-4D5C-81F2-F84E0BEE2148}</author>
    <author>tc={FDEDA2CC-2EFE-4505-A2E6-F667F4B76D4F}</author>
    <author>tc={70F11DFA-D214-4EEE-89ED-7D57051CEEAC}</author>
    <author>tc={A175F929-CB3E-48AA-B7B9-4ED8D7133442}</author>
    <author>tc={5157412A-FD1C-469E-876A-DB868390AED9}</author>
  </authors>
  <commentList>
    <comment ref="B5" authorId="0" shapeId="0" xr:uid="{BD774939-42EA-4B70-A193-D56D3A74679E}">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Tổng số thủ tục hành chính (TTHC) dành cho công dân được cung cấp trên hệ thống dịch vụ công (DVC).</t>
        </r>
      </text>
    </comment>
    <comment ref="B6" authorId="1" shapeId="0" xr:uid="{7BCA616F-724E-450D-B5E5-E5A92E4971AC}">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TTHC: Thủ tục hành chính</t>
        </r>
      </text>
    </comment>
    <comment ref="B11" authorId="2" shapeId="0" xr:uid="{FB6A26F8-0447-41F0-AF8C-18E432F750E3}">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Số hồ sơ có trạng thái xử lý lên cổng DVC quốc gia</t>
        </r>
      </text>
    </comment>
    <comment ref="B29" authorId="3" shapeId="0" xr:uid="{485E28E5-AAF5-40C2-B2AD-D86E42461AA0}">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Vân Đồn: Đầu tư 7,1 tỷ đồng cho các trường học chuẩn bị năm học mới - Báo Quảng Ninh điện tử 
Theo kế hoạch, năm học 2023-2024, toàn huyện có 33 trường, trong đó 32 trường công lập; 11 trường mầm non tư thục đón 12.918 học sinh ở các cấp học từ mầm non đến THPT. Trong đó, cấp Mầm non có 3.319 học sinh, 144 lớp; cấp Tiểu học có 4514 học sinh, 183 lớp; THCS có 3.039 học sinh, 107 lớp; cấp THPT có 1.355 học sinh, 33 lớp và 12 lớp học với 421 học sinh của Trung tâm GDNN – GDTX. Toàn huyện hiện có 861 biên chế được giao cho các trường. 
</t>
        </r>
      </text>
    </comment>
    <comment ref="B42" authorId="4" shapeId="0" xr:uid="{5D20007D-2B7D-4EC6-8BA9-D0006DF2E3B4}">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@KHƯU VĂN DUY PHÁT  check lại tiêu đề</t>
        </r>
      </text>
    </comment>
    <comment ref="B47" authorId="5" shapeId="0" xr:uid="{164BD54F-49FC-4D78-A424-C340C633171D}">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Check lại tiêu đề chỗ này nha anh @KHƯU VĂN DUY PHÁT </t>
        </r>
      </text>
    </comment>
    <comment ref="C47" authorId="6" shapeId="0" xr:uid="{D58DE3BC-7F91-4EDD-8F36-F1E12B9A7647}">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Diện tích đất 58.391,38 ha
Diện tích cây xanh: 15.631 ha</t>
        </r>
      </text>
    </comment>
    <comment ref="C70" authorId="7" shapeId="0" xr:uid="{ED9556D9-210B-414A-87C5-D0CF23A7411B}">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Vân Đồn: Đầu tư 7,1 tỷ đồng cho các trường học chuẩn bị năm học mới - Báo Quảng Ninh điện tử 
Theo kế hoạch, năm học 2023-2024, toàn huyện có 33 trường, trong đó 32 trường công lập; 11 trường mầm non tư thục đón 12.918 học sinh ở các cấp học từ mầm non đến THPT. Trong đó, cấp Mầm non có 3.319 học sinh, 144 lớp; cấp Tiểu học có 4514 học sinh, 183 lớp; THCS có 3.039 học sinh, 107 lớp; cấp THPT có 1.355 học sinh, 33 lớp và 12 lớp học với 421 học sinh của Trung tâm GDNN – GDTX. Toàn huyện hiện có 861 biên chế được giao cho các trường. 
</t>
        </r>
      </text>
    </comment>
    <comment ref="C73" authorId="8" shapeId="0" xr:uid="{3D32D33F-FD41-4281-BD2D-62DFD9E4EC10}">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Huyện Vân Đồn: Vững tin năm học mới - Báo Quảng Ninh điện tử 
Các chỉ tiêu cụ thể được đặt ra là học sinh mầm non lên lớp 1 đạt 100%, tỷ lệ học sinh lên lớp các cấp đạt 99% trở lên, tỷ lệ tốt nghiệp THPT đạt 99,5%. </t>
        </r>
      </text>
    </comment>
    <comment ref="B88" authorId="9" shapeId="0" xr:uid="{085BDAE6-C9F0-4BDA-A92F-4DC8B693BF8F}">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Tổng diện tích đất dân dụng 3660
Đất cây xanh từ đất dân dụng : 300
-&gt; 8,2%
</t>
        </r>
      </text>
    </comment>
    <comment ref="C90" authorId="10" shapeId="0" xr:uid="{CBC263D4-6C27-4319-8400-79604528B416}">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FAKE</t>
        </r>
      </text>
    </comment>
    <comment ref="B91" authorId="11" shapeId="0" xr:uid="{D6235719-AE5B-49EE-BF3F-7C991DBB94C5}">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Phủ xanh mới 300 ha
Số dân: 54000
Số cây: 5769 (fake)
</t>
        </r>
      </text>
    </comment>
    <comment ref="B92" authorId="12" shapeId="0" xr:uid="{05594555-4971-4D5C-81F2-F84E0BEE2148}">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Check lại tiêu đề</t>
        </r>
      </text>
    </comment>
    <comment ref="C92" authorId="13" shapeId="0" xr:uid="{FDEDA2CC-2EFE-4505-A2E6-F667F4B76D4F}">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Quảng Ninh: Khởi động dự án xử lý rác thải y tế thành năng lượng đầu tiên tại Việt Nam 
Theo một con số thống kê, khối lượng chất thải rắn sinh hoạt toàn tỉnh Quảng Ninh là khoảng 1.250 tấn/ngày và cả năm là khoảng 455.300 tấn. Trong đó, khu vực đô thị là 988 tấn/ngày; tỷ lệ thu gom khoảng 91% (1.133 tấn/ngày). </t>
        </r>
      </text>
    </comment>
    <comment ref="C112" authorId="14" shapeId="0" xr:uid="{70F11DFA-D214-4EEE-89ED-7D57051CEEAC}">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Show buổi sáng, đèn không bật</t>
        </r>
      </text>
    </comment>
    <comment ref="C115" authorId="15" shapeId="0" xr:uid="{A175F929-CB3E-48AA-B7B9-4ED8D7133442}">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Bản đồ quy hoạch đặc khu kinh tế Vân Đồn mới nhất 2020 - Đất Vân Đồn | Trang Thông Tin Bất Động Sản Vân Đồn 
</t>
        </r>
      </text>
    </comment>
    <comment ref="C116" authorId="16" shapeId="0" xr:uid="{5157412A-FD1C-469E-876A-DB868390AED9}">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Tổng của 4 loại vì lớp 2 không đủ chỗ vẽ chart cho 7 loại đất một lúc
Đất đơn vị ở	2470
Đất công cộng - đô thị	180
Đất cây xanh	300
Đất giao thông	710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tc={E8E0792C-AF68-4E5D-9743-D58B7793596B}</author>
    <author>tc={9E415918-B6BF-4C2E-B254-FEBE29A82929}</author>
    <author>tc={607BCBAB-93B4-453D-A2DA-44A307ADC915}</author>
    <author>tc={04AF699C-0152-460F-BA0F-8EB7CC5CCA1F}</author>
    <author>tc={F0381937-F57B-42A7-BBAD-63AD948DBF98}</author>
    <author>tc={AE81B9DD-A18E-41E8-96A1-D6CD520279E6}</author>
    <author>tc={E240C7E3-784C-4C02-AFAD-92A40A7D19C6}</author>
    <author>tc={0AFD1796-2479-4BAF-AB33-92E887766215}</author>
    <author>tc={086D9CBE-9D49-4982-B093-26C529441097}</author>
  </authors>
  <commentList>
    <comment ref="D3" authorId="0" shapeId="0" xr:uid="{E8E0792C-AF68-4E5D-9743-D58B7793596B}">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Bản đồ quy hoạch đặc khu kinh tế Vân Đồn mới nhất 2020 - Đất Vân Đồn | Trang Thông Tin Bất Động Sản Vân Đồn </t>
        </r>
      </text>
    </comment>
    <comment ref="C16" authorId="1" shapeId="0" xr:uid="{9E415918-B6BF-4C2E-B254-FEBE29A82929}">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Vân Đồn: Đầu tư 7,1 tỷ đồng cho các trường học chuẩn bị năm học mới - Báo Quảng Ninh điện tử 
Theo kế hoạch, năm học 2023-2024, toàn huyện có 33 trường, trong đó 32 trường công lập; 11 trường mầm non tư thục đón 12.918 học sinh ở các cấp học từ mầm non đến THPT. Trong đó, cấp Mầm non có 3.319 học sinh, 144 lớp; cấp Tiểu học có 4514 học sinh, 183 lớp; THCS có 3.039 học sinh, 107 lớp; cấp THPT có 1.355 học sinh, 33 lớp và 12 lớp học với 421 học sinh của Trung tâm GDNN – GDTX. Toàn huyện hiện có 861 biên chế được giao cho các trường. </t>
        </r>
      </text>
    </comment>
    <comment ref="C21" authorId="2" shapeId="0" xr:uid="{607BCBAB-93B4-453D-A2DA-44A307ADC915}">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Microsoft Word - 2.3. Tom tat_QHCSYTQG_DT9_sua sau y kien Vu cuc_16102022_OK.docx 
Reply:
    Ngành Y tế chủ động thực hiện các mục tiêu phát triển bền vững năm 2025 | baotintuc.vn 
Năm 2025, ngành Y tế sẽ tiếp tục thực hiện các chỉ tiêu quan trọng do Quốc hội, Chính phủ giao, bao gồm: tỷ lệ dân số tham gia bảo hiểm y tế đạt 95%; số bác sĩ trên 10.000 dân đạt 15 bác sĩ; số giường bệnh trên 10.000 dân đạt 34,5 giường. </t>
        </r>
      </text>
    </comment>
    <comment ref="C34" authorId="3" shapeId="0" xr:uid="{04AF699C-0152-460F-BA0F-8EB7CC5CCA1F}">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Quảng Ninh: Phường Cẩm Thịnh - Cẩm phả (KK) </t>
        </r>
      </text>
    </comment>
    <comment ref="C35" authorId="4" shapeId="0" xr:uid="{F0381937-F57B-42A7-BBAD-63AD948DBF98}">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Không có cụ thể, lấy trung bình ở hà nội và giảm xuống một chút vì vân đồn chưa phát triển đầy đủ
Ô nhiễm tiếng ồn giao thông trong các đô thị phát triển và bài học kinh nghiệm từ Thụy Điển </t>
        </r>
      </text>
    </comment>
    <comment ref="C36" authorId="5" shapeId="0" xr:uid="{AE81B9DD-A18E-41E8-96A1-D6CD520279E6}">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Đánh giá nước biển dâng cần dựa trên số liệu chính thức | Báo Nhân Dân điện tử </t>
        </r>
      </text>
    </comment>
    <comment ref="C37" authorId="6" shapeId="0" xr:uid="{E240C7E3-784C-4C02-AFAD-92A40A7D19C6}">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Quảng Ninh: Khởi động dự án xử lý rác thải y tế thành năng lượng đầu tiên tại Việt Nam 
Theo một con số thống kê, khối lượng chất thải rắn sinh hoạt toàn tỉnh Quảng Ninh là khoảng 1.250 tấn/ngày và cả năm là khoảng 455.300 tấn. Trong đó, khu vực đô thị là 988 tấn/ngày; tỷ lệ thu gom khoảng 91% (1.133 tấn/ngày). </t>
        </r>
      </text>
    </comment>
    <comment ref="B83" authorId="7" shapeId="0" xr:uid="{0AFD1796-2479-4BAF-AB33-92E887766215}">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@NGUYỄN LÊ THANH TUYỀN GPMB viết rõ ra luôn nha Tuyền
Reply:
    okiee anh</t>
        </r>
      </text>
    </comment>
    <comment ref="B115" authorId="8" shapeId="0" xr:uid="{086D9CBE-9D49-4982-B093-26C529441097}">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Estimate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tc={02AF23C0-75B4-41D7-9F79-008723E81282}</author>
    <author>tc={47F63E1F-A6BC-4821-8D2D-4497C416CE3C}</author>
  </authors>
  <commentList>
    <comment ref="D48" authorId="0" shapeId="0" xr:uid="{02AF23C0-75B4-41D7-9F79-008723E81282}">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Nãy anh Vinh nói bỏ 2 cái này</t>
        </r>
      </text>
    </comment>
    <comment ref="F73" authorId="1" shapeId="0" xr:uid="{47F63E1F-A6BC-4821-8D2D-4497C416CE3C}">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Chi tiết hành khách khi nhấn vào ở sheet: Chi tiết hành khách lưu trú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tc={4A3C0123-6B02-451E-95BE-830AE390502D}</author>
    <author>tc={90013AF7-D428-48B9-B921-5EF063287789}</author>
    <author>tc={86585D59-D426-418A-A754-AE66BAA04667}</author>
  </authors>
  <commentList>
    <comment ref="C48" authorId="0" shapeId="0" xr:uid="{4A3C0123-6B02-451E-95BE-830AE390502D}">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@NGUYỄN LÊ THANH TUYỀN diện tích 75 ha
https://www.redsunland.vn/bds-cong-nghiep/cum-cong-nghiep-cam-thinh-tinh-quang-ninh/?utm_source=chatgpt.com</t>
        </r>
      </text>
    </comment>
    <comment ref="C53" authorId="1" shapeId="0" xr:uid="{90013AF7-D428-48B9-B921-5EF063287789}">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@NGUYỄN LÊ THANH TUYỀN  739 tỷ đồng
https://www.redsunland.vn/bds-cong-nghiep/cum-cong-nghiep-cam-thinh-tinh-quang-ninh/?utm_source=chatgpt.com</t>
        </r>
      </text>
    </comment>
    <comment ref="C60" authorId="2" shapeId="0" xr:uid="{86585D59-D426-418A-A754-AE66BAA04667}">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@NGUYỄN LÊ THANH TUYỀN  m3/ngày đêm nha</t>
        </r>
      </text>
    </comment>
  </commentList>
</comments>
</file>

<file path=xl/sharedStrings.xml><?xml version="1.0" encoding="utf-8"?>
<sst xmlns="http://schemas.openxmlformats.org/spreadsheetml/2006/main" count="2192" uniqueCount="1228">
  <si>
    <t>KCN vân đồn</t>
  </si>
  <si>
    <t>Tên điểm</t>
  </si>
  <si>
    <t>Tài sản</t>
  </si>
  <si>
    <t xml:space="preserve">Yêu cầu </t>
  </si>
  <si>
    <t>Dữ liệu cần bổ sung  (Anh Tài cung cấp)</t>
  </si>
  <si>
    <t>Mức độ</t>
  </si>
  <si>
    <t>Khu đất (tên người thuê cụm đất)</t>
  </si>
  <si>
    <t>Xin thông tin layout của khách thuê (bên nhà khu CN hiển thị lại).</t>
  </si>
  <si>
    <t>Văn phòng điều hành</t>
  </si>
  <si>
    <t>8 Camera CCTV tĩnh, 1 Camera PTZ tầm xa</t>
  </si>
  <si>
    <t>1&gt; Model tòa nhà. Thiết kế phòng IOC ở nhà điều hành. Nằm ở tầng 1</t>
  </si>
  <si>
    <t>Cổng Văn phòng điều hành (Nút giao)</t>
  </si>
  <si>
    <t>2 Camera PTZ tầm gần =&gt; Nút giao, 
2 trụ smart pole (sẽ lắp)</t>
  </si>
  <si>
    <t>1&gt; Model nút giao</t>
  </si>
  <si>
    <t>Cao</t>
  </si>
  <si>
    <t>Nhà máy xử lý nước thải Vân Đồn</t>
  </si>
  <si>
    <t>2 Camera PTZ tầm gần, Nhà máy nước thải</t>
  </si>
  <si>
    <t>1&gt; Hiển thị model camera ở nhà máy 
2&gt; Click =&gt; trả về list camera nếu camera đơn lẻ sát nhau
3&gt; Dữ liệu nhà máy bằng 0 vì chưa đưa vào hoạt động
4&gt; hiển thị model nhà máy nước thải</t>
  </si>
  <si>
    <t>Cây xanh</t>
  </si>
  <si>
    <t>Cắm cây xanh ở các điểm đáng quan tâm</t>
  </si>
  <si>
    <t>1&gt; Hiển thị model cây
2&gt; Click vào từng cây xanh, hiển thị thông tin chi tiết</t>
  </si>
  <si>
    <t xml:space="preserve">1&gt; Xin dữ liệu thông tin cây 
- Loại cây
- Lon,lat
2&gt; Sắp tới: Trải thảm cỏ, cung cấp video flycam để model bổ sung </t>
  </si>
  <si>
    <t>Đặc khu vân đồn</t>
  </si>
  <si>
    <t>Sân bay Vân Đồn</t>
  </si>
  <si>
    <t>Fake</t>
  </si>
  <si>
    <t>Cảng biển Ao Tiên</t>
  </si>
  <si>
    <t>Camera thời gian thực, một số thuyền</t>
  </si>
  <si>
    <t>1. Model camera, thuyền</t>
  </si>
  <si>
    <t>1&gt; Thông tin camera ở cảng
2&gt; Thông tin dữ liệu hành khách, phương tiện ra vào cảng</t>
  </si>
  <si>
    <t>Camera trên đảo và Camera giao thông</t>
  </si>
  <si>
    <t>Camera</t>
  </si>
  <si>
    <t>1. Camera</t>
  </si>
  <si>
    <t>Xin thêm thông tin camera</t>
  </si>
  <si>
    <t>Yêu cầu về Tính năng</t>
  </si>
  <si>
    <t>An ninh</t>
  </si>
  <si>
    <t>1&gt; Vẫn giữa bảng sự kiện của an ninh trên SIP
2&gt; Đếm lưu lượng giao thông
3&gt; Detect biển số xe, phân loại xe. Tìm kiếm biển số xe
4&gt; Cháy khói từ PTZ tầm xa của văn phòng
(Kịch bản: có chiếc xe của lãnh đạo đi vào, mình cho tìm kiếm biển số xe để tìm ra xe lãnh đạo)</t>
  </si>
  <si>
    <t>SIP: Hiển thị sự kiện "Nhận diện xe"
Security: Danh sách xe ra vào =&gt; tìm kiếm xe; Trang camera</t>
  </si>
  <si>
    <t>Hiển thị dữ liệu cây xanh</t>
  </si>
  <si>
    <t>Yêu cầu về giao diện</t>
  </si>
  <si>
    <t>Layer 1: Giao diện layer 1 hiện tại với thông tin của SIP quảng ninh
- Cụm KCN Vân Đồn
- Đặc khu Vân Đồn ( Sân bay Vân Đồn, Cảng biển Ao Tiên)
Bổ sung 
- Text (Hiển thị Quy trình đăng ký thuê khu CN). 
- Landmark của IOC ở khu CN Vân Đồn</t>
  </si>
  <si>
    <t>Layer 2: 
- Tổng quan: Giữ lại nguyên giao diện có nước thải
- An ninh ⇒ Nút giao
- Nước thải → fake
- Môi trường ⇒ fake, nhưng sẽ hiển thị dữ liệu cây thật
- EMS ⇒ fake
Và Bản đồ hiển thị các model: Văn phòng, cây xanh, nhà máy quan trắc, camera, nút giao, sân bay, thuyền, cụm đất có tên khách thuê</t>
  </si>
  <si>
    <t>Lớp 1</t>
  </si>
  <si>
    <t>Quản trị và dịch vụ công trong tháng</t>
  </si>
  <si>
    <t>Công dân</t>
  </si>
  <si>
    <t>300 TTHC</t>
  </si>
  <si>
    <t>Số TTHC đã cung cấp DVC trực tuyến toàn trình</t>
  </si>
  <si>
    <t>140 TTHC</t>
  </si>
  <si>
    <t>STTHC đã cung cấp DVC trực tuyến một phần</t>
  </si>
  <si>
    <t>160 TTHC</t>
  </si>
  <si>
    <t>Doanh nghiệp</t>
  </si>
  <si>
    <t>180 TTHC</t>
  </si>
  <si>
    <t>95 TTHC</t>
  </si>
  <si>
    <t>Số TTHC đã cung cấp DVC trực tuyến một phần</t>
  </si>
  <si>
    <t>85 TTHC</t>
  </si>
  <si>
    <t>Số hồ sơ đồng bộ DVCQG</t>
  </si>
  <si>
    <t>6.250 hồ sơ</t>
  </si>
  <si>
    <t>Số hồ sơ trực tuyến DVCQG</t>
  </si>
  <si>
    <t>5.620 hồ sơ</t>
  </si>
  <si>
    <t>Tỷ lệ hoàn thành đúng hạn</t>
  </si>
  <si>
    <t>99,8%</t>
  </si>
  <si>
    <t>Số lượng phản ánh</t>
  </si>
  <si>
    <t>Quy hoạch đô thị</t>
  </si>
  <si>
    <t>Hồ sơ cấp phép đầu tư cần xử lý</t>
  </si>
  <si>
    <t>150 hồ sơ</t>
  </si>
  <si>
    <t>Tỷ lệ lấp đầy</t>
  </si>
  <si>
    <t>Dự án phát triển đô thị</t>
  </si>
  <si>
    <t>12 dự án</t>
  </si>
  <si>
    <t xml:space="preserve">Dân số </t>
  </si>
  <si>
    <t>54.000 người. 
Mục tiêu năm 2040: 300.000 người</t>
  </si>
  <si>
    <t>Mật độ xây dựng</t>
  </si>
  <si>
    <t>Số vi phạm xây dựng trong tháng</t>
  </si>
  <si>
    <t>2 vi phạm 
Đã xử lý: 1 vi phạm</t>
  </si>
  <si>
    <t>Y tế</t>
  </si>
  <si>
    <t>Số bệnh viện</t>
  </si>
  <si>
    <t>3</t>
  </si>
  <si>
    <t>(Trung tâm y tế Đặc khu và các phòng khám tại xã đảo Quan Lạn, Minh Châu)</t>
  </si>
  <si>
    <t>Tổng lượt khám trong tháng</t>
  </si>
  <si>
    <t>2498 lượt</t>
  </si>
  <si>
    <t>Tỷ lệ sử dụng BHYT trong tháng</t>
  </si>
  <si>
    <t>Ca nội trú trong tháng</t>
  </si>
  <si>
    <t>164 ca</t>
  </si>
  <si>
    <t>Ca ngoại trú trong tháng</t>
  </si>
  <si>
    <t>198 ca</t>
  </si>
  <si>
    <t>Ca cấp cứu trong tháng</t>
  </si>
  <si>
    <t>84 ca</t>
  </si>
  <si>
    <t>Giáo dục</t>
  </si>
  <si>
    <t>Mầm non - trường</t>
  </si>
  <si>
    <t>11 trường</t>
  </si>
  <si>
    <t>Mầm non - học sinh</t>
  </si>
  <si>
    <t>Mầm non - Giáo viên</t>
  </si>
  <si>
    <t>197 giáo viên</t>
  </si>
  <si>
    <t>Cấp tiểu học - trrường</t>
  </si>
  <si>
    <t>Cấp tiểu học - Học sinh</t>
  </si>
  <si>
    <t>Cấp tiểu học - Giáo viên</t>
  </si>
  <si>
    <t>301 giáo viên</t>
  </si>
  <si>
    <t>THCS/THPT-Trường</t>
  </si>
  <si>
    <t>THCS/THPT-Học sinh</t>
  </si>
  <si>
    <t>THCS/THPT-Giao viên</t>
  </si>
  <si>
    <t>350 giáo viên</t>
  </si>
  <si>
    <t>Du lịch</t>
  </si>
  <si>
    <t>Số sự kiện trong tháng</t>
  </si>
  <si>
    <t>10 sự kiện</t>
  </si>
  <si>
    <t>Số điểm đến du lịch</t>
  </si>
  <si>
    <t>15 điểm</t>
  </si>
  <si>
    <t>Khách du lịch nội địa trong tháng</t>
  </si>
  <si>
    <t>50.024 khách</t>
  </si>
  <si>
    <t>Khách du lịch nước ngoài trong tháng</t>
  </si>
  <si>
    <t>0 lượt (do ảnh hưởng bão)</t>
  </si>
  <si>
    <t>Số cơ sở lưu trú</t>
  </si>
  <si>
    <t>94 cơ sở</t>
  </si>
  <si>
    <t>Số lượng phản ảnh trong tháng</t>
  </si>
  <si>
    <t>Môi trường</t>
  </si>
  <si>
    <t>Mật độ phủ xanh</t>
  </si>
  <si>
    <t>27%
Diện tích cây xanh trên đầu người: 2.89 m2/người</t>
  </si>
  <si>
    <t>Tỷ lệ tái chế rác thải trong tháng</t>
  </si>
  <si>
    <t>Tỷ lệ tiêu thụ điện năng xanh trong tháng</t>
  </si>
  <si>
    <t>Lượng phát thải carbon trong tháng</t>
  </si>
  <si>
    <t>5056,68 t-CO2e</t>
  </si>
  <si>
    <t>14,200 t-CO2e</t>
  </si>
  <si>
    <t>Tiêu thụ điện năng trong tháng</t>
  </si>
  <si>
    <t>5.929.440 kWh</t>
  </si>
  <si>
    <t>28,500K kwh</t>
  </si>
  <si>
    <t>Chi phí điện năng trong tháng</t>
  </si>
  <si>
    <t>13,570M VNĐ</t>
  </si>
  <si>
    <t>57 tỷ đồng ~ 57,000M VNĐ</t>
  </si>
  <si>
    <t>Lớp 2</t>
  </si>
  <si>
    <t>An ninh - Giao thông</t>
  </si>
  <si>
    <t>Tình trạng nhân viên an ninh</t>
  </si>
  <si>
    <t>Tổng nút giao</t>
  </si>
  <si>
    <t>Tốt (100 %)</t>
  </si>
  <si>
    <t>Xấu (0 %)</t>
  </si>
  <si>
    <t>Cần kiểm tra (0 %)</t>
  </si>
  <si>
    <t>Sự kiện cần xử lý</t>
  </si>
  <si>
    <t>Thời gian xử lý trung bình</t>
  </si>
  <si>
    <t>Số vi phạm giao thông, tai nạn trong ngày</t>
  </si>
  <si>
    <t>Cảnh báo thiên tai trong tháng</t>
  </si>
  <si>
    <t>Nhân viên bảo vệ đang hoạt động</t>
  </si>
  <si>
    <t>4/22</t>
  </si>
  <si>
    <t>Quản trị &amp; dịch vụ công</t>
  </si>
  <si>
    <t>Tỷ lệ sử dụng DVC trực tuyến trong tháng</t>
  </si>
  <si>
    <t xml:space="preserve">Tỷ lệ xử lý đúng hạn trong tháng </t>
  </si>
  <si>
    <t>Số lượng hồ sơ cần xử lý:</t>
  </si>
  <si>
    <t>Số trường</t>
  </si>
  <si>
    <t>33 trường</t>
  </si>
  <si>
    <t>Số học sinh</t>
  </si>
  <si>
    <t>12.918 học sinh</t>
  </si>
  <si>
    <t>Số giáo viên</t>
  </si>
  <si>
    <t>Tỷ lệ tốt nghiệp THPT năm 2025-2026:</t>
  </si>
  <si>
    <t>99,5%</t>
  </si>
  <si>
    <t>Lưu lượng khách du lịch (Bar chart)</t>
  </si>
  <si>
    <t>trong tháng</t>
  </si>
  <si>
    <t>Ước lượng cả năm T9: Nội: 310K, Ngoại: 12K
Trọng tâm vào ngày 1,2,3,4/9 giảm dần xuống cho tới hiện tại</t>
  </si>
  <si>
    <t>trong năm</t>
  </si>
  <si>
    <t>Ước lượng dữ liệu: 
Quý 1: Nội 571K (210, 177, 184) , Ngoại: 20K (8,8k; 5; 6,2k)
Quý 2: Nội 1,337K (400K, 586K, 351K) ; Quốc tế: 52K ( T4, T5 tăng cao vì lễ) (17k, 21K, 14K)
Quý 3: Fake data: Nội 813k (250K, 253K, 310), Ngoại: 40K (9K, 8K, 12K)</t>
  </si>
  <si>
    <t>Số lượng cơ sở y tế:</t>
  </si>
  <si>
    <t>3 cơ sở</t>
  </si>
  <si>
    <t>Tỷ lệ bao phủ BHYT</t>
  </si>
  <si>
    <t>95,15%</t>
  </si>
  <si>
    <t>93,42%</t>
  </si>
  <si>
    <t>Thống kê tình hình ca bệnh trong tháng</t>
  </si>
  <si>
    <t>Số ca ngoại trú</t>
  </si>
  <si>
    <t>Số ca nội trú</t>
  </si>
  <si>
    <t>8,2%</t>
  </si>
  <si>
    <t>Diện tích phủ xanh:</t>
  </si>
  <si>
    <t>300 ha</t>
  </si>
  <si>
    <t>Tổng số cây xanh:</t>
  </si>
  <si>
    <t>5769 cây</t>
  </si>
  <si>
    <t>Diện tích cây xanh trên đầu người</t>
  </si>
  <si>
    <t>55,6 m2/người</t>
  </si>
  <si>
    <t>Khối lượng rác thải trong tháng</t>
  </si>
  <si>
    <t>1.250 tấn/ngày</t>
  </si>
  <si>
    <t>Tỷ lệ tái chế trong tháng:</t>
  </si>
  <si>
    <t>Lưu lượng cấp nước trong tháng:</t>
  </si>
  <si>
    <t>842,1 m³/h</t>
  </si>
  <si>
    <t>Danh sách trạm quan trắc không khí</t>
  </si>
  <si>
    <t>Tên trạm</t>
  </si>
  <si>
    <t>Chỉ số chất lượng không khí (AQI)</t>
  </si>
  <si>
    <t>Quảng Ninh: Phường Cẩm Thịnh - Cẩm phả (KK)</t>
  </si>
  <si>
    <t>Lượng phát thải carbon theo nguồn</t>
  </si>
  <si>
    <t>Tổng</t>
  </si>
  <si>
    <t>4078,48 t-CO2e</t>
  </si>
  <si>
    <t>Điện (90,9%)</t>
  </si>
  <si>
    <t>4.038,1 (tăng 1%)</t>
  </si>
  <si>
    <t>Nhiên liệu (9,1%)</t>
  </si>
  <si>
    <t>40,38 (giảm 1%)</t>
  </si>
  <si>
    <t>Năng lượng</t>
  </si>
  <si>
    <t>Tổng quan tiêu thụ trong tháng</t>
  </si>
  <si>
    <t>Điện năng tiêu thụ</t>
  </si>
  <si>
    <t>Tỉ lệ sử dụng năng lượng xanh</t>
  </si>
  <si>
    <t>Tình trạng trạm biến áp</t>
  </si>
  <si>
    <t>Số trạm trung thế đã kết nối</t>
  </si>
  <si>
    <t>Số trạm hạ thế đã kết nối</t>
  </si>
  <si>
    <t>Quản lý chiếu sáng</t>
  </si>
  <si>
    <t>Số đèn đã kết nối</t>
  </si>
  <si>
    <t>Bật (0%)</t>
  </si>
  <si>
    <t>Tắt (100%)</t>
  </si>
  <si>
    <t>Quy hoạch đất</t>
  </si>
  <si>
    <t>Tổng cộng</t>
  </si>
  <si>
    <t>ha</t>
  </si>
  <si>
    <t>Đất dân dụng</t>
  </si>
  <si>
    <t>Đất ngoài dân dụng</t>
  </si>
  <si>
    <t>Khác</t>
  </si>
  <si>
    <t>Trường thông tin</t>
  </si>
  <si>
    <t>Dữ liệu</t>
  </si>
  <si>
    <t>Đơn vị</t>
  </si>
  <si>
    <t>overview quy hoạch đô thị</t>
  </si>
  <si>
    <t xml:space="preserve">QUY HOẠCH TỔNG QUAN </t>
  </si>
  <si>
    <t>Diện tích khu vực</t>
  </si>
  <si>
    <t>Quy hoạch sử dụng đất (2030) (pie chart) (90.000–140.000)</t>
  </si>
  <si>
    <t>Pie chart</t>
  </si>
  <si>
    <t>Đất đơn vị ở</t>
  </si>
  <si>
    <t>Đất công cộng - đô thị</t>
  </si>
  <si>
    <t>Đất cây xanh</t>
  </si>
  <si>
    <t>Đất giao thông</t>
  </si>
  <si>
    <t>Hạ tầng xã hội</t>
  </si>
  <si>
    <t>Dân số</t>
  </si>
  <si>
    <t>người</t>
  </si>
  <si>
    <t>Mật độ dân cư</t>
  </si>
  <si>
    <t>người/ha</t>
  </si>
  <si>
    <t>Khoảng cách đến dịch vụ công</t>
  </si>
  <si>
    <t xml:space="preserve">5 km </t>
  </si>
  <si>
    <t>Trường học</t>
  </si>
  <si>
    <t>Trường</t>
  </si>
  <si>
    <t>Số lớp</t>
  </si>
  <si>
    <t>479/480
Mức độ đáp ứng: 99.79%</t>
  </si>
  <si>
    <t>Note</t>
  </si>
  <si>
    <t>Chỉ tiêu 6 lớp có thể phục vụ cho 1.000 dân</t>
  </si>
  <si>
    <t>Cơ sở y tế</t>
  </si>
  <si>
    <t>Số giường</t>
  </si>
  <si>
    <t>215/220
(Mức độ đáp ứng: 118%)</t>
  </si>
  <si>
    <t>Chỉ tiêu 34,5 giường/10.000 dân (quốc gia)</t>
  </si>
  <si>
    <t>Diện tích cây xanh</t>
  </si>
  <si>
    <t>55.6 m2/người</t>
  </si>
  <si>
    <t>Theo TCVN 9527:2012 khuyến nghị &gt;= 6 - 7m2/ người với đô thị Việt Nam</t>
  </si>
  <si>
    <t>Hạ tầng kỹ thuật</t>
  </si>
  <si>
    <t>Số trạm biến áp</t>
  </si>
  <si>
    <t>trạm</t>
  </si>
  <si>
    <t>Công suất điện</t>
  </si>
  <si>
    <t>60 / 70 MVA  (~1,11  / ~1,30 kVA/người)
Mức độ sử dụng 85.7%</t>
  </si>
  <si>
    <t>MVA</t>
  </si>
  <si>
    <t>Số trạm cấp nước</t>
  </si>
  <si>
    <t>Công suất cấp nước</t>
  </si>
  <si>
    <t>10,000/ 12000
Mức độ sử dụng 83.3%</t>
  </si>
  <si>
    <t>m3/ngày đêm</t>
  </si>
  <si>
    <t>Số NMXL nước thải</t>
  </si>
  <si>
    <t>Công suất xử lý nước thải</t>
  </si>
  <si>
    <t>8,500 / 10,000
Mức độ sử dụng: 85%</t>
  </si>
  <si>
    <t>m3/ ngày đêm</t>
  </si>
  <si>
    <t>Bãi đỗ xe</t>
  </si>
  <si>
    <t>15100/15300
Mức độ sử dụng: 98.6%</t>
  </si>
  <si>
    <t>chỗ</t>
  </si>
  <si>
    <t>Môi trường đô thị</t>
  </si>
  <si>
    <t>AQI</t>
  </si>
  <si>
    <t>Tiếng ồn trung bình</t>
  </si>
  <si>
    <t>54/70</t>
  </si>
  <si>
    <t>dB</t>
  </si>
  <si>
    <t>Nguy cơ ngập úng</t>
  </si>
  <si>
    <t>Rác thải sinh hoạt</t>
  </si>
  <si>
    <t>tấn/ ngày</t>
  </si>
  <si>
    <t>POP-UP</t>
  </si>
  <si>
    <t>THÔNG TIN CÔNG TRÌNH CẦN CẤP PHÉP</t>
  </si>
  <si>
    <t>Hình ảnh tòa nhà, bản đồ kế hoạch</t>
  </si>
  <si>
    <t xml:space="preserve">Thông tin công trình  </t>
  </si>
  <si>
    <t>Loại đất</t>
  </si>
  <si>
    <t>Đất ở đô thị (ODT)</t>
  </si>
  <si>
    <t>Diện tích đất</t>
  </si>
  <si>
    <t>m2</t>
  </si>
  <si>
    <t>Chủ đầu tư</t>
  </si>
  <si>
    <t>Đơn vị ABC</t>
  </si>
  <si>
    <t>Thời gian vận hành</t>
  </si>
  <si>
    <t>50 năm</t>
  </si>
  <si>
    <t>Thời gian đề đơn cấp phép</t>
  </si>
  <si>
    <t>Loại công trình</t>
  </si>
  <si>
    <t>Nhà ở kết hợp thương mại – văn phòng</t>
  </si>
  <si>
    <t>bỏ loại hồ sơ</t>
  </si>
  <si>
    <t>Diện tích xây dựng</t>
  </si>
  <si>
    <t>%</t>
  </si>
  <si>
    <t>Số tầng</t>
  </si>
  <si>
    <t>10 tầng</t>
  </si>
  <si>
    <t>tầng</t>
  </si>
  <si>
    <t>Tầng</t>
  </si>
  <si>
    <t>Số căn hộ/ văn phòng dự kiến</t>
  </si>
  <si>
    <t>200 căn hộ + 10 văn phòng</t>
  </si>
  <si>
    <t>Chiều cao tòa nhà</t>
  </si>
  <si>
    <t>m</t>
  </si>
  <si>
    <t xml:space="preserve">Hệ số sử dụng đất (FAR) </t>
  </si>
  <si>
    <t>Hạ tầng - xã hội</t>
  </si>
  <si>
    <t>Dân cư dự kiến</t>
  </si>
  <si>
    <t>Nhu cầu lớp học dự kiến</t>
  </si>
  <si>
    <t xml:space="preserve">6 lớp </t>
  </si>
  <si>
    <t>Nhu cầu y tế dự kiến</t>
  </si>
  <si>
    <t>4 giường</t>
  </si>
  <si>
    <t>Số chỗ đỗ xe</t>
  </si>
  <si>
    <t>375 chỗ</t>
  </si>
  <si>
    <t>Hạ tầng - kỹ thuật</t>
  </si>
  <si>
    <t>Nhu cầu sử dụng điện dự kiến</t>
  </si>
  <si>
    <t>MW</t>
  </si>
  <si>
    <t>Nhu cầu cấp nước dự kiến</t>
  </si>
  <si>
    <t>Nhu cầu xử lý nước thải dự kiến</t>
  </si>
  <si>
    <t>Lượng rác thải dự kiến</t>
  </si>
  <si>
    <t>STEP 1: XÂY DỰNG TÒA NHÀ</t>
  </si>
  <si>
    <r>
      <t xml:space="preserve">STEP 2: MÔ PHỎNG TÒA NHÀ VÀO VẬN HÀNH
</t>
    </r>
    <r>
      <rPr>
        <b/>
        <sz val="12"/>
        <color rgb="FF000000"/>
        <rFont val="Times New Roman"/>
        <family val="1"/>
        <charset val="163"/>
      </rPr>
      <t>Thêm option Back/next sang step 3/ Mô phỏng điện, nước/ Mô phỏng dữ liệu+ hiện trạng khi thay đổi số tầng và số hộ dân. 900</t>
    </r>
  </si>
  <si>
    <t>Tăng  1 tầng (lần 1)
Tầng: 11
Căn hộ: 220 căn
Dân cư: 990 (+90)
Nhu cầu 420 chỗ</t>
  </si>
  <si>
    <t>Tăng 1 tầng (lần 2)
Tầng: 12
Căn hộ: 220 căn
Dân cư: 1.080 (+180)
Nhu cầu 420 chỗ</t>
  </si>
  <si>
    <t>Giảm  1 tầng
Tầng: 9
Căn hộ: 115
Dân cư: 810 (-90)
Nhu cầu 300 chỗ</t>
  </si>
  <si>
    <t>CÔNG TRÌNH</t>
  </si>
  <si>
    <t>THÔNG TIN CÔNG TRÌNH</t>
  </si>
  <si>
    <t xml:space="preserve">Hình ảnh tòa nhà </t>
  </si>
  <si>
    <t>https://becamexcomvn.sharepoint.com/:i:/s/SmartIndustrialPark9/EfParL9rUqJAoLMy2t7Po_EBw6bNec4-6ZKjLFVYMLpOVg?e=DjbdHv</t>
  </si>
  <si>
    <t>16.500(+1.500) (+10%)</t>
  </si>
  <si>
    <t>18.000 (+3.000) (+20%)</t>
  </si>
  <si>
    <t>13.500 (-1.500) (-10%)</t>
  </si>
  <si>
    <t>căn hộ</t>
  </si>
  <si>
    <t>220 (+20) (+10%)</t>
  </si>
  <si>
    <t>220 (+40) (+20%)</t>
  </si>
  <si>
    <t>180 (-20) (-10%)</t>
  </si>
  <si>
    <t>46.2 (+4.2) (+10%)</t>
  </si>
  <si>
    <t>50.4 (+8.4) (+20%)</t>
  </si>
  <si>
    <t>37.8 (-4.2) (-10%)</t>
  </si>
  <si>
    <t>3.3 (+10%)</t>
  </si>
  <si>
    <t>3.6 (+20%)</t>
  </si>
  <si>
    <t>2.7 (-10%)</t>
  </si>
  <si>
    <t>THÔNG TIN XÂY DỰNG</t>
  </si>
  <si>
    <t>Thời gian xây dựng</t>
  </si>
  <si>
    <t>20 tháng (06/2025 – 02/2027)</t>
  </si>
  <si>
    <t xml:space="preserve">22 tháng (06/2025 – 04/2027) </t>
  </si>
  <si>
    <t>24 tháng (06/2025 – 06/2027)</t>
  </si>
  <si>
    <t>18 tháng (06/2025 – 12/2026)</t>
  </si>
  <si>
    <t>Tổng mức đầu tư</t>
  </si>
  <si>
    <t>tỷ VND</t>
  </si>
  <si>
    <t>2.220 (+220) (+11%)</t>
  </si>
  <si>
    <t>2.440 (+440) (+22%)</t>
  </si>
  <si>
    <t>1.780 (-220) (-11%)</t>
  </si>
  <si>
    <t>Số nhân công</t>
  </si>
  <si>
    <t>150 - 300</t>
  </si>
  <si>
    <t>Người</t>
  </si>
  <si>
    <t>165 - 345</t>
  </si>
  <si>
    <t>180 - 390</t>
  </si>
  <si>
    <t>135 - 270</t>
  </si>
  <si>
    <t>Cơ cấu chi phí (PIE CHART)</t>
  </si>
  <si>
    <t>pie chart</t>
  </si>
  <si>
    <t>Cơ cấu chi phí</t>
  </si>
  <si>
    <t>Chi phí sử dụng đất</t>
  </si>
  <si>
    <t>300 tỷ (15%)</t>
  </si>
  <si>
    <t>300 tỷ (13.5%)</t>
  </si>
  <si>
    <t>300 tỷ (12.3%)</t>
  </si>
  <si>
    <t>300 tỷ (16.9%)</t>
  </si>
  <si>
    <t>Phí đền bù, giải phóng mặt bằng</t>
  </si>
  <si>
    <t>100 tỷ (5%)</t>
  </si>
  <si>
    <t>100 tỷ (4.5%)</t>
  </si>
  <si>
    <t>100 tỷ (4.1%)</t>
  </si>
  <si>
    <t>100 tỷ (5.6%)</t>
  </si>
  <si>
    <t>Chi phí xây dựng</t>
  </si>
  <si>
    <t>1080 tỷ (54%)</t>
  </si>
  <si>
    <t>1.199 (+119, 54%) (+11%)</t>
  </si>
  <si>
    <t>1.318 (+238, 54%) (+22%)</t>
  </si>
  <si>
    <t>972 (-108, 54.6%) (- 9%)</t>
  </si>
  <si>
    <t>Chi phí thiết bị</t>
  </si>
  <si>
    <t>260 tỷ (13%)</t>
  </si>
  <si>
    <t>286 (+26, 12.9%) (+10%)</t>
  </si>
  <si>
    <t>312 (+52,12.8%) (+20%)</t>
  </si>
  <si>
    <t>234 (- 26,13.1%) (-10%)</t>
  </si>
  <si>
    <t>Quản lý dự án</t>
  </si>
  <si>
    <t>80 tỷ (4%)</t>
  </si>
  <si>
    <t>88.8 (+8.8, 4%) (+11%)</t>
  </si>
  <si>
    <t>97.6 (+17.6, 4%) (+22%)</t>
  </si>
  <si>
    <t>72.8 (-7.2, 4,1%) (-11%)</t>
  </si>
  <si>
    <t>Thuế &amp; phí</t>
  </si>
  <si>
    <t>40 tỷ (2%)</t>
  </si>
  <si>
    <t>44.4 (+4.4, 2%) (+11%)</t>
  </si>
  <si>
    <t>48.8 (+8.8, 2%) (+22%)</t>
  </si>
  <si>
    <t>36.4 (-3.6, 2%) (- 11%)</t>
  </si>
  <si>
    <t>Dự phòng</t>
  </si>
  <si>
    <t>140 tỷ (7%)</t>
  </si>
  <si>
    <t>201,8 (+61.8, 9%) (+ 44.1%)</t>
  </si>
  <si>
    <t>263,6 (+123.6, 10.8%) (+88.3%)</t>
  </si>
  <si>
    <t>64.8 (-75.2, 3.7%) (-53.7%)</t>
  </si>
  <si>
    <t>Nguồn thu ngân sách nhà nước dự kiến (Table)</t>
  </si>
  <si>
    <t>Ngân sách Nhà nước dự kiến thu (Table)</t>
  </si>
  <si>
    <t>Tiền sử dụng đất/ thuê đất</t>
  </si>
  <si>
    <t xml:space="preserve">300 tỷ  </t>
  </si>
  <si>
    <t>Phí xây dựng</t>
  </si>
  <si>
    <t>20 tỷ</t>
  </si>
  <si>
    <t>22,2 (+11%)</t>
  </si>
  <si>
    <t>24,4 (+22%)</t>
  </si>
  <si>
    <t>18,2 (-9%)</t>
  </si>
  <si>
    <t>Thuế phát sinh từ dự án</t>
  </si>
  <si>
    <t>120 tỷ</t>
  </si>
  <si>
    <t>133,2 (+11%)</t>
  </si>
  <si>
    <t>146,4 (+22%)</t>
  </si>
  <si>
    <t>109,2 (-9%)</t>
  </si>
  <si>
    <t>Thuế GTGT</t>
  </si>
  <si>
    <t xml:space="preserve">70 tỷ </t>
  </si>
  <si>
    <t>77 (+10%)</t>
  </si>
  <si>
    <t>84 (+20%)</t>
  </si>
  <si>
    <t>63 (-10%)</t>
  </si>
  <si>
    <t>Thuế TNDN</t>
  </si>
  <si>
    <t>20 tỷ/ năm</t>
  </si>
  <si>
    <t>22 (+10%)</t>
  </si>
  <si>
    <t>24 (+20%)</t>
  </si>
  <si>
    <t>18 (-10%)</t>
  </si>
  <si>
    <t>Thuế dịch vụ</t>
  </si>
  <si>
    <t>18 tỷ/ năm</t>
  </si>
  <si>
    <t>19,8 (+10%)</t>
  </si>
  <si>
    <t>21,6 (+20%)</t>
  </si>
  <si>
    <t>16,2 (-10%)</t>
  </si>
  <si>
    <t>Thuế bất động sản</t>
  </si>
  <si>
    <t>5 tỷ/ năm</t>
  </si>
  <si>
    <t>5,55 (+11%)</t>
  </si>
  <si>
    <t>6,1 (+22%)</t>
  </si>
  <si>
    <t>4,55 (-9%)</t>
  </si>
  <si>
    <t xml:space="preserve">QUY HOẠCH ĐÔ THỊ </t>
  </si>
  <si>
    <t>Quy hoạch sử dụng đất (2030) (pie chart)</t>
  </si>
  <si>
    <t>Đô thị công cộng</t>
  </si>
  <si>
    <t>giống phần trên</t>
  </si>
  <si>
    <t>Dịch vụ</t>
  </si>
  <si>
    <t>Cây xanh - mặt nước</t>
  </si>
  <si>
    <t>Giao thông</t>
  </si>
  <si>
    <t>54900 (+900) (+16.67%)</t>
  </si>
  <si>
    <t>54990 người, (+990) (+18.33%)</t>
  </si>
  <si>
    <t>55080 người (+ 1080) (+20%)</t>
  </si>
  <si>
    <t>54810 người (-90) (-16.67%)</t>
  </si>
  <si>
    <r>
      <rPr>
        <sz val="11"/>
        <color rgb="FF000000"/>
        <rFont val="Times New Roman"/>
        <family val="1"/>
        <charset val="163"/>
      </rPr>
      <t>≈ 0.943 người/ha, (+0.002 ,+1</t>
    </r>
    <r>
      <rPr>
        <sz val="11"/>
        <color rgb="FFFF0000"/>
        <rFont val="Times New Roman"/>
        <family val="1"/>
        <charset val="163"/>
      </rPr>
      <t>.67 %)</t>
    </r>
  </si>
  <si>
    <t>≈0.945 (+0.004) (+1.83%)</t>
  </si>
  <si>
    <t>≈0.947 (+0.006) (+2%)</t>
  </si>
  <si>
    <t>≈0.942 (+0.001) (+1.5%)</t>
  </si>
  <si>
    <r>
      <rPr>
        <sz val="11"/>
        <color rgb="FF000000"/>
        <rFont val="Times New Roman"/>
        <family val="1"/>
        <charset val="163"/>
      </rPr>
      <t xml:space="preserve">6 km, </t>
    </r>
    <r>
      <rPr>
        <b/>
        <sz val="11"/>
        <color rgb="FFFF0000"/>
        <rFont val="Times New Roman"/>
        <family val="1"/>
        <charset val="163"/>
      </rPr>
      <t>tăng 20%</t>
    </r>
  </si>
  <si>
    <t>6.12 (+0.12, tăng 2%)</t>
  </si>
  <si>
    <t>6.24 (+0.24, tăng 4%)</t>
  </si>
  <si>
    <t>5.88 (-0.12, giảm 2%)</t>
  </si>
  <si>
    <r>
      <rPr>
        <b/>
        <sz val="11"/>
        <color rgb="FFFF0000"/>
        <rFont val="Times New Roman"/>
        <family val="1"/>
        <charset val="163"/>
      </rPr>
      <t>485/</t>
    </r>
    <r>
      <rPr>
        <b/>
        <sz val="11"/>
        <color rgb="FF196B24"/>
        <rFont val="Times New Roman"/>
        <family val="1"/>
        <charset val="163"/>
      </rPr>
      <t xml:space="preserve">480 (+6, +12.5%)
</t>
    </r>
    <r>
      <rPr>
        <b/>
        <sz val="11"/>
        <color rgb="FFFF0000"/>
        <rFont val="Times New Roman"/>
        <family val="1"/>
        <charset val="163"/>
      </rPr>
      <t>Mức độ đáp ứng: 101.04%</t>
    </r>
  </si>
  <si>
    <t xml:space="preserve">485.5/480 (+6.5, +1.36%)
(đáp ứng 100.58%) </t>
  </si>
  <si>
    <t>486/480 (+7,+1.46%)
(đáp ứng 100.61%)</t>
  </si>
  <si>
    <t>484.5/480 (+5.5, 1.15%)
(đáp ứng 101.09%)</t>
  </si>
  <si>
    <t>Bệnh viên</t>
  </si>
  <si>
    <t>219/220 (+4, + 1.82%)
(Mức độ đáp ứng: 99.54%)</t>
  </si>
  <si>
    <t>219.18/220 (+4.18, +1.94%)
đáp ứng 100.37%</t>
  </si>
  <si>
    <t xml:space="preserve">
219.36/220 (+4.36, +2.03%)
(đáp ứng 100.27%)</t>
  </si>
  <si>
    <t>218.82/220 (+3.82, +1.78%)
(đáp ứng 100.65%)</t>
  </si>
  <si>
    <t>Chỉ tiêu 30 - 40 giường bệnh/ 10.000 dân</t>
  </si>
  <si>
    <t>54.64 m2/người ( -0.96, -17.3%)</t>
  </si>
  <si>
    <t>54.55 (-1.05, -18.89%)</t>
  </si>
  <si>
    <t>54.47 (-1.13, -20.32%)</t>
  </si>
  <si>
    <t>54.73 (-0.87, -15.6%)</t>
  </si>
  <si>
    <t>63/70 MVA (+3; +5%)
Mức độ sử dụng 90%</t>
  </si>
  <si>
    <t xml:space="preserve">63.3/70  (+3.3; +5.5%)
Mức độ sử dụng: 90.43% </t>
  </si>
  <si>
    <t xml:space="preserve">63.6/70(+3.6, +6%)
Mức độ sử dụng: 90.86 </t>
  </si>
  <si>
    <t>62.7/70 (+2.7, +4.5%)
Mức độ sử dụng: 89.57 %</t>
  </si>
  <si>
    <t>10,140 / 12,000 (+140, +14%)
 Sử dụng: 84.5%</t>
  </si>
  <si>
    <t xml:space="preserve">10.154/12,000 (+154, +15.4%)
Mức độ sử dụng: 84.6% </t>
  </si>
  <si>
    <t xml:space="preserve">10165/12,000 (+165, +16.5%)
Mức độ sử dụng: 84.7% </t>
  </si>
  <si>
    <t>10.126/12,000 (+126, +12.6%)
Mức độ sử dụng: 85.3% (-0.1%)</t>
  </si>
  <si>
    <t>Số trạm xử lý nước thải</t>
  </si>
  <si>
    <t>8,110/ 10,000 (+110, +13.56%)
Mức độ sử dụng: 81.1%</t>
  </si>
  <si>
    <t>8,121/ 10,000 (+121, +15.12%)
Mức độ sử dụng: 81.21%</t>
  </si>
  <si>
    <t>8,133/ 10,000 (+133, +16.62%)
Mức độ sử dụng: 81.32%</t>
  </si>
  <si>
    <t>7,999/ 10,000 (+99, +12.38%)
Mức độ sử dụng: 80%</t>
  </si>
  <si>
    <t xml:space="preserve">15.475/15.675 
Mức độ sử dụng là 98.72% % </t>
  </si>
  <si>
    <t xml:space="preserve">15.515/15675 (+40)
Mức độ sử dụng 98.97% </t>
  </si>
  <si>
    <t>15.555/15675 (+80)
Sử dụng: 99.24%</t>
  </si>
  <si>
    <t>15.435/15675 (-40)
Mức độ sử dụng: 98.47 %</t>
  </si>
  <si>
    <t>29 (+3, +11.53%)</t>
  </si>
  <si>
    <t>30 (+4, +15.38%)</t>
  </si>
  <si>
    <r>
      <rPr>
        <sz val="11"/>
        <color rgb="FF000000"/>
        <rFont val="Times New Roman"/>
        <family val="1"/>
        <charset val="163"/>
      </rPr>
      <t xml:space="preserve">66/70 (+12, +22.22%)
</t>
    </r>
    <r>
      <rPr>
        <b/>
        <sz val="11"/>
        <color rgb="FFFF0000"/>
        <rFont val="Times New Roman"/>
        <family val="1"/>
        <charset val="163"/>
      </rPr>
      <t>94.29%</t>
    </r>
  </si>
  <si>
    <t>67 /70 (+13, +24.07%)
(95.71%)</t>
  </si>
  <si>
    <t>68/70 (+14, +25.9%)
(97.14% )</t>
  </si>
  <si>
    <t>65.9/70 (+11.9%, +22.03%)
(94.14%)</t>
  </si>
  <si>
    <r>
      <rPr>
        <sz val="11"/>
        <color rgb="FF000000"/>
        <rFont val="Times New Roman"/>
        <family val="1"/>
        <charset val="163"/>
      </rPr>
      <t>79%,</t>
    </r>
    <r>
      <rPr>
        <b/>
        <sz val="11"/>
        <color rgb="FFFF0000"/>
        <rFont val="Times New Roman"/>
        <family val="1"/>
        <charset val="163"/>
      </rPr>
      <t xml:space="preserve"> (+5%, tăng 6.8</t>
    </r>
    <r>
      <rPr>
        <b/>
        <sz val="11"/>
        <color rgb="FFE97132"/>
        <rFont val="Times New Roman"/>
        <family val="1"/>
        <charset val="163"/>
      </rPr>
      <t>%)</t>
    </r>
  </si>
  <si>
    <t>84%, (+10%, tăng 13.51%)</t>
  </si>
  <si>
    <t>89% (+15%, +20.3%)</t>
  </si>
  <si>
    <t>69%,(-5%, giảm 6.8%)</t>
  </si>
  <si>
    <t>1251,7, (+1.7, +0.136%)</t>
  </si>
  <si>
    <t>1.251,8 (+1.8, +0.144%)</t>
  </si>
  <si>
    <t>1.251,9 (+1.9, +0.152%)</t>
  </si>
  <si>
    <t>1.251,6 (-1.6, -0.128%)</t>
  </si>
  <si>
    <t>STEP 3: MÔ PHỎNG XỬ LÝ CÁC VẤN ĐỀ CỦA TÒA NHÀ</t>
  </si>
  <si>
    <t>Tổng quan du lịch</t>
  </si>
  <si>
    <t>Tổng lượt khách du lịch</t>
  </si>
  <si>
    <t>Năm/Quý</t>
  </si>
  <si>
    <t>Tổng lượt khách (lượt)</t>
  </si>
  <si>
    <t>Khách nội địa (lượt)</t>
  </si>
  <si>
    <t>Khách quốc tế (lượt)</t>
  </si>
  <si>
    <t>Tăng trưởng so cùng kỳ 2024 (%)</t>
  </si>
  <si>
    <t>Tháng</t>
  </si>
  <si>
    <t>Tăng trưởng so tháng trước (%)</t>
  </si>
  <si>
    <t>Năm 2025 (dự báo cả năm)</t>
  </si>
  <si>
    <t>4.168.000</t>
  </si>
  <si>
    <t>3.334.400 (26% so với cùng kỳ) (80%)</t>
  </si>
  <si>
    <t>833600 (18% so với cùng kỳ) (20%)</t>
  </si>
  <si>
    <t>Tháng 7/2025</t>
  </si>
  <si>
    <t>440000 (80,0%)</t>
  </si>
  <si>
    <t>110000 (20,0%)</t>
  </si>
  <si>
    <t>+25% (so tháng 6)</t>
  </si>
  <si>
    <t>Quý I/2025</t>
  </si>
  <si>
    <t>1.251.000</t>
  </si>
  <si>
    <t xml:space="preserve">1.000.800 (30 % so với cùng kỳ) </t>
  </si>
  <si>
    <t>250200 (22% so với cùng kỳ)</t>
  </si>
  <si>
    <t>Tháng 8/2025</t>
  </si>
  <si>
    <t>402720 (81,2%)</t>
  </si>
  <si>
    <t>93280 (18,8%)</t>
  </si>
  <si>
    <t>-10% (so tháng 7)</t>
  </si>
  <si>
    <t>Quý II/2025</t>
  </si>
  <si>
    <t>1.000.800 (27% so với cùng kỳ)</t>
  </si>
  <si>
    <t>250200 (20% so với cùng kỳ)</t>
  </si>
  <si>
    <t>Tháng 9/2025 (dự báo)</t>
  </si>
  <si>
    <t>345660 (81,7%)</t>
  </si>
  <si>
    <t>77340 (18,3%)</t>
  </si>
  <si>
    <t>-15% (so tháng 8)</t>
  </si>
  <si>
    <t>Quý III/2025 (dự báo)</t>
  </si>
  <si>
    <t>750400 (20% so với cùng kỳ)</t>
  </si>
  <si>
    <t>187600 (12% so với cùng kỳ)</t>
  </si>
  <si>
    <t>Tổng doanh thu</t>
  </si>
  <si>
    <t>Tổng doanh thu (tỷ VND)</t>
  </si>
  <si>
    <t>Doanh thu lưu trú (tỷ VND)</t>
  </si>
  <si>
    <t>Doanh thu tour &amp; vận chuyển (tỷ VND)</t>
  </si>
  <si>
    <t>Tăng 20% so 2024</t>
  </si>
  <si>
    <t>Tăng 24,9% so với cùng kỳ</t>
  </si>
  <si>
    <t>Đóng góp GRDP</t>
  </si>
  <si>
    <t>Tổng GRDP Vân Đồn (tỷ VND)</t>
  </si>
  <si>
    <t>Đóng góp GRDP du lịch (tỷ VND)</t>
  </si>
  <si>
    <t>Tỷ lệ đóng góp (%)</t>
  </si>
  <si>
    <t>Tăng trưởng đóng góp so cùng kỳ 2024 (%)</t>
  </si>
  <si>
    <t>Thông tin chuyển bay trong ngày</t>
  </si>
  <si>
    <t>(17/09/2025)</t>
  </si>
  <si>
    <t>Loại</t>
  </si>
  <si>
    <t>Số hiệu</t>
  </si>
  <si>
    <t>Hãng</t>
  </si>
  <si>
    <t>Tuyến</t>
  </si>
  <si>
    <t>Giờ cất hành</t>
  </si>
  <si>
    <t>Giờ hạ cánh</t>
  </si>
  <si>
    <t>Cổng</t>
  </si>
  <si>
    <t>Trạng thái</t>
  </si>
  <si>
    <t>Vị trí</t>
  </si>
  <si>
    <t>Đến</t>
  </si>
  <si>
    <t>VJ231</t>
  </si>
  <si>
    <t>VietJet Air</t>
  </si>
  <si>
    <t>Hà Nội (HAN) - Vân Đồn (VDO)</t>
  </si>
  <si>
    <t>A1</t>
  </si>
  <si>
    <t>Đã đến</t>
  </si>
  <si>
    <t>21.2086861111, 105.8038611111</t>
  </si>
  <si>
    <t>QH123</t>
  </si>
  <si>
    <t>Bamboo Airways</t>
  </si>
  <si>
    <t>TP. Hồ Chí Minh (SGN) - Vân Đồn (VDO)</t>
  </si>
  <si>
    <t>A2</t>
  </si>
  <si>
    <t>Đã khởi hành (hoãn 15 phút)</t>
  </si>
  <si>
    <t>10.8189166667, 106.6521736111</t>
  </si>
  <si>
    <t>VN123</t>
  </si>
  <si>
    <t>Vietnam Airlines</t>
  </si>
  <si>
    <t>Đà Nẵng (DAD) - Vân Đồn (VDO)</t>
  </si>
  <si>
    <t>A3</t>
  </si>
  <si>
    <t>Đã khởi hành</t>
  </si>
  <si>
    <t>16.0439611111, 108.1992166667</t>
  </si>
  <si>
    <t>VJ245</t>
  </si>
  <si>
    <t>Chưa khởi hành</t>
  </si>
  <si>
    <t>QH145</t>
  </si>
  <si>
    <t>VN145</t>
  </si>
  <si>
    <t>Đi</t>
  </si>
  <si>
    <t>VJ232</t>
  </si>
  <si>
    <t>Vân Đồn (VDO) - Hà Nội (HAN)</t>
  </si>
  <si>
    <t>21.2313888889, 107.3975</t>
  </si>
  <si>
    <t>QH124</t>
  </si>
  <si>
    <t>Vân Đồn (VDO) - TP. Hồ Chí Minh (SGN)</t>
  </si>
  <si>
    <t>VN124</t>
  </si>
  <si>
    <t>Vân Đồn (VDO) - Đà Nẵng (DAD)</t>
  </si>
  <si>
    <t>Bị hoãn</t>
  </si>
  <si>
    <t>VJ246</t>
  </si>
  <si>
    <t>QH146</t>
  </si>
  <si>
    <t>VN146</t>
  </si>
  <si>
    <t>Số chuyến bay đến</t>
  </si>
  <si>
    <t>6 chuyến.</t>
  </si>
  <si>
    <t>Số lượt hành khách đến</t>
  </si>
  <si>
    <t>1.020 Khách</t>
  </si>
  <si>
    <t>Số chuyến bay đi</t>
  </si>
  <si>
    <t>Số lượt hành khách đi</t>
  </si>
  <si>
    <t>957 khách</t>
  </si>
  <si>
    <t>Thông tin tàu du lịch trong ngày</t>
  </si>
  <si>
    <t>Trạng thái hoạt động của tàu</t>
  </si>
  <si>
    <t>2 (25%)</t>
  </si>
  <si>
    <t>Tổng quãng đường di chuyển</t>
  </si>
  <si>
    <t>285 km</t>
  </si>
  <si>
    <t>1 (12.5%)</t>
  </si>
  <si>
    <t>Tổng nhiên lliệu đang sử dụng</t>
  </si>
  <si>
    <t>850Lít</t>
  </si>
  <si>
    <t>4 (50%)</t>
  </si>
  <si>
    <t>Số lượt khách đến</t>
  </si>
  <si>
    <t>249 Khách</t>
  </si>
  <si>
    <t>Bị Hủy</t>
  </si>
  <si>
    <t>0 (0%)</t>
  </si>
  <si>
    <t>Số lượt khách đi</t>
  </si>
  <si>
    <t>180 Khách</t>
  </si>
  <si>
    <t>Lượt tàu ra</t>
  </si>
  <si>
    <t xml:space="preserve">8 lượt </t>
  </si>
  <si>
    <t>Lượt tàu vào</t>
  </si>
  <si>
    <t>Giờ rời bến</t>
  </si>
  <si>
    <t>Giờ cập bến</t>
  </si>
  <si>
    <t>Số lượng khách</t>
  </si>
  <si>
    <t>Quãng đường đi (km)</t>
  </si>
  <si>
    <t>Superdong 01</t>
  </si>
  <si>
    <t>08:30 (Quan Lạn)</t>
  </si>
  <si>
    <t>21.1666666667, 107.5000000000</t>
  </si>
  <si>
    <t>Tên địa điểm</t>
  </si>
  <si>
    <t>Vị trí chính xác</t>
  </si>
  <si>
    <t>Crystal Holidays 991</t>
  </si>
  <si>
    <t>09:00 (Minh Châu)</t>
  </si>
  <si>
    <t>21.2500000000, 107.4800000000</t>
  </si>
  <si>
    <t>Vịnh Bái Tử Long</t>
  </si>
  <si>
    <t>Superdong 02</t>
  </si>
  <si>
    <t>10:00 (Ngọc Vừng)</t>
  </si>
  <si>
    <t>21.2800000000, 107.5200000000</t>
  </si>
  <si>
    <t>Gần Ao Tiên</t>
  </si>
  <si>
    <t>Ha Long Express</t>
  </si>
  <si>
    <t>11:30 (Sơn Hào)</t>
  </si>
  <si>
    <t>21.3000000000, 107.4500000000</t>
  </si>
  <si>
    <t>Cảng Cái Rồng</t>
  </si>
  <si>
    <t>Van Don Explorer</t>
  </si>
  <si>
    <t>14:00 (Cô Tô)</t>
  </si>
  <si>
    <t>21.1000000000, 107.6000000000</t>
  </si>
  <si>
    <t>Không theo dõi (gần Sơn Hào)</t>
  </si>
  <si>
    <t>Crystal Holidays 992</t>
  </si>
  <si>
    <t>15:00 (Quan Lạn)</t>
  </si>
  <si>
    <t>Quang Minh 01</t>
  </si>
  <si>
    <t>17:00 (Minh Châu)</t>
  </si>
  <si>
    <t>21.2200000000, 107.5500000000</t>
  </si>
  <si>
    <t>Cảng Ao Tiên</t>
  </si>
  <si>
    <t>Ngọc Vừng Express</t>
  </si>
  <si>
    <t>19:30 (Ngọc Vừng)</t>
  </si>
  <si>
    <t>21.1500000000, 107.5800000000</t>
  </si>
  <si>
    <t>Không theo dõi (gần Minh Châu)</t>
  </si>
  <si>
    <t>Gần Ngọc Vừng</t>
  </si>
  <si>
    <t>Thông tin các cơ sở lưu trú trong ngày</t>
  </si>
  <si>
    <t>Trạng thái hoạt động của các cơ sở</t>
  </si>
  <si>
    <t>Còn phòng</t>
  </si>
  <si>
    <t>7 cơ sở (70%).</t>
  </si>
  <si>
    <t>Tổng số lưu trú</t>
  </si>
  <si>
    <t xml:space="preserve">137 khách </t>
  </si>
  <si>
    <t>Hết phòng</t>
  </si>
  <si>
    <t>2 cơ sở (20%)</t>
  </si>
  <si>
    <t>Tổng lượt khách checkin</t>
  </si>
  <si>
    <t>569 khách</t>
  </si>
  <si>
    <t>Tạm ngưng hoạt động</t>
  </si>
  <si>
    <t>1 cơ sở (10%)</t>
  </si>
  <si>
    <t>Tổng lượt khách checkout</t>
  </si>
  <si>
    <t>544 khách.</t>
  </si>
  <si>
    <t>Tên cơ sở</t>
  </si>
  <si>
    <t>Địa chỉ</t>
  </si>
  <si>
    <t>Lượt khách checkin</t>
  </si>
  <si>
    <t>Lượt khách checkout</t>
  </si>
  <si>
    <t>Thông tin khách lưu trú</t>
  </si>
  <si>
    <t>Wyndham Garden Sonasea</t>
  </si>
  <si>
    <t>Khu Cái Rồng, Vân Đồn</t>
  </si>
  <si>
    <t>Diamond Hotel</t>
  </si>
  <si>
    <t>Đường Diamond, phường Đông Xá</t>
  </si>
  <si>
    <t>Minh Châu Beach Resort</t>
  </si>
  <si>
    <t>Bãi Minh Châu, Quan Lạn</t>
  </si>
  <si>
    <t>Lý Hân Homestay</t>
  </si>
  <si>
    <t>Khu đô thị Phương Đông</t>
  </si>
  <si>
    <t>21.2700000000, 107.5000000000</t>
  </si>
  <si>
    <t>Sonasea Resort</t>
  </si>
  <si>
    <t>Khu du lịch Bãi Dài</t>
  </si>
  <si>
    <t>21.2600000000, 107.4900000000</t>
  </si>
  <si>
    <t>Hồng Ngọc Hotel</t>
  </si>
  <si>
    <t>Khu 9, thị trấn Cái Rồng</t>
  </si>
  <si>
    <t>Thái Hoàng Hotel</t>
  </si>
  <si>
    <t>23 Tỉnh Lộ 334, Cái Rồng</t>
  </si>
  <si>
    <t>Ngọc Vừng Homestay</t>
  </si>
  <si>
    <t>Đảo Ngọc Vừng</t>
  </si>
  <si>
    <t>Tuấn Ngọc Hotel</t>
  </si>
  <si>
    <t>Dương Thanh Hotel</t>
  </si>
  <si>
    <t>Thông tin các địa điểm du lịch trong ngày</t>
  </si>
  <si>
    <t>Giờ hoạt động</t>
  </si>
  <si>
    <t>Bãi Minh Châu</t>
  </si>
  <si>
    <t>Xã Minh Châu, huyện Vân Đồn</t>
  </si>
  <si>
    <t>Mở cửa</t>
  </si>
  <si>
    <t>Đảo Quan Lạn</t>
  </si>
  <si>
    <t>Xã Quan Lạn, huyện Vân Đồn</t>
  </si>
  <si>
    <t>21.2000000000, 107.5800000000</t>
  </si>
  <si>
    <t>Chùa Cái Bầu (Thiền Viện Trúc Lâm)</t>
  </si>
  <si>
    <t>Khu Cái Bầu, huyện Vân Đồn</t>
  </si>
  <si>
    <t>Bãi Dài (Sonasea Vân Đồn)</t>
  </si>
  <si>
    <t>Khu Bãi Dài, huyện Vân Đồn</t>
  </si>
  <si>
    <t>Mở cửa (hạn chế mưa)</t>
  </si>
  <si>
    <t>Xã Ngọc Vừng, huyện Vân Đồn</t>
  </si>
  <si>
    <t>Đền Cặp Tiên (Đền Cô Bé Cửa Suốt)</t>
  </si>
  <si>
    <t>Khu Cửa Ông, huyện Vân Đồn</t>
  </si>
  <si>
    <t>Eo Gió</t>
  </si>
  <si>
    <t>21.2100000000, 107.5700000000</t>
  </si>
  <si>
    <t>Đảo Ba Mùn</t>
  </si>
  <si>
    <t>Xã Bản Sen, huyện Vân Đồn</t>
  </si>
  <si>
    <t>21.1800000000, 107.6000000000</t>
  </si>
  <si>
    <t>Vườn Quốc Gia Bái Tử Long</t>
  </si>
  <si>
    <t>Khu Bái Tử Long, huyện Vân Đồn</t>
  </si>
  <si>
    <t>Bãi Sơn Hào</t>
  </si>
  <si>
    <t>Đảo Quan Lạn, huyện Vân Đồn</t>
  </si>
  <si>
    <t>Đồng Cỏ Cháy Minh Châu</t>
  </si>
  <si>
    <t>Giữa Minh Châu và Quan Lạn</t>
  </si>
  <si>
    <t>Khu Du Lịch Sinh Thái Vạn Yên</t>
  </si>
  <si>
    <t>Xã Vạn Yên, huyện Vân Đồn</t>
  </si>
  <si>
    <t>21.1900000000, 107.5700000000</t>
  </si>
  <si>
    <t>Chợ Cái Rồng</t>
  </si>
  <si>
    <t>Thị trấn Cái Rồng, huyện Vân Đồn</t>
  </si>
  <si>
    <t>Cầu Gỗ Bãi Dài</t>
  </si>
  <si>
    <t>Miếu Quan Lạn</t>
  </si>
  <si>
    <t>Thống kê lượt khách checkin theo khung giờ theo tháng</t>
  </si>
  <si>
    <t>Ngày</t>
  </si>
  <si>
    <t>Loại ngày</t>
  </si>
  <si>
    <t>Lượt khách checkin (lượt)</t>
  </si>
  <si>
    <t>Cao điểm (8-12h)</t>
  </si>
  <si>
    <t>Thấp điểm (0-6h &amp; 22-24h)</t>
  </si>
  <si>
    <t>Trung bình (6-8h, 12-18h, 18-22h)</t>
  </si>
  <si>
    <t>1/9</t>
  </si>
  <si>
    <t>Trung bình (thứ Hai)</t>
  </si>
  <si>
    <t>2/9</t>
  </si>
  <si>
    <t>Thấp điểm (thứ Ba)</t>
  </si>
  <si>
    <t>3/9</t>
  </si>
  <si>
    <t>Thấp điểm (thứ Tư)</t>
  </si>
  <si>
    <t>4/9</t>
  </si>
  <si>
    <t>Thấp điểm (thứ Năm)</t>
  </si>
  <si>
    <t>5/9</t>
  </si>
  <si>
    <t>Trung bình (thứ Sáu)</t>
  </si>
  <si>
    <t>6/9</t>
  </si>
  <si>
    <t>Cao điểm (thứ Bảy)</t>
  </si>
  <si>
    <t>7/9</t>
  </si>
  <si>
    <t>Cao điểm (Chủ Nhật)</t>
  </si>
  <si>
    <t>8/9</t>
  </si>
  <si>
    <t>9/9</t>
  </si>
  <si>
    <t>10/9</t>
  </si>
  <si>
    <t>11/9</t>
  </si>
  <si>
    <t>12/9</t>
  </si>
  <si>
    <t>13/9</t>
  </si>
  <si>
    <t>14/9</t>
  </si>
  <si>
    <t>15/9</t>
  </si>
  <si>
    <t>16/9</t>
  </si>
  <si>
    <t>17/9</t>
  </si>
  <si>
    <t>18/9</t>
  </si>
  <si>
    <t>19/9</t>
  </si>
  <si>
    <t>20/9</t>
  </si>
  <si>
    <t>21/9</t>
  </si>
  <si>
    <t>Cao điểm (Chủ Nhật, lễ hội)</t>
  </si>
  <si>
    <t>Thống kê lượt khách checkin theo các cơ sở trong tháng</t>
  </si>
  <si>
    <t>STT</t>
  </si>
  <si>
    <t>Lượt khách (tích lũy từ 1/9 đến 17/9)</t>
  </si>
  <si>
    <t>Chùa Cái Bầu</t>
  </si>
  <si>
    <t>Bãi Dài</t>
  </si>
  <si>
    <t>Đền Cặp Tiên</t>
  </si>
  <si>
    <t>Danh sách sự kiện</t>
  </si>
  <si>
    <t>Thời gian</t>
  </si>
  <si>
    <t>Hệ thống</t>
  </si>
  <si>
    <t>Tên thông báo/thông tin/sự kiện</t>
  </si>
  <si>
    <t>Nội dung</t>
  </si>
  <si>
    <t>Hình ảnh</t>
  </si>
  <si>
    <t>Sở Du lịch Quảng Ninh</t>
  </si>
  <si>
    <t>Cảnh báo mưa bão dư chấn Yagi</t>
  </si>
  <si>
    <t>Khẩn cấp</t>
  </si>
  <si>
    <t>Đã kết thúc</t>
  </si>
  <si>
    <t>Hoãn tour đảo Quan Lạn do mưa lớn, khuyến cáo du khách hoãn chuyến đến 03/9.</t>
  </si>
  <si>
    <t>Ảnh mưa bão trên biển</t>
  </si>
  <si>
    <t>Cục Du lịch Quốc gia</t>
  </si>
  <si>
    <t>Lễ hội Du lịch Biển Vân Đồn</t>
  </si>
  <si>
    <t>Nhắc nhở</t>
  </si>
  <si>
    <t>Triển lãm văn hóa biển, biểu diễn nghệ thuật với 5.000 khách.</t>
  </si>
  <si>
    <t>Hình ảnh pháo hoa</t>
  </si>
  <si>
    <t>Trung tâm Văn hóa Vân Đồn</t>
  </si>
  <si>
    <t>Thông báo hoãn Ngày hội Du lịch Minh Châu</t>
  </si>
  <si>
    <t>Thông báo</t>
  </si>
  <si>
    <t>Hoãn sự kiện từ 15/9 do thời tiết xấu, dời sang 20/9; hoàn tiền vé 200 khách.</t>
  </si>
  <si>
    <t>Ảnh thông báo hoãn sự kiện</t>
  </si>
  <si>
    <t>Tuần lễ Văn hóa Quan Lạn</t>
  </si>
  <si>
    <t>Các hoạt động dân gian, chợ đêm biển với 1.200 khách.</t>
  </si>
  <si>
    <t>Hình ảnh chợ đêm</t>
  </si>
  <si>
    <t>Sự cố neo tàu du lịch tại Cái Rồng</t>
  </si>
  <si>
    <t>Tàu Superdong 02 bị neo khẩn cấp do sóng lớn, 180 khách an toàn, dời 2 giờ.</t>
  </si>
  <si>
    <t>Ảnh tàu neo khẩn cấp</t>
  </si>
  <si>
    <t>15/9/2025 09:14:08</t>
  </si>
  <si>
    <t>Thông báo kích cầu du lịch mùa thu</t>
  </si>
  <si>
    <t>Giảm 20% giá tour Minh Châu, áp dụng từ 15-30/9 để thu hút khách nội địa.</t>
  </si>
  <si>
    <t>Ảnh poster kích cầu</t>
  </si>
  <si>
    <t>15/9/2025 10:01:54</t>
  </si>
  <si>
    <t>Ngày hội Du lịch Minh Châu</t>
  </si>
  <si>
    <t>Đang diễn ra</t>
  </si>
  <si>
    <t>Trò chơi trên biển, ẩm thực địa phương với 800 khách.</t>
  </si>
  <si>
    <t>Hình ảnh cát trắng</t>
  </si>
  <si>
    <t>17/9/2025 15:24:02</t>
  </si>
  <si>
    <t>Cập nhật tình hình lễ hội Quan Lạn</t>
  </si>
  <si>
    <t>Lễ hội diễn ra bình thường, tăng an ninh cho 1.000 khách; cảnh báo mưa chiều.</t>
  </si>
  <si>
    <t>Ảnh lễ hội Quan Lạn</t>
  </si>
  <si>
    <t>20/9/2025 07:04:25</t>
  </si>
  <si>
    <t>Sự cố sóng lớn ảnh hưởng tàu Ngọc Vừng</t>
  </si>
  <si>
    <t>Sắp diễn ra</t>
  </si>
  <si>
    <t>Cảnh báo hoãn chuyến tàu gỗ du lịch, khuyến cáo khách hủy vé nếu mưa &gt;50mm/giờ.</t>
  </si>
  <si>
    <t>Ảnh sóng lớn vịnh</t>
  </si>
  <si>
    <t>20/9/2025 09:04:58</t>
  </si>
  <si>
    <t>UBND Đặc khu Vân Đồn</t>
  </si>
  <si>
    <t>Lễ hội Cá Trai Quan Lạn</t>
  </si>
  <si>
    <t>Thi đấu câu cá, giới thiệu đặc sản với 600 khách.</t>
  </si>
  <si>
    <t>Hình ảnh cá trai</t>
  </si>
  <si>
    <t>Kinh tế địa phương</t>
  </si>
  <si>
    <t>17500 tỷ VNĐ</t>
  </si>
  <si>
    <t>+24% tăng so với cùng kỳ</t>
  </si>
  <si>
    <t>Tổng chi phí</t>
  </si>
  <si>
    <t>8750 tỷ VNĐ</t>
  </si>
  <si>
    <t>+ 22% so với cùng kỳ</t>
  </si>
  <si>
    <t>Trong tháng</t>
  </si>
  <si>
    <t>2188 tỷ VNĐ</t>
  </si>
  <si>
    <t>+ 18% so với cùng kỳ</t>
  </si>
  <si>
    <t>1094 tỷ VNĐ</t>
  </si>
  <si>
    <t>+16% so với cùng kỳ</t>
  </si>
  <si>
    <t xml:space="preserve">Lũy kế </t>
  </si>
  <si>
    <t>7582 tỷ VNĐ</t>
  </si>
  <si>
    <t>+25% so với cùng kỳ</t>
  </si>
  <si>
    <t>Lũy kế</t>
  </si>
  <si>
    <t>3563 tỷ VNĐ</t>
  </si>
  <si>
    <t>+22% so với cùng kỳ</t>
  </si>
  <si>
    <t>Cơ cấu doanh thu trong tháng</t>
  </si>
  <si>
    <t>Cơ cấu chi phí trong tháng</t>
  </si>
  <si>
    <t>Ngành</t>
  </si>
  <si>
    <t>Doanh thu (tỷ VND)</t>
  </si>
  <si>
    <t>Chi phí (tỷ VND)</t>
  </si>
  <si>
    <t>Du lịch - Dịch vụ</t>
  </si>
  <si>
    <t>Công nghiệp - Xây dựng</t>
  </si>
  <si>
    <t>Nông - lâm - Thủy sản</t>
  </si>
  <si>
    <t>Tổng doanh thu tháng 9</t>
  </si>
  <si>
    <t>Tổng chi phí tháng 9</t>
  </si>
  <si>
    <t>Tài chính công địa phương</t>
  </si>
  <si>
    <t>Tổng thu ngân sách nhà nước</t>
  </si>
  <si>
    <t>Tổng chi ngân sách</t>
  </si>
  <si>
    <t>Dự toán từ hội đồng nhân dân</t>
  </si>
  <si>
    <t>1720  tỷ VNĐ</t>
  </si>
  <si>
    <t>150 tỷ VNĐ</t>
  </si>
  <si>
    <t>Tỷ lệ thực hiện</t>
  </si>
  <si>
    <t>Lỹ kế so với cùng kỳ</t>
  </si>
  <si>
    <t>+26% so với cùng kỳ</t>
  </si>
  <si>
    <t>+ 15% so với cùng ký</t>
  </si>
  <si>
    <t>144 tỷ VNĐ</t>
  </si>
  <si>
    <t>28 tỷ VNĐ</t>
  </si>
  <si>
    <t>1606 tỷ VNĐ</t>
  </si>
  <si>
    <t>(lũy kế tới tháng 9)</t>
  </si>
  <si>
    <t>123 tỷ VNĐ</t>
  </si>
  <si>
    <t xml:space="preserve"> </t>
  </si>
  <si>
    <t>Cơ cấu nguồn thu địa phương trong năm</t>
  </si>
  <si>
    <t>Cơ cấu chi địa phương trong năm</t>
  </si>
  <si>
    <t>Nhóm ngành</t>
  </si>
  <si>
    <t>Thu (tỷ VND)</t>
  </si>
  <si>
    <t>Hạng mục</t>
  </si>
  <si>
    <t>Chi (tỷ VND)</t>
  </si>
  <si>
    <t>Bất động sản</t>
  </si>
  <si>
    <t>Cơ sở hạ tầng</t>
  </si>
  <si>
    <t>Doanh nghiệp và sản xuất</t>
  </si>
  <si>
    <t>Dân cư</t>
  </si>
  <si>
    <t>Tài nguyên</t>
  </si>
  <si>
    <t>Khoa học - Công nghệ</t>
  </si>
  <si>
    <t>Hành chính, An ninh Quốc phòng</t>
  </si>
  <si>
    <t>Thu từ viện trợ</t>
  </si>
  <si>
    <t>An sinh xã hội</t>
  </si>
  <si>
    <t>Tổng thu NSNN năm 2025</t>
  </si>
  <si>
    <t>Tổng chi NSNN năm 2025</t>
  </si>
  <si>
    <t>Nguồn thu vào ngân sách hàng tháng</t>
  </si>
  <si>
    <t>Chi tiêu ngân sách địa phương hàng tháng</t>
  </si>
  <si>
    <t>Tổng thu NSNN (tỷ VND)</t>
  </si>
  <si>
    <t>Tổng chi NSNN (tỷ VND)</t>
  </si>
  <si>
    <t>Tháng 1/2025</t>
  </si>
  <si>
    <t>Tháng 2/2025</t>
  </si>
  <si>
    <t>Tháng 3/2025</t>
  </si>
  <si>
    <t>Tháng 4/2025</t>
  </si>
  <si>
    <t>Tháng 5/2025</t>
  </si>
  <si>
    <t>Tháng 6/2025</t>
  </si>
  <si>
    <t>Tháng 9/2025</t>
  </si>
  <si>
    <t>CƠ SỞ LƯU TRÚ</t>
  </si>
  <si>
    <t>TÀU CAO TỐC</t>
  </si>
  <si>
    <t>1. Wyndham Garden Sonasea (123 khách checkin)</t>
  </si>
  <si>
    <t>1. Tàu cao tốc Superdong 01 (150 khách)</t>
  </si>
  <si>
    <t>Ngày cập nhật</t>
  </si>
  <si>
    <t>Họ tên</t>
  </si>
  <si>
    <t>Giới tính</t>
  </si>
  <si>
    <t>Năm sinh</t>
  </si>
  <si>
    <t>22/09/2025</t>
  </si>
  <si>
    <t>Nguyễn Văn Hùng</t>
  </si>
  <si>
    <t>Nam</t>
  </si>
  <si>
    <t>Nguyễn Văn Minh</t>
  </si>
  <si>
    <t>Trần Thị Lan</t>
  </si>
  <si>
    <t>Nữ</t>
  </si>
  <si>
    <t>Kim Min Soo (Hàn)</t>
  </si>
  <si>
    <t>Lê Văn Hải</t>
  </si>
  <si>
    <t>Lê Văn Quốc</t>
  </si>
  <si>
    <t>Phạm Thị Hương</t>
  </si>
  <si>
    <t>Park Ji Yeon (Hàn)</t>
  </si>
  <si>
    <t>Đặng Văn Tuấn</t>
  </si>
  <si>
    <t>... (11 khách khác)</t>
  </si>
  <si>
    <t>(Danh sách bổ sung)</t>
  </si>
  <si>
    <t>-</t>
  </si>
  <si>
    <t>... (145 khách khác)</t>
  </si>
  <si>
    <t>(Danh sách bổ sung, chủ yếu khách tour nội địa)</t>
  </si>
  <si>
    <t>2. Tàu cao tốc Crystal Holidays 991 (99 khách)</t>
  </si>
  <si>
    <t>Kim Ji Hoon (Hàn)</t>
  </si>
  <si>
    <t>Park Soo Min (Hàn)</t>
  </si>
  <si>
    <t>Nguyễn Văn Long</t>
  </si>
  <si>
    <t>Vũ Thị Phương</t>
  </si>
  <si>
    <t>Lee Young Ja (Hàn)</t>
  </si>
  <si>
    <t>... (94 khách khác)</t>
  </si>
  <si>
    <t>(Danh sách bổ sung, hỗn hợp quốc tế và nội địa)</t>
  </si>
  <si>
    <t>3. Minh Châu Beach Resort (61 khách checkin)</t>
  </si>
  <si>
    <t>3. Tàu cao tốc Superdong 02 (180 khách)</t>
  </si>
  <si>
    <t>Trần Văn Bình</t>
  </si>
  <si>
    <t>Lê Thị Thảo</t>
  </si>
  <si>
    <t>Bùi Văn Hòa</t>
  </si>
  <si>
    <t>Hồ Thị Liên</t>
  </si>
  <si>
    <t>Phạm Văn Cường</t>
  </si>
  <si>
    <t>... (56 khách khác)</t>
  </si>
  <si>
    <t>... (175 khách khác)</t>
  </si>
  <si>
    <t>4. Tàu gỗ du lịch Ha Long Express (50 khách)</t>
  </si>
  <si>
    <t>Nguyễn Văn Thành</t>
  </si>
  <si>
    <t>Đào Thị Hạnh</t>
  </si>
  <si>
    <t>John Smith (Mỹ)</t>
  </si>
  <si>
    <t>Lý Thị Ngọc</t>
  </si>
  <si>
    <t>Trần Văn Đạt</t>
  </si>
  <si>
    <t>... (45 khách khác)</t>
  </si>
  <si>
    <t>(Danh sách bổ sung, khách gia đình và cá nhân)</t>
  </si>
  <si>
    <t>5. Sonasea Resort (152 khách checkin)</t>
  </si>
  <si>
    <t>5. Tàu cao tốc Van Don Explorer (120 khách)</t>
  </si>
  <si>
    <t>Somchai Phrom (Thái)</t>
  </si>
  <si>
    <t>Nguyen Thi Mai</t>
  </si>
  <si>
    <t>Nguyễn Văn Tùng</t>
  </si>
  <si>
    <t>Srisuk Chanthara (Thái)</t>
  </si>
  <si>
    <t>Hoang Van Tuan</t>
  </si>
  <si>
    <t>Chatchai Srisuk (Thái)</t>
  </si>
  <si>
    <t>... (147 khách khác)</t>
  </si>
  <si>
    <t>... (115 khách khác)</t>
  </si>
  <si>
    <t>6. Hồng Ngọc Hotel (41 khách checkin)</t>
  </si>
  <si>
    <t>6. Tàu cruise cao cấp Crystal Holidays 992 (99 khách)</t>
  </si>
  <si>
    <t>Đặng Văn Tiến</t>
  </si>
  <si>
    <t>Nguyễn Thị Thanh</t>
  </si>
  <si>
    <t>Trần Văn Phong</t>
  </si>
  <si>
    <t>Lê Thị Hồng</t>
  </si>
  <si>
    <t>Phạm Văn Hùng</t>
  </si>
  <si>
    <t>... (36 khách khác)</t>
  </si>
  <si>
    <t>(Danh sách bổ sung, chủ yếu khách quốc tế Hàn Quốc)</t>
  </si>
  <si>
    <t>7. Thái Hoàng Hotel (0 khách checkin)</t>
  </si>
  <si>
    <t>7. Tàu cao tốc Quang Minh 01 (160 khách)</t>
  </si>
  <si>
    <t>(Không có khách)</t>
  </si>
  <si>
    <t>Bùi Văn Hưng</t>
  </si>
  <si>
    <t>Hoàng Thị Lan Anh</t>
  </si>
  <si>
    <t>8. Ngọc Vừng Homestay (26 khách checkin)</t>
  </si>
  <si>
    <t>Đinh Văn Quang</t>
  </si>
  <si>
    <t>Vũ Thị Hồng Nhung</t>
  </si>
  <si>
    <t>Somchai Phrom</t>
  </si>
  <si>
    <t>Lương Văn Hải</t>
  </si>
  <si>
    <t>... (155 khách khác)</t>
  </si>
  <si>
    <t>(Danh sách bổ sung, khách tour nội địa)</t>
  </si>
  <si>
    <t>Srisuk Chanthara</t>
  </si>
  <si>
    <t>8. Tàu gỗ du lịch Ngọc Vừng Express (80 khách)</t>
  </si>
  <si>
    <t>Chatchai Srisuk</t>
  </si>
  <si>
    <t>... (21 khách khác)</t>
  </si>
  <si>
    <t>Phạm Văn Long</t>
  </si>
  <si>
    <t>Trần Thị Hồng</t>
  </si>
  <si>
    <t>9. Tuấn Ngọc Hotel (35 khách checkin)</t>
  </si>
  <si>
    <t>Nguyễn Văn Đức</t>
  </si>
  <si>
    <t>Lê Thị Thủy</t>
  </si>
  <si>
    <t>Đào Văn Phong</t>
  </si>
  <si>
    <t>... (75 khách khác)</t>
  </si>
  <si>
    <t>(Danh sách bổ sung, khách gia đình nội địa)</t>
  </si>
  <si>
    <t>... (30 khách khác)</t>
  </si>
  <si>
    <t>52 khách Việt Nam, 71 khách quốc tế</t>
  </si>
  <si>
    <t>21.25°N, 107.48°E</t>
  </si>
  <si>
    <t>41 khách gia đình, 41 khách cá nhân</t>
  </si>
  <si>
    <t>21.28°N, 107.52°E</t>
  </si>
  <si>
    <t>61 khách tour đoàn</t>
  </si>
  <si>
    <t>21.22°N, 107.55°E</t>
  </si>
  <si>
    <t>16 khách trẻ, 5 khách nước ngoài</t>
  </si>
  <si>
    <t>21.27°N, 107.50°E</t>
  </si>
  <si>
    <t>81 khách Việt Nam, 71 khách Hàn</t>
  </si>
  <si>
    <t>21.26°N, 107.49°E</t>
  </si>
  <si>
    <t>41 khách du lịch cá nhân</t>
  </si>
  <si>
    <t>0 (đóng cửa bảo trì)</t>
  </si>
  <si>
    <t>16 khách Việt Nam, 10 khách Thái</t>
  </si>
  <si>
    <t>21.15°N, 107.58°E</t>
  </si>
  <si>
    <t>25 khách Việt Nam, 10 khách quốc tế</t>
  </si>
  <si>
    <t>20 khách gia đình, 8 khách cá nhân</t>
  </si>
  <si>
    <t>Đại Dương Xanh Hotel</t>
  </si>
  <si>
    <t>30 khách du lịch, 17 khách nước ngoài</t>
  </si>
  <si>
    <t>Hùng Lâm Resort Quan Lạn</t>
  </si>
  <si>
    <t>45 khách tour, 23 khách cá nhân</t>
  </si>
  <si>
    <t>21.20°N, 107.58°E</t>
  </si>
  <si>
    <t>Grand Pearl Resort</t>
  </si>
  <si>
    <t>Khu Cái Rồng</t>
  </si>
  <si>
    <t>50 khách Việt Nam, 39 khách quốc tế</t>
  </si>
  <si>
    <t>Lê Anh Hotel</t>
  </si>
  <si>
    <t>25 khách gia đình, 9 khách cá nhân</t>
  </si>
  <si>
    <t>Phương Hưng Hotel</t>
  </si>
  <si>
    <t>35 khách du lịch, 17 khách nước ngoài</t>
  </si>
  <si>
    <t>Xuân Lưu Nhà Trọ</t>
  </si>
  <si>
    <t>529 Tỉnh Lộ 334, Cái Rồng</t>
  </si>
  <si>
    <t>12 khách trẻ, 5 khách nước ngoài</t>
  </si>
  <si>
    <t>Thành Đạt Nhà Nghỉ</t>
  </si>
  <si>
    <t>1 Tỉnh Lộ 334, Cái Rồng</t>
  </si>
  <si>
    <t>18 khách Việt Nam, 6 khách quốc tế</t>
  </si>
  <si>
    <t>Minh Khải Nhà Nghỉ</t>
  </si>
  <si>
    <t>53 Tỉnh Lộ 334, Cái Rồng</t>
  </si>
  <si>
    <t>15 khách gia đình, 4 khách cá nhân</t>
  </si>
  <si>
    <t>Thái Toàn Khách sạn</t>
  </si>
  <si>
    <t>36 khách tour, 20 khách cá nhân</t>
  </si>
  <si>
    <t>Dương Xanh Resort</t>
  </si>
  <si>
    <t>Khu Bãi Dài</t>
  </si>
  <si>
    <t>40 khách Việt Nam, 33 khách Hàn</t>
  </si>
  <si>
    <t>Hùng Lâm Quan Lạn Resort</t>
  </si>
  <si>
    <t>42 khách tour, 22 khách cá nhân</t>
  </si>
  <si>
    <t>Sonasea Harbor City Hotel</t>
  </si>
  <si>
    <t>75 khách Việt Nam, 62 khách quốc tế</t>
  </si>
  <si>
    <t>Crystal Holidays Harbour</t>
  </si>
  <si>
    <t>Khu Ao Tiên</t>
  </si>
  <si>
    <t>55 khách tour, 43 khách cá nhân</t>
  </si>
  <si>
    <t>Vân Hải Resort</t>
  </si>
  <si>
    <t>Khu du lịch Vân Hải</t>
  </si>
  <si>
    <t>30 khách gia đình, 15 khách nước ngoài</t>
  </si>
  <si>
    <t>21.24°N, 107.47°E</t>
  </si>
  <si>
    <t>Sứa Palace Resort</t>
  </si>
  <si>
    <t>48 khách Việt Nam, 33 khách quốc tế</t>
  </si>
  <si>
    <t>Golden Coto Hotel</t>
  </si>
  <si>
    <t>Khu Cô Tô (gần Vân Đồn)</t>
  </si>
  <si>
    <t>25 khách du lịch, 14 khách nước ngoài</t>
  </si>
  <si>
    <t>21.30°N, 107.55°E</t>
  </si>
  <si>
    <t>VFGV Resort</t>
  </si>
  <si>
    <t>20 khách trẻ, 9 khách quốc tế</t>
  </si>
  <si>
    <t>Quan Lạn Beach Resort</t>
  </si>
  <si>
    <t>35 khách tour, 18 khách cá nhân</t>
  </si>
  <si>
    <t>Minh Châu Resort</t>
  </si>
  <si>
    <t>42 khách gia đình, 25 khách nước ngoài</t>
  </si>
  <si>
    <t>Ngọc Vừng Beach Hotel</t>
  </si>
  <si>
    <t>15 khách Việt Nam, 7 khách Thái</t>
  </si>
  <si>
    <t>Cô Tô Resort</t>
  </si>
  <si>
    <t>30 khách tour, 18 khách cá nhân</t>
  </si>
  <si>
    <t>Bản Sen Homestay</t>
  </si>
  <si>
    <t>Xã Bản Sen</t>
  </si>
  <si>
    <t>10 khách trẻ, 4 khách nước ngoài</t>
  </si>
  <si>
    <t>21.18°N, 107.60°E</t>
  </si>
  <si>
    <t>Bình Dân House</t>
  </si>
  <si>
    <t>Xã Bình Dân</t>
  </si>
  <si>
    <t>20 khách gia đình, 11 khách cá nhân</t>
  </si>
  <si>
    <t>21.23°N, 107.51°E</t>
  </si>
  <si>
    <t>Đài Xuyên Guest House</t>
  </si>
  <si>
    <t>Xã Đài Xuyên</t>
  </si>
  <si>
    <t>12 khách Việt Nam, 6 khách quốc tế</t>
  </si>
  <si>
    <t>21.26°N, 107.50°E</t>
  </si>
  <si>
    <t>Đoàn Kết Homestay</t>
  </si>
  <si>
    <t>Xã Đoàn Kết</t>
  </si>
  <si>
    <t>18 khách tour, 8 khách cá nhân</t>
  </si>
  <si>
    <t>21.24°N, 107.49°E</t>
  </si>
  <si>
    <t>Đông Xá Hotel</t>
  </si>
  <si>
    <t>Phường Đông Xá</t>
  </si>
  <si>
    <t>35 khách du lịch, 20 khách nước ngoài</t>
  </si>
  <si>
    <t>Hạ Long Guest House</t>
  </si>
  <si>
    <t>Xã Hạ Long</t>
  </si>
  <si>
    <t>22 khách gia đình, 11 khách cá nhân</t>
  </si>
  <si>
    <t>21.27°N, 107.51°E</t>
  </si>
  <si>
    <t>Thắng Lợi Resort</t>
  </si>
  <si>
    <t>Xã Thắng Lợi</t>
  </si>
  <si>
    <t>28 khách Việt Nam, 14 khách quốc tế</t>
  </si>
  <si>
    <t>21.21°N, 107.59°E</t>
  </si>
  <si>
    <t>Vạn Yên Homestay</t>
  </si>
  <si>
    <t>Xã Vạn Yên</t>
  </si>
  <si>
    <t>11 khách trẻ, 4 khách nước ngoài</t>
  </si>
  <si>
    <t>21.19°N, 107.57°E</t>
  </si>
  <si>
    <t>Ao Tiên Hotel</t>
  </si>
  <si>
    <t>45 khách tour, 26 khách cá nhân</t>
  </si>
  <si>
    <t>Cái Rồng Inn</t>
  </si>
  <si>
    <t>Thị trấn Cái Rồng</t>
  </si>
  <si>
    <t>25 khách Việt Nam, 13 khách quốc tế</t>
  </si>
  <si>
    <t>Quan Lạn View Resort</t>
  </si>
  <si>
    <t>38 khách gia đình, 21 khách nước ngoài</t>
  </si>
  <si>
    <t>Minh Châu Sea Hotel</t>
  </si>
  <si>
    <t>29 khách du lịch, 15 khách quốc tế</t>
  </si>
  <si>
    <t>Ngọc Vừng Bay Homestay</t>
  </si>
  <si>
    <t>16 khách tour, 7 khách cá nhân</t>
  </si>
  <si>
    <t>Cô Tô Island Resort</t>
  </si>
  <si>
    <t>32 khách Việt Nam, 19 khách quốc tế</t>
  </si>
  <si>
    <t>Bản Sen Eco Lodge</t>
  </si>
  <si>
    <t>12 khách trẻ, 4 khách nước ngoài</t>
  </si>
  <si>
    <t>Bình Dân Sea View</t>
  </si>
  <si>
    <t>21 khách gia đình, 11 khách cá nhân</t>
  </si>
  <si>
    <t>Đài Xuyên Bay</t>
  </si>
  <si>
    <t>13 khách Việt Nam, 6 khách quốc tế</t>
  </si>
  <si>
    <t>Đoàn Kết Island House</t>
  </si>
  <si>
    <t>19 khách tour, 8 khách cá nhân</t>
  </si>
  <si>
    <t>Đông Xá Bay Hotel</t>
  </si>
  <si>
    <t>36 khách du lịch, 20 khách nước ngoài</t>
  </si>
  <si>
    <t>Hạ Long Sea Resort</t>
  </si>
  <si>
    <t>23 khách gia đình, 11 khách cá nhân</t>
  </si>
  <si>
    <t>Thắng Lợi Eco Resort</t>
  </si>
  <si>
    <t>29 khách Việt Nam, 14 khách quốc tế</t>
  </si>
  <si>
    <t>Vạn Yên Bay Homestay</t>
  </si>
  <si>
    <t>Ao Tiên Sea Hotel</t>
  </si>
  <si>
    <t>46 khách tour, 26 khách cá nhân</t>
  </si>
  <si>
    <t>Cái Rồng Bay Inn</t>
  </si>
  <si>
    <t>26 khách Việt Nam, 13 khách quốc tế</t>
  </si>
  <si>
    <t>Quan Lạn Eco Resort</t>
  </si>
  <si>
    <t>39 khách gia đình, 21 khách nước ngoài</t>
  </si>
  <si>
    <t>Minh Châu Island Hotel</t>
  </si>
  <si>
    <t>30 khách du lịch, 15 khách quốc tế</t>
  </si>
  <si>
    <t>Ngọc Vừng Sea View</t>
  </si>
  <si>
    <t>17 khách tour, 7 khách cá nhân</t>
  </si>
  <si>
    <t>Cô Tô Bay Resort</t>
  </si>
  <si>
    <t>33 khách Việt Nam, 19 khách quốc tế</t>
  </si>
  <si>
    <t>Bản Sen Sea House</t>
  </si>
  <si>
    <t>13 khách trẻ, 4 khách nước ngoài</t>
  </si>
  <si>
    <t>Bình Dân Island Lodge</t>
  </si>
  <si>
    <t>Đài Xuyên Sea Guest</t>
  </si>
  <si>
    <t>14 khách Việt Nam, 6 khách quốc tế</t>
  </si>
  <si>
    <t>Đoàn Kết Bay Homestay</t>
  </si>
  <si>
    <t>20 khách tour, 8 khách cá nhân</t>
  </si>
  <si>
    <t>Đông Xá Sea Hotel</t>
  </si>
  <si>
    <t>37 khách du lịch, 20 khách nước ngoài</t>
  </si>
  <si>
    <t>Hạ Long Bay Resort</t>
  </si>
  <si>
    <t>24 khách gia đình, 11 khách cá nhân</t>
  </si>
  <si>
    <t>Thắng Lợi Sea Eco</t>
  </si>
  <si>
    <t>30 khách Việt Nam, 14 khách quốc tế</t>
  </si>
  <si>
    <t>Vạn Yên Island Homestay</t>
  </si>
  <si>
    <t>Ao Tiên Bay Hotel</t>
  </si>
  <si>
    <t>47 khách tour, 26 khách cá nhân</t>
  </si>
  <si>
    <t>Cái Rồng Sea Inn</t>
  </si>
  <si>
    <t>27 khách Việt Nam, 13 khách quốc tế</t>
  </si>
  <si>
    <t>Quan Lạn Sea View Resort</t>
  </si>
  <si>
    <t>40 khách gia đình, 21 khách nước ngoài</t>
  </si>
  <si>
    <t>Minh Châu Bay Hotel</t>
  </si>
  <si>
    <t>31 khách du lịch, 15 khách quốc tế</t>
  </si>
  <si>
    <t>Ngọc Vừng Island View</t>
  </si>
  <si>
    <t>18 khách tour, 7 khách cá nhân</t>
  </si>
  <si>
    <t>Cô Tô Sea Resort</t>
  </si>
  <si>
    <t>34 khách Việt Nam, 19 khách quốc tế</t>
  </si>
  <si>
    <t>Bản Sen Bay House</t>
  </si>
  <si>
    <t>14 khách trẻ, 4 khách nước ngoài</t>
  </si>
  <si>
    <t>Bình Dân Sea Lodge</t>
  </si>
  <si>
    <t>Đài Xuyên Island Guest</t>
  </si>
  <si>
    <t>15 khách Việt Nam, 6 khách quốc tế</t>
  </si>
  <si>
    <t>Đoàn Kết Sea Homestay</t>
  </si>
  <si>
    <t>21 khách tour, 8 khách cá nhân</t>
  </si>
  <si>
    <t>Đông Xá Bay Resort</t>
  </si>
  <si>
    <t>38 khách du lịch, 20 khách nước ngoài</t>
  </si>
  <si>
    <t>Hạ Long Island Resort</t>
  </si>
  <si>
    <t>25 khách gia đình, 11 khách cá nhân</t>
  </si>
  <si>
    <t>Thắng Lợi Bay Eco</t>
  </si>
  <si>
    <t>31 khách Việt Nam, 14 khách quốc tế</t>
  </si>
  <si>
    <t>Vạn Yên Sea Homestay</t>
  </si>
  <si>
    <t>Ao Tiên Island Hotel</t>
  </si>
  <si>
    <t>48 khách tour, 26 khách cá nhân</t>
  </si>
  <si>
    <t>Cái Rồng Bay Guest House</t>
  </si>
  <si>
    <t>28 khách Việt Nam, 13 khách quốc tế</t>
  </si>
  <si>
    <t>Quan Lạn Bay Resort</t>
  </si>
  <si>
    <t>41 khách gia đình, 21 khách nước ngoài</t>
  </si>
  <si>
    <t>Minh Châu Sea View</t>
  </si>
  <si>
    <t>32 khách du lịch, 15 khách quốc tế</t>
  </si>
  <si>
    <t>Ngọc Vừng Bay Lodge</t>
  </si>
  <si>
    <t>19 khách tour, 7 khách cá nhân</t>
  </si>
  <si>
    <t>Cô Tô Island Hotel</t>
  </si>
  <si>
    <t>35 khách Việt Nam, 19 khách quốc tế</t>
  </si>
  <si>
    <t>Bản Sen Sea Eco</t>
  </si>
  <si>
    <t>15 khách trẻ, 4 khách nước ngoài</t>
  </si>
  <si>
    <t>Bình Dân Bay Resort</t>
  </si>
  <si>
    <t>Đài Xuyên Bay Guest House</t>
  </si>
  <si>
    <t>16 khách Việt Nam, 6 khách quốc tế</t>
  </si>
  <si>
    <t>Đoàn Kết Island Resort</t>
  </si>
  <si>
    <t>22 khách tour, 8 khách cá nhân</t>
  </si>
  <si>
    <t>Đông Xá Sea Lodge</t>
  </si>
  <si>
    <t>39 khách du lịch, 20 khách nước ngoài</t>
  </si>
  <si>
    <t>Hạ Long Sea View</t>
  </si>
  <si>
    <t>26 khách gia đình, 11 khách cá nhân</t>
  </si>
  <si>
    <t>Thắng Lợi Island Eco</t>
  </si>
  <si>
    <t>32 khách Việt Nam, 14 khách quốc tế</t>
  </si>
  <si>
    <t>Cụm Công nghiệp Hà Khánh</t>
  </si>
  <si>
    <t>Danh sách các khu vực</t>
  </si>
  <si>
    <t>THÔNG TIN TỔNG QUAN</t>
  </si>
  <si>
    <t>Phường Hạ Long</t>
  </si>
  <si>
    <t>https://media.baoquangninh.vn/dataimages/201712/original/images1004365__DSC0072.JPG</t>
  </si>
  <si>
    <t>Đặc Khu Vân Đồn</t>
  </si>
  <si>
    <t>Diện tích</t>
  </si>
  <si>
    <t>50,01 ha</t>
  </si>
  <si>
    <t>Cụm Công nghiệp Vân Đồn</t>
  </si>
  <si>
    <t xml:space="preserve">Năm </t>
  </si>
  <si>
    <t>Cụm Công nghiệp Phương Nam</t>
  </si>
  <si>
    <t>Phường Hà Khánh, Thành phố Hạ Long, Quảng Ninh</t>
  </si>
  <si>
    <t>Cụm Công nghiệp Cẩm Thịnh</t>
  </si>
  <si>
    <t>Giới thiệu</t>
  </si>
  <si>
    <t>Cụm Công nghiệp Hà Khánh được quy hoạch nhằm thu hút các doanh nghiệp nhỏ và vừa, nhất là các ngành công nghiệp sạch, ít gây ô nhiễm môi trường. Đây là dự án đầu tư kết cấu hạ tầng và bến xuất nhập hàng do Công ty CP Tập đoàn Kinh tế Hạ Long (tổng mức đầu tư từng ghi khoảng 373 tỷ đồng cho hạ tầng). 
Hạ tầng của cụm đã được đầu tư và hoàn thiện cơ bản từ năm 2017, bao gồm hệ thống giao thông nội bộ, điện, nước, thoát nước và xử lý môi trường. Vị trí CCN Hà Khánh nằm tách biệt với khu dân cư, thuận lợi cho sản xuất, đồng thời hạn chế ảnh hưởng đến môi trường đô thị xung quanh.
Đến nay, cụm công nghiệp đã và đang thu hút nhiều doanh nghiệp hoạt động trong lĩnh vực sản xuất, chế biến, với mục tiêu tạo thêm việc làm cho lao động địa phương và góp phần phát triển công nghiệp bền vững của thành phố Hạ Long. Trong định hướng quy hoạch, CCN Hà Khánh tiếp tục được tỉnh Quảng Ninh khuyến khích đầu tư hạ tầng đồng bộ, tăng tỷ lệ lấp đầy, nâng cao hiệu quả sử dụng đất, và từng bước áp dụng các tiêu chuẩn xanh trong sản xuất.</t>
  </si>
  <si>
    <t>Khu vực</t>
  </si>
  <si>
    <t>Cụm công nghiệp tổng hợp</t>
  </si>
  <si>
    <t>Vốn đầu tư</t>
  </si>
  <si>
    <t>373 tỷ đồng</t>
  </si>
  <si>
    <t>CÁC CHỈ SỐ QUAN TRỌNG</t>
  </si>
  <si>
    <t>Tỷ lệ sử dụng năng lượng xanh</t>
  </si>
  <si>
    <t>81,64%</t>
  </si>
  <si>
    <t>10 m2/ người</t>
  </si>
  <si>
    <t>1.000 – 1.500 m³/ngày đêm</t>
  </si>
  <si>
    <t>Thời gian xử lý sự cố trung bình</t>
  </si>
  <si>
    <t>0 phút</t>
  </si>
  <si>
    <t>Các khu vực quản lý</t>
  </si>
  <si>
    <t>Cảng cụm hà khánh</t>
  </si>
  <si>
    <t>Thống Nhất, Quảng Ninh, Vietnam</t>
  </si>
  <si>
    <t>Cảng cụm hà khánh - Google Maps</t>
  </si>
  <si>
    <t>Nhà máy xử lý nước thải Hà Khánh</t>
  </si>
  <si>
    <t>Nhà máy xử lý nước thải Hà Khánh, Nguyễn Viết Xuân, Hà Khánh, Hạ Long, Quảng Ninh, Vietnam</t>
  </si>
  <si>
    <t>Trạm tuần hoàn nhà máy nhiệt điện Quảng Ninh - Google Maps</t>
  </si>
  <si>
    <t>Trạm tuần hoàn nhà máy nhiệt điện Quảng Ninh</t>
  </si>
  <si>
    <t>45 Trần Phú, Hà Khánh, Hạ Long, Quảng Ninh, Vietnam</t>
  </si>
  <si>
    <t>https://www.google.com/maps/place/Tr%E1%BA%A1m+tu%E1%BA%A7n+ho%C3%A0n+nh%C3%A0+m%C3%A1y+nhi%E1%BB%87t+%C4%91i%E1%BB%87n+Qu%E1%BA%A3ng+Ninh/@21.0095887,107.1003353,4793m/data=!3m1!1e3!4m9!1m2!2m1!1zY-G7pW0gY8O0bmcgbmdoaeG7h3AgaMOgIGtow6FuaA!3m5!1s0x314af911a4deeca7:0x90f160ccaafa0351!8m2!3d21.0076192!4d107.115515!16s%2Fg%2F11j0wcgx4x!5m1!1e1?entry=ttu&amp;g_ep=EgoyMDI1MDkwOC4wIKXMDSoASAFQAw%3D%3D</t>
  </si>
  <si>
    <t>Trạm Xử lý nước thải Thành Công</t>
  </si>
  <si>
    <t>Hà Khánh, Hạ Long, Quảng Ninh, Vietnam</t>
  </si>
  <si>
    <t>Trạm Xử lý nước thải Thành Công - Google Maps</t>
  </si>
  <si>
    <t>https://www.bing.com/images/search?view=detailV2&amp;ccid=YmuBmm%2bl&amp;id=C86045958DC4A7BB23C34B2A33912B7A5E7DD795&amp;thid=OIP.YmuBmm-lCYkBje-aPGy8PAHaEK&amp;mediaurl=https%3a%2f%2fodinland.com%2fwp-content%2fuploads%2f2021%2f09%2fDu-an-khu-cong-nghiep-phuong-nam.jpg&amp;cdnurl=https%3a%2f%2fth.bing.com%2fth%2fid%2fR.626b819a6fa50989018def9a3c6cbc3c%3frik%3dldd9XnorkTMqSw%26pid%3dImgRaw%26r%3d0&amp;exph=900&amp;expw=1600&amp;q=ph%c6%b0%c6%a1ng+nam+u%c3%b4ng+b%c3%ad&amp;FORM=IRPRST&amp;ck=898B780CDC50504F0EA2EA780F28619F&amp;selectedIndex=0&amp;itb=0&amp;idpp=overlayview&amp;ajaxhist=0&amp;ajaxserp=0</t>
  </si>
  <si>
    <t>62,65 ha</t>
  </si>
  <si>
    <t>50 năm (2021 – 2071)</t>
  </si>
  <si>
    <t>Phường Phương Nam, thành phố Uông Bí, tỉnh Quảng Ninh</t>
  </si>
  <si>
    <t>600 tỷ đồng</t>
  </si>
  <si>
    <t>Cụm công nghiệp Phương Nam tọa lạc tại vị trí chiến lược, kết nối trực tiếp với các tuyến hạ tầng giao thông trọng điểm như Quốc lộ 10, các tuyến liên tỉnh đi các thành phố cảng và sân bay nội địa. Nhờ lợi thế này, việc lưu thông và phân phối hàng hóa trở nên thuận tiện, tiết kiệm chi phí và thời gian.
Với tổng vốn đầu tư khoảng 600 tỷ đồng, CCN Phương Nam được định hướng phát triển thành điểm đến của các ngành công nghiệp sạch, bao gồm: chế biến – lắp ráp, sản xuất vật liệu xây dựng, sản phẩm tiêu dùng, chế biến nông – lâm – thủy sản, cùng dịch vụ sửa chữa thiết bị.
Diện tích đất dành cho nhà máy, xưởng sản xuất chiếm 75%, phần còn lại bố trí hợp lý cho hệ thống giao thông nội bộ, cây xanh, trung tâm điều hành và các dịch vụ hỗ trợ.
Hiện nay, 100% hạ tầng kỹ thuật đã hoàn thiện, gồm: đường nội bộ, cấp – thoát nước, hệ thống xử lý nước thải, điện năng, hệ thống PCCC, cây xanh và hàng rào an ninh. Với nền tảng hạ tầng đồng bộ, cụm công nghiệp đã sẵn sàng đón các nhà đầu tư thứ cấp từ đầu quý II/2024.</t>
  </si>
  <si>
    <t>7 m2/ người</t>
  </si>
  <si>
    <t>1.500 – 2.000 m³/ngày đêm</t>
  </si>
  <si>
    <t>Trạm xử lý nước thải</t>
  </si>
  <si>
    <t>Phương Nam, Uông Bí, Quảng Ninh, Vietnam</t>
  </si>
  <si>
    <t>https://www.google.com/maps/place/Tr%E1%BA%A1m+s%E1%BB%AD+l%C3%BD+n%C6%B0%E1%BB%9Bc+th%E1%BA%A3i/@21.0132003,106.7050408,3068m/data=!3m1!1e3!4m14!1m7!3m6!1s0x314a7d799ea4cefb:0xd9e4cb0184fb25!2zQ-G7pW0gQ8O0bmcgbmdoaeG7h3AgUGjGsMahbmcgTmFt!8m2!3d21.0153002!4d106.6944278!16s%2Fg%2F11kq68_qx8!3m5!1s0x314a7d005caa74a7:0x2584f89b44a19b70!8m2!3d21.0113146!4d106.7022719!16s%2Fg%2F11m68k3v5m!5m1!1e1?entry=ttu&amp;g_ep=EgoyMDI1MDkwOC4wIKXMDSoASAFQAw%3D%3D</t>
  </si>
  <si>
    <t>Phòng Điều Khiển Trung Tâm</t>
  </si>
  <si>
    <t>Phòng Điều Khiển Trung Tâm - QNC | DSMART - Google Maps</t>
  </si>
  <si>
    <t>https://www.bing.com/images/search?view=detailV2&amp;ccid=lBMrUhID&amp;id=FDEF33561AFDD4B56132EBB71240D72F57867B78&amp;thid=OIP.lBMrUhIDkGeubPDG3vyGNwHaFj&amp;mediaurl=https%3A%2F%2Fwww.redsunland.vn%2Fwp-content%2Fuploads%2F2024%2F05%2Fcum-cong-nghiep-cam-thinh-redsunland-7-of-16.jpg&amp;cdnurl=https%3A%2F%2Fth.bing.com%2Fth%2Fid%2FR.94132b5212039067ae6cf0c6defc8637%3Frik%3DeHuGVy%252fXQBK36w%26pid%3DImgRaw%26r%3D0&amp;exph=900&amp;expw=1200&amp;q=C%E1%BB%A5m+CN+c%E1%BA%A9m+th%E1%BB%8Bnh&amp;FORM=IRPRST&amp;ck=D44DD411157EA691ED353348E22F08E1&amp;selectedIndex=4&amp;itb=0&amp;cw=855&amp;ch=932&amp;ajaxhist=0&amp;ajaxserp=0</t>
  </si>
  <si>
    <t>69,5 ha</t>
  </si>
  <si>
    <t>50 năm (2018 – 2068)</t>
  </si>
  <si>
    <t>Phường Cẩm Phú, phường Cẩm Thịnh, thành phố Cẩm Phả, tỉnh Quảng Ninh</t>
  </si>
  <si>
    <t>620 tỷ đồng</t>
  </si>
  <si>
    <t>Cụm công nghiệp Cẩm Thịnh nằm tại vị trí thuận lợi trên địa bàn TP Cẩm Phả, dễ dàng kết nối với các tuyến giao thông huyết mạch như Quốc lộ 18, cảng biển Cẩm Phả và các khu công nghiệp lân cận. Nhờ đó, CCN Cẩm Thịnh có lợi thế lớn trong vận chuyển nguyên liệu, tiêu thụ sản phẩm và thu hút nhà đầu tư. Bên cạnh đó, Cụm Công nghiệp Cẩm Thịnh nằm cách xa dân cư, cách trục đường chính 7 km
Với tổng vốn đầu tư hàng trăm tỷ đồng, cụm công nghiệp được quy hoạch theo hướng sản xuất công nghiệp sạch, công nghiệp hỗ trợ và chế biến. Các ngành ưu tiên bao gồm:cCơ khí, sửa chữa máy móc, thiết bị, tiểu thủ công nghiệp.
Đến nay, hệ thống hạ tầng kỹ thuật đã được đầu tư đồng bộ: giao thông nội bộ kết nối linh hoạt, điện và cấp thoát nước đảm bảo công suất, trạm xử lý nước thải tập trung, hệ thống PCCC, cây xanh và hàng rào bảo vệ. Với sự chuẩn bị này, CCN Cẩm Thịnh sẵn sàng tiếp nhận các dự án thứ cấp, tạo nền tảng cho phát triển công nghiệp bền vững và thân thiện môi trường.</t>
  </si>
  <si>
    <t>93,9%</t>
  </si>
  <si>
    <t>950 m2/ngày đêm</t>
  </si>
  <si>
    <t>Nhà máy nhiệt điện Cẩm Phà</t>
  </si>
  <si>
    <t>Trần Quốc Tảng, Cẩm Thịnh, Cẩm Phả, Quảng Ninh, Vietnam</t>
  </si>
  <si>
    <t>Cam Pha Thermal Power Plant - Google Maps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</si>
</sst>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4">
    <font>
      <sz val="11"/>
      <color theme="1"/>
      <name val="Arial"/>
      <family val="2"/>
      <scheme val="minor"/>
    </font>
    <font>
      <b/>
      <sz val="11"/>
      <color theme="1"/>
      <name val="Arial"/>
      <family val="2"/>
      <scheme val="minor"/>
    </font>
    <font>
      <sz val="12"/>
      <color theme="1"/>
      <name val="Times New Roman"/>
      <family val="1"/>
    </font>
    <font>
      <b/>
      <sz val="14"/>
      <color theme="1"/>
      <name val="Times New Roman"/>
      <family val="1"/>
    </font>
    <font>
      <sz val="12"/>
      <color rgb="FFFF0000"/>
      <name val="Times New Roman"/>
      <family val="1"/>
    </font>
    <font>
      <u/>
      <sz val="12"/>
      <color rgb="FF000000"/>
      <name val="Times New Roman"/>
      <family val="1"/>
    </font>
    <font>
      <sz val="12"/>
      <color rgb="FF000000"/>
      <name val="Arial"/>
      <family val="2"/>
      <charset val="163"/>
    </font>
    <font>
      <sz val="11"/>
      <color theme="1"/>
      <name val="time"/>
    </font>
    <font>
      <sz val="12"/>
      <color theme="1"/>
      <name val="time"/>
    </font>
    <font>
      <sz val="11"/>
      <color theme="1"/>
      <name val="Times New Roman"/>
      <family val="1"/>
      <charset val="163"/>
    </font>
    <font>
      <sz val="12"/>
      <color theme="1"/>
      <name val="Times New Roman"/>
      <family val="1"/>
      <charset val="163"/>
    </font>
    <font>
      <sz val="12"/>
      <color rgb="FF000000"/>
      <name val="Times New Roman"/>
      <family val="1"/>
      <charset val="163"/>
    </font>
    <font>
      <b/>
      <sz val="11"/>
      <color rgb="FF000000"/>
      <name val="Aptos Narrow"/>
      <family val="2"/>
    </font>
    <font>
      <u/>
      <sz val="11"/>
      <color theme="10"/>
      <name val="Arial"/>
      <family val="2"/>
      <scheme val="minor"/>
    </font>
    <font>
      <sz val="9"/>
      <color rgb="FF333333"/>
      <name val="Segoe UI"/>
      <family val="2"/>
      <charset val="163"/>
    </font>
    <font>
      <b/>
      <sz val="14"/>
      <color rgb="FF000000"/>
      <name val="Times New Roman"/>
      <family val="1"/>
      <charset val="163"/>
    </font>
    <font>
      <b/>
      <sz val="12"/>
      <color rgb="FF000000"/>
      <name val="Times New Roman"/>
      <family val="1"/>
      <charset val="163"/>
    </font>
    <font>
      <sz val="11"/>
      <color rgb="FF000000"/>
      <name val="Aptos Narrow"/>
      <family val="2"/>
    </font>
    <font>
      <sz val="12"/>
      <color rgb="FF212529"/>
      <name val="Roboto"/>
      <charset val="1"/>
    </font>
    <font>
      <sz val="12"/>
      <color rgb="FF333333"/>
      <name val="Arial"/>
      <family val="2"/>
      <charset val="163"/>
    </font>
    <font>
      <sz val="11"/>
      <color rgb="FF231F20"/>
      <name val="Roboto"/>
      <charset val="1"/>
    </font>
    <font>
      <sz val="12"/>
      <color rgb="FF231F20"/>
      <name val="Roboto"/>
      <charset val="1"/>
    </font>
    <font>
      <sz val="11"/>
      <color rgb="FF666666"/>
      <name val="Roboto"/>
      <charset val="1"/>
    </font>
    <font>
      <sz val="12"/>
      <color rgb="FF333333"/>
      <name val="Times New Roman"/>
      <family val="1"/>
      <charset val="163"/>
    </font>
    <font>
      <sz val="11"/>
      <color rgb="FFFF0000"/>
      <name val="Arial"/>
      <family val="2"/>
      <scheme val="minor"/>
    </font>
    <font>
      <sz val="12"/>
      <name val="Times New Roman"/>
      <family val="1"/>
    </font>
    <font>
      <sz val="11"/>
      <color rgb="FFFFFF00"/>
      <name val="time"/>
    </font>
    <font>
      <b/>
      <sz val="14"/>
      <color theme="1"/>
      <name val="Times New Roman"/>
      <family val="1"/>
      <charset val="163"/>
    </font>
    <font>
      <b/>
      <sz val="14"/>
      <color theme="0"/>
      <name val="Times New Roman"/>
      <family val="1"/>
      <charset val="163"/>
    </font>
    <font>
      <sz val="12"/>
      <color rgb="FF000000"/>
      <name val="Times New Roman"/>
      <family val="1"/>
      <charset val="163"/>
    </font>
    <font>
      <sz val="11"/>
      <color rgb="FF000000"/>
      <name val="Times New Roman"/>
      <family val="1"/>
      <charset val="163"/>
    </font>
    <font>
      <sz val="11"/>
      <color rgb="FFFF0000"/>
      <name val="Times New Roman"/>
      <family val="1"/>
      <charset val="163"/>
    </font>
    <font>
      <b/>
      <sz val="11"/>
      <color rgb="FFFF0000"/>
      <name val="Times New Roman"/>
      <family val="1"/>
      <charset val="163"/>
    </font>
    <font>
      <b/>
      <sz val="11"/>
      <color rgb="FFE97132"/>
      <name val="Times New Roman"/>
      <family val="1"/>
      <charset val="163"/>
    </font>
    <font>
      <b/>
      <sz val="11"/>
      <color rgb="FF000000"/>
      <name val="Times New Roman"/>
      <family val="1"/>
      <charset val="163"/>
    </font>
    <font>
      <b/>
      <sz val="11"/>
      <color rgb="FF196B24"/>
      <name val="Times New Roman"/>
      <family val="1"/>
      <charset val="163"/>
    </font>
    <font>
      <b/>
      <sz val="11"/>
      <color theme="1"/>
      <name val="Times New Roman"/>
      <family val="1"/>
      <charset val="163"/>
    </font>
    <font>
      <sz val="11"/>
      <color rgb="FF000000"/>
      <name val="Times New Roman"/>
      <family val="1"/>
      <charset val="163"/>
    </font>
    <font>
      <b/>
      <sz val="12"/>
      <color theme="1"/>
      <name val="Arial"/>
      <family val="2"/>
      <scheme val="minor"/>
    </font>
    <font>
      <strike/>
      <sz val="11"/>
      <color theme="1"/>
      <name val="Times New Roman"/>
      <family val="1"/>
      <charset val="163"/>
    </font>
    <font>
      <b/>
      <strike/>
      <sz val="11"/>
      <color theme="1"/>
      <name val="Times New Roman"/>
      <family val="1"/>
      <charset val="163"/>
    </font>
    <font>
      <b/>
      <strike/>
      <sz val="11"/>
      <color rgb="FF000000"/>
      <name val="Times New Roman"/>
      <family val="1"/>
      <charset val="163"/>
    </font>
    <font>
      <strike/>
      <sz val="11"/>
      <color rgb="FF000000"/>
      <name val="Arial"/>
      <family val="2"/>
      <scheme val="minor"/>
    </font>
    <font>
      <sz val="11"/>
      <color rgb="FF000000"/>
      <name val="Arial"/>
      <family val="2"/>
      <scheme val="minor"/>
    </font>
  </fonts>
  <fills count="19">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rgb="FFFFFF00"/>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499984740745262"/>
        <bgColor indexed="64"/>
      </patternFill>
    </fill>
    <fill>
      <patternFill patternType="solid">
        <fgColor theme="1" tint="0.34998626667073579"/>
        <bgColor indexed="64"/>
      </patternFill>
    </fill>
    <fill>
      <patternFill patternType="solid">
        <fgColor theme="5" tint="-0.499984740745262"/>
        <bgColor indexed="64"/>
      </patternFill>
    </fill>
    <fill>
      <patternFill patternType="solid">
        <fgColor theme="5"/>
        <bgColor indexed="64"/>
      </patternFill>
    </fill>
    <fill>
      <patternFill patternType="solid">
        <fgColor theme="4"/>
        <bgColor indexed="64"/>
      </patternFill>
    </fill>
    <fill>
      <patternFill patternType="solid">
        <fgColor theme="8" tint="0.59999389629810485"/>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bottom style="thin">
        <color rgb="FF000000"/>
      </bottom>
      <diagonal/>
    </border>
    <border>
      <left/>
      <right/>
      <top/>
      <bottom style="thin">
        <color rgb="FF000000"/>
      </bottom>
      <diagonal/>
    </border>
    <border>
      <left style="thin">
        <color indexed="64"/>
      </left>
      <right/>
      <top/>
      <bottom style="thin">
        <color indexed="64"/>
      </bottom>
      <diagonal/>
    </border>
    <border>
      <left/>
      <right/>
      <top/>
      <bottom style="thin">
        <color indexed="64"/>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top style="thin">
        <color rgb="FF000000"/>
      </top>
      <bottom style="thin">
        <color rgb="FF000000"/>
      </bottom>
      <diagonal/>
    </border>
    <border>
      <left/>
      <right style="medium">
        <color rgb="FF000000"/>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style="thin">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s>
  <cellStyleXfs count="2">
    <xf numFmtId="0" fontId="0" fillId="0" borderId="0"/>
    <xf numFmtId="0" fontId="13" fillId="0" borderId="0" applyNumberFormat="0" applyFill="0" applyBorder="0" applyAlignment="0" applyProtection="0"/>
  </cellStyleXfs>
  <cellXfs count="260">
    <xf numFmtId="0" fontId="0" fillId="0" borderId="0" xfId="0"/>
    <xf numFmtId="0" fontId="2" fillId="3" borderId="1" xfId="0" applyFont="1" applyFill="1" applyBorder="1"/>
    <xf numFmtId="0" fontId="2" fillId="0" borderId="1" xfId="0" applyFont="1" applyBorder="1"/>
    <xf numFmtId="0" fontId="0" fillId="0" borderId="0" xfId="0" applyAlignment="1">
      <alignment wrapText="1"/>
    </xf>
    <xf numFmtId="0" fontId="2" fillId="0" borderId="1" xfId="0" applyFont="1" applyBorder="1" applyAlignment="1">
      <alignment wrapText="1"/>
    </xf>
    <xf numFmtId="0" fontId="2" fillId="3" borderId="2" xfId="0" applyFont="1" applyFill="1" applyBorder="1"/>
    <xf numFmtId="0" fontId="2" fillId="0" borderId="2" xfId="0" applyFont="1" applyBorder="1"/>
    <xf numFmtId="0" fontId="0" fillId="0" borderId="2" xfId="0" applyBorder="1"/>
    <xf numFmtId="0" fontId="2" fillId="4" borderId="2" xfId="0" applyFont="1" applyFill="1" applyBorder="1"/>
    <xf numFmtId="0" fontId="2" fillId="0" borderId="2" xfId="0" applyFont="1" applyBorder="1" applyAlignment="1">
      <alignment wrapText="1"/>
    </xf>
    <xf numFmtId="0" fontId="1" fillId="0" borderId="0" xfId="0" applyFont="1" applyAlignment="1">
      <alignment horizontal="center" vertical="center"/>
    </xf>
    <xf numFmtId="0" fontId="0" fillId="0" borderId="0" xfId="0" applyAlignment="1">
      <alignment horizontal="center" vertical="center"/>
    </xf>
    <xf numFmtId="0" fontId="2" fillId="5" borderId="2" xfId="0" applyFont="1" applyFill="1" applyBorder="1"/>
    <xf numFmtId="0" fontId="0" fillId="5" borderId="0" xfId="0" applyFill="1"/>
    <xf numFmtId="0" fontId="2" fillId="0" borderId="2" xfId="0" applyFont="1" applyBorder="1" applyAlignment="1">
      <alignment horizontal="left"/>
    </xf>
    <xf numFmtId="9" fontId="2" fillId="0" borderId="2" xfId="0" applyNumberFormat="1" applyFont="1" applyBorder="1" applyAlignment="1">
      <alignment horizontal="left"/>
    </xf>
    <xf numFmtId="21" fontId="2" fillId="0" borderId="2" xfId="0" applyNumberFormat="1" applyFont="1" applyBorder="1" applyAlignment="1">
      <alignment horizontal="left"/>
    </xf>
    <xf numFmtId="16" fontId="5" fillId="0" borderId="2" xfId="0" quotePrefix="1" applyNumberFormat="1" applyFont="1" applyBorder="1" applyAlignment="1">
      <alignment horizontal="left"/>
    </xf>
    <xf numFmtId="0" fontId="2" fillId="7" borderId="2" xfId="0" applyFont="1" applyFill="1" applyBorder="1" applyAlignment="1">
      <alignment horizontal="left"/>
    </xf>
    <xf numFmtId="0" fontId="2" fillId="5" borderId="2" xfId="0" applyFont="1" applyFill="1" applyBorder="1" applyAlignment="1">
      <alignment horizontal="left"/>
    </xf>
    <xf numFmtId="0" fontId="2" fillId="5" borderId="8" xfId="0" applyFont="1" applyFill="1" applyBorder="1" applyAlignment="1">
      <alignment horizontal="left"/>
    </xf>
    <xf numFmtId="10" fontId="2" fillId="5" borderId="2" xfId="0" applyNumberFormat="1" applyFont="1" applyFill="1" applyBorder="1" applyAlignment="1">
      <alignment horizontal="left"/>
    </xf>
    <xf numFmtId="9" fontId="2" fillId="5" borderId="2" xfId="0" applyNumberFormat="1" applyFont="1" applyFill="1" applyBorder="1" applyAlignment="1">
      <alignment horizontal="left"/>
    </xf>
    <xf numFmtId="0" fontId="3" fillId="2" borderId="12" xfId="0" applyFont="1" applyFill="1" applyBorder="1"/>
    <xf numFmtId="0" fontId="7" fillId="0" borderId="16" xfId="0" applyFont="1" applyBorder="1"/>
    <xf numFmtId="0" fontId="7" fillId="0" borderId="18" xfId="0" applyFont="1" applyBorder="1"/>
    <xf numFmtId="0" fontId="9" fillId="0" borderId="16" xfId="0" applyFont="1" applyBorder="1"/>
    <xf numFmtId="9" fontId="0" fillId="0" borderId="0" xfId="0" applyNumberFormat="1"/>
    <xf numFmtId="0" fontId="3" fillId="2" borderId="0" xfId="0" applyFont="1" applyFill="1" applyAlignment="1">
      <alignment horizontal="left"/>
    </xf>
    <xf numFmtId="0" fontId="7" fillId="0" borderId="2" xfId="0" applyFont="1" applyBorder="1" applyAlignment="1">
      <alignment horizontal="left"/>
    </xf>
    <xf numFmtId="0" fontId="0" fillId="0" borderId="0" xfId="0" applyAlignment="1">
      <alignment horizontal="left"/>
    </xf>
    <xf numFmtId="0" fontId="9" fillId="0" borderId="2" xfId="0" applyFont="1" applyBorder="1" applyAlignment="1">
      <alignment horizontal="left"/>
    </xf>
    <xf numFmtId="0" fontId="9" fillId="0" borderId="16" xfId="0" applyFont="1" applyBorder="1" applyAlignment="1">
      <alignment horizontal="left"/>
    </xf>
    <xf numFmtId="0" fontId="1" fillId="0" borderId="0" xfId="0" applyFont="1"/>
    <xf numFmtId="9" fontId="7" fillId="0" borderId="2" xfId="0" applyNumberFormat="1" applyFont="1" applyBorder="1" applyAlignment="1">
      <alignment horizontal="left"/>
    </xf>
    <xf numFmtId="0" fontId="0" fillId="0" borderId="0" xfId="0" applyAlignment="1">
      <alignment horizontal="left" wrapText="1"/>
    </xf>
    <xf numFmtId="0" fontId="1" fillId="0" borderId="0" xfId="0" applyFont="1" applyAlignment="1">
      <alignment wrapText="1"/>
    </xf>
    <xf numFmtId="0" fontId="17" fillId="0" borderId="0" xfId="0" applyFont="1"/>
    <xf numFmtId="0" fontId="0" fillId="0" borderId="26" xfId="0" applyBorder="1"/>
    <xf numFmtId="0" fontId="0" fillId="0" borderId="27" xfId="0" applyBorder="1"/>
    <xf numFmtId="0" fontId="0" fillId="0" borderId="28" xfId="0" applyBorder="1"/>
    <xf numFmtId="0" fontId="18" fillId="0" borderId="0" xfId="0" applyFont="1"/>
    <xf numFmtId="0" fontId="19" fillId="0" borderId="0" xfId="0" applyFont="1"/>
    <xf numFmtId="0" fontId="13" fillId="0" borderId="0" xfId="1" applyBorder="1"/>
    <xf numFmtId="0" fontId="20" fillId="0" borderId="0" xfId="0" applyFont="1"/>
    <xf numFmtId="9" fontId="20" fillId="0" borderId="0" xfId="0" applyNumberFormat="1" applyFont="1"/>
    <xf numFmtId="0" fontId="21" fillId="0" borderId="0" xfId="0" applyFont="1"/>
    <xf numFmtId="0" fontId="22" fillId="0" borderId="0" xfId="0" applyFont="1"/>
    <xf numFmtId="0" fontId="23" fillId="0" borderId="0" xfId="0" applyFont="1"/>
    <xf numFmtId="0" fontId="13" fillId="0" borderId="0" xfId="1"/>
    <xf numFmtId="0" fontId="0" fillId="0" borderId="25" xfId="0" applyBorder="1"/>
    <xf numFmtId="0" fontId="13" fillId="0" borderId="0" xfId="1" applyAlignment="1"/>
    <xf numFmtId="0" fontId="0" fillId="0" borderId="29" xfId="0" applyBorder="1"/>
    <xf numFmtId="0" fontId="9" fillId="0" borderId="2" xfId="0" applyFont="1" applyBorder="1"/>
    <xf numFmtId="0" fontId="7" fillId="0" borderId="17" xfId="0" applyFont="1" applyBorder="1" applyAlignment="1">
      <alignment horizontal="left"/>
    </xf>
    <xf numFmtId="0" fontId="14" fillId="0" borderId="0" xfId="0" applyFont="1" applyAlignment="1">
      <alignment horizontal="left"/>
    </xf>
    <xf numFmtId="0" fontId="9" fillId="0" borderId="11" xfId="0" applyFont="1" applyBorder="1" applyAlignment="1">
      <alignment horizontal="left"/>
    </xf>
    <xf numFmtId="0" fontId="7" fillId="0" borderId="19" xfId="0" applyFont="1" applyBorder="1" applyAlignment="1">
      <alignment horizontal="left"/>
    </xf>
    <xf numFmtId="0" fontId="9" fillId="0" borderId="17" xfId="0" applyFont="1" applyBorder="1" applyAlignment="1">
      <alignment horizontal="left"/>
    </xf>
    <xf numFmtId="0" fontId="1" fillId="0" borderId="0" xfId="0" applyFont="1" applyAlignment="1">
      <alignment horizontal="left" wrapText="1"/>
    </xf>
    <xf numFmtId="0" fontId="7" fillId="0" borderId="7" xfId="0" applyFont="1" applyBorder="1" applyAlignment="1">
      <alignment horizontal="left"/>
    </xf>
    <xf numFmtId="0" fontId="2" fillId="11" borderId="2" xfId="0" applyFont="1" applyFill="1" applyBorder="1" applyAlignment="1">
      <alignment horizontal="left"/>
    </xf>
    <xf numFmtId="0" fontId="14" fillId="11" borderId="0" xfId="0" applyFont="1" applyFill="1" applyAlignment="1">
      <alignment horizontal="left"/>
    </xf>
    <xf numFmtId="0" fontId="7" fillId="11" borderId="17" xfId="0" applyFont="1" applyFill="1" applyBorder="1" applyAlignment="1">
      <alignment horizontal="left"/>
    </xf>
    <xf numFmtId="9" fontId="2" fillId="0" borderId="2" xfId="0" quotePrefix="1" applyNumberFormat="1" applyFont="1" applyBorder="1" applyAlignment="1">
      <alignment horizontal="left"/>
    </xf>
    <xf numFmtId="0" fontId="25" fillId="5" borderId="2" xfId="0" applyFont="1" applyFill="1" applyBorder="1" applyAlignment="1">
      <alignment horizontal="left" wrapText="1"/>
    </xf>
    <xf numFmtId="0" fontId="24" fillId="5" borderId="0" xfId="0" applyFont="1" applyFill="1" applyAlignment="1">
      <alignment horizontal="left" wrapText="1"/>
    </xf>
    <xf numFmtId="0" fontId="0" fillId="5" borderId="0" xfId="0" applyFill="1" applyAlignment="1">
      <alignment horizontal="left" wrapText="1"/>
    </xf>
    <xf numFmtId="9" fontId="2" fillId="11" borderId="2" xfId="0" applyNumberFormat="1" applyFont="1" applyFill="1" applyBorder="1" applyAlignment="1">
      <alignment horizontal="left"/>
    </xf>
    <xf numFmtId="0" fontId="7" fillId="11" borderId="16" xfId="0" applyFont="1" applyFill="1" applyBorder="1"/>
    <xf numFmtId="0" fontId="7" fillId="11" borderId="2" xfId="0" applyFont="1" applyFill="1" applyBorder="1" applyAlignment="1">
      <alignment horizontal="left" wrapText="1"/>
    </xf>
    <xf numFmtId="0" fontId="0" fillId="5" borderId="9" xfId="0" applyFill="1" applyBorder="1" applyAlignment="1">
      <alignment horizontal="left"/>
    </xf>
    <xf numFmtId="0" fontId="0" fillId="5" borderId="2" xfId="0" applyFill="1" applyBorder="1" applyAlignment="1">
      <alignment horizontal="left"/>
    </xf>
    <xf numFmtId="164" fontId="2" fillId="5" borderId="10" xfId="0" applyNumberFormat="1" applyFont="1" applyFill="1" applyBorder="1" applyAlignment="1">
      <alignment horizontal="left"/>
    </xf>
    <xf numFmtId="0" fontId="4" fillId="5" borderId="2" xfId="0" applyFont="1" applyFill="1" applyBorder="1" applyAlignment="1">
      <alignment horizontal="left"/>
    </xf>
    <xf numFmtId="10" fontId="4" fillId="5" borderId="2" xfId="0" applyNumberFormat="1" applyFont="1" applyFill="1" applyBorder="1" applyAlignment="1">
      <alignment horizontal="left" wrapText="1"/>
    </xf>
    <xf numFmtId="3" fontId="2" fillId="5" borderId="2" xfId="0" applyNumberFormat="1" applyFont="1" applyFill="1" applyBorder="1" applyAlignment="1">
      <alignment horizontal="left"/>
    </xf>
    <xf numFmtId="10" fontId="2" fillId="5" borderId="2" xfId="0" applyNumberFormat="1" applyFont="1" applyFill="1" applyBorder="1" applyAlignment="1">
      <alignment horizontal="left" wrapText="1"/>
    </xf>
    <xf numFmtId="0" fontId="2" fillId="5" borderId="2" xfId="0" applyFont="1" applyFill="1" applyBorder="1" applyAlignment="1">
      <alignment horizontal="left" wrapText="1"/>
    </xf>
    <xf numFmtId="0" fontId="6" fillId="5" borderId="0" xfId="0" applyFont="1" applyFill="1" applyAlignment="1">
      <alignment wrapText="1"/>
    </xf>
    <xf numFmtId="0" fontId="11" fillId="11" borderId="0" xfId="0" applyFont="1" applyFill="1" applyAlignment="1">
      <alignment horizontal="left"/>
    </xf>
    <xf numFmtId="0" fontId="14" fillId="0" borderId="28" xfId="0" applyFont="1" applyBorder="1" applyAlignment="1">
      <alignment horizontal="left"/>
    </xf>
    <xf numFmtId="0" fontId="7" fillId="5" borderId="2" xfId="0" applyFont="1" applyFill="1" applyBorder="1" applyAlignment="1">
      <alignment horizontal="left" wrapText="1"/>
    </xf>
    <xf numFmtId="0" fontId="7" fillId="5" borderId="16" xfId="0" applyFont="1" applyFill="1" applyBorder="1" applyAlignment="1">
      <alignment horizontal="left" wrapText="1"/>
    </xf>
    <xf numFmtId="0" fontId="7" fillId="5" borderId="17" xfId="0" applyFont="1" applyFill="1" applyBorder="1" applyAlignment="1">
      <alignment horizontal="left" wrapText="1"/>
    </xf>
    <xf numFmtId="14" fontId="9" fillId="0" borderId="2" xfId="0" applyNumberFormat="1" applyFont="1" applyBorder="1" applyAlignment="1">
      <alignment horizontal="left"/>
    </xf>
    <xf numFmtId="0" fontId="7" fillId="11" borderId="16" xfId="0" applyFont="1" applyFill="1" applyBorder="1" applyAlignment="1">
      <alignment horizontal="left" wrapText="1"/>
    </xf>
    <xf numFmtId="0" fontId="7" fillId="11" borderId="17" xfId="0" applyFont="1" applyFill="1" applyBorder="1" applyAlignment="1">
      <alignment horizontal="left" wrapText="1"/>
    </xf>
    <xf numFmtId="0" fontId="9" fillId="0" borderId="24" xfId="0" applyFont="1" applyBorder="1" applyAlignment="1">
      <alignment horizontal="left"/>
    </xf>
    <xf numFmtId="0" fontId="9" fillId="0" borderId="21" xfId="0" applyFont="1" applyBorder="1" applyAlignment="1">
      <alignment horizontal="left"/>
    </xf>
    <xf numFmtId="0" fontId="27" fillId="12" borderId="2" xfId="0" applyFont="1" applyFill="1" applyBorder="1" applyAlignment="1">
      <alignment wrapText="1"/>
    </xf>
    <xf numFmtId="0" fontId="27" fillId="13" borderId="2" xfId="0" applyFont="1" applyFill="1" applyBorder="1" applyAlignment="1">
      <alignment wrapText="1"/>
    </xf>
    <xf numFmtId="0" fontId="29" fillId="0" borderId="0" xfId="0" applyFont="1" applyAlignment="1">
      <alignment horizontal="left" wrapText="1"/>
    </xf>
    <xf numFmtId="0" fontId="9" fillId="0" borderId="0" xfId="0" applyFont="1"/>
    <xf numFmtId="0" fontId="9" fillId="0" borderId="0" xfId="0" applyFont="1" applyAlignment="1">
      <alignment horizontal="left" wrapText="1"/>
    </xf>
    <xf numFmtId="0" fontId="9" fillId="0" borderId="0" xfId="0" applyFont="1" applyAlignment="1">
      <alignment wrapText="1"/>
    </xf>
    <xf numFmtId="0" fontId="9" fillId="9" borderId="16" xfId="0" applyFont="1" applyFill="1" applyBorder="1"/>
    <xf numFmtId="0" fontId="9" fillId="9" borderId="2" xfId="0" applyFont="1" applyFill="1" applyBorder="1" applyAlignment="1">
      <alignment horizontal="left"/>
    </xf>
    <xf numFmtId="0" fontId="9" fillId="9" borderId="17" xfId="0" applyFont="1" applyFill="1" applyBorder="1" applyAlignment="1">
      <alignment horizontal="left"/>
    </xf>
    <xf numFmtId="0" fontId="9" fillId="0" borderId="2" xfId="0" applyFont="1" applyBorder="1" applyAlignment="1">
      <alignment horizontal="left" wrapText="1"/>
    </xf>
    <xf numFmtId="0" fontId="9" fillId="5" borderId="2" xfId="0" applyFont="1" applyFill="1" applyBorder="1"/>
    <xf numFmtId="0" fontId="9" fillId="5" borderId="8" xfId="0" applyFont="1" applyFill="1" applyBorder="1"/>
    <xf numFmtId="0" fontId="9" fillId="0" borderId="8" xfId="0" applyFont="1" applyBorder="1"/>
    <xf numFmtId="0" fontId="9" fillId="0" borderId="11" xfId="0" applyFont="1" applyBorder="1"/>
    <xf numFmtId="0" fontId="9" fillId="8" borderId="2" xfId="0" applyFont="1" applyFill="1" applyBorder="1"/>
    <xf numFmtId="1" fontId="0" fillId="0" borderId="0" xfId="0" applyNumberFormat="1"/>
    <xf numFmtId="0" fontId="25" fillId="11" borderId="2" xfId="0" applyFont="1" applyFill="1" applyBorder="1" applyAlignment="1">
      <alignment horizontal="left"/>
    </xf>
    <xf numFmtId="1" fontId="25" fillId="11" borderId="2" xfId="0" applyNumberFormat="1" applyFont="1" applyFill="1" applyBorder="1" applyAlignment="1">
      <alignment horizontal="left"/>
    </xf>
    <xf numFmtId="20" fontId="0" fillId="0" borderId="2" xfId="0" applyNumberFormat="1" applyBorder="1"/>
    <xf numFmtId="0" fontId="0" fillId="0" borderId="8" xfId="0" applyBorder="1"/>
    <xf numFmtId="0" fontId="9" fillId="5" borderId="16" xfId="0" applyFont="1" applyFill="1" applyBorder="1" applyAlignment="1">
      <alignment horizontal="left"/>
    </xf>
    <xf numFmtId="0" fontId="15" fillId="0" borderId="0" xfId="0" applyFont="1"/>
    <xf numFmtId="0" fontId="36" fillId="11" borderId="31" xfId="0" applyFont="1" applyFill="1" applyBorder="1" applyAlignment="1">
      <alignment horizontal="center"/>
    </xf>
    <xf numFmtId="20" fontId="9" fillId="0" borderId="2" xfId="0" applyNumberFormat="1" applyFont="1" applyBorder="1"/>
    <xf numFmtId="0" fontId="36" fillId="11" borderId="23" xfId="0" applyFont="1" applyFill="1" applyBorder="1" applyAlignment="1">
      <alignment horizontal="left"/>
    </xf>
    <xf numFmtId="0" fontId="36" fillId="11" borderId="41" xfId="0" applyFont="1" applyFill="1" applyBorder="1" applyAlignment="1">
      <alignment horizontal="left"/>
    </xf>
    <xf numFmtId="0" fontId="36" fillId="11" borderId="2" xfId="0" applyFont="1" applyFill="1" applyBorder="1" applyAlignment="1">
      <alignment horizontal="left"/>
    </xf>
    <xf numFmtId="16" fontId="9" fillId="0" borderId="2" xfId="0" quotePrefix="1" applyNumberFormat="1" applyFont="1" applyBorder="1"/>
    <xf numFmtId="0" fontId="9" fillId="0" borderId="7" xfId="0" applyFont="1" applyBorder="1"/>
    <xf numFmtId="20" fontId="0" fillId="0" borderId="0" xfId="0" applyNumberFormat="1"/>
    <xf numFmtId="0" fontId="9" fillId="5" borderId="2" xfId="0" applyFont="1" applyFill="1" applyBorder="1" applyAlignment="1">
      <alignment horizontal="left"/>
    </xf>
    <xf numFmtId="0" fontId="9" fillId="5" borderId="8" xfId="0" applyFont="1" applyFill="1" applyBorder="1" applyAlignment="1">
      <alignment horizontal="left"/>
    </xf>
    <xf numFmtId="0" fontId="9" fillId="5" borderId="2" xfId="0" applyFont="1" applyFill="1" applyBorder="1" applyAlignment="1">
      <alignment horizontal="left" wrapText="1"/>
    </xf>
    <xf numFmtId="0" fontId="9" fillId="5" borderId="10" xfId="0" applyFont="1" applyFill="1" applyBorder="1" applyAlignment="1">
      <alignment wrapText="1"/>
    </xf>
    <xf numFmtId="0" fontId="9" fillId="5" borderId="22" xfId="0" applyFont="1" applyFill="1" applyBorder="1" applyAlignment="1">
      <alignment horizontal="left" wrapText="1"/>
    </xf>
    <xf numFmtId="0" fontId="34" fillId="5" borderId="2" xfId="0" applyFont="1" applyFill="1" applyBorder="1" applyAlignment="1">
      <alignment horizontal="left"/>
    </xf>
    <xf numFmtId="0" fontId="9" fillId="5" borderId="2" xfId="0" applyFont="1" applyFill="1" applyBorder="1" applyAlignment="1">
      <alignment wrapText="1"/>
    </xf>
    <xf numFmtId="0" fontId="30" fillId="5" borderId="0" xfId="0" applyFont="1" applyFill="1" applyAlignment="1">
      <alignment wrapText="1"/>
    </xf>
    <xf numFmtId="0" fontId="9" fillId="5" borderId="0" xfId="0" applyFont="1" applyFill="1" applyAlignment="1">
      <alignment wrapText="1"/>
    </xf>
    <xf numFmtId="0" fontId="9" fillId="5" borderId="24" xfId="0" applyFont="1" applyFill="1" applyBorder="1" applyAlignment="1">
      <alignment horizontal="left"/>
    </xf>
    <xf numFmtId="0" fontId="9" fillId="5" borderId="0" xfId="0" applyFont="1" applyFill="1"/>
    <xf numFmtId="0" fontId="9" fillId="5" borderId="40" xfId="0" applyFont="1" applyFill="1" applyBorder="1" applyAlignment="1">
      <alignment horizontal="left"/>
    </xf>
    <xf numFmtId="0" fontId="29" fillId="5" borderId="0" xfId="0" applyFont="1" applyFill="1" applyAlignment="1">
      <alignment horizontal="left" wrapText="1"/>
    </xf>
    <xf numFmtId="0" fontId="0" fillId="0" borderId="11" xfId="0" applyBorder="1"/>
    <xf numFmtId="0" fontId="0" fillId="0" borderId="9" xfId="0" applyBorder="1"/>
    <xf numFmtId="0" fontId="9" fillId="0" borderId="10" xfId="0" applyFont="1" applyBorder="1"/>
    <xf numFmtId="0" fontId="0" fillId="0" borderId="10" xfId="0" applyBorder="1"/>
    <xf numFmtId="0" fontId="1" fillId="0" borderId="2" xfId="0" applyFont="1" applyBorder="1"/>
    <xf numFmtId="0" fontId="39" fillId="15" borderId="8" xfId="0" applyFont="1" applyFill="1" applyBorder="1"/>
    <xf numFmtId="0" fontId="39" fillId="15" borderId="2" xfId="0" applyFont="1" applyFill="1" applyBorder="1"/>
    <xf numFmtId="0" fontId="39" fillId="15" borderId="10" xfId="0" applyFont="1" applyFill="1" applyBorder="1"/>
    <xf numFmtId="0" fontId="41" fillId="15" borderId="31" xfId="0" applyFont="1" applyFill="1" applyBorder="1" applyAlignment="1">
      <alignment horizontal="center"/>
    </xf>
    <xf numFmtId="0" fontId="42" fillId="15" borderId="2" xfId="0" applyFont="1" applyFill="1" applyBorder="1"/>
    <xf numFmtId="0" fontId="40" fillId="15" borderId="41" xfId="0" applyFont="1" applyFill="1" applyBorder="1" applyAlignment="1">
      <alignment horizontal="left"/>
    </xf>
    <xf numFmtId="0" fontId="9" fillId="0" borderId="2" xfId="0" applyFont="1" applyBorder="1" applyAlignment="1">
      <alignment horizontal="right"/>
    </xf>
    <xf numFmtId="0" fontId="9" fillId="0" borderId="43" xfId="0" applyFont="1" applyBorder="1"/>
    <xf numFmtId="0" fontId="0" fillId="0" borderId="2" xfId="0" quotePrefix="1" applyBorder="1"/>
    <xf numFmtId="0" fontId="38" fillId="0" borderId="2" xfId="0" applyFont="1" applyBorder="1"/>
    <xf numFmtId="0" fontId="37" fillId="0" borderId="0" xfId="0" applyFont="1"/>
    <xf numFmtId="9" fontId="0" fillId="0" borderId="2" xfId="0" applyNumberFormat="1" applyBorder="1"/>
    <xf numFmtId="0" fontId="36" fillId="0" borderId="0" xfId="0" applyFont="1"/>
    <xf numFmtId="0" fontId="36" fillId="11" borderId="2" xfId="0" applyFont="1" applyFill="1" applyBorder="1" applyAlignment="1">
      <alignment horizontal="center"/>
    </xf>
    <xf numFmtId="0" fontId="43" fillId="15" borderId="2" xfId="0" applyFont="1" applyFill="1" applyBorder="1"/>
    <xf numFmtId="0" fontId="30" fillId="15" borderId="2" xfId="0" applyFont="1" applyFill="1" applyBorder="1"/>
    <xf numFmtId="0" fontId="43" fillId="15" borderId="0" xfId="0" applyFont="1" applyFill="1"/>
    <xf numFmtId="0" fontId="43" fillId="15" borderId="9" xfId="0" applyFont="1" applyFill="1" applyBorder="1"/>
    <xf numFmtId="0" fontId="30" fillId="15" borderId="9" xfId="0" applyFont="1" applyFill="1" applyBorder="1"/>
    <xf numFmtId="0" fontId="43" fillId="15" borderId="10" xfId="0" applyFont="1" applyFill="1" applyBorder="1"/>
    <xf numFmtId="0" fontId="30" fillId="15" borderId="10" xfId="0" applyFont="1" applyFill="1" applyBorder="1"/>
    <xf numFmtId="0" fontId="0" fillId="0" borderId="2" xfId="0" applyBorder="1" applyAlignment="1">
      <alignment horizontal="right"/>
    </xf>
    <xf numFmtId="0" fontId="9" fillId="15" borderId="2" xfId="0" applyFont="1" applyFill="1" applyBorder="1"/>
    <xf numFmtId="0" fontId="9" fillId="0" borderId="11" xfId="0" applyFont="1" applyBorder="1" applyAlignment="1">
      <alignment horizontal="left" wrapText="1"/>
    </xf>
    <xf numFmtId="22" fontId="0" fillId="0" borderId="2" xfId="0" applyNumberFormat="1" applyBorder="1" applyAlignment="1">
      <alignment horizontal="left"/>
    </xf>
    <xf numFmtId="0" fontId="9" fillId="11" borderId="16" xfId="0" applyFont="1" applyFill="1" applyBorder="1" applyAlignment="1">
      <alignment horizontal="left"/>
    </xf>
    <xf numFmtId="0" fontId="9" fillId="18" borderId="17" xfId="0" applyFont="1" applyFill="1" applyBorder="1" applyAlignment="1">
      <alignment horizontal="left"/>
    </xf>
    <xf numFmtId="0" fontId="9" fillId="11" borderId="16" xfId="0" applyFont="1" applyFill="1" applyBorder="1"/>
    <xf numFmtId="0" fontId="9" fillId="11" borderId="2" xfId="0" applyFont="1" applyFill="1" applyBorder="1" applyAlignment="1">
      <alignment horizontal="left"/>
    </xf>
    <xf numFmtId="0" fontId="9" fillId="11" borderId="17" xfId="0" applyFont="1" applyFill="1" applyBorder="1" applyAlignment="1">
      <alignment horizontal="left"/>
    </xf>
    <xf numFmtId="0" fontId="1" fillId="11" borderId="0" xfId="0" applyFont="1" applyFill="1" applyAlignment="1">
      <alignment horizontal="left"/>
    </xf>
    <xf numFmtId="0" fontId="12" fillId="11" borderId="25" xfId="0" applyFont="1" applyFill="1" applyBorder="1" applyAlignment="1">
      <alignment horizontal="left"/>
    </xf>
    <xf numFmtId="0" fontId="9" fillId="11" borderId="18" xfId="0" applyFont="1" applyFill="1" applyBorder="1"/>
    <xf numFmtId="0" fontId="9" fillId="11" borderId="36" xfId="0" applyFont="1" applyFill="1" applyBorder="1" applyAlignment="1">
      <alignment horizontal="left"/>
    </xf>
    <xf numFmtId="0" fontId="9" fillId="11" borderId="19" xfId="0" applyFont="1" applyFill="1" applyBorder="1" applyAlignment="1">
      <alignment horizontal="left"/>
    </xf>
    <xf numFmtId="0" fontId="29" fillId="11" borderId="0" xfId="0" applyFont="1" applyFill="1" applyAlignment="1">
      <alignment horizontal="left"/>
    </xf>
    <xf numFmtId="0" fontId="29" fillId="11" borderId="0" xfId="0" applyFont="1" applyFill="1" applyAlignment="1">
      <alignment horizontal="left" wrapText="1"/>
    </xf>
    <xf numFmtId="0" fontId="36" fillId="0" borderId="11" xfId="0" applyFont="1" applyBorder="1" applyAlignment="1">
      <alignment horizontal="left" wrapText="1"/>
    </xf>
    <xf numFmtId="9" fontId="9" fillId="0" borderId="2" xfId="0" applyNumberFormat="1" applyFont="1" applyBorder="1"/>
    <xf numFmtId="0" fontId="36" fillId="0" borderId="2" xfId="0" applyFont="1" applyBorder="1"/>
    <xf numFmtId="9" fontId="36" fillId="0" borderId="2" xfId="0" applyNumberFormat="1" applyFont="1" applyBorder="1"/>
    <xf numFmtId="0" fontId="30" fillId="0" borderId="2" xfId="0" applyFont="1" applyBorder="1"/>
    <xf numFmtId="9" fontId="9" fillId="0" borderId="2" xfId="0" applyNumberFormat="1" applyFont="1" applyBorder="1" applyAlignment="1">
      <alignment horizontal="left"/>
    </xf>
    <xf numFmtId="0" fontId="9" fillId="0" borderId="9" xfId="0" applyFont="1" applyBorder="1"/>
    <xf numFmtId="9" fontId="9" fillId="0" borderId="0" xfId="0" applyNumberFormat="1" applyFont="1"/>
    <xf numFmtId="0" fontId="36" fillId="0" borderId="0" xfId="0" quotePrefix="1" applyFont="1"/>
    <xf numFmtId="10" fontId="0" fillId="0" borderId="2" xfId="0" applyNumberFormat="1" applyBorder="1" applyAlignment="1">
      <alignment horizontal="right"/>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2" fillId="3" borderId="8" xfId="0" applyFont="1" applyFill="1" applyBorder="1" applyAlignment="1">
      <alignment horizontal="left"/>
    </xf>
    <xf numFmtId="0" fontId="2" fillId="3" borderId="11" xfId="0" applyFont="1" applyFill="1" applyBorder="1" applyAlignment="1">
      <alignment horizontal="left"/>
    </xf>
    <xf numFmtId="0" fontId="2" fillId="6" borderId="8" xfId="0" applyFont="1" applyFill="1" applyBorder="1" applyAlignment="1">
      <alignment horizontal="left"/>
    </xf>
    <xf numFmtId="0" fontId="2" fillId="6" borderId="11" xfId="0" applyFont="1" applyFill="1" applyBorder="1" applyAlignment="1">
      <alignment horizontal="left"/>
    </xf>
    <xf numFmtId="0" fontId="3" fillId="2" borderId="7" xfId="0" applyFont="1" applyFill="1" applyBorder="1" applyAlignment="1">
      <alignment horizontal="left"/>
    </xf>
    <xf numFmtId="0" fontId="2" fillId="5" borderId="8" xfId="0" applyFont="1" applyFill="1" applyBorder="1" applyAlignment="1">
      <alignment horizontal="left"/>
    </xf>
    <xf numFmtId="0" fontId="2" fillId="5" borderId="11" xfId="0" quotePrefix="1" applyFont="1" applyFill="1" applyBorder="1" applyAlignment="1">
      <alignment horizontal="left"/>
    </xf>
    <xf numFmtId="0" fontId="2" fillId="5" borderId="11" xfId="0" applyFont="1" applyFill="1" applyBorder="1" applyAlignment="1">
      <alignment horizontal="left"/>
    </xf>
    <xf numFmtId="0" fontId="3" fillId="2" borderId="3" xfId="0" applyFont="1" applyFill="1" applyBorder="1" applyAlignment="1">
      <alignment horizontal="left"/>
    </xf>
    <xf numFmtId="0" fontId="3" fillId="2" borderId="4" xfId="0" applyFont="1" applyFill="1" applyBorder="1" applyAlignment="1">
      <alignment horizontal="left"/>
    </xf>
    <xf numFmtId="0" fontId="0" fillId="0" borderId="25" xfId="0" applyBorder="1" applyAlignment="1">
      <alignment horizontal="center" vertical="center"/>
    </xf>
    <xf numFmtId="0" fontId="0" fillId="0" borderId="25" xfId="0" applyBorder="1" applyAlignment="1">
      <alignment vertical="center" textRotation="255"/>
    </xf>
    <xf numFmtId="0" fontId="10" fillId="3" borderId="2" xfId="0" applyFont="1" applyFill="1" applyBorder="1" applyAlignment="1">
      <alignment horizontal="left"/>
    </xf>
    <xf numFmtId="0" fontId="10" fillId="3" borderId="22" xfId="0" applyFont="1" applyFill="1" applyBorder="1" applyAlignment="1">
      <alignment horizontal="left"/>
    </xf>
    <xf numFmtId="0" fontId="26" fillId="8" borderId="26" xfId="0" applyFont="1" applyFill="1" applyBorder="1" applyAlignment="1">
      <alignment horizontal="center"/>
    </xf>
    <xf numFmtId="0" fontId="26" fillId="8" borderId="0" xfId="0" applyFont="1" applyFill="1" applyAlignment="1">
      <alignment horizontal="center"/>
    </xf>
    <xf numFmtId="0" fontId="9" fillId="8" borderId="26" xfId="0" applyFont="1" applyFill="1" applyBorder="1" applyAlignment="1">
      <alignment horizontal="center"/>
    </xf>
    <xf numFmtId="0" fontId="9" fillId="8" borderId="0" xfId="0" applyFont="1" applyFill="1" applyAlignment="1">
      <alignment horizontal="center"/>
    </xf>
    <xf numFmtId="0" fontId="9" fillId="8" borderId="25" xfId="0" applyFont="1" applyFill="1" applyBorder="1" applyAlignment="1">
      <alignment horizontal="center"/>
    </xf>
    <xf numFmtId="0" fontId="28" fillId="10" borderId="31" xfId="0" applyFont="1" applyFill="1" applyBorder="1" applyAlignment="1">
      <alignment horizontal="left"/>
    </xf>
    <xf numFmtId="0" fontId="28" fillId="10" borderId="32" xfId="0" applyFont="1" applyFill="1" applyBorder="1" applyAlignment="1">
      <alignment horizontal="left"/>
    </xf>
    <xf numFmtId="0" fontId="28" fillId="10" borderId="0" xfId="0" applyFont="1" applyFill="1" applyAlignment="1">
      <alignment horizontal="left"/>
    </xf>
    <xf numFmtId="0" fontId="28" fillId="10" borderId="26" xfId="0" applyFont="1" applyFill="1" applyBorder="1" applyAlignment="1">
      <alignment horizontal="left"/>
    </xf>
    <xf numFmtId="0" fontId="27" fillId="2" borderId="2" xfId="0" applyFont="1" applyFill="1" applyBorder="1" applyAlignment="1">
      <alignment horizontal="left"/>
    </xf>
    <xf numFmtId="0" fontId="10" fillId="3" borderId="26" xfId="0" applyFont="1" applyFill="1" applyBorder="1" applyAlignment="1">
      <alignment horizontal="left"/>
    </xf>
    <xf numFmtId="0" fontId="10" fillId="3" borderId="0" xfId="0" applyFont="1" applyFill="1" applyAlignment="1">
      <alignment horizontal="left"/>
    </xf>
    <xf numFmtId="0" fontId="10" fillId="3" borderId="24" xfId="0" applyFont="1" applyFill="1" applyBorder="1" applyAlignment="1">
      <alignment horizontal="left"/>
    </xf>
    <xf numFmtId="0" fontId="10" fillId="3" borderId="7" xfId="0" applyFont="1" applyFill="1" applyBorder="1" applyAlignment="1">
      <alignment horizontal="left"/>
    </xf>
    <xf numFmtId="0" fontId="10" fillId="3" borderId="42" xfId="0" applyFont="1" applyFill="1" applyBorder="1" applyAlignment="1">
      <alignment horizontal="left"/>
    </xf>
    <xf numFmtId="0" fontId="9" fillId="0" borderId="2" xfId="0" applyFont="1" applyBorder="1" applyAlignment="1">
      <alignment horizontal="left" wrapText="1"/>
    </xf>
    <xf numFmtId="0" fontId="9" fillId="0" borderId="10" xfId="0" applyFont="1" applyBorder="1" applyAlignment="1">
      <alignment horizontal="left" wrapText="1"/>
    </xf>
    <xf numFmtId="0" fontId="8" fillId="3" borderId="16" xfId="0" applyFont="1" applyFill="1" applyBorder="1" applyAlignment="1">
      <alignment horizontal="left"/>
    </xf>
    <xf numFmtId="0" fontId="8" fillId="3" borderId="34" xfId="0" applyFont="1" applyFill="1" applyBorder="1" applyAlignment="1">
      <alignment horizontal="left"/>
    </xf>
    <xf numFmtId="0" fontId="3" fillId="2" borderId="13" xfId="0" applyFont="1" applyFill="1" applyBorder="1" applyAlignment="1">
      <alignment horizontal="left"/>
    </xf>
    <xf numFmtId="0" fontId="3" fillId="2" borderId="33" xfId="0" applyFont="1" applyFill="1" applyBorder="1" applyAlignment="1">
      <alignment horizontal="left"/>
    </xf>
    <xf numFmtId="0" fontId="3" fillId="2" borderId="20" xfId="0" applyFont="1" applyFill="1" applyBorder="1" applyAlignment="1">
      <alignment horizontal="left"/>
    </xf>
    <xf numFmtId="0" fontId="3" fillId="2" borderId="35" xfId="0" applyFont="1" applyFill="1" applyBorder="1" applyAlignment="1">
      <alignment horizontal="left"/>
    </xf>
    <xf numFmtId="0" fontId="10" fillId="3" borderId="16" xfId="0" applyFont="1" applyFill="1" applyBorder="1" applyAlignment="1">
      <alignment horizontal="left"/>
    </xf>
    <xf numFmtId="0" fontId="10" fillId="3" borderId="17" xfId="0" applyFont="1" applyFill="1" applyBorder="1" applyAlignment="1">
      <alignment horizontal="left"/>
    </xf>
    <xf numFmtId="0" fontId="9" fillId="0" borderId="37" xfId="0" applyFont="1" applyBorder="1" applyAlignment="1">
      <alignment horizontal="left"/>
    </xf>
    <xf numFmtId="0" fontId="9" fillId="0" borderId="38" xfId="0" applyFont="1" applyBorder="1" applyAlignment="1">
      <alignment horizontal="left"/>
    </xf>
    <xf numFmtId="0" fontId="9" fillId="0" borderId="39" xfId="0" applyFont="1" applyBorder="1" applyAlignment="1">
      <alignment horizontal="left"/>
    </xf>
    <xf numFmtId="0" fontId="8" fillId="3" borderId="13" xfId="0" applyFont="1" applyFill="1" applyBorder="1" applyAlignment="1">
      <alignment horizontal="left"/>
    </xf>
    <xf numFmtId="0" fontId="8" fillId="3" borderId="33" xfId="0" applyFont="1" applyFill="1" applyBorder="1" applyAlignment="1">
      <alignment horizontal="left"/>
    </xf>
    <xf numFmtId="0" fontId="27" fillId="2" borderId="31" xfId="0" applyFont="1" applyFill="1" applyBorder="1" applyAlignment="1">
      <alignment horizontal="left"/>
    </xf>
    <xf numFmtId="0" fontId="27" fillId="2" borderId="32" xfId="0" applyFont="1" applyFill="1" applyBorder="1" applyAlignment="1">
      <alignment horizontal="left"/>
    </xf>
    <xf numFmtId="0" fontId="27" fillId="14" borderId="2" xfId="0" applyFont="1" applyFill="1" applyBorder="1" applyAlignment="1">
      <alignment horizontal="left" wrapText="1"/>
    </xf>
    <xf numFmtId="0" fontId="10" fillId="3" borderId="30" xfId="0" applyFont="1" applyFill="1" applyBorder="1" applyAlignment="1">
      <alignment horizontal="left"/>
    </xf>
    <xf numFmtId="0" fontId="10" fillId="3" borderId="4" xfId="0" applyFont="1" applyFill="1" applyBorder="1" applyAlignment="1">
      <alignment horizontal="left"/>
    </xf>
    <xf numFmtId="0" fontId="10" fillId="3" borderId="11" xfId="0" applyFont="1" applyFill="1" applyBorder="1" applyAlignment="1">
      <alignment horizontal="left"/>
    </xf>
    <xf numFmtId="0" fontId="15" fillId="2" borderId="2" xfId="0" applyFont="1" applyFill="1" applyBorder="1" applyAlignment="1">
      <alignment horizontal="left" wrapText="1"/>
    </xf>
    <xf numFmtId="0" fontId="27" fillId="2" borderId="2" xfId="0" applyFont="1" applyFill="1" applyBorder="1" applyAlignment="1">
      <alignment horizontal="left" wrapText="1"/>
    </xf>
    <xf numFmtId="0" fontId="27" fillId="2" borderId="26" xfId="0" applyFont="1" applyFill="1" applyBorder="1" applyAlignment="1">
      <alignment horizontal="center"/>
    </xf>
    <xf numFmtId="0" fontId="27" fillId="2" borderId="0" xfId="0" applyFont="1" applyFill="1" applyAlignment="1">
      <alignment horizontal="center"/>
    </xf>
    <xf numFmtId="0" fontId="34" fillId="15" borderId="8" xfId="0" applyFont="1" applyFill="1" applyBorder="1" applyAlignment="1">
      <alignment horizontal="center"/>
    </xf>
    <xf numFmtId="0" fontId="34" fillId="15" borderId="11" xfId="0" applyFont="1" applyFill="1" applyBorder="1" applyAlignment="1">
      <alignment horizontal="center"/>
    </xf>
    <xf numFmtId="0" fontId="36" fillId="11" borderId="26" xfId="0" applyFont="1" applyFill="1" applyBorder="1" applyAlignment="1">
      <alignment horizontal="left"/>
    </xf>
    <xf numFmtId="0" fontId="36" fillId="11" borderId="0" xfId="0" applyFont="1" applyFill="1" applyAlignment="1">
      <alignment horizontal="left"/>
    </xf>
    <xf numFmtId="0" fontId="36" fillId="0" borderId="8" xfId="0" applyFont="1" applyBorder="1" applyAlignment="1">
      <alignment horizontal="center"/>
    </xf>
    <xf numFmtId="0" fontId="36" fillId="0" borderId="32" xfId="0" applyFont="1" applyBorder="1" applyAlignment="1">
      <alignment horizontal="center"/>
    </xf>
    <xf numFmtId="0" fontId="36" fillId="0" borderId="11" xfId="0" applyFont="1" applyBorder="1" applyAlignment="1">
      <alignment horizontal="center"/>
    </xf>
    <xf numFmtId="0" fontId="36" fillId="11" borderId="24" xfId="0" applyFont="1" applyFill="1" applyBorder="1" applyAlignment="1">
      <alignment horizontal="center"/>
    </xf>
    <xf numFmtId="0" fontId="36" fillId="11" borderId="42" xfId="0" applyFont="1" applyFill="1" applyBorder="1" applyAlignment="1">
      <alignment horizontal="center"/>
    </xf>
    <xf numFmtId="0" fontId="9" fillId="0" borderId="0" xfId="0" applyFont="1" applyAlignment="1">
      <alignment horizontal="center"/>
    </xf>
    <xf numFmtId="0" fontId="9" fillId="0" borderId="4" xfId="0" applyFont="1" applyBorder="1" applyAlignment="1">
      <alignment horizontal="center"/>
    </xf>
    <xf numFmtId="0" fontId="36" fillId="0" borderId="7" xfId="0" applyFont="1" applyBorder="1" applyAlignment="1">
      <alignment horizontal="center"/>
    </xf>
    <xf numFmtId="0" fontId="1" fillId="16" borderId="0" xfId="0" applyFont="1" applyFill="1" applyAlignment="1">
      <alignment horizontal="center"/>
    </xf>
    <xf numFmtId="0" fontId="1" fillId="17" borderId="0" xfId="0" applyFont="1" applyFill="1" applyAlignment="1">
      <alignment horizontal="center"/>
    </xf>
    <xf numFmtId="0" fontId="2" fillId="3" borderId="24" xfId="0" applyFont="1" applyFill="1" applyBorder="1" applyAlignment="1">
      <alignment horizontal="left"/>
    </xf>
    <xf numFmtId="0" fontId="3" fillId="2" borderId="14" xfId="0" applyFont="1" applyFill="1" applyBorder="1" applyAlignment="1">
      <alignment horizontal="left"/>
    </xf>
    <xf numFmtId="0" fontId="3" fillId="2"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9</xdr:col>
      <xdr:colOff>390525</xdr:colOff>
      <xdr:row>1</xdr:row>
      <xdr:rowOff>0</xdr:rowOff>
    </xdr:from>
    <xdr:to>
      <xdr:col>13</xdr:col>
      <xdr:colOff>361950</xdr:colOff>
      <xdr:row>18</xdr:row>
      <xdr:rowOff>171450</xdr:rowOff>
    </xdr:to>
    <xdr:pic>
      <xdr:nvPicPr>
        <xdr:cNvPr id="2" name="Picture 1">
          <a:extLst>
            <a:ext uri="{FF2B5EF4-FFF2-40B4-BE49-F238E27FC236}">
              <a16:creationId xmlns:a16="http://schemas.microsoft.com/office/drawing/2014/main" id="{88D5B624-1238-01AB-8B7D-A51A63CC4765}"/>
            </a:ext>
          </a:extLst>
        </xdr:cNvPr>
        <xdr:cNvPicPr>
          <a:picLocks noChangeAspect="1"/>
        </xdr:cNvPicPr>
      </xdr:nvPicPr>
      <xdr:blipFill>
        <a:blip xmlns:r="http://schemas.openxmlformats.org/officeDocument/2006/relationships" r:embed="rId1"/>
        <a:stretch>
          <a:fillRect/>
        </a:stretch>
      </xdr:blipFill>
      <xdr:spPr>
        <a:xfrm>
          <a:off x="10515600" y="180975"/>
          <a:ext cx="2409825" cy="3467100"/>
        </a:xfrm>
        <a:prstGeom prst="rect">
          <a:avLst/>
        </a:prstGeom>
      </xdr:spPr>
    </xdr:pic>
    <xdr:clientData/>
  </xdr:twoCellAnchor>
  <xdr:twoCellAnchor editAs="oneCell">
    <xdr:from>
      <xdr:col>13</xdr:col>
      <xdr:colOff>438150</xdr:colOff>
      <xdr:row>1</xdr:row>
      <xdr:rowOff>0</xdr:rowOff>
    </xdr:from>
    <xdr:to>
      <xdr:col>18</xdr:col>
      <xdr:colOff>171450</xdr:colOff>
      <xdr:row>18</xdr:row>
      <xdr:rowOff>171450</xdr:rowOff>
    </xdr:to>
    <xdr:pic>
      <xdr:nvPicPr>
        <xdr:cNvPr id="3" name="Picture 2">
          <a:extLst>
            <a:ext uri="{FF2B5EF4-FFF2-40B4-BE49-F238E27FC236}">
              <a16:creationId xmlns:a16="http://schemas.microsoft.com/office/drawing/2014/main" id="{ECAA15A5-0EEC-94C3-D43F-8568FA2939CD}"/>
            </a:ext>
            <a:ext uri="{147F2762-F138-4A5C-976F-8EAC2B608ADB}">
              <a16:predDERef xmlns:a16="http://schemas.microsoft.com/office/drawing/2014/main" pred="{88D5B624-1238-01AB-8B7D-A51A63CC4765}"/>
            </a:ext>
          </a:extLst>
        </xdr:cNvPr>
        <xdr:cNvPicPr>
          <a:picLocks noChangeAspect="1"/>
        </xdr:cNvPicPr>
      </xdr:nvPicPr>
      <xdr:blipFill>
        <a:blip xmlns:r="http://schemas.openxmlformats.org/officeDocument/2006/relationships" r:embed="rId2"/>
        <a:stretch>
          <a:fillRect/>
        </a:stretch>
      </xdr:blipFill>
      <xdr:spPr>
        <a:xfrm>
          <a:off x="13001625" y="180975"/>
          <a:ext cx="2781300" cy="3467100"/>
        </a:xfrm>
        <a:prstGeom prst="rect">
          <a:avLst/>
        </a:prstGeom>
      </xdr:spPr>
    </xdr:pic>
    <xdr:clientData/>
  </xdr:twoCellAnchor>
  <xdr:twoCellAnchor editAs="oneCell">
    <xdr:from>
      <xdr:col>9</xdr:col>
      <xdr:colOff>476250</xdr:colOff>
      <xdr:row>19</xdr:row>
      <xdr:rowOff>66675</xdr:rowOff>
    </xdr:from>
    <xdr:to>
      <xdr:col>12</xdr:col>
      <xdr:colOff>419100</xdr:colOff>
      <xdr:row>33</xdr:row>
      <xdr:rowOff>180975</xdr:rowOff>
    </xdr:to>
    <xdr:pic>
      <xdr:nvPicPr>
        <xdr:cNvPr id="4" name="Picture 3">
          <a:extLst>
            <a:ext uri="{FF2B5EF4-FFF2-40B4-BE49-F238E27FC236}">
              <a16:creationId xmlns:a16="http://schemas.microsoft.com/office/drawing/2014/main" id="{BECC8025-67D1-D274-3F77-9545E37C950E}"/>
            </a:ext>
            <a:ext uri="{147F2762-F138-4A5C-976F-8EAC2B608ADB}">
              <a16:predDERef xmlns:a16="http://schemas.microsoft.com/office/drawing/2014/main" pred="{ECAA15A5-0EEC-94C3-D43F-8568FA2939CD}"/>
            </a:ext>
          </a:extLst>
        </xdr:cNvPr>
        <xdr:cNvPicPr>
          <a:picLocks noChangeAspect="1"/>
        </xdr:cNvPicPr>
      </xdr:nvPicPr>
      <xdr:blipFill>
        <a:blip xmlns:r="http://schemas.openxmlformats.org/officeDocument/2006/relationships" r:embed="rId3"/>
        <a:stretch>
          <a:fillRect/>
        </a:stretch>
      </xdr:blipFill>
      <xdr:spPr>
        <a:xfrm>
          <a:off x="10601325" y="3933825"/>
          <a:ext cx="1771650" cy="3067050"/>
        </a:xfrm>
        <a:prstGeom prst="rect">
          <a:avLst/>
        </a:prstGeom>
      </xdr:spPr>
    </xdr:pic>
    <xdr:clientData/>
  </xdr:twoCellAnchor>
  <xdr:twoCellAnchor editAs="oneCell">
    <xdr:from>
      <xdr:col>6</xdr:col>
      <xdr:colOff>198120</xdr:colOff>
      <xdr:row>23</xdr:row>
      <xdr:rowOff>0</xdr:rowOff>
    </xdr:from>
    <xdr:to>
      <xdr:col>9</xdr:col>
      <xdr:colOff>464820</xdr:colOff>
      <xdr:row>34</xdr:row>
      <xdr:rowOff>47625</xdr:rowOff>
    </xdr:to>
    <xdr:pic>
      <xdr:nvPicPr>
        <xdr:cNvPr id="5" name="Picture 4">
          <a:extLst>
            <a:ext uri="{FF2B5EF4-FFF2-40B4-BE49-F238E27FC236}">
              <a16:creationId xmlns:a16="http://schemas.microsoft.com/office/drawing/2014/main" id="{E600E03B-0E73-E139-3179-63E5F85A2693}"/>
            </a:ext>
            <a:ext uri="{147F2762-F138-4A5C-976F-8EAC2B608ADB}">
              <a16:predDERef xmlns:a16="http://schemas.microsoft.com/office/drawing/2014/main" pred="{BECC8025-67D1-D274-3F77-9545E37C950E}"/>
            </a:ext>
          </a:extLst>
        </xdr:cNvPr>
        <xdr:cNvPicPr>
          <a:picLocks noChangeAspect="1"/>
        </xdr:cNvPicPr>
      </xdr:nvPicPr>
      <xdr:blipFill>
        <a:blip xmlns:r="http://schemas.openxmlformats.org/officeDocument/2006/relationships" r:embed="rId4"/>
        <a:stretch>
          <a:fillRect/>
        </a:stretch>
      </xdr:blipFill>
      <xdr:spPr>
        <a:xfrm>
          <a:off x="8694420" y="4785360"/>
          <a:ext cx="2095500" cy="2226945"/>
        </a:xfrm>
        <a:prstGeom prst="rect">
          <a:avLst/>
        </a:prstGeom>
      </xdr:spPr>
    </xdr:pic>
    <xdr:clientData/>
  </xdr:twoCellAnchor>
  <xdr:twoCellAnchor editAs="oneCell">
    <xdr:from>
      <xdr:col>18</xdr:col>
      <xdr:colOff>495300</xdr:colOff>
      <xdr:row>1</xdr:row>
      <xdr:rowOff>19050</xdr:rowOff>
    </xdr:from>
    <xdr:to>
      <xdr:col>22</xdr:col>
      <xdr:colOff>390525</xdr:colOff>
      <xdr:row>18</xdr:row>
      <xdr:rowOff>66675</xdr:rowOff>
    </xdr:to>
    <xdr:pic>
      <xdr:nvPicPr>
        <xdr:cNvPr id="8" name="Picture 7">
          <a:extLst>
            <a:ext uri="{FF2B5EF4-FFF2-40B4-BE49-F238E27FC236}">
              <a16:creationId xmlns:a16="http://schemas.microsoft.com/office/drawing/2014/main" id="{E8D27A99-4F2E-F1E6-6B7C-3C372971177B}"/>
            </a:ext>
            <a:ext uri="{147F2762-F138-4A5C-976F-8EAC2B608ADB}">
              <a16:predDERef xmlns:a16="http://schemas.microsoft.com/office/drawing/2014/main" pred="{52162437-6FCD-B7DA-BAF8-EB4E143296CD}"/>
            </a:ext>
          </a:extLst>
        </xdr:cNvPr>
        <xdr:cNvPicPr>
          <a:picLocks noChangeAspect="1"/>
        </xdr:cNvPicPr>
      </xdr:nvPicPr>
      <xdr:blipFill>
        <a:blip xmlns:r="http://schemas.openxmlformats.org/officeDocument/2006/relationships" r:embed="rId5"/>
        <a:stretch>
          <a:fillRect/>
        </a:stretch>
      </xdr:blipFill>
      <xdr:spPr>
        <a:xfrm>
          <a:off x="16106775" y="200025"/>
          <a:ext cx="2333625" cy="3343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171450</xdr:colOff>
      <xdr:row>0</xdr:row>
      <xdr:rowOff>28575</xdr:rowOff>
    </xdr:from>
    <xdr:to>
      <xdr:col>19</xdr:col>
      <xdr:colOff>476250</xdr:colOff>
      <xdr:row>8</xdr:row>
      <xdr:rowOff>1804035</xdr:rowOff>
    </xdr:to>
    <xdr:pic>
      <xdr:nvPicPr>
        <xdr:cNvPr id="9" name="Picture 1">
          <a:extLst>
            <a:ext uri="{FF2B5EF4-FFF2-40B4-BE49-F238E27FC236}">
              <a16:creationId xmlns:a16="http://schemas.microsoft.com/office/drawing/2014/main" id="{45191C8B-FCD1-7321-5C45-31B85340ABFB}"/>
            </a:ext>
          </a:extLst>
        </xdr:cNvPr>
        <xdr:cNvPicPr>
          <a:picLocks noChangeAspect="1"/>
        </xdr:cNvPicPr>
      </xdr:nvPicPr>
      <xdr:blipFill>
        <a:blip xmlns:r="http://schemas.openxmlformats.org/officeDocument/2006/relationships" r:embed="rId1"/>
        <a:stretch>
          <a:fillRect/>
        </a:stretch>
      </xdr:blipFill>
      <xdr:spPr>
        <a:xfrm>
          <a:off x="15325725" y="28575"/>
          <a:ext cx="4572000" cy="33147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NGUYỄN LÊ THANH TUYỀN" id="{D45294AF-1FEC-4280-830D-6573F1DF6531}" userId="tuyennlt@vntt.com.vn" providerId="PeoplePicker"/>
  <person displayName="KHƯU VĂN DUY PHÁT" id="{66B96B72-B5EB-44A4-91D7-52571C519F8F}" userId="phat.kvd@becamex.com.vn" providerId="PeoplePicker"/>
  <person displayName="NGUYỄN THỊ LOAN" id="{DA71970E-5AE3-480E-AE61-7674829BB472}" userId="S::loannt@vntt.com.vn::159addcc-fa84-4987-892c-6de7950b7590" providerId="AD"/>
  <person displayName="NGUYỄN LÊ THANH TUYỀN" id="{5FE69F18-FBD4-4CA9-901A-7890EAE658C9}" userId="S::tuyennlt@vntt.com.vn::bea1ccc2-f9ec-425e-914d-cb2cea93a49b" providerId="AD"/>
  <person displayName="LÊ ĐỨC HUY" id="{5CF1070B-6C2F-42B6-8B64-C1900040F105}" userId="S::huy.ld@becamex.com.vn::3e13b09c-d710-4214-9913-4d9a710036cb" providerId="AD"/>
  <person displayName="NGUYỄN VĂN TÀI" id="{64F83A4E-4188-4005-B3F1-8FA9F82D23EE}" userId="S::tai.nguyenvan@becamex.com.vn::e230cd99-0d3a-4db4-8216-db7c78076a3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5" dT="2025-09-09T02:14:10.31" personId="{5FE69F18-FBD4-4CA9-901A-7890EAE658C9}" id="{BD774939-42EA-4B70-A193-D56D3A74679E}">
    <text>Tổng số thủ tục hành chính (TTHC) dành cho công dân được cung cấp trên hệ thống dịch vụ công (DVC).</text>
  </threadedComment>
  <threadedComment ref="B6" dT="2025-09-09T02:05:55.10" personId="{5FE69F18-FBD4-4CA9-901A-7890EAE658C9}" id="{7BCA616F-724E-450D-B5E5-E5A92E4971AC}">
    <text>TTHC: Thủ tục hành chính</text>
  </threadedComment>
  <threadedComment ref="B11" dT="2025-09-09T02:02:49.82" personId="{5FE69F18-FBD4-4CA9-901A-7890EAE658C9}" id="{FB6A26F8-0447-41F0-AF8C-18E432F750E3}">
    <text>Số hồ sơ có trạng thái xử lý lên cổng DVC quốc gia</text>
  </threadedComment>
  <threadedComment ref="B29" dT="2025-09-16T07:38:31.93" personId="{5CF1070B-6C2F-42B6-8B64-C1900040F105}" id="{485E28E5-AAF5-40C2-B2AD-D86E42461AA0}">
    <text xml:space="preserve">Vân Đồn: Đầu tư 7,1 tỷ đồng cho các trường học chuẩn bị năm học mới - Báo Quảng Ninh điện tử 
Theo kế hoạch, năm học 2023-2024, toàn huyện có 33 trường, trong đó 32 trường công lập; 11 trường mầm non tư thục đón 12.918 học sinh ở các cấp học từ mầm non đến THPT. Trong đó, cấp Mầm non có 3.319 học sinh, 144 lớp; cấp Tiểu học có 4514 học sinh, 183 lớp; THCS có 3.039 học sinh, 107 lớp; cấp THPT có 1.355 học sinh, 33 lớp và 12 lớp học với 421 học sinh của Trung tâm GDNN – GDTX. Toàn huyện hiện có 861 biên chế được giao cho các trường. 
</text>
    <extLst>
      <x:ext xmlns:xltc2="http://schemas.microsoft.com/office/spreadsheetml/2020/threadedcomments2" uri="{F7C98A9C-CBB3-438F-8F68-D28B6AF4A901}">
        <xltc2:checksum>1765705668</xltc2:checksum>
        <xltc2:hyperlink startIndex="0" length="92" url="https://baoquangninh.vn/van-don-chu-dong-chuan-bi-cho-nam-hoc-moi-3255173.html"/>
      </x:ext>
    </extLst>
  </threadedComment>
  <threadedComment ref="B42" dT="2025-09-09T03:28:26.37" personId="{5FE69F18-FBD4-4CA9-901A-7890EAE658C9}" id="{5D20007D-2B7D-4EC6-8BA9-D0006DF2E3B4}">
    <text>@KHƯU VĂN DUY PHÁT  check lại tiêu đề</text>
    <mentions>
      <mention mentionpersonId="{66B96B72-B5EB-44A4-91D7-52571C519F8F}" mentionId="{BE88F738-5AC3-4E9A-8F98-51550A94C012}" startIndex="0" length="18"/>
    </mentions>
  </threadedComment>
  <threadedComment ref="B47" dT="2025-09-09T02:58:24.62" personId="{5FE69F18-FBD4-4CA9-901A-7890EAE658C9}" id="{164BD54F-49FC-4D78-A424-C340C633171D}">
    <text xml:space="preserve">Check lại tiêu đề chỗ này nha anh @KHƯU VĂN DUY PHÁT </text>
    <mentions>
      <mention mentionpersonId="{66B96B72-B5EB-44A4-91D7-52571C519F8F}" mentionId="{CA9588A9-2695-4652-9849-87676F970F60}" startIndex="34" length="18"/>
    </mentions>
  </threadedComment>
  <threadedComment ref="C47" dT="2025-09-09T03:06:00.48" personId="{5FE69F18-FBD4-4CA9-901A-7890EAE658C9}" id="{D58DE3BC-7F91-4EDD-8F36-F1E12B9A7647}">
    <text>Diện tích đất 58.391,38 ha
Diện tích cây xanh: 15.631 ha</text>
  </threadedComment>
  <threadedComment ref="C70" dT="2025-09-16T07:32:29.32" personId="{5CF1070B-6C2F-42B6-8B64-C1900040F105}" id="{ED9556D9-210B-414A-87C5-D0CF23A7411B}">
    <text xml:space="preserve">Vân Đồn: Đầu tư 7,1 tỷ đồng cho các trường học chuẩn bị năm học mới - Báo Quảng Ninh điện tử 
Theo kế hoạch, năm học 2023-2024, toàn huyện có 33 trường, trong đó 32 trường công lập; 11 trường mầm non tư thục đón 12.918 học sinh ở các cấp học từ mầm non đến THPT. Trong đó, cấp Mầm non có 3.319 học sinh, 144 lớp; cấp Tiểu học có 4514 học sinh, 183 lớp; THCS có 3.039 học sinh, 107 lớp; cấp THPT có 1.355 học sinh, 33 lớp và 12 lớp học với 421 học sinh của Trung tâm GDNN – GDTX. Toàn huyện hiện có 861 biên chế được giao cho các trường. 
</text>
    <extLst>
      <x:ext xmlns:xltc2="http://schemas.microsoft.com/office/spreadsheetml/2020/threadedcomments2" uri="{F7C98A9C-CBB3-438F-8F68-D28B6AF4A901}">
        <xltc2:checksum>1765705668</xltc2:checksum>
        <xltc2:hyperlink startIndex="0" length="92" url="https://baoquangninh.vn/van-don-chu-dong-chuan-bi-cho-nam-hoc-moi-3255173.html"/>
      </x:ext>
    </extLst>
  </threadedComment>
  <threadedComment ref="C73" dT="2025-09-16T07:44:14.47" personId="{5CF1070B-6C2F-42B6-8B64-C1900040F105}" id="{3D32D33F-FD41-4281-BD2D-62DFD9E4EC10}">
    <text xml:space="preserve">Huyện Vân Đồn: Vững tin năm học mới - Báo Quảng Ninh điện tử 
Các chỉ tiêu cụ thể được đặt ra là học sinh mầm non lên lớp 1 đạt 100%, tỷ lệ học sinh lên lớp các cấp đạt 99% trở lên, tỷ lệ tốt nghiệp THPT đạt 99,5%. </text>
    <extLst>
      <x:ext xmlns:xltc2="http://schemas.microsoft.com/office/spreadsheetml/2020/threadedcomments2" uri="{F7C98A9C-CBB3-438F-8F68-D28B6AF4A901}">
        <xltc2:checksum>1057675116</xltc2:checksum>
        <xltc2:hyperlink startIndex="0" length="60" url="https://baoquangninh.vn/vung-tin-nam-hoc-moi-3319881.html?utm_source=chatgpt.com"/>
      </x:ext>
    </extLst>
  </threadedComment>
  <threadedComment ref="B88" dT="2025-09-16T08:32:18.54" personId="{5CF1070B-6C2F-42B6-8B64-C1900040F105}" id="{085BDAE6-C9F0-4BDA-A92F-4DC8B693BF8F}">
    <text xml:space="preserve">Tổng diện tích đất dân dụng 3660
Đất cây xanh từ đất dân dụng : 300
-&gt; 8,2%
</text>
  </threadedComment>
  <threadedComment ref="C90" dT="2025-09-16T07:45:14.72" personId="{5CF1070B-6C2F-42B6-8B64-C1900040F105}" id="{CBC263D4-6C27-4319-8400-79604528B416}">
    <text>FAKE</text>
  </threadedComment>
  <threadedComment ref="B91" dT="2025-09-16T07:50:00.32" personId="{5CF1070B-6C2F-42B6-8B64-C1900040F105}" id="{D6235719-AE5B-49EE-BF3F-7C991DBB94C5}">
    <text xml:space="preserve">Phủ xanh mới 300 ha
Số dân: 54000
Số cây: 5769 (fake)
</text>
  </threadedComment>
  <threadedComment ref="B92" dT="2025-09-09T02:59:46.63" personId="{5FE69F18-FBD4-4CA9-901A-7890EAE658C9}" id="{05594555-4971-4D5C-81F2-F84E0BEE2148}">
    <text>Check lại tiêu đề</text>
  </threadedComment>
  <threadedComment ref="C92" dT="2025-09-10T07:46:15.28" personId="{5CF1070B-6C2F-42B6-8B64-C1900040F105}" id="{FDEDA2CC-2EFE-4505-A2E6-F667F4B76D4F}">
    <text xml:space="preserve">Quảng Ninh: Khởi động dự án xử lý rác thải y tế thành năng lượng đầu tiên tại Việt Nam 
Theo một con số thống kê, khối lượng chất thải rắn sinh hoạt toàn tỉnh Quảng Ninh là khoảng 1.250 tấn/ngày và cả năm là khoảng 455.300 tấn. Trong đó, khu vực đô thị là 988 tấn/ngày; tỷ lệ thu gom khoảng 91% (1.133 tấn/ngày). </text>
    <extLst>
      <x:ext xmlns:xltc2="http://schemas.microsoft.com/office/spreadsheetml/2020/threadedcomments2" uri="{F7C98A9C-CBB3-438F-8F68-D28B6AF4A901}">
        <xltc2:checksum>2167218420</xltc2:checksum>
        <xltc2:hyperlink startIndex="0" length="86" url="https://cafef.vn/quang-ninh-khoi-dong-du-an-xu-ly-rac-thai-y-te-thanh-nang-luong-dau-tien-tai-viet-nam-2022093014184145.chn#:~:text=Theo%20m%E1%BB%99t%20con%20s%E1%BB%91%20th%E1%BB%91ng%20k%C3%AA%2C%20kh%E1%BB%91i%20l%C6%B0%E1%BB%A3ng,t%E1%BB%B7%20l%E1%BB%87%20thu%20gom%20kho%E1%BA%A3ng%2091%25%20%281.133%20t%E1%BA%A5n%2Fng%C3%A0y%29."/>
      </x:ext>
    </extLst>
  </threadedComment>
  <threadedComment ref="C112" dT="2025-09-16T07:47:18.35" personId="{5CF1070B-6C2F-42B6-8B64-C1900040F105}" id="{70F11DFA-D214-4EEE-89ED-7D57051CEEAC}">
    <text>Show buổi sáng, đèn không bật</text>
  </threadedComment>
  <threadedComment ref="C115" dT="2025-09-16T07:47:36.27" personId="{5CF1070B-6C2F-42B6-8B64-C1900040F105}" id="{A175F929-CB3E-48AA-B7B9-4ED8D7133442}">
    <text xml:space="preserve">Bản đồ quy hoạch đặc khu kinh tế Vân Đồn mới nhất 2020 - Đất Vân Đồn | Trang Thông Tin Bất Động Sản Vân Đồn 
</text>
    <extLst>
      <x:ext xmlns:xltc2="http://schemas.microsoft.com/office/spreadsheetml/2020/threadedcomments2" uri="{F7C98A9C-CBB3-438F-8F68-D28B6AF4A901}">
        <xltc2:checksum>3816475487</xltc2:checksum>
        <xltc2:hyperlink startIndex="0" length="107" url="https://datvandon.net/ban-do-quy-hoach-dac-khu-kinh-te-van-don-moi-nhat-2019/"/>
      </x:ext>
    </extLst>
  </threadedComment>
  <threadedComment ref="C116" dT="2025-09-16T08:21:30.09" personId="{5CF1070B-6C2F-42B6-8B64-C1900040F105}" id="{5157412A-FD1C-469E-876A-DB868390AED9}">
    <text xml:space="preserve">Tổng của 4 loại vì lớp 2 không đủ chỗ vẽ chart cho 7 loại đất một lúc
Đất đơn vị ở	2470
Đất công cộng - đô thị	180
Đất cây xanh	300
Đất giao thông	710
</text>
  </threadedComment>
</ThreadedComments>
</file>

<file path=xl/threadedComments/threadedComment2.xml><?xml version="1.0" encoding="utf-8"?>
<ThreadedComments xmlns="http://schemas.microsoft.com/office/spreadsheetml/2018/threadedcomments" xmlns:x="http://schemas.openxmlformats.org/spreadsheetml/2006/main">
  <threadedComment ref="D3" dT="2025-09-16T08:46:49.85" personId="{5CF1070B-6C2F-42B6-8B64-C1900040F105}" id="{E8E0792C-AF68-4E5D-9743-D58B7793596B}">
    <text xml:space="preserve">Bản đồ quy hoạch đặc khu kinh tế Vân Đồn mới nhất 2020 - Đất Vân Đồn | Trang Thông Tin Bất Động Sản Vân Đồn </text>
    <extLst>
      <x:ext xmlns:xltc2="http://schemas.microsoft.com/office/spreadsheetml/2020/threadedcomments2" uri="{F7C98A9C-CBB3-438F-8F68-D28B6AF4A901}">
        <xltc2:checksum>1494344538</xltc2:checksum>
        <xltc2:hyperlink startIndex="0" length="107" url="https://datvandon.net/ban-do-quy-hoach-dac-khu-kinh-te-van-don-moi-nhat-2019/"/>
      </x:ext>
    </extLst>
  </threadedComment>
  <threadedComment ref="C16" dT="2025-09-16T03:21:02.35" personId="{5CF1070B-6C2F-42B6-8B64-C1900040F105}" id="{9E415918-B6BF-4C2E-B254-FEBE29A82929}">
    <text xml:space="preserve">Vân Đồn: Đầu tư 7,1 tỷ đồng cho các trường học chuẩn bị năm học mới - Báo Quảng Ninh điện tử 
Theo kế hoạch, năm học 2023-2024, toàn huyện có 33 trường, trong đó 32 trường công lập; 11 trường mầm non tư thục đón 12.918 học sinh ở các cấp học từ mầm non đến THPT. Trong đó, cấp Mầm non có 3.319 học sinh, 144 lớp; cấp Tiểu học có 4514 học sinh, 183 lớp; THCS có 3.039 học sinh, 107 lớp; cấp THPT có 1.355 học sinh, 33 lớp và 12 lớp học với 421 học sinh của Trung tâm GDNN – GDTX. Toàn huyện hiện có 861 biên chế được giao cho các trường. </text>
    <extLst>
      <x:ext xmlns:xltc2="http://schemas.microsoft.com/office/spreadsheetml/2020/threadedcomments2" uri="{F7C98A9C-CBB3-438F-8F68-D28B6AF4A901}">
        <xltc2:checksum>2316069225</xltc2:checksum>
        <xltc2:hyperlink startIndex="0" length="92" url="https://baoquangninh.vn/van-don-chu-dong-chuan-bi-cho-nam-hoc-moi-3255173.html"/>
      </x:ext>
    </extLst>
  </threadedComment>
  <threadedComment ref="C21" dT="2025-09-16T03:51:34.82" personId="{5CF1070B-6C2F-42B6-8B64-C1900040F105}" id="{607BCBAB-93B4-453D-A2DA-44A307ADC915}">
    <text xml:space="preserve">Microsoft Word - 2.3. Tom tat_QHCSYTQG_DT9_sua sau y kien Vu cuc_16102022_OK.docx </text>
    <extLst>
      <x:ext xmlns:xltc2="http://schemas.microsoft.com/office/spreadsheetml/2020/threadedcomments2" uri="{F7C98A9C-CBB3-438F-8F68-D28B6AF4A901}">
        <xltc2:checksum>4188027898</xltc2:checksum>
        <xltc2:hyperlink startIndex="0" length="81" url="https://moh.gov.vn/documents/20182/212437/2012.3.%20Tom%20tat_QHCSYTQG.pdf/02fa2402-5db1-4a45-b8f3-978d582599f9?utm_source=chatgpt.com"/>
      </x:ext>
    </extLst>
  </threadedComment>
  <threadedComment ref="C21" dT="2025-09-16T03:53:39.55" personId="{5CF1070B-6C2F-42B6-8B64-C1900040F105}" id="{9DD60FAF-2AFE-4BE2-8726-C1915B723ADD}" parentId="{607BCBAB-93B4-453D-A2DA-44A307ADC915}">
    <text xml:space="preserve">Ngành Y tế chủ động thực hiện các mục tiêu phát triển bền vững năm 2025 | baotintuc.vn 
Năm 2025, ngành Y tế sẽ tiếp tục thực hiện các chỉ tiêu quan trọng do Quốc hội, Chính phủ giao, bao gồm: tỷ lệ dân số tham gia bảo hiểm y tế đạt 95%; số bác sĩ trên 10.000 dân đạt 15 bác sĩ; số giường bệnh trên 10.000 dân đạt 34,5 giường. </text>
    <extLst>
      <x:ext xmlns:xltc2="http://schemas.microsoft.com/office/spreadsheetml/2020/threadedcomments2" uri="{F7C98A9C-CBB3-438F-8F68-D28B6AF4A901}">
        <xltc2:checksum>3165962578</xltc2:checksum>
        <xltc2:hyperlink startIndex="0" length="86" url="https://baotintuc.vn/thoi-su/nganh-y-te-chu-dong-thuc-hien-cac-muc-tieu-phat-trien-ben-vung-nam-2025-20241224160233623.htm#:~:text=N%C4%83m%202025%2C%20ng%C3%A0nh%20Y%20t%E1%BA%BF%20s%E1%BA%BD%20ti%E1%BA%BFp%20t%E1%BB%A5c,gi%C6%B0%E1%BB%9Dng%20b%E1%BB%87nh%20tr%C3%AAn%2010.000%20d%C3%A2n%20%C4%91%E1%BA%A1t%2034%2C5%20gi%C6%B0%E1%BB%9Dng."/>
      </x:ext>
    </extLst>
  </threadedComment>
  <threadedComment ref="C34" dT="2025-09-10T06:48:57.58" personId="{5CF1070B-6C2F-42B6-8B64-C1900040F105}" id="{04AF699C-0152-460F-BA0F-8EB7CC5CCA1F}">
    <text xml:space="preserve">Quảng Ninh: Phường Cẩm Thịnh - Cẩm phả (KK) </text>
  </threadedComment>
  <threadedComment ref="C35" dT="2025-09-10T07:03:56.00" personId="{5CF1070B-6C2F-42B6-8B64-C1900040F105}" id="{F0381937-F57B-42A7-BBAD-63AD948DBF98}">
    <text xml:space="preserve">Không có cụ thể, lấy trung bình ở hà nội và giảm xuống một chút vì vân đồn chưa phát triển đầy đủ
Ô nhiễm tiếng ồn giao thông trong các đô thị phát triển và bài học kinh nghiệm từ Thụy Điển </text>
    <extLst>
      <x:ext xmlns:xltc2="http://schemas.microsoft.com/office/spreadsheetml/2020/threadedcomments2" uri="{F7C98A9C-CBB3-438F-8F68-D28B6AF4A901}">
        <xltc2:checksum>3335788746</xltc2:checksum>
        <xltc2:hyperlink startIndex="99" length="91" url="https://tapchixaydung.vn/o-nhiem-tieng-on-giao-thong-trong-cac-do-thi-phat-trien-va-bai-hoc-kinh-nghiem-tu-thuy-dien-20201224000027631.html?utm_source=chatgpt.com"/>
      </x:ext>
    </extLst>
  </threadedComment>
  <threadedComment ref="C36" dT="2025-09-10T07:03:21.27" personId="{5CF1070B-6C2F-42B6-8B64-C1900040F105}" id="{AE81B9DD-A18E-41E8-96A1-D6CD520279E6}">
    <text xml:space="preserve">Đánh giá nước biển dâng cần dựa trên số liệu chính thức | Báo Nhân Dân điện tử </text>
    <extLst>
      <x:ext xmlns:xltc2="http://schemas.microsoft.com/office/spreadsheetml/2020/threadedcomments2" uri="{F7C98A9C-CBB3-438F-8F68-D28B6AF4A901}">
        <xltc2:checksum>188896810</xltc2:checksum>
        <xltc2:hyperlink startIndex="0" length="78" url="https://nhandan.vn/danh-gia-nuoc-bien-dang-can-dua-tren-so-lieu-chinh-thuc-post375739.html?utm_source=chatgpt.com"/>
      </x:ext>
    </extLst>
  </threadedComment>
  <threadedComment ref="C37" dT="2025-09-10T07:46:15.28" personId="{5CF1070B-6C2F-42B6-8B64-C1900040F105}" id="{E240C7E3-784C-4C02-AFAD-92A40A7D19C6}">
    <text xml:space="preserve">Quảng Ninh: Khởi động dự án xử lý rác thải y tế thành năng lượng đầu tiên tại Việt Nam 
Theo một con số thống kê, khối lượng chất thải rắn sinh hoạt toàn tỉnh Quảng Ninh là khoảng 1.250 tấn/ngày và cả năm là khoảng 455.300 tấn. Trong đó, khu vực đô thị là 988 tấn/ngày; tỷ lệ thu gom khoảng 91% (1.133 tấn/ngày). </text>
    <extLst>
      <x:ext xmlns:xltc2="http://schemas.microsoft.com/office/spreadsheetml/2020/threadedcomments2" uri="{F7C98A9C-CBB3-438F-8F68-D28B6AF4A901}">
        <xltc2:checksum>2167218420</xltc2:checksum>
        <xltc2:hyperlink startIndex="0" length="86" url="https://cafef.vn/quang-ninh-khoi-dong-du-an-xu-ly-rac-thai-y-te-thanh-nang-luong-dau-tien-tai-viet-nam-2022093014184145.chn#:~:text=Theo%20m%E1%BB%99t%20con%20s%E1%BB%91%20th%E1%BB%91ng%20k%C3%AA%2C%20kh%E1%BB%91i%20l%C6%B0%E1%BB%A3ng,t%E1%BB%B7%20l%E1%BB%87%20thu%20gom%20kho%E1%BA%A3ng%2091%25%20%281.133%20t%E1%BA%A5n%2Fng%C3%A0y%29."/>
      </x:ext>
    </extLst>
  </threadedComment>
  <threadedComment ref="B83" dT="2025-09-16T07:39:20.23" personId="{64F83A4E-4188-4005-B3F1-8FA9F82D23EE}" id="{0AFD1796-2479-4BAF-AB33-92E887766215}">
    <text>@NGUYỄN LÊ THANH TUYỀN GPMB viết rõ ra luôn nha Tuyền</text>
    <mentions>
      <mention mentionpersonId="{D45294AF-1FEC-4280-830D-6573F1DF6531}" mentionId="{38783003-03F1-4FDE-9002-A21DA5775549}" startIndex="0" length="22"/>
    </mentions>
  </threadedComment>
  <threadedComment ref="B83" dT="2025-09-17T04:29:48.79" personId="{5FE69F18-FBD4-4CA9-901A-7890EAE658C9}" id="{57035EC8-172D-42AF-921C-0AB733A8A832}" parentId="{0AFD1796-2479-4BAF-AB33-92E887766215}">
    <text>okiee anh</text>
  </threadedComment>
  <threadedComment ref="B115" dT="2025-09-16T06:28:49.14" personId="{5FE69F18-FBD4-4CA9-901A-7890EAE658C9}" id="{086D9CBE-9D49-4982-B093-26C529441097}">
    <text>Estimate</text>
  </threadedComment>
</ThreadedComments>
</file>

<file path=xl/threadedComments/threadedComment3.xml><?xml version="1.0" encoding="utf-8"?>
<ThreadedComments xmlns="http://schemas.microsoft.com/office/spreadsheetml/2018/threadedcomments" xmlns:x="http://schemas.openxmlformats.org/spreadsheetml/2006/main">
  <threadedComment ref="D48" dT="2025-09-17T03:28:45.95" personId="{5FE69F18-FBD4-4CA9-901A-7890EAE658C9}" id="{02AF23C0-75B4-41D7-9F79-008723E81282}">
    <text>Nãy anh Vinh nói bỏ 2 cái này</text>
  </threadedComment>
  <threadedComment ref="F73" dT="2025-09-17T08:43:27.80" personId="{DA71970E-5AE3-480E-AE61-7674829BB472}" id="{47F63E1F-A6BC-4821-8D2D-4497C416CE3C}">
    <text xml:space="preserve">Chi tiết hành khách khi nhấn vào ở sheet: Chi tiết hành khách lưu trú
</text>
  </threadedComment>
</ThreadedComments>
</file>

<file path=xl/threadedComments/threadedComment4.xml><?xml version="1.0" encoding="utf-8"?>
<ThreadedComments xmlns="http://schemas.microsoft.com/office/spreadsheetml/2018/threadedcomments" xmlns:x="http://schemas.openxmlformats.org/spreadsheetml/2006/main">
  <threadedComment ref="C48" dT="2025-09-11T04:07:21.72" personId="{64F83A4E-4188-4005-B3F1-8FA9F82D23EE}" id="{4A3C0123-6B02-451E-95BE-830AE390502D}">
    <text>@NGUYỄN LÊ THANH TUYỀN diện tích 75 ha
https://www.redsunland.vn/bds-cong-nghiep/cum-cong-nghiep-cam-thinh-tinh-quang-ninh/?utm_source=chatgpt.com</text>
    <mentions>
      <mention mentionpersonId="{D45294AF-1FEC-4280-830D-6573F1DF6531}" mentionId="{3D2D9DC3-F07A-4E6D-9C11-8D180C7A0C05}" startIndex="0" length="22"/>
    </mentions>
  </threadedComment>
  <threadedComment ref="C53" dT="2025-09-11T04:08:42.63" personId="{64F83A4E-4188-4005-B3F1-8FA9F82D23EE}" id="{90013AF7-D428-48B9-B921-5EF063287789}">
    <text>@NGUYỄN LÊ THANH TUYỀN  739 tỷ đồng
https://www.redsunland.vn/bds-cong-nghiep/cum-cong-nghiep-cam-thinh-tinh-quang-ninh/?utm_source=chatgpt.com</text>
    <mentions>
      <mention mentionpersonId="{D45294AF-1FEC-4280-830D-6573F1DF6531}" mentionId="{C98E7F3E-1973-49BC-9E45-47A94290BAE8}" startIndex="0" length="22"/>
    </mentions>
  </threadedComment>
  <threadedComment ref="C60" dT="2025-09-11T04:07:37.24" personId="{64F83A4E-4188-4005-B3F1-8FA9F82D23EE}" id="{86585D59-D426-418A-A754-AE66BAA04667}">
    <text>@NGUYỄN LÊ THANH TUYỀN  m3/ngày đêm nha</text>
    <mentions>
      <mention mentionpersonId="{D45294AF-1FEC-4280-830D-6573F1DF6531}" mentionId="{CB1C7CA6-5AA7-4BCA-8470-6AB61128E8F9}" startIndex="0" length="22"/>
    </mentions>
  </threadedComment>
</ThreadedComment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becamexcomvn.sharepoint.com/:i:/s/SmartIndustrialPark9/EfParL9rUqJAoLMy2t7Po_EBw6bNec4-6ZKjLFVYMLpOVg?e=DjbdHv" TargetMode="Externa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8" Type="http://schemas.openxmlformats.org/officeDocument/2006/relationships/hyperlink" Target="https://www.google.com/maps/place/Tr%E1%BA%A1m+tu%E1%BA%A7n+ho%C3%A0n+nh%C3%A0+m%C3%A1y+nhi%E1%BB%87t+%C4%91i%E1%BB%87n+Qu%E1%BA%A3ng+Ninh/@21.0095887,107.1003353,4793m/data=!3m1!1e3!4m9!1m2!2m1!1zY-G7pW0gY8O0bmcgbmdoaeG7h3AgaMOgIGtow6FuaA!3m5!1s0x314af911a4deeca7:0x90f160ccaafa0351!8m2!3d21.0076192!4d107.115515!16s%2Fg%2F11j0wcgx4x!5m1!1e1?entry=ttu&amp;g_ep=EgoyMDI1MDkwOC4wIKXMDSoASAFQAw%3D%3D" TargetMode="External"/><Relationship Id="rId13" Type="http://schemas.openxmlformats.org/officeDocument/2006/relationships/comments" Target="../comments4.xml"/><Relationship Id="rId3" Type="http://schemas.openxmlformats.org/officeDocument/2006/relationships/hyperlink" Target="https://www.bing.com/images/search?view=detailV2&amp;ccid=lBMrUhID&amp;id=FDEF33561AFDD4B56132EBB71240D72F57867B78&amp;thid=OIP.lBMrUhIDkGeubPDG3vyGNwHaFj&amp;mediaurl=https%3A%2F%2Fwww.redsunland.vn%2Fwp-content%2Fuploads%2F2024%2F05%2Fcum-cong-nghiep-cam-thinh-redsunland-7-of-16.jpg&amp;cdnurl=https%3A%2F%2Fth.bing.com%2Fth%2Fid%2FR.94132b5212039067ae6cf0c6defc8637%3Frik%3DeHuGVy%252fXQBK36w%26pid%3DImgRaw%26r%3D0&amp;exph=900&amp;expw=1200&amp;q=C%E1%BB%A5m+CN+c%E1%BA%A9m+th%E1%BB%8Bnh&amp;FORM=IRPRST&amp;ck=D44DD411157EA691ED353348E22F08E1&amp;selectedIndex=4&amp;itb=0&amp;cw=855&amp;ch=932&amp;ajaxhist=0&amp;ajaxserp=0" TargetMode="External"/><Relationship Id="rId7" Type="http://schemas.openxmlformats.org/officeDocument/2006/relationships/hyperlink" Target="https://www.google.com/maps/place/Tr%E1%BA%A1m+tu%E1%BA%A7n+ho%C3%A0n+nh%C3%A0+m%C3%A1y+nhi%E1%BB%87t+%C4%91i%E1%BB%87n+Qu%E1%BA%A3ng+Ninh/@21.0095887,107.1003353,4793m/data=!3m1!1e3!4m9!1m2!2m1!1zY-G7pW0gY8O0bmcgbmdoaeG7h3AgaMOgIGtow6FuaA!3m5!1s0x314af911a4deeca7:0x90f160ccaafa0351!8m2!3d21.0076192!4d107.115515!16s%2Fg%2F11j0wcgx4x!5m1!1e1?entry=ttu&amp;g_ep=EgoyMDI1MDkwOC4wIKXMDSoASAFQAw%3D%3D" TargetMode="External"/><Relationship Id="rId12" Type="http://schemas.openxmlformats.org/officeDocument/2006/relationships/vmlDrawing" Target="../drawings/vmlDrawing4.vml"/><Relationship Id="rId2" Type="http://schemas.openxmlformats.org/officeDocument/2006/relationships/hyperlink" Target="https://media.baoquangninh.vn/dataimages/201712/original/images1004365__DSC0072.JPG" TargetMode="External"/><Relationship Id="rId1" Type="http://schemas.openxmlformats.org/officeDocument/2006/relationships/hyperlink" Target="https://www.bing.com/images/search?view=detailV2&amp;ccid=YmuBmm%2bl&amp;id=C86045958DC4A7BB23C34B2A33912B7A5E7DD795&amp;thid=OIP.YmuBmm-lCYkBje-aPGy8PAHaEK&amp;mediaurl=https%3a%2f%2fodinland.com%2fwp-content%2fuploads%2f2021%2f09%2fDu-an-khu-cong-nghiep-phuong-nam.jpg&amp;cdnurl=https%3a%2f%2fth.bing.com%2fth%2fid%2fR.626b819a6fa50989018def9a3c6cbc3c%3frik%3dldd9XnorkTMqSw%26pid%3dImgRaw%26r%3d0&amp;exph=900&amp;expw=1600&amp;q=ph%c6%b0%c6%a1ng+nam+u%c3%b4ng+b%c3%ad&amp;FORM=IRPRST&amp;ck=898B780CDC50504F0EA2EA780F28619F&amp;selectedIndex=0&amp;itb=0&amp;idpp=overlayview&amp;ajaxhist=0&amp;ajaxserp=0" TargetMode="External"/><Relationship Id="rId6" Type="http://schemas.openxmlformats.org/officeDocument/2006/relationships/hyperlink" Target="https://www.google.com/maps/place/C%E1%BA%A3ng+c%E1%BB%A5m+h%C3%A0+kh%C3%A1nh/@20.9962735,107.0928544,15z/data=!4m10!1m2!2m1!1zQ-G7pW0gQ8O0bmcgbmdoaeG7h3AgSMOgIEtow6FuaA!3m6!1s0x314af9d75bbb03a3:0x8e58f4b33446b389!8m2!3d21.0025233!4d107.1013087!15sCh9D4bulbSBDw7RuZyBuZ2hp4buHcCBIw6AgS2jDoW5okgEUY29uc3RydWN0aW9uX2NvbXBhbnmqAWIQASoYIhRj4bulbSBjw7RuZyBuZ2hp4buHcChCMh8QASIbeE5Mp2w170e4_F2bL6sTy8B1Xn0alTJVkCawMiMQAiIfY-G7pW0gY8O0bmcgbmdoaeG7h3AgaMOgIGtow6FuaOABAA!16s%2Fg%2F11qwrdjxd7!5m1!1e1?entry=ttu&amp;g_ep=EgoyMDI1MDkwOC4wIKXMDSoASAFQAw%3D%3D" TargetMode="External"/><Relationship Id="rId11" Type="http://schemas.openxmlformats.org/officeDocument/2006/relationships/drawing" Target="../drawings/drawing2.xml"/><Relationship Id="rId5" Type="http://schemas.openxmlformats.org/officeDocument/2006/relationships/hyperlink" Target="https://www.google.com/maps/place/Ph%C3%B2ng+%C4%90i%E1%BB%81u+Khi%E1%BB%83n+Trung+T%C3%A2m+-+QNC+%7C+DSMART/@21.0159352,106.7052234,1198m/data=!3m1!1e3!4m14!1m7!3m6!1s0x314a7d799ea4cefb:0xd9e4cb0184fb25!2zQ-G7pW0gQ8O0bmcgbmdoaeG7h3AgUGjGsMahbmcgTmFt!8m2!3d21.0153002!4d106.6944278!16s%2Fg%2F11kq68_qx8!3m5!1s0x314a877af75ebc75:0xe285f5314bb1ce75!8m2!3d21.018175!4d106.7054093!16s%2Fg%2F11ngp423sf!5m1!1e1?entry=ttu&amp;g_ep=EgoyMDI1MDkwOC4wIKXMDSoASAFQAw%3D%3D" TargetMode="External"/><Relationship Id="rId10" Type="http://schemas.openxmlformats.org/officeDocument/2006/relationships/hyperlink" Target="https://www.google.com/maps/place/Cam+Pha+Thermal+Power+Plant/@21.0086088,107.3553897,16z/data=!4m9!1m2!2m1!1zdHLhuqFtIHjhu60gbMO9IG7GsOG7m2MgdGjhuqNpIFF14bqjbmcgTmluaA!3m5!1s0x314b01177864d283:0xbf5520908cbeecbb!8m2!3d21.0080109!4d107.3575344!16s%2Fg%2F121gz_bh!5m1!1e1?entry=ttu&amp;g_ep=EgoyMDI1MDkwOC4wIKXMDSoASAFQAw%3D%3D" TargetMode="External"/><Relationship Id="rId4" Type="http://schemas.openxmlformats.org/officeDocument/2006/relationships/hyperlink" Target="https://www.google.com/maps/place/Tr%E1%BA%A1m+s%E1%BB%AD+l%C3%BD+n%C6%B0%E1%BB%9Bc+th%E1%BA%A3i/@21.0132003,106.7050408,3068m/data=!3m1!1e3!4m14!1m7!3m6!1s0x314a7d799ea4cefb:0xd9e4cb0184fb25!2zQ-G7pW0gQ8O0bmcgbmdoaeG7h3AgUGjGsMahbmcgTmFt!8m2!3d21.0153002!4d106.6944278!16s%2Fg%2F11kq68_qx8!3m5!1s0x314a7d005caa74a7:0x2584f89b44a19b70!8m2!3d21.0113146!4d106.7022719!16s%2Fg%2F11m68k3v5m!5m1!1e1?entry=ttu&amp;g_ep=EgoyMDI1MDkwOC4wIKXMDSoASAFQAw%3D%3D" TargetMode="External"/><Relationship Id="rId9" Type="http://schemas.openxmlformats.org/officeDocument/2006/relationships/hyperlink" Target="https://www.google.com/maps/place/Tr%E1%BA%A1m+X%E1%BB%AD+l%C3%BD+n%C6%B0%E1%BB%9Bc+th%E1%BA%A3i+Th%C3%A0nh+C%C3%B4ng/@20.9918891,107.1078574,14.67z/data=!4m10!1m2!2m1!1zdHLhuqFtIHjhu60gbMO9IG7GsOG7m2MgdGjhuqNpIFF14bqjbmcgTmluaA!3m6!1s0x314af91da4a625a7:0x4c2393954748e749!8m2!3d20.9849417!4d107.1110184!15sCit0cuG6oW0geOG7rSBsw70gbsaw4bubYyB0aOG6o2kgUXXhuqNuZyBOaW5okgEQY29ycG9yYXRlX29mZmljZaoBjQEKCS9tLzAxNjNubQoIL20vMDgzOGYQASoiIh50cuG6oW0geOG7rSBsw70gbsaw4bubYyB0aOG6o2koQjIfEAEiG6pAWFbNwr4f7lrMG5i4EcaHd0qSyM56DLlOuzIvEAIiK3Ry4bqhbSB44butIGzDvSBuxrDhu5tjIHRo4bqjaSBxdeG6o25nIG5pbmjgAQA!16s%2Fg%2F11klvmz6v3!5m1!1e1?entry=ttu&amp;g_ep=EgoyMDI1MDkwOC4wIKXMDSoASAFQAw%3D%3D" TargetMode="External"/><Relationship Id="rId1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23C8B-B85E-48C3-8ACF-AF1686A66EB5}">
  <dimension ref="B2:F14"/>
  <sheetViews>
    <sheetView topLeftCell="A7" workbookViewId="0">
      <selection activeCell="B10" sqref="B10:E14"/>
    </sheetView>
  </sheetViews>
  <sheetFormatPr defaultRowHeight="13.8"/>
  <cols>
    <col min="2" max="2" width="39.296875" customWidth="1"/>
    <col min="3" max="3" width="56.3984375" customWidth="1"/>
    <col min="4" max="4" width="33" customWidth="1"/>
    <col min="5" max="5" width="42.296875" customWidth="1"/>
    <col min="7" max="7" width="25.09765625" customWidth="1"/>
  </cols>
  <sheetData>
    <row r="2" spans="2:6" ht="17.399999999999999">
      <c r="B2" s="187" t="s">
        <v>0</v>
      </c>
      <c r="C2" s="188"/>
      <c r="D2" s="188"/>
      <c r="E2" s="188"/>
      <c r="F2" s="13"/>
    </row>
    <row r="3" spans="2:6" ht="15.6">
      <c r="B3" s="1" t="s">
        <v>1</v>
      </c>
      <c r="C3" s="1" t="s">
        <v>2</v>
      </c>
      <c r="D3" s="1" t="s">
        <v>3</v>
      </c>
      <c r="E3" s="1" t="s">
        <v>4</v>
      </c>
      <c r="F3" s="1" t="s">
        <v>5</v>
      </c>
    </row>
    <row r="4" spans="2:6" ht="15.6">
      <c r="B4" s="2"/>
      <c r="C4" s="2" t="s">
        <v>6</v>
      </c>
      <c r="D4" s="2"/>
      <c r="E4" s="2" t="s">
        <v>7</v>
      </c>
    </row>
    <row r="5" spans="2:6" ht="31.2">
      <c r="B5" s="2" t="s">
        <v>8</v>
      </c>
      <c r="C5" s="2" t="s">
        <v>9</v>
      </c>
      <c r="D5" s="4" t="s">
        <v>10</v>
      </c>
      <c r="E5" s="2"/>
    </row>
    <row r="6" spans="2:6" ht="30.75" customHeight="1">
      <c r="B6" s="2" t="s">
        <v>11</v>
      </c>
      <c r="C6" s="4" t="s">
        <v>12</v>
      </c>
      <c r="D6" s="2" t="s">
        <v>13</v>
      </c>
      <c r="E6" s="2"/>
      <c r="F6" t="s">
        <v>14</v>
      </c>
    </row>
    <row r="7" spans="2:6" ht="93.6">
      <c r="B7" s="2" t="s">
        <v>15</v>
      </c>
      <c r="C7" s="2" t="s">
        <v>16</v>
      </c>
      <c r="D7" s="4" t="s">
        <v>17</v>
      </c>
      <c r="E7" s="2"/>
    </row>
    <row r="8" spans="2:6" ht="78">
      <c r="B8" s="2" t="s">
        <v>18</v>
      </c>
      <c r="C8" s="2" t="s">
        <v>19</v>
      </c>
      <c r="D8" s="4" t="s">
        <v>20</v>
      </c>
      <c r="E8" s="4" t="s">
        <v>21</v>
      </c>
      <c r="F8" t="s">
        <v>14</v>
      </c>
    </row>
    <row r="10" spans="2:6" ht="17.399999999999999">
      <c r="B10" s="185" t="s">
        <v>22</v>
      </c>
      <c r="C10" s="186"/>
      <c r="D10" s="186"/>
      <c r="E10" s="186"/>
    </row>
    <row r="11" spans="2:6" ht="15.6">
      <c r="B11" s="5" t="s">
        <v>1</v>
      </c>
      <c r="C11" s="5" t="s">
        <v>2</v>
      </c>
      <c r="D11" s="5" t="s">
        <v>3</v>
      </c>
      <c r="E11" s="5" t="s">
        <v>4</v>
      </c>
    </row>
    <row r="12" spans="2:6" ht="15.6">
      <c r="B12" s="6" t="s">
        <v>23</v>
      </c>
      <c r="C12" s="6" t="s">
        <v>24</v>
      </c>
      <c r="D12" s="7"/>
      <c r="E12" s="7"/>
    </row>
    <row r="13" spans="2:6" ht="46.8">
      <c r="B13" s="6" t="s">
        <v>25</v>
      </c>
      <c r="C13" s="12" t="s">
        <v>26</v>
      </c>
      <c r="D13" s="7" t="s">
        <v>27</v>
      </c>
      <c r="E13" s="9" t="s">
        <v>28</v>
      </c>
    </row>
    <row r="14" spans="2:6" ht="15.6">
      <c r="B14" s="6" t="s">
        <v>29</v>
      </c>
      <c r="C14" s="7" t="s">
        <v>30</v>
      </c>
      <c r="D14" s="7" t="s">
        <v>31</v>
      </c>
      <c r="E14" s="8" t="s">
        <v>32</v>
      </c>
    </row>
  </sheetData>
  <mergeCells count="2">
    <mergeCell ref="B10:E10"/>
    <mergeCell ref="B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2538A-7AC4-4A14-8D48-3C48E71BDFCC}">
  <dimension ref="A2:C7"/>
  <sheetViews>
    <sheetView workbookViewId="0">
      <selection activeCell="A4" sqref="A4"/>
    </sheetView>
  </sheetViews>
  <sheetFormatPr defaultRowHeight="13.8"/>
  <cols>
    <col min="1" max="1" width="14.09765625" style="11" customWidth="1"/>
    <col min="2" max="2" width="88.09765625" customWidth="1"/>
    <col min="3" max="3" width="28.3984375" customWidth="1"/>
  </cols>
  <sheetData>
    <row r="2" spans="1:3">
      <c r="A2" s="10" t="s">
        <v>33</v>
      </c>
    </row>
    <row r="3" spans="1:3" ht="69">
      <c r="A3" s="11" t="s">
        <v>34</v>
      </c>
      <c r="B3" s="3" t="s">
        <v>35</v>
      </c>
      <c r="C3" s="3" t="s">
        <v>36</v>
      </c>
    </row>
    <row r="4" spans="1:3">
      <c r="A4" s="11" t="s">
        <v>18</v>
      </c>
      <c r="B4" t="s">
        <v>37</v>
      </c>
    </row>
    <row r="5" spans="1:3">
      <c r="A5" s="10" t="s">
        <v>38</v>
      </c>
    </row>
    <row r="6" spans="1:3" ht="89.25" customHeight="1">
      <c r="A6" s="11">
        <v>1</v>
      </c>
      <c r="B6" s="3" t="s">
        <v>39</v>
      </c>
    </row>
    <row r="7" spans="1:3" ht="126.75" customHeight="1">
      <c r="A7" s="11">
        <v>2</v>
      </c>
      <c r="B7" s="3"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D296D-773F-41FD-91D7-8FF454E5B943}">
  <dimension ref="A2:Q118"/>
  <sheetViews>
    <sheetView topLeftCell="A90" zoomScaleNormal="100" workbookViewId="0">
      <selection activeCell="B114" sqref="B114"/>
    </sheetView>
  </sheetViews>
  <sheetFormatPr defaultRowHeight="13.8"/>
  <cols>
    <col min="2" max="2" width="59.09765625" customWidth="1"/>
    <col min="3" max="3" width="47" customWidth="1"/>
    <col min="4" max="5" width="0" hidden="1" customWidth="1"/>
  </cols>
  <sheetData>
    <row r="2" spans="1:5" ht="17.399999999999999">
      <c r="B2" s="197" t="s">
        <v>22</v>
      </c>
      <c r="C2" s="198"/>
    </row>
    <row r="3" spans="1:5" ht="17.399999999999999">
      <c r="B3" s="193" t="s">
        <v>41</v>
      </c>
      <c r="C3" s="193"/>
    </row>
    <row r="4" spans="1:5" ht="15.6">
      <c r="B4" s="189" t="s">
        <v>42</v>
      </c>
      <c r="C4" s="190"/>
    </row>
    <row r="5" spans="1:5" ht="15.6">
      <c r="B5" s="19" t="s">
        <v>43</v>
      </c>
      <c r="C5" s="19" t="s">
        <v>44</v>
      </c>
    </row>
    <row r="6" spans="1:5" ht="15.6">
      <c r="B6" s="19" t="s">
        <v>45</v>
      </c>
      <c r="C6" s="19" t="s">
        <v>46</v>
      </c>
    </row>
    <row r="7" spans="1:5" ht="15.6">
      <c r="B7" s="19" t="s">
        <v>47</v>
      </c>
      <c r="C7" s="71" t="s">
        <v>48</v>
      </c>
    </row>
    <row r="8" spans="1:5" ht="15.6">
      <c r="B8" s="20" t="s">
        <v>49</v>
      </c>
      <c r="C8" s="72" t="s">
        <v>50</v>
      </c>
    </row>
    <row r="9" spans="1:5" ht="15.6">
      <c r="B9" s="20" t="s">
        <v>45</v>
      </c>
      <c r="C9" s="72" t="s">
        <v>51</v>
      </c>
    </row>
    <row r="10" spans="1:5" ht="15.6">
      <c r="B10" s="20" t="s">
        <v>52</v>
      </c>
      <c r="C10" s="72" t="s">
        <v>53</v>
      </c>
    </row>
    <row r="11" spans="1:5" ht="15.6">
      <c r="B11" s="20" t="s">
        <v>54</v>
      </c>
      <c r="C11" s="72" t="s">
        <v>55</v>
      </c>
    </row>
    <row r="12" spans="1:5" ht="15.6">
      <c r="B12" s="20" t="s">
        <v>56</v>
      </c>
      <c r="C12" s="72" t="s">
        <v>57</v>
      </c>
    </row>
    <row r="13" spans="1:5" ht="15.6">
      <c r="A13" s="6"/>
      <c r="B13" s="19" t="s">
        <v>58</v>
      </c>
      <c r="C13" s="73" t="s">
        <v>59</v>
      </c>
      <c r="D13" s="6"/>
      <c r="E13" s="6"/>
    </row>
    <row r="14" spans="1:5" ht="15.6">
      <c r="A14" s="6"/>
      <c r="B14" s="74" t="s">
        <v>60</v>
      </c>
      <c r="C14" s="19">
        <v>3</v>
      </c>
      <c r="D14" s="6"/>
      <c r="E14" s="6"/>
    </row>
    <row r="15" spans="1:5" ht="15.6">
      <c r="A15" s="6"/>
      <c r="B15" s="189" t="s">
        <v>61</v>
      </c>
      <c r="C15" s="190"/>
      <c r="D15" s="6"/>
      <c r="E15" s="6"/>
    </row>
    <row r="16" spans="1:5" ht="15.6">
      <c r="A16" s="6"/>
      <c r="B16" s="14" t="s">
        <v>62</v>
      </c>
      <c r="C16" s="14" t="s">
        <v>63</v>
      </c>
      <c r="D16" s="6"/>
      <c r="E16" s="6"/>
    </row>
    <row r="17" spans="1:6" ht="15.6">
      <c r="A17" s="6"/>
      <c r="B17" s="14" t="s">
        <v>64</v>
      </c>
      <c r="C17" s="15">
        <v>0.85</v>
      </c>
      <c r="D17" s="6"/>
      <c r="E17" s="6"/>
    </row>
    <row r="18" spans="1:6" ht="15.6">
      <c r="A18" s="6"/>
      <c r="B18" s="14" t="s">
        <v>65</v>
      </c>
      <c r="C18" s="14" t="s">
        <v>66</v>
      </c>
      <c r="D18" s="6"/>
      <c r="E18" s="6"/>
    </row>
    <row r="19" spans="1:6" ht="31.2">
      <c r="A19" s="6"/>
      <c r="B19" s="19" t="s">
        <v>67</v>
      </c>
      <c r="C19" s="65" t="s">
        <v>68</v>
      </c>
      <c r="D19" s="6"/>
      <c r="E19" s="6"/>
    </row>
    <row r="20" spans="1:6" ht="15.6">
      <c r="A20" s="6"/>
      <c r="B20" s="14" t="s">
        <v>69</v>
      </c>
      <c r="C20" s="15">
        <v>0.6</v>
      </c>
      <c r="D20" s="6"/>
      <c r="E20" s="6"/>
    </row>
    <row r="21" spans="1:6" ht="31.2">
      <c r="A21" s="6"/>
      <c r="B21" s="19" t="s">
        <v>70</v>
      </c>
      <c r="C21" s="75" t="s">
        <v>71</v>
      </c>
      <c r="D21" s="6"/>
      <c r="E21" s="6"/>
    </row>
    <row r="22" spans="1:6" ht="15.6">
      <c r="A22" s="6"/>
      <c r="B22" s="189" t="s">
        <v>72</v>
      </c>
      <c r="C22" s="190"/>
      <c r="D22" s="6"/>
      <c r="E22" s="6"/>
    </row>
    <row r="23" spans="1:6" ht="15.6">
      <c r="A23" s="6"/>
      <c r="B23" s="14" t="s">
        <v>73</v>
      </c>
      <c r="C23" s="64" t="s">
        <v>74</v>
      </c>
      <c r="D23" s="6"/>
      <c r="E23" s="6"/>
      <c r="F23" t="s">
        <v>75</v>
      </c>
    </row>
    <row r="24" spans="1:6" ht="15.6">
      <c r="A24" s="6"/>
      <c r="B24" s="19" t="s">
        <v>76</v>
      </c>
      <c r="C24" s="76" t="s">
        <v>77</v>
      </c>
      <c r="D24" s="6"/>
      <c r="E24" s="6"/>
    </row>
    <row r="25" spans="1:6" ht="15.6">
      <c r="A25" s="6"/>
      <c r="B25" s="19" t="s">
        <v>78</v>
      </c>
      <c r="C25" s="22">
        <v>0.75</v>
      </c>
      <c r="D25" s="6"/>
      <c r="E25" s="6"/>
    </row>
    <row r="26" spans="1:6" ht="15.6">
      <c r="A26" s="6"/>
      <c r="B26" s="19" t="s">
        <v>79</v>
      </c>
      <c r="C26" s="19" t="s">
        <v>80</v>
      </c>
      <c r="D26" s="6"/>
      <c r="E26" s="6"/>
    </row>
    <row r="27" spans="1:6" ht="15.6">
      <c r="A27" s="6"/>
      <c r="B27" s="19" t="s">
        <v>81</v>
      </c>
      <c r="C27" s="19" t="s">
        <v>82</v>
      </c>
      <c r="D27" s="6"/>
      <c r="E27" s="6"/>
    </row>
    <row r="28" spans="1:6" ht="15.6">
      <c r="A28" s="6"/>
      <c r="B28" s="19" t="s">
        <v>83</v>
      </c>
      <c r="C28" s="19" t="s">
        <v>84</v>
      </c>
      <c r="D28" s="6"/>
      <c r="E28" s="6"/>
    </row>
    <row r="29" spans="1:6" ht="15.6">
      <c r="B29" s="189" t="s">
        <v>85</v>
      </c>
      <c r="C29" s="190"/>
    </row>
    <row r="30" spans="1:6" ht="15.6">
      <c r="B30" s="106" t="s">
        <v>86</v>
      </c>
      <c r="C30" s="106" t="s">
        <v>87</v>
      </c>
    </row>
    <row r="31" spans="1:6" ht="15.6">
      <c r="B31" s="106" t="s">
        <v>88</v>
      </c>
      <c r="C31" s="107">
        <v>3319</v>
      </c>
      <c r="F31" s="105"/>
    </row>
    <row r="32" spans="1:6" ht="15.6">
      <c r="B32" s="106" t="s">
        <v>89</v>
      </c>
      <c r="C32" s="106" t="s">
        <v>90</v>
      </c>
    </row>
    <row r="33" spans="2:3" ht="15.6">
      <c r="B33" s="106" t="s">
        <v>91</v>
      </c>
      <c r="C33" s="106" t="s">
        <v>87</v>
      </c>
    </row>
    <row r="34" spans="2:3" ht="15.6">
      <c r="B34" s="106" t="s">
        <v>92</v>
      </c>
      <c r="C34" s="106">
        <v>4514</v>
      </c>
    </row>
    <row r="35" spans="2:3" ht="15.6">
      <c r="B35" s="106" t="s">
        <v>93</v>
      </c>
      <c r="C35" s="106" t="s">
        <v>94</v>
      </c>
    </row>
    <row r="36" spans="2:3" ht="15.6">
      <c r="B36" s="106" t="s">
        <v>95</v>
      </c>
      <c r="C36" s="106" t="s">
        <v>87</v>
      </c>
    </row>
    <row r="37" spans="2:3" ht="15.6">
      <c r="B37" s="106" t="s">
        <v>96</v>
      </c>
      <c r="C37" s="106">
        <f>SUM(3039,1355,421,270)</f>
        <v>5085</v>
      </c>
    </row>
    <row r="38" spans="2:3" ht="15.6">
      <c r="B38" s="106" t="s">
        <v>97</v>
      </c>
      <c r="C38" s="106" t="s">
        <v>98</v>
      </c>
    </row>
    <row r="39" spans="2:3" ht="15.6">
      <c r="B39" s="189" t="s">
        <v>99</v>
      </c>
      <c r="C39" s="190"/>
    </row>
    <row r="40" spans="2:3" ht="15.6">
      <c r="B40" s="14" t="s">
        <v>100</v>
      </c>
      <c r="C40" s="14" t="s">
        <v>101</v>
      </c>
    </row>
    <row r="41" spans="2:3" ht="15.6">
      <c r="B41" s="74" t="s">
        <v>102</v>
      </c>
      <c r="C41" s="74" t="s">
        <v>103</v>
      </c>
    </row>
    <row r="42" spans="2:3" ht="15.6">
      <c r="B42" s="19" t="s">
        <v>104</v>
      </c>
      <c r="C42" s="19" t="s">
        <v>105</v>
      </c>
    </row>
    <row r="43" spans="2:3" ht="15.6">
      <c r="B43" s="19" t="s">
        <v>106</v>
      </c>
      <c r="C43" s="19" t="s">
        <v>107</v>
      </c>
    </row>
    <row r="44" spans="2:3" ht="15.6">
      <c r="B44" s="19" t="s">
        <v>108</v>
      </c>
      <c r="C44" s="19" t="s">
        <v>109</v>
      </c>
    </row>
    <row r="45" spans="2:3" ht="15.6">
      <c r="B45" s="19" t="s">
        <v>110</v>
      </c>
      <c r="C45" s="19">
        <v>36</v>
      </c>
    </row>
    <row r="46" spans="2:3" ht="15.6">
      <c r="B46" s="194" t="s">
        <v>111</v>
      </c>
      <c r="C46" s="196"/>
    </row>
    <row r="47" spans="2:3" ht="31.2">
      <c r="B47" s="74" t="s">
        <v>112</v>
      </c>
      <c r="C47" s="77" t="s">
        <v>113</v>
      </c>
    </row>
    <row r="48" spans="2:3" ht="15.6">
      <c r="B48" s="19" t="s">
        <v>114</v>
      </c>
      <c r="C48" s="21">
        <v>0.28499999999999998</v>
      </c>
    </row>
    <row r="49" spans="2:17" ht="15.6">
      <c r="B49" s="19" t="s">
        <v>115</v>
      </c>
      <c r="C49" s="22">
        <v>0.12</v>
      </c>
    </row>
    <row r="50" spans="2:17" ht="15.6">
      <c r="B50" s="19" t="s">
        <v>116</v>
      </c>
      <c r="C50" s="19" t="s">
        <v>117</v>
      </c>
      <c r="Q50" s="6" t="s">
        <v>118</v>
      </c>
    </row>
    <row r="51" spans="2:17" ht="15.6">
      <c r="B51" s="19" t="s">
        <v>119</v>
      </c>
      <c r="C51" s="19" t="s">
        <v>120</v>
      </c>
      <c r="Q51" s="6" t="s">
        <v>121</v>
      </c>
    </row>
    <row r="52" spans="2:17" ht="15.6">
      <c r="B52" s="19" t="s">
        <v>122</v>
      </c>
      <c r="C52" s="19" t="s">
        <v>123</v>
      </c>
      <c r="Q52" s="6" t="s">
        <v>124</v>
      </c>
    </row>
    <row r="53" spans="2:17" ht="17.399999999999999">
      <c r="B53" s="193" t="s">
        <v>125</v>
      </c>
      <c r="C53" s="193"/>
    </row>
    <row r="54" spans="2:17" ht="15.6">
      <c r="B54" s="189" t="s">
        <v>126</v>
      </c>
      <c r="C54" s="190"/>
    </row>
    <row r="55" spans="2:17" ht="15.6">
      <c r="B55" s="191" t="s">
        <v>127</v>
      </c>
      <c r="C55" s="192"/>
    </row>
    <row r="56" spans="2:17" ht="15.6">
      <c r="B56" s="14" t="s">
        <v>128</v>
      </c>
      <c r="C56" s="14">
        <v>9</v>
      </c>
    </row>
    <row r="57" spans="2:17" ht="15.6">
      <c r="B57" s="14" t="s">
        <v>129</v>
      </c>
      <c r="C57" s="14">
        <v>9</v>
      </c>
    </row>
    <row r="58" spans="2:17" ht="15.6">
      <c r="B58" s="14" t="s">
        <v>130</v>
      </c>
      <c r="C58" s="14">
        <v>0</v>
      </c>
    </row>
    <row r="59" spans="2:17" ht="15.6">
      <c r="B59" s="14" t="s">
        <v>131</v>
      </c>
      <c r="C59" s="14">
        <v>0</v>
      </c>
    </row>
    <row r="60" spans="2:17" ht="15.6">
      <c r="B60" s="14" t="s">
        <v>132</v>
      </c>
      <c r="C60" s="14">
        <v>0</v>
      </c>
    </row>
    <row r="61" spans="2:17" ht="15.6">
      <c r="B61" s="14" t="s">
        <v>133</v>
      </c>
      <c r="C61" s="16">
        <v>1.0439814814814815E-2</v>
      </c>
    </row>
    <row r="62" spans="2:17" ht="15.6">
      <c r="B62" s="14" t="s">
        <v>134</v>
      </c>
      <c r="C62" s="14">
        <v>0</v>
      </c>
    </row>
    <row r="63" spans="2:17" ht="15.6">
      <c r="B63" s="14" t="s">
        <v>135</v>
      </c>
      <c r="C63" s="14">
        <v>2</v>
      </c>
    </row>
    <row r="64" spans="2:17" ht="15.6">
      <c r="B64" s="14" t="s">
        <v>136</v>
      </c>
      <c r="C64" s="17" t="s">
        <v>137</v>
      </c>
    </row>
    <row r="65" spans="2:6" ht="15.6">
      <c r="B65" s="194" t="s">
        <v>138</v>
      </c>
      <c r="C65" s="195"/>
    </row>
    <row r="66" spans="2:6" ht="15.6">
      <c r="B66" s="19" t="s">
        <v>139</v>
      </c>
      <c r="C66" s="22">
        <v>0.9</v>
      </c>
    </row>
    <row r="67" spans="2:6" ht="15.6">
      <c r="B67" s="14" t="s">
        <v>140</v>
      </c>
      <c r="C67" s="15" t="s">
        <v>59</v>
      </c>
    </row>
    <row r="68" spans="2:6" ht="15.6">
      <c r="B68" s="14" t="s">
        <v>141</v>
      </c>
      <c r="C68" s="14">
        <v>0</v>
      </c>
    </row>
    <row r="69" spans="2:6" ht="15.6">
      <c r="B69" s="189" t="s">
        <v>85</v>
      </c>
      <c r="C69" s="190"/>
    </row>
    <row r="70" spans="2:6" ht="15.6">
      <c r="B70" s="61" t="s">
        <v>142</v>
      </c>
      <c r="C70" s="61" t="s">
        <v>143</v>
      </c>
    </row>
    <row r="71" spans="2:6" ht="15.6">
      <c r="B71" s="61" t="s">
        <v>144</v>
      </c>
      <c r="C71" s="61" t="s">
        <v>145</v>
      </c>
    </row>
    <row r="72" spans="2:6" ht="15.6">
      <c r="B72" s="14" t="s">
        <v>146</v>
      </c>
      <c r="C72" s="14">
        <v>848</v>
      </c>
    </row>
    <row r="73" spans="2:6" ht="15.6">
      <c r="B73" s="61" t="s">
        <v>147</v>
      </c>
      <c r="C73" s="61" t="s">
        <v>148</v>
      </c>
    </row>
    <row r="74" spans="2:6" ht="15.6">
      <c r="B74" s="189" t="s">
        <v>99</v>
      </c>
      <c r="C74" s="190"/>
    </row>
    <row r="75" spans="2:6" ht="15.6">
      <c r="B75" s="14" t="s">
        <v>100</v>
      </c>
      <c r="C75" s="14" t="s">
        <v>101</v>
      </c>
    </row>
    <row r="76" spans="2:6" ht="15.6">
      <c r="B76" s="78" t="s">
        <v>149</v>
      </c>
      <c r="C76" s="79"/>
      <c r="F76" s="14"/>
    </row>
    <row r="77" spans="2:6" ht="46.8">
      <c r="B77" s="78" t="s">
        <v>150</v>
      </c>
      <c r="C77" s="78" t="s">
        <v>151</v>
      </c>
    </row>
    <row r="78" spans="2:6" ht="109.2">
      <c r="B78" s="78" t="s">
        <v>152</v>
      </c>
      <c r="C78" s="78" t="s">
        <v>153</v>
      </c>
    </row>
    <row r="79" spans="2:6" ht="15.6">
      <c r="B79" s="14" t="s">
        <v>108</v>
      </c>
      <c r="C79" s="14">
        <v>94</v>
      </c>
    </row>
    <row r="80" spans="2:6" ht="15.6">
      <c r="B80" s="189" t="s">
        <v>72</v>
      </c>
      <c r="C80" s="190"/>
    </row>
    <row r="81" spans="2:7" ht="15.6">
      <c r="B81" s="14" t="s">
        <v>154</v>
      </c>
      <c r="C81" s="14" t="s">
        <v>155</v>
      </c>
    </row>
    <row r="82" spans="2:7" ht="15.6">
      <c r="B82" s="14" t="s">
        <v>156</v>
      </c>
      <c r="C82" s="14" t="s">
        <v>157</v>
      </c>
    </row>
    <row r="83" spans="2:7" ht="15.6">
      <c r="B83" s="14" t="s">
        <v>78</v>
      </c>
      <c r="C83" s="14" t="s">
        <v>158</v>
      </c>
    </row>
    <row r="84" spans="2:7" ht="15.6">
      <c r="B84" s="191" t="s">
        <v>159</v>
      </c>
      <c r="C84" s="192"/>
    </row>
    <row r="85" spans="2:7" ht="15.6">
      <c r="B85" s="14" t="s">
        <v>160</v>
      </c>
      <c r="C85" s="14" t="s">
        <v>82</v>
      </c>
    </row>
    <row r="86" spans="2:7" ht="15.6">
      <c r="B86" s="14" t="s">
        <v>161</v>
      </c>
      <c r="C86" s="14" t="s">
        <v>80</v>
      </c>
    </row>
    <row r="87" spans="2:7" ht="15.6">
      <c r="B87" s="189" t="s">
        <v>111</v>
      </c>
      <c r="C87" s="190"/>
    </row>
    <row r="88" spans="2:7" ht="15.6">
      <c r="B88" s="61" t="s">
        <v>112</v>
      </c>
      <c r="C88" s="68" t="s">
        <v>162</v>
      </c>
    </row>
    <row r="89" spans="2:7" ht="15.6">
      <c r="B89" s="61" t="s">
        <v>163</v>
      </c>
      <c r="C89" s="61" t="s">
        <v>164</v>
      </c>
    </row>
    <row r="90" spans="2:7" ht="15.6">
      <c r="B90" s="61" t="s">
        <v>165</v>
      </c>
      <c r="C90" s="61" t="s">
        <v>166</v>
      </c>
    </row>
    <row r="91" spans="2:7" ht="15.6">
      <c r="B91" s="61" t="s">
        <v>167</v>
      </c>
      <c r="C91" t="s">
        <v>168</v>
      </c>
    </row>
    <row r="92" spans="2:7" ht="15.6">
      <c r="B92" s="61" t="s">
        <v>169</v>
      </c>
      <c r="C92" s="62" t="s">
        <v>170</v>
      </c>
      <c r="G92" s="55"/>
    </row>
    <row r="93" spans="2:7" ht="15.6">
      <c r="B93" s="14" t="s">
        <v>171</v>
      </c>
      <c r="C93" s="15">
        <v>0.15</v>
      </c>
    </row>
    <row r="94" spans="2:7" ht="15.6">
      <c r="B94" s="14" t="s">
        <v>172</v>
      </c>
      <c r="C94" s="14" t="s">
        <v>173</v>
      </c>
    </row>
    <row r="95" spans="2:7" ht="15.6">
      <c r="B95" s="191" t="s">
        <v>174</v>
      </c>
      <c r="C95" s="192"/>
    </row>
    <row r="96" spans="2:7" ht="15.6">
      <c r="B96" s="18" t="s">
        <v>175</v>
      </c>
      <c r="C96" s="18" t="s">
        <v>176</v>
      </c>
    </row>
    <row r="97" spans="2:3" ht="15.6">
      <c r="B97" s="18" t="s">
        <v>177</v>
      </c>
      <c r="C97" s="18">
        <v>26</v>
      </c>
    </row>
    <row r="98" spans="2:3" ht="15.6">
      <c r="B98" s="191" t="s">
        <v>178</v>
      </c>
      <c r="C98" s="192"/>
    </row>
    <row r="99" spans="2:3" ht="15.6">
      <c r="B99" s="19" t="s">
        <v>179</v>
      </c>
      <c r="C99" s="19" t="s">
        <v>180</v>
      </c>
    </row>
    <row r="100" spans="2:3" ht="15.6">
      <c r="B100" s="19" t="s">
        <v>181</v>
      </c>
      <c r="C100" s="19" t="s">
        <v>182</v>
      </c>
    </row>
    <row r="101" spans="2:3" ht="15.6">
      <c r="B101" s="14" t="s">
        <v>183</v>
      </c>
      <c r="C101" s="14" t="s">
        <v>184</v>
      </c>
    </row>
    <row r="102" spans="2:3" ht="15.6">
      <c r="B102" s="189" t="s">
        <v>185</v>
      </c>
      <c r="C102" s="190"/>
    </row>
    <row r="103" spans="2:3" ht="15.6">
      <c r="B103" s="191" t="s">
        <v>186</v>
      </c>
      <c r="C103" s="192"/>
    </row>
    <row r="104" spans="2:3" ht="15.6">
      <c r="B104" s="14" t="s">
        <v>187</v>
      </c>
      <c r="C104" s="14" t="s">
        <v>120</v>
      </c>
    </row>
    <row r="105" spans="2:3" ht="15.6">
      <c r="B105" s="14" t="s">
        <v>188</v>
      </c>
      <c r="C105" s="15">
        <v>0</v>
      </c>
    </row>
    <row r="106" spans="2:3" ht="15.6">
      <c r="B106" s="191" t="s">
        <v>189</v>
      </c>
      <c r="C106" s="192"/>
    </row>
    <row r="107" spans="2:3" ht="15.6">
      <c r="B107" s="14" t="s">
        <v>190</v>
      </c>
      <c r="C107" s="14">
        <v>3</v>
      </c>
    </row>
    <row r="108" spans="2:3" ht="15.6">
      <c r="B108" s="14" t="s">
        <v>191</v>
      </c>
      <c r="C108" s="14">
        <v>6</v>
      </c>
    </row>
    <row r="109" spans="2:3" ht="15.6">
      <c r="B109" s="191" t="s">
        <v>192</v>
      </c>
      <c r="C109" s="192"/>
    </row>
    <row r="110" spans="2:3" ht="15.6">
      <c r="B110" s="14" t="s">
        <v>193</v>
      </c>
      <c r="C110" s="14">
        <v>8200</v>
      </c>
    </row>
    <row r="111" spans="2:3" ht="15.6">
      <c r="B111" s="14" t="s">
        <v>179</v>
      </c>
      <c r="C111" s="14">
        <v>8200</v>
      </c>
    </row>
    <row r="112" spans="2:3" ht="15.6">
      <c r="B112" s="61" t="s">
        <v>194</v>
      </c>
      <c r="C112" s="61">
        <v>0</v>
      </c>
    </row>
    <row r="113" spans="2:6" ht="15.6">
      <c r="B113" s="61" t="s">
        <v>195</v>
      </c>
      <c r="C113" s="61">
        <v>8200</v>
      </c>
    </row>
    <row r="114" spans="2:6" ht="15.6">
      <c r="B114" s="189" t="s">
        <v>196</v>
      </c>
      <c r="C114" s="190"/>
    </row>
    <row r="115" spans="2:6" ht="15.6">
      <c r="B115" s="61" t="s">
        <v>197</v>
      </c>
      <c r="C115" s="61">
        <v>58183</v>
      </c>
      <c r="D115" s="60" t="s">
        <v>198</v>
      </c>
    </row>
    <row r="116" spans="2:6" ht="15.6">
      <c r="B116" s="61" t="s">
        <v>199</v>
      </c>
      <c r="C116" s="61">
        <v>3660</v>
      </c>
      <c r="D116" s="60" t="s">
        <v>198</v>
      </c>
      <c r="F116">
        <f>SUM(C116,C117,C118)</f>
        <v>58183</v>
      </c>
    </row>
    <row r="117" spans="2:6" ht="15.6">
      <c r="B117" s="61" t="s">
        <v>200</v>
      </c>
      <c r="C117" s="61">
        <v>10988</v>
      </c>
      <c r="D117" s="60" t="s">
        <v>198</v>
      </c>
    </row>
    <row r="118" spans="2:6" ht="15.6">
      <c r="B118" s="61" t="s">
        <v>201</v>
      </c>
      <c r="C118" s="61">
        <v>43535</v>
      </c>
      <c r="D118" s="60" t="s">
        <v>198</v>
      </c>
    </row>
  </sheetData>
  <mergeCells count="24">
    <mergeCell ref="B29:C29"/>
    <mergeCell ref="B39:C39"/>
    <mergeCell ref="B46:C46"/>
    <mergeCell ref="B2:C2"/>
    <mergeCell ref="B3:C3"/>
    <mergeCell ref="B22:C22"/>
    <mergeCell ref="B15:C15"/>
    <mergeCell ref="B4:C4"/>
    <mergeCell ref="B54:C54"/>
    <mergeCell ref="B53:C53"/>
    <mergeCell ref="B55:C55"/>
    <mergeCell ref="B65:C65"/>
    <mergeCell ref="B69:C69"/>
    <mergeCell ref="B74:C74"/>
    <mergeCell ref="B80:C80"/>
    <mergeCell ref="B84:C84"/>
    <mergeCell ref="B87:C87"/>
    <mergeCell ref="B95:C95"/>
    <mergeCell ref="B114:C114"/>
    <mergeCell ref="B98:C98"/>
    <mergeCell ref="B102:C102"/>
    <mergeCell ref="B103:C103"/>
    <mergeCell ref="B106:C106"/>
    <mergeCell ref="B109:C109"/>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7E2CB-C305-4895-9AC5-D7B3AF472B28}">
  <dimension ref="A1:N131"/>
  <sheetViews>
    <sheetView topLeftCell="A70" zoomScale="115" zoomScaleNormal="115" workbookViewId="0">
      <selection activeCell="B118" sqref="B118:H118"/>
    </sheetView>
  </sheetViews>
  <sheetFormatPr defaultRowHeight="13.8"/>
  <cols>
    <col min="2" max="2" width="34.69921875" customWidth="1"/>
    <col min="3" max="3" width="39.09765625" style="30" customWidth="1"/>
    <col min="4" max="4" width="16.3984375" style="30" customWidth="1"/>
    <col min="5" max="5" width="39.296875" style="35" customWidth="1"/>
    <col min="6" max="6" width="45" style="35" customWidth="1"/>
    <col min="7" max="7" width="38.3984375" style="35" customWidth="1"/>
    <col min="8" max="8" width="49.296875" style="3" customWidth="1"/>
    <col min="9" max="9" width="28" customWidth="1"/>
  </cols>
  <sheetData>
    <row r="1" spans="1:6" ht="17.399999999999999">
      <c r="B1" s="23" t="s">
        <v>202</v>
      </c>
      <c r="C1" s="28" t="s">
        <v>203</v>
      </c>
      <c r="D1" s="28" t="s">
        <v>204</v>
      </c>
    </row>
    <row r="2" spans="1:6" ht="17.399999999999999">
      <c r="A2" s="200" t="s">
        <v>205</v>
      </c>
      <c r="B2" s="222" t="s">
        <v>206</v>
      </c>
      <c r="C2" s="222"/>
      <c r="D2" s="223"/>
    </row>
    <row r="3" spans="1:6" ht="15.6">
      <c r="A3" s="200"/>
      <c r="B3" s="69" t="s">
        <v>207</v>
      </c>
      <c r="C3" s="80">
        <v>58183</v>
      </c>
      <c r="D3" s="63" t="s">
        <v>198</v>
      </c>
    </row>
    <row r="4" spans="1:6" ht="15">
      <c r="A4" s="200"/>
      <c r="B4" s="220" t="s">
        <v>208</v>
      </c>
      <c r="C4" s="220" t="s">
        <v>209</v>
      </c>
      <c r="D4" s="221"/>
    </row>
    <row r="5" spans="1:6">
      <c r="A5" s="200"/>
      <c r="B5" s="86" t="s">
        <v>179</v>
      </c>
      <c r="C5" s="70">
        <v>58183</v>
      </c>
      <c r="D5" s="87" t="s">
        <v>198</v>
      </c>
    </row>
    <row r="6" spans="1:6">
      <c r="A6" s="200"/>
      <c r="B6" s="86" t="s">
        <v>210</v>
      </c>
      <c r="C6" s="70">
        <v>2470</v>
      </c>
      <c r="D6" s="87" t="s">
        <v>198</v>
      </c>
    </row>
    <row r="7" spans="1:6">
      <c r="A7" s="200"/>
      <c r="B7" s="86" t="s">
        <v>211</v>
      </c>
      <c r="C7" s="70">
        <v>180</v>
      </c>
      <c r="D7" s="87" t="s">
        <v>198</v>
      </c>
    </row>
    <row r="8" spans="1:6">
      <c r="A8" s="200"/>
      <c r="B8" s="86" t="s">
        <v>212</v>
      </c>
      <c r="C8" s="70">
        <v>300</v>
      </c>
      <c r="D8" s="87" t="s">
        <v>198</v>
      </c>
    </row>
    <row r="9" spans="1:6">
      <c r="A9" s="200"/>
      <c r="B9" s="86" t="s">
        <v>213</v>
      </c>
      <c r="C9" s="70">
        <v>710</v>
      </c>
      <c r="D9" s="87" t="s">
        <v>198</v>
      </c>
    </row>
    <row r="10" spans="1:6">
      <c r="A10" s="200"/>
      <c r="B10" s="86" t="s">
        <v>200</v>
      </c>
      <c r="C10" s="70">
        <v>10988</v>
      </c>
      <c r="D10" s="87" t="s">
        <v>198</v>
      </c>
    </row>
    <row r="11" spans="1:6">
      <c r="A11" s="200"/>
      <c r="B11" s="86" t="s">
        <v>201</v>
      </c>
      <c r="C11" s="70">
        <v>43535</v>
      </c>
      <c r="D11" s="87" t="s">
        <v>198</v>
      </c>
    </row>
    <row r="12" spans="1:6" ht="15">
      <c r="A12" s="200"/>
      <c r="B12" s="220" t="s">
        <v>214</v>
      </c>
      <c r="C12" s="220"/>
      <c r="D12" s="221"/>
    </row>
    <row r="13" spans="1:6">
      <c r="A13" s="200"/>
      <c r="B13" s="83" t="s">
        <v>215</v>
      </c>
      <c r="C13" s="83">
        <v>54000</v>
      </c>
      <c r="D13" s="83" t="s">
        <v>216</v>
      </c>
    </row>
    <row r="14" spans="1:6">
      <c r="A14" s="200"/>
      <c r="B14" s="83" t="s">
        <v>217</v>
      </c>
      <c r="C14" s="83">
        <f>54000/C3</f>
        <v>0.92810614784387191</v>
      </c>
      <c r="D14" s="83" t="s">
        <v>218</v>
      </c>
    </row>
    <row r="15" spans="1:6">
      <c r="A15" s="200"/>
      <c r="B15" s="83" t="s">
        <v>219</v>
      </c>
      <c r="C15" s="83" t="s">
        <v>220</v>
      </c>
      <c r="D15" s="83"/>
    </row>
    <row r="16" spans="1:6">
      <c r="A16" s="200"/>
      <c r="B16" s="83" t="s">
        <v>221</v>
      </c>
      <c r="C16" s="83">
        <v>33</v>
      </c>
      <c r="D16" s="83" t="s">
        <v>222</v>
      </c>
      <c r="E16" s="66"/>
      <c r="F16" s="66"/>
    </row>
    <row r="17" spans="1:6" ht="27.6">
      <c r="A17" s="200"/>
      <c r="B17" s="83" t="s">
        <v>223</v>
      </c>
      <c r="C17" s="83" t="s">
        <v>224</v>
      </c>
      <c r="D17" s="83"/>
      <c r="E17" s="66"/>
      <c r="F17" s="66"/>
    </row>
    <row r="18" spans="1:6">
      <c r="A18" s="200"/>
      <c r="B18" s="83" t="s">
        <v>225</v>
      </c>
      <c r="C18" s="83" t="s">
        <v>226</v>
      </c>
      <c r="D18" s="83"/>
      <c r="E18" s="66"/>
      <c r="F18" s="66"/>
    </row>
    <row r="19" spans="1:6">
      <c r="A19" s="200"/>
      <c r="B19" s="83" t="s">
        <v>227</v>
      </c>
      <c r="C19" s="83" t="s">
        <v>155</v>
      </c>
      <c r="D19" s="83"/>
      <c r="E19" s="66"/>
      <c r="F19" s="66"/>
    </row>
    <row r="20" spans="1:6" ht="27.6">
      <c r="A20" s="200"/>
      <c r="B20" s="83" t="s">
        <v>228</v>
      </c>
      <c r="C20" s="83" t="s">
        <v>229</v>
      </c>
      <c r="D20" s="83"/>
      <c r="E20" s="66"/>
      <c r="F20" s="66"/>
    </row>
    <row r="21" spans="1:6">
      <c r="A21" s="200"/>
      <c r="B21" s="83" t="s">
        <v>225</v>
      </c>
      <c r="C21" s="83" t="s">
        <v>230</v>
      </c>
      <c r="D21" s="83"/>
      <c r="E21" s="66"/>
      <c r="F21" s="66"/>
    </row>
    <row r="22" spans="1:6">
      <c r="A22" s="200"/>
      <c r="B22" s="83" t="s">
        <v>231</v>
      </c>
      <c r="C22" s="83" t="s">
        <v>164</v>
      </c>
      <c r="D22" s="83"/>
      <c r="E22" s="66"/>
      <c r="F22" s="66"/>
    </row>
    <row r="23" spans="1:6">
      <c r="A23" s="200"/>
      <c r="B23" s="83" t="s">
        <v>167</v>
      </c>
      <c r="C23" s="83" t="s">
        <v>232</v>
      </c>
      <c r="D23" s="83"/>
      <c r="E23" s="66"/>
      <c r="F23" s="66"/>
    </row>
    <row r="24" spans="1:6" ht="27.6">
      <c r="A24" s="200"/>
      <c r="B24" s="83" t="s">
        <v>225</v>
      </c>
      <c r="C24" s="82" t="s">
        <v>233</v>
      </c>
      <c r="D24" s="84"/>
      <c r="E24" s="66"/>
      <c r="F24" s="66"/>
    </row>
    <row r="25" spans="1:6" ht="15">
      <c r="A25" s="200"/>
      <c r="B25" s="220" t="s">
        <v>234</v>
      </c>
      <c r="C25" s="220"/>
      <c r="D25" s="221"/>
      <c r="E25" s="67"/>
      <c r="F25" s="67"/>
    </row>
    <row r="26" spans="1:6">
      <c r="A26" s="200"/>
      <c r="B26" s="83" t="s">
        <v>235</v>
      </c>
      <c r="C26" s="82">
        <v>9</v>
      </c>
      <c r="D26" s="84" t="s">
        <v>236</v>
      </c>
    </row>
    <row r="27" spans="1:6" ht="32.25" customHeight="1">
      <c r="A27" s="200"/>
      <c r="B27" s="83" t="s">
        <v>237</v>
      </c>
      <c r="C27" s="82" t="s">
        <v>238</v>
      </c>
      <c r="D27" s="84" t="s">
        <v>239</v>
      </c>
    </row>
    <row r="28" spans="1:6">
      <c r="A28" s="200"/>
      <c r="B28" s="83" t="s">
        <v>240</v>
      </c>
      <c r="C28" s="82">
        <v>1</v>
      </c>
      <c r="D28" s="84" t="s">
        <v>236</v>
      </c>
    </row>
    <row r="29" spans="1:6" ht="27.6">
      <c r="A29" s="200"/>
      <c r="B29" s="83" t="s">
        <v>241</v>
      </c>
      <c r="C29" s="82" t="s">
        <v>242</v>
      </c>
      <c r="D29" s="84" t="s">
        <v>243</v>
      </c>
    </row>
    <row r="30" spans="1:6">
      <c r="A30" s="200"/>
      <c r="B30" s="83" t="s">
        <v>244</v>
      </c>
      <c r="C30" s="82">
        <v>1</v>
      </c>
      <c r="D30" s="84" t="s">
        <v>236</v>
      </c>
    </row>
    <row r="31" spans="1:6" ht="27.6">
      <c r="A31" s="200"/>
      <c r="B31" s="83" t="s">
        <v>245</v>
      </c>
      <c r="C31" s="82" t="s">
        <v>246</v>
      </c>
      <c r="D31" s="84" t="s">
        <v>247</v>
      </c>
    </row>
    <row r="32" spans="1:6" ht="27.6">
      <c r="A32" s="200"/>
      <c r="B32" s="83" t="s">
        <v>248</v>
      </c>
      <c r="C32" s="82" t="s">
        <v>249</v>
      </c>
      <c r="D32" s="84" t="s">
        <v>250</v>
      </c>
    </row>
    <row r="33" spans="1:4" ht="15">
      <c r="A33" s="200"/>
      <c r="B33" s="220" t="s">
        <v>251</v>
      </c>
      <c r="C33" s="220"/>
      <c r="D33" s="221"/>
    </row>
    <row r="34" spans="1:4">
      <c r="A34" s="200"/>
      <c r="B34" s="24" t="s">
        <v>252</v>
      </c>
      <c r="C34" s="29">
        <v>26</v>
      </c>
      <c r="D34" s="54"/>
    </row>
    <row r="35" spans="1:4">
      <c r="A35" s="200"/>
      <c r="B35" s="24" t="s">
        <v>253</v>
      </c>
      <c r="C35" s="29" t="s">
        <v>254</v>
      </c>
      <c r="D35" s="54" t="s">
        <v>255</v>
      </c>
    </row>
    <row r="36" spans="1:4">
      <c r="A36" s="200"/>
      <c r="B36" s="24" t="s">
        <v>256</v>
      </c>
      <c r="C36" s="34">
        <v>0.74</v>
      </c>
      <c r="D36" s="54"/>
    </row>
    <row r="37" spans="1:4" ht="14.4">
      <c r="A37" s="200"/>
      <c r="B37" s="25" t="s">
        <v>257</v>
      </c>
      <c r="C37" s="81" t="s">
        <v>170</v>
      </c>
      <c r="D37" s="57" t="s">
        <v>258</v>
      </c>
    </row>
    <row r="38" spans="1:4">
      <c r="B38" s="203"/>
      <c r="C38" s="204"/>
      <c r="D38" s="204"/>
    </row>
    <row r="39" spans="1:4" ht="17.399999999999999">
      <c r="A39" s="199" t="s">
        <v>259</v>
      </c>
      <c r="B39" s="224" t="s">
        <v>260</v>
      </c>
      <c r="C39" s="224"/>
      <c r="D39" s="225"/>
    </row>
    <row r="40" spans="1:4">
      <c r="A40" s="199"/>
      <c r="B40" s="228" t="s">
        <v>261</v>
      </c>
      <c r="C40" s="229"/>
      <c r="D40" s="230"/>
    </row>
    <row r="41" spans="1:4" ht="15">
      <c r="A41" s="199"/>
      <c r="B41" s="231" t="s">
        <v>262</v>
      </c>
      <c r="C41" s="231"/>
      <c r="D41" s="232"/>
    </row>
    <row r="42" spans="1:4">
      <c r="A42" s="199"/>
      <c r="B42" s="26" t="s">
        <v>263</v>
      </c>
      <c r="C42" s="30" t="s">
        <v>264</v>
      </c>
      <c r="D42" s="58"/>
    </row>
    <row r="43" spans="1:4">
      <c r="A43" s="199"/>
      <c r="B43" s="165" t="s">
        <v>265</v>
      </c>
      <c r="C43" s="166">
        <v>5000</v>
      </c>
      <c r="D43" s="167" t="s">
        <v>266</v>
      </c>
    </row>
    <row r="44" spans="1:4">
      <c r="A44" s="199"/>
      <c r="B44" s="32" t="s">
        <v>267</v>
      </c>
      <c r="C44" s="32" t="s">
        <v>268</v>
      </c>
      <c r="D44" s="32"/>
    </row>
    <row r="45" spans="1:4">
      <c r="A45" s="199"/>
      <c r="B45" s="32" t="s">
        <v>269</v>
      </c>
      <c r="C45" s="32" t="s">
        <v>270</v>
      </c>
      <c r="D45" s="32"/>
    </row>
    <row r="46" spans="1:4">
      <c r="A46" s="199"/>
      <c r="B46" s="32" t="s">
        <v>271</v>
      </c>
      <c r="C46" s="85">
        <v>45658</v>
      </c>
      <c r="D46" s="58"/>
    </row>
    <row r="47" spans="1:4">
      <c r="A47" s="199"/>
      <c r="B47" s="163" t="s">
        <v>272</v>
      </c>
      <c r="C47" s="31" t="s">
        <v>273</v>
      </c>
      <c r="D47" s="164" t="s">
        <v>274</v>
      </c>
    </row>
    <row r="48" spans="1:4">
      <c r="A48" s="199"/>
      <c r="B48" s="32" t="s">
        <v>275</v>
      </c>
      <c r="C48" s="31">
        <f>C43*C49/100 *10</f>
        <v>15000</v>
      </c>
      <c r="D48" s="58" t="s">
        <v>266</v>
      </c>
    </row>
    <row r="49" spans="1:9">
      <c r="A49" s="199"/>
      <c r="B49" s="163" t="s">
        <v>69</v>
      </c>
      <c r="C49" s="166">
        <v>30</v>
      </c>
      <c r="D49" s="167" t="s">
        <v>276</v>
      </c>
    </row>
    <row r="50" spans="1:9">
      <c r="A50" s="199"/>
      <c r="B50" s="32" t="s">
        <v>277</v>
      </c>
      <c r="C50" s="31" t="s">
        <v>278</v>
      </c>
      <c r="D50" s="58" t="s">
        <v>279</v>
      </c>
      <c r="I50" t="s">
        <v>280</v>
      </c>
    </row>
    <row r="51" spans="1:9">
      <c r="A51" s="199"/>
      <c r="B51" s="163" t="s">
        <v>281</v>
      </c>
      <c r="C51" s="166" t="s">
        <v>282</v>
      </c>
      <c r="D51" s="167"/>
    </row>
    <row r="52" spans="1:9">
      <c r="A52" s="199"/>
      <c r="B52" s="32" t="s">
        <v>283</v>
      </c>
      <c r="C52" s="31">
        <v>42</v>
      </c>
      <c r="D52" s="58" t="s">
        <v>284</v>
      </c>
    </row>
    <row r="53" spans="1:9">
      <c r="A53" s="199"/>
      <c r="B53" s="32" t="s">
        <v>285</v>
      </c>
      <c r="C53" s="31">
        <v>3</v>
      </c>
      <c r="D53" s="58"/>
    </row>
    <row r="54" spans="1:9" ht="15.6">
      <c r="A54" s="199"/>
      <c r="B54" s="226" t="s">
        <v>286</v>
      </c>
      <c r="C54" s="201"/>
      <c r="D54" s="227"/>
    </row>
    <row r="55" spans="1:9">
      <c r="A55" s="199"/>
      <c r="B55" s="165" t="s">
        <v>287</v>
      </c>
      <c r="C55" s="166">
        <v>900</v>
      </c>
      <c r="D55" s="167" t="s">
        <v>216</v>
      </c>
    </row>
    <row r="56" spans="1:9">
      <c r="A56" s="199"/>
      <c r="B56" s="165" t="s">
        <v>288</v>
      </c>
      <c r="C56" s="166" t="s">
        <v>289</v>
      </c>
      <c r="D56" s="167"/>
    </row>
    <row r="57" spans="1:9">
      <c r="A57" s="199"/>
      <c r="B57" s="163" t="s">
        <v>290</v>
      </c>
      <c r="C57" s="166" t="s">
        <v>291</v>
      </c>
      <c r="D57" s="167"/>
    </row>
    <row r="58" spans="1:9">
      <c r="A58" s="199"/>
      <c r="B58" s="165" t="s">
        <v>292</v>
      </c>
      <c r="C58" s="166" t="s">
        <v>293</v>
      </c>
      <c r="D58" s="167"/>
    </row>
    <row r="59" spans="1:9" ht="15.6">
      <c r="A59" s="199"/>
      <c r="B59" s="226" t="s">
        <v>294</v>
      </c>
      <c r="C59" s="201"/>
      <c r="D59" s="227"/>
    </row>
    <row r="60" spans="1:9" ht="14.4">
      <c r="A60" s="199"/>
      <c r="B60" s="165" t="s">
        <v>295</v>
      </c>
      <c r="C60" s="168">
        <v>3</v>
      </c>
      <c r="D60" s="169" t="s">
        <v>296</v>
      </c>
      <c r="G60" s="59"/>
      <c r="H60" s="36"/>
    </row>
    <row r="61" spans="1:9">
      <c r="A61" s="199"/>
      <c r="B61" s="165" t="s">
        <v>297</v>
      </c>
      <c r="C61" s="166">
        <v>140</v>
      </c>
      <c r="D61" s="167" t="s">
        <v>247</v>
      </c>
    </row>
    <row r="62" spans="1:9">
      <c r="A62" s="199"/>
      <c r="B62" s="165" t="s">
        <v>298</v>
      </c>
      <c r="C62" s="166">
        <v>110</v>
      </c>
      <c r="D62" s="167" t="s">
        <v>247</v>
      </c>
    </row>
    <row r="63" spans="1:9">
      <c r="A63" s="199"/>
      <c r="B63" s="170" t="s">
        <v>299</v>
      </c>
      <c r="C63" s="171">
        <v>1.7</v>
      </c>
      <c r="D63" s="172" t="s">
        <v>258</v>
      </c>
    </row>
    <row r="64" spans="1:9">
      <c r="B64" s="205"/>
      <c r="C64" s="206"/>
      <c r="D64" s="207"/>
    </row>
    <row r="65" spans="1:8" ht="17.399999999999999">
      <c r="B65" s="212" t="s">
        <v>300</v>
      </c>
      <c r="C65" s="212"/>
      <c r="D65" s="212"/>
      <c r="E65" s="212"/>
      <c r="F65" s="212"/>
      <c r="G65" s="212"/>
      <c r="H65" s="212"/>
    </row>
    <row r="66" spans="1:8" ht="93.75" customHeight="1">
      <c r="B66" s="239" t="s">
        <v>301</v>
      </c>
      <c r="C66" s="240"/>
      <c r="D66" s="240"/>
      <c r="E66" s="90" t="s">
        <v>302</v>
      </c>
      <c r="F66" s="91" t="s">
        <v>303</v>
      </c>
      <c r="G66" s="235" t="s">
        <v>304</v>
      </c>
      <c r="H66" s="235"/>
    </row>
    <row r="67" spans="1:8" ht="24.75" customHeight="1">
      <c r="B67" s="211" t="s">
        <v>305</v>
      </c>
      <c r="C67" s="210"/>
      <c r="D67" s="210"/>
      <c r="E67" s="210"/>
      <c r="F67" s="210"/>
      <c r="G67" s="210"/>
      <c r="H67" s="210"/>
    </row>
    <row r="68" spans="1:8" ht="15.6">
      <c r="B68" s="226" t="s">
        <v>306</v>
      </c>
      <c r="C68" s="201"/>
      <c r="D68" s="227"/>
      <c r="E68" s="213" t="s">
        <v>306</v>
      </c>
      <c r="F68" s="214"/>
      <c r="G68" s="214"/>
      <c r="H68" s="214"/>
    </row>
    <row r="69" spans="1:8" ht="15.6">
      <c r="B69" s="110" t="s">
        <v>307</v>
      </c>
      <c r="C69" s="110" t="s">
        <v>308</v>
      </c>
      <c r="D69" s="110"/>
      <c r="E69" s="132"/>
      <c r="F69" s="132"/>
      <c r="G69" s="132"/>
      <c r="H69" s="92"/>
    </row>
    <row r="70" spans="1:8">
      <c r="B70" s="110" t="s">
        <v>265</v>
      </c>
      <c r="C70" s="110">
        <v>5000</v>
      </c>
      <c r="D70" s="110" t="s">
        <v>266</v>
      </c>
      <c r="E70" s="110">
        <v>5000</v>
      </c>
      <c r="F70" s="110">
        <v>5000</v>
      </c>
      <c r="G70" s="110">
        <v>5000</v>
      </c>
      <c r="H70" s="110"/>
    </row>
    <row r="71" spans="1:8">
      <c r="B71" s="110" t="s">
        <v>275</v>
      </c>
      <c r="C71" s="163">
        <f>1500*10</f>
        <v>15000</v>
      </c>
      <c r="D71" s="110" t="s">
        <v>266</v>
      </c>
      <c r="E71" s="110" t="s">
        <v>309</v>
      </c>
      <c r="F71" s="110" t="s">
        <v>310</v>
      </c>
      <c r="G71" s="110" t="s">
        <v>311</v>
      </c>
      <c r="H71" s="110"/>
    </row>
    <row r="72" spans="1:8">
      <c r="B72" s="110" t="s">
        <v>69</v>
      </c>
      <c r="C72" s="163">
        <v>30</v>
      </c>
      <c r="D72" s="110" t="s">
        <v>276</v>
      </c>
      <c r="E72" s="110">
        <v>30</v>
      </c>
      <c r="F72" s="110">
        <v>30</v>
      </c>
      <c r="G72" s="110">
        <v>30</v>
      </c>
      <c r="H72" s="110"/>
    </row>
    <row r="73" spans="1:8">
      <c r="B73" s="110" t="s">
        <v>277</v>
      </c>
      <c r="C73" s="110">
        <v>10</v>
      </c>
      <c r="D73" s="110" t="s">
        <v>279</v>
      </c>
      <c r="E73" s="110">
        <v>11</v>
      </c>
      <c r="F73" s="110">
        <v>12</v>
      </c>
      <c r="G73" s="110">
        <v>9</v>
      </c>
      <c r="H73" s="110"/>
    </row>
    <row r="74" spans="1:8">
      <c r="B74" s="110" t="s">
        <v>281</v>
      </c>
      <c r="C74" s="110">
        <v>200</v>
      </c>
      <c r="D74" s="110" t="s">
        <v>312</v>
      </c>
      <c r="E74" s="110" t="s">
        <v>313</v>
      </c>
      <c r="F74" s="110" t="s">
        <v>314</v>
      </c>
      <c r="G74" s="110" t="s">
        <v>315</v>
      </c>
      <c r="H74" s="110"/>
    </row>
    <row r="75" spans="1:8">
      <c r="B75" s="110" t="s">
        <v>283</v>
      </c>
      <c r="C75" s="110">
        <v>42</v>
      </c>
      <c r="D75" s="110" t="s">
        <v>284</v>
      </c>
      <c r="E75" s="110" t="s">
        <v>316</v>
      </c>
      <c r="F75" s="110" t="s">
        <v>317</v>
      </c>
      <c r="G75" s="110" t="s">
        <v>318</v>
      </c>
      <c r="H75" s="110"/>
    </row>
    <row r="76" spans="1:8">
      <c r="B76" s="110" t="s">
        <v>285</v>
      </c>
      <c r="C76" s="163">
        <v>3</v>
      </c>
      <c r="D76" s="110">
        <f>220/2000</f>
        <v>0.11</v>
      </c>
      <c r="E76" s="110" t="s">
        <v>319</v>
      </c>
      <c r="F76" s="110" t="s">
        <v>320</v>
      </c>
      <c r="G76" s="110" t="s">
        <v>321</v>
      </c>
      <c r="H76" s="56"/>
    </row>
    <row r="77" spans="1:8" ht="15.75" customHeight="1">
      <c r="B77" s="226" t="s">
        <v>322</v>
      </c>
      <c r="C77" s="201"/>
      <c r="D77" s="227"/>
      <c r="E77" s="236" t="s">
        <v>322</v>
      </c>
      <c r="F77" s="237"/>
      <c r="G77" s="237"/>
      <c r="H77" s="238"/>
    </row>
    <row r="78" spans="1:8">
      <c r="B78" s="32" t="s">
        <v>323</v>
      </c>
      <c r="C78" s="32" t="s">
        <v>324</v>
      </c>
      <c r="D78" s="32"/>
      <c r="E78" s="89" t="s">
        <v>325</v>
      </c>
      <c r="F78" s="89" t="s">
        <v>326</v>
      </c>
      <c r="G78" s="89" t="s">
        <v>327</v>
      </c>
      <c r="H78" s="56"/>
    </row>
    <row r="79" spans="1:8">
      <c r="A79" s="13"/>
      <c r="B79" s="110" t="s">
        <v>328</v>
      </c>
      <c r="C79" s="110">
        <v>2000</v>
      </c>
      <c r="D79" s="129" t="s">
        <v>329</v>
      </c>
      <c r="E79" s="100" t="s">
        <v>330</v>
      </c>
      <c r="F79" s="100" t="s">
        <v>331</v>
      </c>
      <c r="G79" s="100" t="s">
        <v>332</v>
      </c>
      <c r="H79" s="56"/>
    </row>
    <row r="80" spans="1:8">
      <c r="B80" s="32" t="s">
        <v>333</v>
      </c>
      <c r="C80" s="32" t="s">
        <v>334</v>
      </c>
      <c r="D80" s="88" t="s">
        <v>335</v>
      </c>
      <c r="E80" s="53" t="s">
        <v>336</v>
      </c>
      <c r="F80" s="53" t="s">
        <v>337</v>
      </c>
      <c r="G80" s="53" t="s">
        <v>338</v>
      </c>
      <c r="H80" s="56"/>
    </row>
    <row r="81" spans="2:14" ht="15.75" customHeight="1">
      <c r="B81" s="226" t="s">
        <v>339</v>
      </c>
      <c r="C81" s="201" t="s">
        <v>340</v>
      </c>
      <c r="D81" s="227"/>
      <c r="E81" s="213" t="s">
        <v>341</v>
      </c>
      <c r="F81" s="214"/>
      <c r="G81" s="214"/>
      <c r="H81" s="238"/>
      <c r="I81">
        <f>SUM(I82:I88)</f>
        <v>2220</v>
      </c>
      <c r="K81">
        <v>2440</v>
      </c>
      <c r="M81">
        <v>1780</v>
      </c>
    </row>
    <row r="82" spans="2:14">
      <c r="B82" s="32" t="s">
        <v>342</v>
      </c>
      <c r="C82" s="32" t="s">
        <v>343</v>
      </c>
      <c r="D82" s="88" t="s">
        <v>329</v>
      </c>
      <c r="E82" s="31" t="s">
        <v>344</v>
      </c>
      <c r="F82" s="31" t="s">
        <v>345</v>
      </c>
      <c r="G82" s="31" t="s">
        <v>346</v>
      </c>
      <c r="H82" s="56"/>
      <c r="I82">
        <v>300</v>
      </c>
      <c r="J82">
        <f>I82/$I$81</f>
        <v>0.13513513513513514</v>
      </c>
      <c r="K82">
        <v>300</v>
      </c>
      <c r="L82">
        <f>K82/$K$81</f>
        <v>0.12295081967213115</v>
      </c>
      <c r="M82">
        <v>300</v>
      </c>
      <c r="N82">
        <f t="shared" ref="N82:N88" si="0">M82/$M$81</f>
        <v>0.16853932584269662</v>
      </c>
    </row>
    <row r="83" spans="2:14">
      <c r="B83" s="32" t="s">
        <v>347</v>
      </c>
      <c r="C83" s="32" t="s">
        <v>348</v>
      </c>
      <c r="D83" s="88" t="s">
        <v>329</v>
      </c>
      <c r="E83" s="31" t="s">
        <v>349</v>
      </c>
      <c r="F83" s="31" t="s">
        <v>350</v>
      </c>
      <c r="G83" s="31" t="s">
        <v>351</v>
      </c>
      <c r="H83" s="56"/>
      <c r="I83">
        <v>100</v>
      </c>
      <c r="J83">
        <f>I83/$I$81</f>
        <v>4.5045045045045043E-2</v>
      </c>
      <c r="K83">
        <v>100</v>
      </c>
      <c r="L83">
        <f t="shared" ref="L83:L88" si="1">K83/$K$81</f>
        <v>4.0983606557377046E-2</v>
      </c>
      <c r="M83">
        <v>100</v>
      </c>
      <c r="N83">
        <f t="shared" si="0"/>
        <v>5.6179775280898875E-2</v>
      </c>
    </row>
    <row r="84" spans="2:14">
      <c r="B84" s="110" t="s">
        <v>352</v>
      </c>
      <c r="C84" s="110" t="s">
        <v>353</v>
      </c>
      <c r="D84" s="129" t="s">
        <v>329</v>
      </c>
      <c r="E84" s="100" t="s">
        <v>354</v>
      </c>
      <c r="F84" s="100" t="s">
        <v>355</v>
      </c>
      <c r="G84" s="100" t="s">
        <v>356</v>
      </c>
      <c r="H84" s="56"/>
      <c r="I84">
        <v>1199</v>
      </c>
      <c r="J84">
        <f>I84/$I$81</f>
        <v>0.54009009009009012</v>
      </c>
      <c r="K84">
        <v>1318</v>
      </c>
      <c r="L84">
        <f t="shared" si="1"/>
        <v>0.54016393442622945</v>
      </c>
      <c r="M84">
        <v>972</v>
      </c>
      <c r="N84">
        <f t="shared" si="0"/>
        <v>0.54606741573033712</v>
      </c>
    </row>
    <row r="85" spans="2:14">
      <c r="B85" s="110" t="s">
        <v>357</v>
      </c>
      <c r="C85" s="110" t="s">
        <v>358</v>
      </c>
      <c r="D85" s="129" t="s">
        <v>329</v>
      </c>
      <c r="E85" s="100" t="s">
        <v>359</v>
      </c>
      <c r="F85" s="120" t="s">
        <v>360</v>
      </c>
      <c r="G85" s="100" t="s">
        <v>361</v>
      </c>
      <c r="H85" s="56"/>
      <c r="I85">
        <v>286</v>
      </c>
      <c r="J85">
        <f>I85/$I$81</f>
        <v>0.12882882882882882</v>
      </c>
      <c r="K85">
        <v>312</v>
      </c>
      <c r="L85">
        <f t="shared" si="1"/>
        <v>0.12786885245901639</v>
      </c>
      <c r="M85">
        <v>234</v>
      </c>
      <c r="N85">
        <f t="shared" si="0"/>
        <v>0.13146067415730336</v>
      </c>
    </row>
    <row r="86" spans="2:14">
      <c r="B86" s="110" t="s">
        <v>362</v>
      </c>
      <c r="C86" s="110" t="s">
        <v>363</v>
      </c>
      <c r="D86" s="129" t="s">
        <v>329</v>
      </c>
      <c r="E86" s="100" t="s">
        <v>364</v>
      </c>
      <c r="F86" s="100" t="s">
        <v>365</v>
      </c>
      <c r="G86" s="100" t="s">
        <v>366</v>
      </c>
      <c r="H86" s="56"/>
      <c r="I86">
        <v>88.8</v>
      </c>
      <c r="J86">
        <f t="shared" ref="J86:J88" si="2">I86/$I$81</f>
        <v>0.04</v>
      </c>
      <c r="K86">
        <v>97.6</v>
      </c>
      <c r="L86">
        <f t="shared" si="1"/>
        <v>0.04</v>
      </c>
      <c r="M86">
        <v>72.8</v>
      </c>
      <c r="N86">
        <f t="shared" si="0"/>
        <v>4.0898876404494383E-2</v>
      </c>
    </row>
    <row r="87" spans="2:14">
      <c r="B87" s="110" t="s">
        <v>367</v>
      </c>
      <c r="C87" s="110" t="s">
        <v>368</v>
      </c>
      <c r="D87" s="129" t="s">
        <v>329</v>
      </c>
      <c r="E87" s="100" t="s">
        <v>369</v>
      </c>
      <c r="F87" s="100" t="s">
        <v>370</v>
      </c>
      <c r="G87" s="100" t="s">
        <v>371</v>
      </c>
      <c r="H87" s="56"/>
      <c r="I87">
        <v>44.4</v>
      </c>
      <c r="J87">
        <f t="shared" si="2"/>
        <v>0.02</v>
      </c>
      <c r="K87">
        <v>48.8</v>
      </c>
      <c r="L87">
        <f t="shared" si="1"/>
        <v>0.02</v>
      </c>
      <c r="M87">
        <v>36.4</v>
      </c>
      <c r="N87">
        <f t="shared" si="0"/>
        <v>2.0449438202247192E-2</v>
      </c>
    </row>
    <row r="88" spans="2:14">
      <c r="B88" s="110" t="s">
        <v>372</v>
      </c>
      <c r="C88" s="110" t="s">
        <v>373</v>
      </c>
      <c r="D88" s="110" t="s">
        <v>329</v>
      </c>
      <c r="E88" s="130" t="s">
        <v>374</v>
      </c>
      <c r="F88" s="130" t="s">
        <v>375</v>
      </c>
      <c r="G88" s="131" t="s">
        <v>376</v>
      </c>
      <c r="H88" s="56"/>
      <c r="I88">
        <v>201.8</v>
      </c>
      <c r="J88">
        <f t="shared" si="2"/>
        <v>9.0900900900900902E-2</v>
      </c>
      <c r="K88">
        <f>K81-SUM(K82:K87)</f>
        <v>263.59999999999991</v>
      </c>
      <c r="L88">
        <f t="shared" si="1"/>
        <v>0.10803278688524587</v>
      </c>
      <c r="M88">
        <f>M81-SUM(M82:M87)</f>
        <v>64.799999999999955</v>
      </c>
      <c r="N88">
        <f t="shared" si="0"/>
        <v>3.6404494382022444E-2</v>
      </c>
    </row>
    <row r="89" spans="2:14" ht="15.75" customHeight="1">
      <c r="B89" s="215" t="s">
        <v>377</v>
      </c>
      <c r="C89" s="216"/>
      <c r="D89" s="217"/>
      <c r="E89" s="215" t="s">
        <v>378</v>
      </c>
      <c r="F89" s="216"/>
      <c r="G89" s="216"/>
      <c r="H89" s="238"/>
    </row>
    <row r="90" spans="2:14">
      <c r="B90" s="56" t="s">
        <v>379</v>
      </c>
      <c r="C90" s="56" t="s">
        <v>380</v>
      </c>
      <c r="D90" s="56" t="s">
        <v>329</v>
      </c>
      <c r="E90" s="56" t="s">
        <v>380</v>
      </c>
      <c r="F90" s="56" t="s">
        <v>380</v>
      </c>
      <c r="G90" s="56" t="s">
        <v>380</v>
      </c>
      <c r="H90" s="56"/>
      <c r="I90">
        <f>(I88-140)/140</f>
        <v>0.4414285714285715</v>
      </c>
      <c r="K90">
        <f>(K88-140)/140</f>
        <v>0.88285714285714223</v>
      </c>
      <c r="M90">
        <f>(M88-140)/140</f>
        <v>-0.53714285714285748</v>
      </c>
    </row>
    <row r="91" spans="2:14">
      <c r="B91" s="56" t="s">
        <v>381</v>
      </c>
      <c r="C91" s="56" t="s">
        <v>382</v>
      </c>
      <c r="D91" s="56" t="s">
        <v>329</v>
      </c>
      <c r="E91" s="56" t="s">
        <v>383</v>
      </c>
      <c r="F91" s="56" t="s">
        <v>384</v>
      </c>
      <c r="G91" s="56" t="s">
        <v>385</v>
      </c>
      <c r="H91" s="56"/>
    </row>
    <row r="92" spans="2:14">
      <c r="B92" s="56" t="s">
        <v>386</v>
      </c>
      <c r="C92" s="56" t="s">
        <v>387</v>
      </c>
      <c r="D92" s="56" t="s">
        <v>329</v>
      </c>
      <c r="E92" s="56" t="s">
        <v>388</v>
      </c>
      <c r="F92" s="56" t="s">
        <v>389</v>
      </c>
      <c r="G92" s="56" t="s">
        <v>390</v>
      </c>
      <c r="H92" s="56"/>
    </row>
    <row r="93" spans="2:14">
      <c r="B93" s="56" t="s">
        <v>391</v>
      </c>
      <c r="C93" s="56" t="s">
        <v>392</v>
      </c>
      <c r="D93" s="56" t="s">
        <v>329</v>
      </c>
      <c r="E93" s="56" t="s">
        <v>393</v>
      </c>
      <c r="F93" s="56" t="s">
        <v>394</v>
      </c>
      <c r="G93" s="56" t="s">
        <v>395</v>
      </c>
      <c r="H93" s="56"/>
    </row>
    <row r="94" spans="2:14">
      <c r="B94" s="56" t="s">
        <v>396</v>
      </c>
      <c r="C94" s="56" t="s">
        <v>397</v>
      </c>
      <c r="D94" s="56" t="s">
        <v>329</v>
      </c>
      <c r="E94" s="56" t="s">
        <v>398</v>
      </c>
      <c r="F94" s="56" t="s">
        <v>399</v>
      </c>
      <c r="G94" s="56" t="s">
        <v>400</v>
      </c>
      <c r="H94" s="56"/>
    </row>
    <row r="95" spans="2:14">
      <c r="B95" s="56" t="s">
        <v>401</v>
      </c>
      <c r="C95" s="56" t="s">
        <v>402</v>
      </c>
      <c r="D95" s="56" t="s">
        <v>329</v>
      </c>
      <c r="E95" s="56" t="s">
        <v>403</v>
      </c>
      <c r="F95" s="56" t="s">
        <v>404</v>
      </c>
      <c r="G95" s="56" t="s">
        <v>405</v>
      </c>
      <c r="H95" s="56"/>
    </row>
    <row r="96" spans="2:14">
      <c r="B96" s="56" t="s">
        <v>406</v>
      </c>
      <c r="C96" s="56" t="s">
        <v>407</v>
      </c>
      <c r="D96" s="56" t="s">
        <v>329</v>
      </c>
      <c r="E96" s="56" t="s">
        <v>408</v>
      </c>
      <c r="F96" s="56" t="s">
        <v>409</v>
      </c>
      <c r="G96" s="56" t="s">
        <v>410</v>
      </c>
      <c r="H96" s="56"/>
    </row>
    <row r="97" spans="2:8" ht="17.399999999999999">
      <c r="B97" s="208" t="s">
        <v>411</v>
      </c>
      <c r="C97" s="209"/>
      <c r="D97" s="209"/>
      <c r="E97" s="210"/>
      <c r="F97" s="210"/>
      <c r="G97" s="210"/>
      <c r="H97" s="209"/>
    </row>
    <row r="98" spans="2:8" ht="15.6">
      <c r="B98" s="165" t="s">
        <v>207</v>
      </c>
      <c r="C98" s="173">
        <v>58183</v>
      </c>
      <c r="D98" s="167" t="s">
        <v>198</v>
      </c>
      <c r="E98" s="173">
        <v>58183</v>
      </c>
      <c r="F98" s="174" t="s">
        <v>198</v>
      </c>
      <c r="G98" s="173">
        <v>58183</v>
      </c>
      <c r="H98" s="174" t="s">
        <v>198</v>
      </c>
    </row>
    <row r="99" spans="2:8" ht="15.6" hidden="1">
      <c r="B99" s="226" t="s">
        <v>412</v>
      </c>
      <c r="C99" s="201" t="s">
        <v>209</v>
      </c>
      <c r="D99" s="227"/>
      <c r="E99" s="94"/>
      <c r="F99" s="94"/>
      <c r="G99" s="94"/>
      <c r="H99" s="95"/>
    </row>
    <row r="100" spans="2:8" hidden="1">
      <c r="B100" s="96" t="s">
        <v>413</v>
      </c>
      <c r="C100" s="97" t="s">
        <v>414</v>
      </c>
      <c r="D100" s="98"/>
      <c r="E100" s="94"/>
      <c r="F100" s="94"/>
      <c r="G100" s="94"/>
      <c r="H100" s="95"/>
    </row>
    <row r="101" spans="2:8" hidden="1">
      <c r="B101" s="96" t="s">
        <v>415</v>
      </c>
      <c r="C101" s="97"/>
      <c r="D101" s="98"/>
      <c r="E101" s="94"/>
      <c r="F101" s="94"/>
      <c r="G101" s="94"/>
      <c r="H101" s="95"/>
    </row>
    <row r="102" spans="2:8" hidden="1">
      <c r="B102" s="96" t="s">
        <v>416</v>
      </c>
      <c r="C102" s="97"/>
      <c r="D102" s="98"/>
      <c r="E102" s="94"/>
      <c r="F102" s="94"/>
      <c r="G102" s="94"/>
      <c r="H102" s="95"/>
    </row>
    <row r="103" spans="2:8" hidden="1">
      <c r="B103" s="96" t="s">
        <v>417</v>
      </c>
      <c r="C103" s="97"/>
      <c r="D103" s="98"/>
      <c r="E103" s="94"/>
      <c r="F103" s="94"/>
      <c r="G103" s="94"/>
      <c r="H103" s="95"/>
    </row>
    <row r="104" spans="2:8" hidden="1">
      <c r="B104" s="96" t="s">
        <v>234</v>
      </c>
      <c r="C104" s="97"/>
      <c r="D104" s="98"/>
      <c r="E104" s="94"/>
      <c r="F104" s="94"/>
      <c r="G104" s="94"/>
      <c r="H104" s="95"/>
    </row>
    <row r="105" spans="2:8" ht="15.6">
      <c r="B105" s="213" t="s">
        <v>214</v>
      </c>
      <c r="C105" s="214"/>
      <c r="D105" s="214"/>
      <c r="E105" s="214"/>
      <c r="F105" s="214"/>
      <c r="G105" s="214"/>
      <c r="H105" s="214"/>
    </row>
    <row r="106" spans="2:8">
      <c r="B106" s="56" t="s">
        <v>215</v>
      </c>
      <c r="C106" s="56" t="s">
        <v>418</v>
      </c>
      <c r="D106" s="56" t="s">
        <v>216</v>
      </c>
      <c r="E106" s="56" t="s">
        <v>419</v>
      </c>
      <c r="F106" s="56" t="s">
        <v>420</v>
      </c>
      <c r="G106" s="56" t="s">
        <v>421</v>
      </c>
      <c r="H106" s="56"/>
    </row>
    <row r="107" spans="2:8" ht="27.75" customHeight="1">
      <c r="B107" s="56" t="s">
        <v>217</v>
      </c>
      <c r="C107" s="56" t="s">
        <v>422</v>
      </c>
      <c r="D107" s="56"/>
      <c r="E107" s="56" t="s">
        <v>423</v>
      </c>
      <c r="F107" s="56" t="s">
        <v>424</v>
      </c>
      <c r="G107" s="56" t="s">
        <v>425</v>
      </c>
      <c r="H107" s="56"/>
    </row>
    <row r="108" spans="2:8">
      <c r="B108" s="56" t="s">
        <v>219</v>
      </c>
      <c r="C108" s="56" t="s">
        <v>426</v>
      </c>
      <c r="D108" s="56"/>
      <c r="E108" s="56" t="s">
        <v>427</v>
      </c>
      <c r="F108" s="56" t="s">
        <v>428</v>
      </c>
      <c r="G108" s="56" t="s">
        <v>429</v>
      </c>
      <c r="H108" s="56"/>
    </row>
    <row r="109" spans="2:8">
      <c r="B109" s="56" t="s">
        <v>221</v>
      </c>
      <c r="C109" s="56">
        <v>33</v>
      </c>
      <c r="D109" s="56"/>
      <c r="E109" s="56">
        <v>33</v>
      </c>
      <c r="F109" s="56">
        <v>33</v>
      </c>
      <c r="G109" s="56">
        <v>33</v>
      </c>
      <c r="H109" s="56"/>
    </row>
    <row r="110" spans="2:8" ht="30" customHeight="1">
      <c r="B110" s="56" t="s">
        <v>223</v>
      </c>
      <c r="C110" s="175" t="s">
        <v>430</v>
      </c>
      <c r="D110" s="56"/>
      <c r="E110" s="161" t="s">
        <v>431</v>
      </c>
      <c r="F110" s="161" t="s">
        <v>432</v>
      </c>
      <c r="G110" s="161" t="s">
        <v>433</v>
      </c>
      <c r="H110" s="56"/>
    </row>
    <row r="111" spans="2:8" ht="15" hidden="1" customHeight="1">
      <c r="B111" s="56" t="s">
        <v>225</v>
      </c>
      <c r="C111" s="56" t="s">
        <v>226</v>
      </c>
      <c r="D111" s="56"/>
      <c r="E111" s="56"/>
      <c r="F111" s="56"/>
      <c r="G111" s="56"/>
      <c r="H111" s="56"/>
    </row>
    <row r="112" spans="2:8">
      <c r="B112" s="56" t="s">
        <v>434</v>
      </c>
      <c r="C112" s="56">
        <v>3</v>
      </c>
      <c r="D112" s="56"/>
      <c r="E112" s="56">
        <v>3</v>
      </c>
      <c r="F112" s="56">
        <v>3</v>
      </c>
      <c r="G112" s="56">
        <v>3</v>
      </c>
      <c r="H112" s="56"/>
    </row>
    <row r="113" spans="2:8" ht="41.4">
      <c r="B113" s="56" t="s">
        <v>228</v>
      </c>
      <c r="C113" s="161" t="s">
        <v>435</v>
      </c>
      <c r="D113" s="56"/>
      <c r="E113" s="161" t="s">
        <v>436</v>
      </c>
      <c r="F113" s="161" t="s">
        <v>437</v>
      </c>
      <c r="G113" s="161" t="s">
        <v>438</v>
      </c>
      <c r="H113" s="56"/>
    </row>
    <row r="114" spans="2:8" ht="15.75" hidden="1" customHeight="1">
      <c r="B114" s="56" t="s">
        <v>225</v>
      </c>
      <c r="C114" s="56" t="s">
        <v>439</v>
      </c>
      <c r="D114" s="56"/>
      <c r="E114" s="56"/>
      <c r="F114" s="56"/>
      <c r="G114" s="56"/>
      <c r="H114" s="56"/>
    </row>
    <row r="115" spans="2:8" ht="15" customHeight="1">
      <c r="B115" s="56" t="s">
        <v>231</v>
      </c>
      <c r="C115" s="56" t="s">
        <v>164</v>
      </c>
      <c r="D115" s="56"/>
      <c r="E115" s="56" t="s">
        <v>164</v>
      </c>
      <c r="F115" s="56" t="s">
        <v>164</v>
      </c>
      <c r="G115" s="56" t="s">
        <v>164</v>
      </c>
      <c r="H115" s="56"/>
    </row>
    <row r="116" spans="2:8">
      <c r="B116" s="56" t="s">
        <v>167</v>
      </c>
      <c r="C116" s="56" t="s">
        <v>440</v>
      </c>
      <c r="D116" s="56"/>
      <c r="E116" s="56" t="s">
        <v>441</v>
      </c>
      <c r="F116" s="56" t="s">
        <v>442</v>
      </c>
      <c r="G116" s="56" t="s">
        <v>443</v>
      </c>
      <c r="H116" s="56"/>
    </row>
    <row r="117" spans="2:8" ht="18" hidden="1" customHeight="1">
      <c r="B117" s="53" t="s">
        <v>225</v>
      </c>
      <c r="C117" s="218" t="s">
        <v>233</v>
      </c>
      <c r="D117" s="218"/>
      <c r="E117" s="219"/>
      <c r="F117" s="219"/>
      <c r="G117" s="219"/>
      <c r="H117" s="99"/>
    </row>
    <row r="118" spans="2:8" ht="15.6">
      <c r="B118" s="213" t="s">
        <v>234</v>
      </c>
      <c r="C118" s="214"/>
      <c r="D118" s="214"/>
      <c r="E118" s="214"/>
      <c r="F118" s="214"/>
      <c r="G118" s="214"/>
      <c r="H118" s="214"/>
    </row>
    <row r="119" spans="2:8">
      <c r="B119" s="53" t="s">
        <v>235</v>
      </c>
      <c r="C119" s="120">
        <v>9</v>
      </c>
      <c r="D119" s="120" t="s">
        <v>236</v>
      </c>
      <c r="E119" s="122">
        <v>9</v>
      </c>
      <c r="F119" s="122">
        <v>9</v>
      </c>
      <c r="G119" s="122">
        <v>9</v>
      </c>
      <c r="H119" s="99"/>
    </row>
    <row r="120" spans="2:8" ht="32.25" customHeight="1">
      <c r="B120" s="53" t="s">
        <v>237</v>
      </c>
      <c r="C120" s="126" t="s">
        <v>444</v>
      </c>
      <c r="D120" s="100"/>
      <c r="E120" s="126" t="s">
        <v>445</v>
      </c>
      <c r="F120" s="127" t="s">
        <v>446</v>
      </c>
      <c r="G120" s="126" t="s">
        <v>447</v>
      </c>
      <c r="H120" s="56"/>
    </row>
    <row r="121" spans="2:8">
      <c r="B121" s="53" t="s">
        <v>240</v>
      </c>
      <c r="C121" s="100">
        <v>1</v>
      </c>
      <c r="D121" s="100" t="s">
        <v>236</v>
      </c>
      <c r="E121" s="100">
        <v>1</v>
      </c>
      <c r="F121" s="100">
        <v>1</v>
      </c>
      <c r="G121" s="100">
        <v>1</v>
      </c>
      <c r="H121" s="53"/>
    </row>
    <row r="122" spans="2:8" ht="27.6">
      <c r="B122" s="100" t="s">
        <v>241</v>
      </c>
      <c r="C122" s="126" t="s">
        <v>448</v>
      </c>
      <c r="D122" s="100" t="s">
        <v>247</v>
      </c>
      <c r="E122" s="128" t="s">
        <v>449</v>
      </c>
      <c r="F122" s="126" t="s">
        <v>450</v>
      </c>
      <c r="G122" s="128" t="s">
        <v>451</v>
      </c>
      <c r="H122" s="56"/>
    </row>
    <row r="123" spans="2:8">
      <c r="B123" s="53" t="s">
        <v>452</v>
      </c>
      <c r="C123" s="100">
        <v>1</v>
      </c>
      <c r="D123" s="100" t="s">
        <v>236</v>
      </c>
      <c r="E123" s="100">
        <v>1</v>
      </c>
      <c r="F123" s="100">
        <v>1</v>
      </c>
      <c r="G123" s="100">
        <v>1</v>
      </c>
      <c r="H123" s="53"/>
    </row>
    <row r="124" spans="2:8" ht="27.6">
      <c r="B124" s="104" t="s">
        <v>245</v>
      </c>
      <c r="C124" s="126" t="s">
        <v>453</v>
      </c>
      <c r="D124" s="100" t="s">
        <v>247</v>
      </c>
      <c r="E124" s="128" t="s">
        <v>454</v>
      </c>
      <c r="F124" s="128" t="s">
        <v>455</v>
      </c>
      <c r="G124" s="128" t="s">
        <v>456</v>
      </c>
      <c r="H124" s="56"/>
    </row>
    <row r="125" spans="2:8" ht="51.75" customHeight="1">
      <c r="B125" s="100" t="s">
        <v>248</v>
      </c>
      <c r="C125" s="126" t="s">
        <v>457</v>
      </c>
      <c r="D125" s="101" t="s">
        <v>250</v>
      </c>
      <c r="E125" s="126" t="s">
        <v>458</v>
      </c>
      <c r="F125" s="126" t="s">
        <v>459</v>
      </c>
      <c r="G125" s="126" t="s">
        <v>460</v>
      </c>
      <c r="H125" s="56"/>
    </row>
    <row r="126" spans="2:8" ht="15.6">
      <c r="B126" s="201" t="s">
        <v>251</v>
      </c>
      <c r="C126" s="201"/>
      <c r="D126" s="201"/>
      <c r="E126" s="202"/>
      <c r="F126" s="202"/>
      <c r="G126" s="202"/>
      <c r="H126" s="201"/>
    </row>
    <row r="127" spans="2:8">
      <c r="B127" s="53" t="s">
        <v>252</v>
      </c>
      <c r="C127" s="120" t="s">
        <v>461</v>
      </c>
      <c r="D127" s="121"/>
      <c r="E127" s="100" t="s">
        <v>462</v>
      </c>
      <c r="F127" s="100" t="s">
        <v>462</v>
      </c>
      <c r="G127" s="120" t="s">
        <v>461</v>
      </c>
      <c r="H127" s="56"/>
    </row>
    <row r="128" spans="2:8" ht="27.6">
      <c r="B128" s="53" t="s">
        <v>253</v>
      </c>
      <c r="C128" s="122" t="s">
        <v>463</v>
      </c>
      <c r="D128" s="121" t="s">
        <v>255</v>
      </c>
      <c r="E128" s="123" t="s">
        <v>464</v>
      </c>
      <c r="F128" s="123" t="s">
        <v>465</v>
      </c>
      <c r="G128" s="123" t="s">
        <v>466</v>
      </c>
      <c r="H128" s="56"/>
    </row>
    <row r="129" spans="2:8">
      <c r="B129" s="53" t="s">
        <v>256</v>
      </c>
      <c r="C129" s="120" t="s">
        <v>467</v>
      </c>
      <c r="D129" s="120" t="s">
        <v>276</v>
      </c>
      <c r="E129" s="124" t="s">
        <v>468</v>
      </c>
      <c r="F129" s="124" t="s">
        <v>469</v>
      </c>
      <c r="G129" s="124" t="s">
        <v>470</v>
      </c>
      <c r="H129" s="56"/>
    </row>
    <row r="130" spans="2:8">
      <c r="B130" s="53" t="s">
        <v>257</v>
      </c>
      <c r="C130" s="125" t="s">
        <v>471</v>
      </c>
      <c r="D130" s="121" t="s">
        <v>258</v>
      </c>
      <c r="E130" s="100" t="s">
        <v>472</v>
      </c>
      <c r="F130" s="100" t="s">
        <v>473</v>
      </c>
      <c r="G130" s="100" t="s">
        <v>474</v>
      </c>
      <c r="H130" s="56"/>
    </row>
    <row r="131" spans="2:8" ht="17.399999999999999">
      <c r="B131" s="233" t="s">
        <v>475</v>
      </c>
      <c r="C131" s="234"/>
      <c r="D131" s="234"/>
      <c r="E131" s="234"/>
      <c r="F131" s="234"/>
      <c r="G131" s="234"/>
      <c r="H131" s="95"/>
    </row>
  </sheetData>
  <mergeCells count="33">
    <mergeCell ref="B81:D81"/>
    <mergeCell ref="B131:G131"/>
    <mergeCell ref="G66:H66"/>
    <mergeCell ref="E68:H68"/>
    <mergeCell ref="E77:H77"/>
    <mergeCell ref="E89:H89"/>
    <mergeCell ref="E81:H81"/>
    <mergeCell ref="B99:D99"/>
    <mergeCell ref="B66:D66"/>
    <mergeCell ref="B4:D4"/>
    <mergeCell ref="B39:D39"/>
    <mergeCell ref="B77:D77"/>
    <mergeCell ref="B40:D40"/>
    <mergeCell ref="B41:D41"/>
    <mergeCell ref="B54:D54"/>
    <mergeCell ref="B59:D59"/>
    <mergeCell ref="B68:D68"/>
    <mergeCell ref="A39:A63"/>
    <mergeCell ref="A2:A37"/>
    <mergeCell ref="B126:H126"/>
    <mergeCell ref="B38:D38"/>
    <mergeCell ref="B64:D64"/>
    <mergeCell ref="B97:H97"/>
    <mergeCell ref="B67:H67"/>
    <mergeCell ref="B65:H65"/>
    <mergeCell ref="B105:H105"/>
    <mergeCell ref="B118:H118"/>
    <mergeCell ref="B89:D89"/>
    <mergeCell ref="C117:G117"/>
    <mergeCell ref="B12:D12"/>
    <mergeCell ref="B25:D25"/>
    <mergeCell ref="B33:D33"/>
    <mergeCell ref="B2:D2"/>
  </mergeCells>
  <hyperlinks>
    <hyperlink ref="C69" r:id="rId1" xr:uid="{388792E0-287C-4EBB-9210-4C8C9AF46776}"/>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C117D-DC4D-4938-8F8A-64D67F77798F}">
  <dimension ref="A1:L152"/>
  <sheetViews>
    <sheetView tabSelected="1" topLeftCell="A47" workbookViewId="0">
      <selection activeCell="A58" sqref="A58"/>
    </sheetView>
  </sheetViews>
  <sheetFormatPr defaultColWidth="9" defaultRowHeight="13.8"/>
  <cols>
    <col min="1" max="1" width="24.3984375" style="93" customWidth="1"/>
    <col min="2" max="2" width="30" style="93" customWidth="1"/>
    <col min="3" max="3" width="38.296875" style="93" customWidth="1"/>
    <col min="4" max="4" width="38.09765625" style="93" bestFit="1" customWidth="1"/>
    <col min="5" max="5" width="41.69921875" style="93" bestFit="1" customWidth="1"/>
    <col min="6" max="6" width="39.09765625" style="93" customWidth="1"/>
    <col min="7" max="7" width="18.3984375" style="93" customWidth="1"/>
    <col min="8" max="8" width="22" style="93" customWidth="1"/>
    <col min="9" max="9" width="29.59765625" style="93" customWidth="1"/>
    <col min="10" max="10" width="19.3984375" style="93" bestFit="1" customWidth="1"/>
    <col min="11" max="11" width="28.69921875" style="93" bestFit="1" customWidth="1"/>
    <col min="12" max="16384" width="9" style="93"/>
  </cols>
  <sheetData>
    <row r="1" spans="1:12" ht="17.399999999999999">
      <c r="A1" s="241" t="s">
        <v>99</v>
      </c>
      <c r="B1" s="242"/>
      <c r="C1" s="242"/>
      <c r="D1" s="242"/>
      <c r="E1" s="242"/>
      <c r="F1" s="242"/>
      <c r="G1" s="242"/>
      <c r="H1" s="242"/>
      <c r="I1" s="242"/>
    </row>
    <row r="2" spans="1:12" ht="17.399999999999999">
      <c r="A2" s="241" t="s">
        <v>476</v>
      </c>
      <c r="B2" s="242"/>
      <c r="C2" s="242"/>
      <c r="D2" s="242"/>
      <c r="E2" s="242"/>
      <c r="F2" s="242"/>
      <c r="G2" s="242"/>
      <c r="H2" s="242"/>
      <c r="I2" s="242"/>
    </row>
    <row r="3" spans="1:12">
      <c r="C3" s="148"/>
      <c r="D3" s="148"/>
      <c r="E3" s="148"/>
      <c r="F3" s="148"/>
    </row>
    <row r="4" spans="1:12">
      <c r="A4" s="150" t="s">
        <v>477</v>
      </c>
    </row>
    <row r="5" spans="1:12">
      <c r="A5" s="151" t="s">
        <v>478</v>
      </c>
      <c r="B5" s="151" t="s">
        <v>479</v>
      </c>
      <c r="C5" s="151" t="s">
        <v>480</v>
      </c>
      <c r="D5" s="151" t="s">
        <v>481</v>
      </c>
      <c r="E5" s="151" t="s">
        <v>482</v>
      </c>
      <c r="F5" s="33"/>
      <c r="G5" s="151" t="s">
        <v>483</v>
      </c>
      <c r="H5" s="151" t="s">
        <v>479</v>
      </c>
      <c r="I5" s="151" t="s">
        <v>480</v>
      </c>
      <c r="J5" s="151" t="s">
        <v>481</v>
      </c>
      <c r="K5" s="151" t="s">
        <v>484</v>
      </c>
      <c r="L5" s="33"/>
    </row>
    <row r="6" spans="1:12">
      <c r="A6" s="7" t="s">
        <v>485</v>
      </c>
      <c r="B6" s="159" t="s">
        <v>486</v>
      </c>
      <c r="C6" s="159" t="s">
        <v>487</v>
      </c>
      <c r="D6" s="7" t="s">
        <v>488</v>
      </c>
      <c r="E6" s="149">
        <v>0.24</v>
      </c>
      <c r="F6"/>
      <c r="G6" s="7" t="s">
        <v>489</v>
      </c>
      <c r="H6" s="7">
        <v>550000</v>
      </c>
      <c r="I6" s="7" t="s">
        <v>490</v>
      </c>
      <c r="J6" s="7" t="s">
        <v>491</v>
      </c>
      <c r="K6" s="146" t="s">
        <v>492</v>
      </c>
      <c r="L6"/>
    </row>
    <row r="7" spans="1:12">
      <c r="A7" s="7" t="s">
        <v>493</v>
      </c>
      <c r="B7" s="159" t="s">
        <v>494</v>
      </c>
      <c r="C7" s="159" t="s">
        <v>495</v>
      </c>
      <c r="D7" s="7" t="s">
        <v>496</v>
      </c>
      <c r="E7" s="149">
        <v>0.28000000000000003</v>
      </c>
      <c r="F7"/>
      <c r="G7" s="7" t="s">
        <v>497</v>
      </c>
      <c r="H7" s="7">
        <v>496000</v>
      </c>
      <c r="I7" t="s">
        <v>498</v>
      </c>
      <c r="J7" s="7" t="s">
        <v>499</v>
      </c>
      <c r="K7" s="146" t="s">
        <v>500</v>
      </c>
      <c r="L7"/>
    </row>
    <row r="8" spans="1:12">
      <c r="A8" s="7" t="s">
        <v>501</v>
      </c>
      <c r="B8" s="159" t="s">
        <v>494</v>
      </c>
      <c r="C8" s="159" t="s">
        <v>502</v>
      </c>
      <c r="D8" s="7" t="s">
        <v>503</v>
      </c>
      <c r="E8" s="149">
        <v>0.25</v>
      </c>
      <c r="F8"/>
      <c r="G8" s="7" t="s">
        <v>504</v>
      </c>
      <c r="H8" s="7">
        <v>423000</v>
      </c>
      <c r="I8" s="7" t="s">
        <v>505</v>
      </c>
      <c r="J8" s="7" t="s">
        <v>506</v>
      </c>
      <c r="K8" s="146" t="s">
        <v>507</v>
      </c>
      <c r="L8"/>
    </row>
    <row r="9" spans="1:12">
      <c r="A9" s="7" t="s">
        <v>508</v>
      </c>
      <c r="B9" s="7">
        <v>938000</v>
      </c>
      <c r="C9" s="159" t="s">
        <v>509</v>
      </c>
      <c r="D9" s="7" t="s">
        <v>510</v>
      </c>
      <c r="E9" s="149">
        <v>0.18</v>
      </c>
      <c r="F9"/>
    </row>
    <row r="10" spans="1:12">
      <c r="A10" s="7"/>
      <c r="B10" s="7"/>
      <c r="C10" s="7"/>
      <c r="D10" s="7"/>
      <c r="E10" s="149"/>
      <c r="F10"/>
    </row>
    <row r="11" spans="1:12">
      <c r="A11" s="150" t="s">
        <v>511</v>
      </c>
    </row>
    <row r="12" spans="1:12">
      <c r="A12" s="151" t="s">
        <v>478</v>
      </c>
      <c r="B12" s="151" t="s">
        <v>512</v>
      </c>
      <c r="C12" s="151" t="s">
        <v>513</v>
      </c>
      <c r="D12" s="151" t="s">
        <v>514</v>
      </c>
      <c r="E12" s="151" t="s">
        <v>482</v>
      </c>
      <c r="F12" s="33"/>
      <c r="H12" s="150" t="s">
        <v>60</v>
      </c>
    </row>
    <row r="13" spans="1:12">
      <c r="A13" s="7" t="s">
        <v>485</v>
      </c>
      <c r="B13" s="7">
        <v>11.561999999999999</v>
      </c>
      <c r="C13" s="7">
        <v>6.9370000000000003</v>
      </c>
      <c r="D13" s="7">
        <v>4.625</v>
      </c>
      <c r="E13" s="149">
        <v>0.23</v>
      </c>
      <c r="F13"/>
      <c r="H13" s="137" t="s">
        <v>485</v>
      </c>
      <c r="I13" s="7">
        <v>833600</v>
      </c>
      <c r="J13" s="7" t="s">
        <v>515</v>
      </c>
    </row>
    <row r="14" spans="1:12">
      <c r="A14" s="7" t="s">
        <v>493</v>
      </c>
      <c r="B14" s="7">
        <v>2.9159999999999999</v>
      </c>
      <c r="C14" s="7">
        <v>1750</v>
      </c>
      <c r="D14" s="7">
        <v>1.1659999999999999</v>
      </c>
      <c r="E14" s="149">
        <v>0.27</v>
      </c>
      <c r="F14"/>
      <c r="H14" s="7" t="s">
        <v>508</v>
      </c>
      <c r="I14" s="7">
        <v>18760</v>
      </c>
      <c r="J14" s="7" t="s">
        <v>516</v>
      </c>
    </row>
    <row r="15" spans="1:12">
      <c r="A15" s="7" t="s">
        <v>501</v>
      </c>
      <c r="B15" s="7">
        <v>3.4780000000000002</v>
      </c>
      <c r="C15" s="7">
        <v>2.0870000000000002</v>
      </c>
      <c r="D15" s="7">
        <v>1.391</v>
      </c>
      <c r="E15" s="149">
        <v>0.2</v>
      </c>
      <c r="F15"/>
    </row>
    <row r="16" spans="1:12">
      <c r="A16" s="7" t="s">
        <v>508</v>
      </c>
      <c r="B16" s="7">
        <v>2.625</v>
      </c>
      <c r="C16" s="7">
        <v>1.575</v>
      </c>
      <c r="D16" s="7">
        <v>1050</v>
      </c>
      <c r="E16" s="149">
        <v>0.16</v>
      </c>
      <c r="F16"/>
    </row>
    <row r="17" spans="1:10">
      <c r="A17" s="7"/>
      <c r="B17" s="7"/>
      <c r="C17" s="7"/>
      <c r="D17" s="7"/>
      <c r="E17" s="149"/>
      <c r="F17"/>
    </row>
    <row r="18" spans="1:10">
      <c r="A18" s="150" t="s">
        <v>517</v>
      </c>
    </row>
    <row r="19" spans="1:10">
      <c r="A19" s="151" t="s">
        <v>478</v>
      </c>
      <c r="B19" s="151" t="s">
        <v>518</v>
      </c>
      <c r="C19" s="151" t="s">
        <v>519</v>
      </c>
      <c r="D19" s="151" t="s">
        <v>520</v>
      </c>
      <c r="E19" s="151" t="s">
        <v>521</v>
      </c>
      <c r="F19" s="33"/>
    </row>
    <row r="20" spans="1:10">
      <c r="A20" s="7" t="s">
        <v>485</v>
      </c>
      <c r="B20" s="7">
        <v>17500</v>
      </c>
      <c r="C20" s="7">
        <v>1925</v>
      </c>
      <c r="D20" s="149">
        <v>0.11</v>
      </c>
      <c r="E20" s="149">
        <v>0.15</v>
      </c>
      <c r="F20"/>
    </row>
    <row r="21" spans="1:10">
      <c r="A21" s="7" t="s">
        <v>493</v>
      </c>
      <c r="B21" s="7">
        <v>4000</v>
      </c>
      <c r="C21" s="7">
        <v>420</v>
      </c>
      <c r="D21" s="184">
        <v>0.105</v>
      </c>
      <c r="E21" s="149">
        <v>0.16</v>
      </c>
      <c r="F21"/>
    </row>
    <row r="22" spans="1:10">
      <c r="A22" s="7" t="s">
        <v>501</v>
      </c>
      <c r="B22" s="7">
        <v>4500</v>
      </c>
      <c r="C22" s="7">
        <v>513</v>
      </c>
      <c r="D22" s="184">
        <v>0.114</v>
      </c>
      <c r="E22" s="149">
        <v>0.14000000000000001</v>
      </c>
      <c r="F22"/>
    </row>
    <row r="23" spans="1:10">
      <c r="A23" s="7" t="s">
        <v>508</v>
      </c>
      <c r="B23" s="7">
        <v>3500</v>
      </c>
      <c r="C23" s="7">
        <v>350</v>
      </c>
      <c r="D23" s="149">
        <v>0.1</v>
      </c>
      <c r="E23" s="149">
        <v>0.12</v>
      </c>
      <c r="F23"/>
    </row>
    <row r="24" spans="1:10">
      <c r="A24" s="7"/>
      <c r="B24" s="7"/>
      <c r="C24" s="7"/>
      <c r="D24" s="7"/>
      <c r="E24" s="149"/>
      <c r="F24"/>
    </row>
    <row r="28" spans="1:10" ht="17.399999999999999">
      <c r="A28" s="241" t="s">
        <v>522</v>
      </c>
      <c r="B28" s="242"/>
      <c r="C28" s="242"/>
      <c r="D28" s="242"/>
      <c r="E28" s="242"/>
      <c r="F28" s="242"/>
      <c r="G28" s="242"/>
      <c r="H28" s="242"/>
      <c r="I28" s="242"/>
      <c r="J28" s="111" t="s">
        <v>523</v>
      </c>
    </row>
    <row r="29" spans="1:10">
      <c r="A29" s="112" t="s">
        <v>524</v>
      </c>
      <c r="B29" s="112" t="s">
        <v>525</v>
      </c>
      <c r="C29" s="112" t="s">
        <v>526</v>
      </c>
      <c r="D29" s="112" t="s">
        <v>527</v>
      </c>
      <c r="E29" s="112" t="s">
        <v>528</v>
      </c>
      <c r="F29" s="112" t="s">
        <v>529</v>
      </c>
      <c r="G29" s="141" t="s">
        <v>530</v>
      </c>
      <c r="H29" s="112" t="s">
        <v>531</v>
      </c>
      <c r="I29" s="112" t="s">
        <v>532</v>
      </c>
    </row>
    <row r="30" spans="1:10">
      <c r="A30" s="7" t="s">
        <v>533</v>
      </c>
      <c r="B30" s="7" t="s">
        <v>534</v>
      </c>
      <c r="C30" s="7" t="s">
        <v>535</v>
      </c>
      <c r="D30" s="7" t="s">
        <v>536</v>
      </c>
      <c r="E30" s="108">
        <v>0.3125</v>
      </c>
      <c r="F30" s="108">
        <v>0.33333333333333331</v>
      </c>
      <c r="G30" s="142" t="s">
        <v>537</v>
      </c>
      <c r="H30" s="7" t="s">
        <v>538</v>
      </c>
      <c r="I30" s="7" t="s">
        <v>539</v>
      </c>
    </row>
    <row r="31" spans="1:10">
      <c r="A31" s="7" t="s">
        <v>533</v>
      </c>
      <c r="B31" s="7" t="s">
        <v>540</v>
      </c>
      <c r="C31" s="7" t="s">
        <v>541</v>
      </c>
      <c r="D31" s="7" t="s">
        <v>542</v>
      </c>
      <c r="E31" s="108">
        <v>0.33333333333333331</v>
      </c>
      <c r="F31" s="108">
        <v>0.4375</v>
      </c>
      <c r="G31" s="142" t="s">
        <v>543</v>
      </c>
      <c r="H31" s="7" t="s">
        <v>544</v>
      </c>
      <c r="I31" s="7" t="s">
        <v>545</v>
      </c>
    </row>
    <row r="32" spans="1:10">
      <c r="A32" s="7" t="s">
        <v>533</v>
      </c>
      <c r="B32" s="7" t="s">
        <v>546</v>
      </c>
      <c r="C32" s="7" t="s">
        <v>547</v>
      </c>
      <c r="D32" s="7" t="s">
        <v>548</v>
      </c>
      <c r="E32" s="108">
        <v>0.39583333333333331</v>
      </c>
      <c r="F32" s="108">
        <v>0.45833333333333331</v>
      </c>
      <c r="G32" s="142" t="s">
        <v>549</v>
      </c>
      <c r="H32" t="s">
        <v>550</v>
      </c>
      <c r="I32" s="7" t="s">
        <v>551</v>
      </c>
    </row>
    <row r="33" spans="1:9">
      <c r="A33" s="7" t="s">
        <v>533</v>
      </c>
      <c r="B33" s="7" t="s">
        <v>552</v>
      </c>
      <c r="C33" s="7" t="s">
        <v>535</v>
      </c>
      <c r="D33" s="7" t="s">
        <v>536</v>
      </c>
      <c r="E33" s="108">
        <v>0.5</v>
      </c>
      <c r="F33" s="108">
        <v>0.52083333333333337</v>
      </c>
      <c r="G33" s="142" t="s">
        <v>537</v>
      </c>
      <c r="H33" s="7" t="s">
        <v>553</v>
      </c>
      <c r="I33" s="7" t="s">
        <v>539</v>
      </c>
    </row>
    <row r="34" spans="1:9">
      <c r="A34" s="7" t="s">
        <v>533</v>
      </c>
      <c r="B34" s="7" t="s">
        <v>554</v>
      </c>
      <c r="C34" s="7" t="s">
        <v>541</v>
      </c>
      <c r="D34" s="7" t="s">
        <v>542</v>
      </c>
      <c r="E34" s="108">
        <v>0.58333333333333337</v>
      </c>
      <c r="F34" s="108">
        <v>0.6875</v>
      </c>
      <c r="G34" s="142" t="s">
        <v>543</v>
      </c>
      <c r="H34" s="7" t="s">
        <v>553</v>
      </c>
      <c r="I34" s="7" t="s">
        <v>545</v>
      </c>
    </row>
    <row r="35" spans="1:9">
      <c r="A35" s="7" t="s">
        <v>533</v>
      </c>
      <c r="B35" s="7" t="s">
        <v>555</v>
      </c>
      <c r="C35" s="7" t="s">
        <v>547</v>
      </c>
      <c r="D35" s="7" t="s">
        <v>536</v>
      </c>
      <c r="E35" s="108">
        <v>0.75</v>
      </c>
      <c r="F35" s="108">
        <v>0.77083333333333337</v>
      </c>
      <c r="G35" s="142" t="s">
        <v>549</v>
      </c>
      <c r="H35" s="7" t="s">
        <v>553</v>
      </c>
      <c r="I35" s="7" t="s">
        <v>539</v>
      </c>
    </row>
    <row r="36" spans="1:9">
      <c r="A36" s="7" t="s">
        <v>556</v>
      </c>
      <c r="B36" s="7" t="s">
        <v>557</v>
      </c>
      <c r="C36" s="7" t="s">
        <v>535</v>
      </c>
      <c r="D36" s="7" t="s">
        <v>558</v>
      </c>
      <c r="E36" s="108">
        <v>0.35416666666666669</v>
      </c>
      <c r="F36" s="108">
        <v>0.375</v>
      </c>
      <c r="G36" s="142" t="s">
        <v>537</v>
      </c>
      <c r="H36" s="7" t="s">
        <v>538</v>
      </c>
      <c r="I36" s="7" t="s">
        <v>559</v>
      </c>
    </row>
    <row r="37" spans="1:9">
      <c r="A37" s="7" t="s">
        <v>556</v>
      </c>
      <c r="B37" s="7" t="s">
        <v>560</v>
      </c>
      <c r="C37" s="7" t="s">
        <v>541</v>
      </c>
      <c r="D37" s="7" t="s">
        <v>561</v>
      </c>
      <c r="E37" s="108">
        <v>0.375</v>
      </c>
      <c r="F37" s="108">
        <v>0.47916666666666669</v>
      </c>
      <c r="G37" s="142" t="s">
        <v>543</v>
      </c>
      <c r="H37" t="s">
        <v>550</v>
      </c>
      <c r="I37" s="7" t="s">
        <v>559</v>
      </c>
    </row>
    <row r="38" spans="1:9">
      <c r="A38" s="7" t="s">
        <v>556</v>
      </c>
      <c r="B38" s="7" t="s">
        <v>562</v>
      </c>
      <c r="C38" s="7" t="s">
        <v>547</v>
      </c>
      <c r="D38" s="7" t="s">
        <v>563</v>
      </c>
      <c r="E38" s="108">
        <v>0.4375</v>
      </c>
      <c r="F38" s="108">
        <v>0.5</v>
      </c>
      <c r="G38" s="142" t="s">
        <v>549</v>
      </c>
      <c r="H38" s="7" t="s">
        <v>564</v>
      </c>
      <c r="I38" s="7" t="s">
        <v>559</v>
      </c>
    </row>
    <row r="39" spans="1:9">
      <c r="A39" s="7" t="s">
        <v>556</v>
      </c>
      <c r="B39" s="7" t="s">
        <v>565</v>
      </c>
      <c r="C39" s="7" t="s">
        <v>535</v>
      </c>
      <c r="D39" s="7" t="s">
        <v>558</v>
      </c>
      <c r="E39" s="108">
        <v>0.54166666666666663</v>
      </c>
      <c r="F39" s="108">
        <v>0.5625</v>
      </c>
      <c r="G39" s="142" t="s">
        <v>537</v>
      </c>
      <c r="H39" s="7" t="s">
        <v>553</v>
      </c>
      <c r="I39" s="7" t="s">
        <v>559</v>
      </c>
    </row>
    <row r="40" spans="1:9">
      <c r="A40" s="7" t="s">
        <v>556</v>
      </c>
      <c r="B40" s="7" t="s">
        <v>566</v>
      </c>
      <c r="C40" s="7" t="s">
        <v>541</v>
      </c>
      <c r="D40" s="7" t="s">
        <v>561</v>
      </c>
      <c r="E40" s="108">
        <v>0.625</v>
      </c>
      <c r="F40" s="108">
        <v>0.72916666666666663</v>
      </c>
      <c r="G40" s="142" t="s">
        <v>543</v>
      </c>
      <c r="H40" s="7" t="s">
        <v>553</v>
      </c>
      <c r="I40" s="7" t="s">
        <v>559</v>
      </c>
    </row>
    <row r="41" spans="1:9">
      <c r="A41" s="7" t="s">
        <v>556</v>
      </c>
      <c r="B41" s="7" t="s">
        <v>567</v>
      </c>
      <c r="C41" s="7" t="s">
        <v>547</v>
      </c>
      <c r="D41" s="7" t="s">
        <v>558</v>
      </c>
      <c r="E41" s="108">
        <v>0.79166666666666663</v>
      </c>
      <c r="F41" s="108">
        <v>0.8125</v>
      </c>
      <c r="G41" s="142" t="s">
        <v>549</v>
      </c>
      <c r="H41" s="7" t="s">
        <v>553</v>
      </c>
      <c r="I41" s="7" t="s">
        <v>559</v>
      </c>
    </row>
    <row r="42" spans="1:9">
      <c r="A42"/>
      <c r="B42"/>
      <c r="C42"/>
      <c r="D42"/>
      <c r="E42" s="119"/>
      <c r="F42" s="119"/>
      <c r="G42"/>
      <c r="H42"/>
      <c r="I42"/>
    </row>
    <row r="43" spans="1:9">
      <c r="A43" s="7" t="s">
        <v>568</v>
      </c>
      <c r="B43" s="109" t="s">
        <v>569</v>
      </c>
      <c r="C43" s="7" t="s">
        <v>570</v>
      </c>
      <c r="D43" s="7" t="s">
        <v>571</v>
      </c>
      <c r="E43" s="119"/>
      <c r="F43" s="119"/>
      <c r="G43"/>
      <c r="H43"/>
      <c r="I43"/>
    </row>
    <row r="44" spans="1:9">
      <c r="A44" s="7" t="s">
        <v>572</v>
      </c>
      <c r="B44" s="109" t="s">
        <v>569</v>
      </c>
      <c r="C44" s="7" t="s">
        <v>573</v>
      </c>
      <c r="D44" s="7" t="s">
        <v>574</v>
      </c>
      <c r="E44" s="119"/>
      <c r="F44" s="119"/>
      <c r="G44"/>
      <c r="H44"/>
      <c r="I44"/>
    </row>
    <row r="45" spans="1:9">
      <c r="A45"/>
      <c r="B45"/>
      <c r="C45"/>
      <c r="D45"/>
      <c r="E45" s="119"/>
      <c r="F45" s="119"/>
      <c r="G45"/>
      <c r="H45"/>
      <c r="I45"/>
    </row>
    <row r="46" spans="1:9" ht="17.399999999999999">
      <c r="A46" s="241" t="s">
        <v>575</v>
      </c>
      <c r="B46" s="242"/>
      <c r="C46" s="242"/>
      <c r="D46" s="242"/>
      <c r="E46" s="242"/>
      <c r="F46" s="242"/>
      <c r="G46" s="242"/>
      <c r="H46" s="242"/>
      <c r="I46" s="242"/>
    </row>
    <row r="47" spans="1:9">
      <c r="A47" s="243" t="s">
        <v>576</v>
      </c>
      <c r="B47" s="244"/>
    </row>
    <row r="48" spans="1:9">
      <c r="A48" s="152" t="s">
        <v>538</v>
      </c>
      <c r="B48" s="153" t="s">
        <v>577</v>
      </c>
      <c r="D48" s="138" t="s">
        <v>578</v>
      </c>
      <c r="E48" s="139" t="s">
        <v>579</v>
      </c>
    </row>
    <row r="49" spans="1:12">
      <c r="A49" s="154" t="s">
        <v>550</v>
      </c>
      <c r="B49" s="153" t="s">
        <v>580</v>
      </c>
      <c r="D49" s="139" t="s">
        <v>581</v>
      </c>
      <c r="E49" s="140" t="s">
        <v>582</v>
      </c>
    </row>
    <row r="50" spans="1:12">
      <c r="A50" s="155" t="s">
        <v>564</v>
      </c>
      <c r="B50" s="156" t="s">
        <v>580</v>
      </c>
    </row>
    <row r="51" spans="1:12">
      <c r="A51" s="152" t="s">
        <v>553</v>
      </c>
      <c r="B51" s="153" t="s">
        <v>583</v>
      </c>
      <c r="D51" s="53" t="s">
        <v>584</v>
      </c>
      <c r="E51" s="7" t="s">
        <v>585</v>
      </c>
    </row>
    <row r="52" spans="1:12">
      <c r="A52" s="157" t="s">
        <v>586</v>
      </c>
      <c r="B52" s="158" t="s">
        <v>587</v>
      </c>
      <c r="D52" s="53" t="s">
        <v>588</v>
      </c>
      <c r="E52" s="7" t="s">
        <v>589</v>
      </c>
    </row>
    <row r="53" spans="1:12">
      <c r="A53" s="136"/>
      <c r="B53" s="135"/>
      <c r="E53"/>
    </row>
    <row r="54" spans="1:12">
      <c r="A54" s="135" t="s">
        <v>590</v>
      </c>
      <c r="B54" s="135" t="s">
        <v>591</v>
      </c>
    </row>
    <row r="55" spans="1:12">
      <c r="A55" s="53" t="s">
        <v>592</v>
      </c>
      <c r="B55" s="53" t="s">
        <v>591</v>
      </c>
    </row>
    <row r="56" spans="1:12">
      <c r="A56" s="114" t="s">
        <v>524</v>
      </c>
      <c r="B56" s="114" t="s">
        <v>525</v>
      </c>
      <c r="C56" s="115" t="s">
        <v>593</v>
      </c>
      <c r="D56" s="115" t="s">
        <v>594</v>
      </c>
      <c r="E56" s="115" t="s">
        <v>595</v>
      </c>
      <c r="F56" s="143" t="s">
        <v>596</v>
      </c>
      <c r="G56" s="115" t="s">
        <v>531</v>
      </c>
      <c r="H56" s="245" t="s">
        <v>532</v>
      </c>
      <c r="I56" s="246"/>
    </row>
    <row r="57" spans="1:12">
      <c r="A57" s="7" t="s">
        <v>533</v>
      </c>
      <c r="B57" s="53" t="s">
        <v>597</v>
      </c>
      <c r="C57" s="113">
        <v>0.3125</v>
      </c>
      <c r="D57" s="53" t="s">
        <v>598</v>
      </c>
      <c r="E57" s="53">
        <v>150</v>
      </c>
      <c r="F57" s="138">
        <v>40</v>
      </c>
      <c r="G57" s="7" t="s">
        <v>538</v>
      </c>
      <c r="H57" s="133" t="s">
        <v>599</v>
      </c>
      <c r="I57" s="7"/>
      <c r="J57"/>
      <c r="K57" s="33" t="s">
        <v>600</v>
      </c>
      <c r="L57" s="33" t="s">
        <v>601</v>
      </c>
    </row>
    <row r="58" spans="1:12">
      <c r="A58" s="7" t="s">
        <v>533</v>
      </c>
      <c r="B58" s="53" t="s">
        <v>602</v>
      </c>
      <c r="C58" s="113">
        <v>0.33333333333333331</v>
      </c>
      <c r="D58" s="53" t="s">
        <v>603</v>
      </c>
      <c r="E58" s="53">
        <v>99</v>
      </c>
      <c r="F58" s="138">
        <v>30</v>
      </c>
      <c r="G58" s="7" t="s">
        <v>538</v>
      </c>
      <c r="H58" s="133" t="s">
        <v>604</v>
      </c>
      <c r="I58" s="7"/>
      <c r="K58" t="s">
        <v>605</v>
      </c>
      <c r="L58" t="s">
        <v>599</v>
      </c>
    </row>
    <row r="59" spans="1:12">
      <c r="A59" s="7" t="s">
        <v>533</v>
      </c>
      <c r="B59" s="53" t="s">
        <v>606</v>
      </c>
      <c r="C59" s="113">
        <v>0.375</v>
      </c>
      <c r="D59" s="53" t="s">
        <v>607</v>
      </c>
      <c r="E59" s="53">
        <v>180</v>
      </c>
      <c r="F59" s="138">
        <v>35</v>
      </c>
      <c r="G59" t="s">
        <v>550</v>
      </c>
      <c r="H59" s="133" t="s">
        <v>608</v>
      </c>
      <c r="I59" s="7"/>
      <c r="K59" t="s">
        <v>609</v>
      </c>
      <c r="L59" t="s">
        <v>604</v>
      </c>
    </row>
    <row r="60" spans="1:12">
      <c r="A60" s="7" t="s">
        <v>533</v>
      </c>
      <c r="B60" s="53" t="s">
        <v>610</v>
      </c>
      <c r="C60" s="113">
        <v>0.41666666666666669</v>
      </c>
      <c r="D60" s="53" t="s">
        <v>611</v>
      </c>
      <c r="E60" s="53">
        <v>50</v>
      </c>
      <c r="F60" s="138">
        <v>25</v>
      </c>
      <c r="G60" s="7" t="s">
        <v>564</v>
      </c>
      <c r="H60" s="133" t="s">
        <v>612</v>
      </c>
      <c r="I60" s="7"/>
      <c r="K60" t="s">
        <v>613</v>
      </c>
      <c r="L60" t="s">
        <v>608</v>
      </c>
    </row>
    <row r="61" spans="1:12">
      <c r="A61" s="7" t="s">
        <v>556</v>
      </c>
      <c r="B61" s="53" t="s">
        <v>614</v>
      </c>
      <c r="C61" s="113">
        <v>0.54166666666666663</v>
      </c>
      <c r="D61" s="53" t="s">
        <v>615</v>
      </c>
      <c r="E61" s="53">
        <v>120</v>
      </c>
      <c r="F61" s="138">
        <v>50</v>
      </c>
      <c r="G61" s="7" t="s">
        <v>553</v>
      </c>
      <c r="H61" s="133" t="s">
        <v>616</v>
      </c>
      <c r="I61" s="7"/>
      <c r="K61" t="s">
        <v>617</v>
      </c>
      <c r="L61" t="s">
        <v>612</v>
      </c>
    </row>
    <row r="62" spans="1:12">
      <c r="A62" s="7" t="s">
        <v>556</v>
      </c>
      <c r="B62" s="53" t="s">
        <v>618</v>
      </c>
      <c r="C62" s="113">
        <v>0.58333333333333337</v>
      </c>
      <c r="D62" s="53" t="s">
        <v>619</v>
      </c>
      <c r="E62" s="53">
        <v>99</v>
      </c>
      <c r="F62" s="138">
        <v>40</v>
      </c>
      <c r="G62" s="7" t="s">
        <v>553</v>
      </c>
      <c r="H62" s="133" t="s">
        <v>604</v>
      </c>
      <c r="I62" s="7"/>
      <c r="K62" t="s">
        <v>605</v>
      </c>
      <c r="L62" t="s">
        <v>616</v>
      </c>
    </row>
    <row r="63" spans="1:12">
      <c r="A63" s="7" t="s">
        <v>556</v>
      </c>
      <c r="B63" s="53" t="s">
        <v>620</v>
      </c>
      <c r="C63" s="113">
        <v>0.66666666666666663</v>
      </c>
      <c r="D63" s="53" t="s">
        <v>621</v>
      </c>
      <c r="E63" s="53">
        <v>160</v>
      </c>
      <c r="F63" s="138">
        <v>30</v>
      </c>
      <c r="G63" s="7" t="s">
        <v>553</v>
      </c>
      <c r="H63" s="133" t="s">
        <v>622</v>
      </c>
      <c r="I63" s="7"/>
      <c r="K63" t="s">
        <v>623</v>
      </c>
      <c r="L63" t="s">
        <v>604</v>
      </c>
    </row>
    <row r="64" spans="1:12">
      <c r="A64" s="7" t="s">
        <v>556</v>
      </c>
      <c r="B64" s="53" t="s">
        <v>624</v>
      </c>
      <c r="C64" s="113">
        <v>0.75</v>
      </c>
      <c r="D64" s="53" t="s">
        <v>625</v>
      </c>
      <c r="E64" s="53">
        <v>80</v>
      </c>
      <c r="F64" s="138">
        <v>35</v>
      </c>
      <c r="G64" s="7" t="s">
        <v>553</v>
      </c>
      <c r="H64" s="133" t="s">
        <v>626</v>
      </c>
      <c r="I64" s="7"/>
      <c r="K64" t="s">
        <v>627</v>
      </c>
      <c r="L64" t="s">
        <v>622</v>
      </c>
    </row>
    <row r="65" spans="1:12">
      <c r="K65" t="s">
        <v>628</v>
      </c>
      <c r="L65" t="s">
        <v>626</v>
      </c>
    </row>
    <row r="66" spans="1:12" ht="17.399999999999999">
      <c r="A66" s="241" t="s">
        <v>629</v>
      </c>
      <c r="B66" s="242"/>
      <c r="C66" s="242"/>
      <c r="D66" s="242"/>
      <c r="E66" s="242"/>
      <c r="F66" s="242"/>
      <c r="G66" s="242"/>
      <c r="H66" s="242"/>
      <c r="I66" s="242"/>
    </row>
    <row r="67" spans="1:12">
      <c r="A67" s="247" t="s">
        <v>630</v>
      </c>
      <c r="B67" s="248"/>
      <c r="C67" s="249"/>
    </row>
    <row r="68" spans="1:12">
      <c r="A68" s="102" t="s">
        <v>631</v>
      </c>
      <c r="B68" s="7" t="s">
        <v>632</v>
      </c>
      <c r="C68" s="118"/>
      <c r="D68" s="53" t="s">
        <v>633</v>
      </c>
      <c r="E68" s="53" t="s">
        <v>634</v>
      </c>
    </row>
    <row r="69" spans="1:12">
      <c r="A69" s="102" t="s">
        <v>635</v>
      </c>
      <c r="B69" s="7" t="s">
        <v>636</v>
      </c>
      <c r="C69" s="118"/>
      <c r="D69" s="135" t="s">
        <v>637</v>
      </c>
      <c r="E69" s="136" t="s">
        <v>638</v>
      </c>
      <c r="F69" s="118"/>
      <c r="G69" s="160" t="s">
        <v>60</v>
      </c>
      <c r="H69" s="160">
        <v>25</v>
      </c>
    </row>
    <row r="70" spans="1:12">
      <c r="A70" s="102" t="s">
        <v>639</v>
      </c>
      <c r="B70" s="7" t="s">
        <v>640</v>
      </c>
      <c r="C70" s="118"/>
      <c r="D70" s="53" t="s">
        <v>641</v>
      </c>
      <c r="E70" s="7" t="s">
        <v>642</v>
      </c>
      <c r="F70" s="103"/>
    </row>
    <row r="73" spans="1:12">
      <c r="A73" s="115" t="s">
        <v>643</v>
      </c>
      <c r="B73" s="115" t="s">
        <v>644</v>
      </c>
      <c r="C73" s="115" t="s">
        <v>645</v>
      </c>
      <c r="D73" s="115" t="s">
        <v>646</v>
      </c>
      <c r="E73" s="115" t="s">
        <v>531</v>
      </c>
      <c r="F73" s="115" t="s">
        <v>647</v>
      </c>
      <c r="G73" s="115" t="s">
        <v>532</v>
      </c>
    </row>
    <row r="74" spans="1:12">
      <c r="A74" s="7" t="s">
        <v>648</v>
      </c>
      <c r="B74" s="7" t="s">
        <v>649</v>
      </c>
      <c r="C74" s="7">
        <v>123</v>
      </c>
      <c r="D74" s="7">
        <v>107</v>
      </c>
      <c r="E74" s="7" t="s">
        <v>631</v>
      </c>
      <c r="F74" s="7">
        <v>16</v>
      </c>
      <c r="G74" s="7" t="s">
        <v>604</v>
      </c>
      <c r="I74"/>
    </row>
    <row r="75" spans="1:12">
      <c r="A75" s="7" t="s">
        <v>650</v>
      </c>
      <c r="B75" s="7" t="s">
        <v>651</v>
      </c>
      <c r="C75" s="7">
        <v>82</v>
      </c>
      <c r="D75" s="7">
        <v>91</v>
      </c>
      <c r="E75" s="7" t="s">
        <v>631</v>
      </c>
      <c r="F75" s="7">
        <v>0</v>
      </c>
      <c r="G75" s="7" t="s">
        <v>608</v>
      </c>
    </row>
    <row r="76" spans="1:12">
      <c r="A76" s="7" t="s">
        <v>652</v>
      </c>
      <c r="B76" s="7" t="s">
        <v>653</v>
      </c>
      <c r="C76" s="7">
        <v>61</v>
      </c>
      <c r="D76" s="7">
        <v>51</v>
      </c>
      <c r="E76" s="7" t="s">
        <v>635</v>
      </c>
      <c r="F76" s="7">
        <v>61</v>
      </c>
      <c r="G76" s="7" t="s">
        <v>622</v>
      </c>
    </row>
    <row r="77" spans="1:12">
      <c r="A77" s="7" t="s">
        <v>654</v>
      </c>
      <c r="B77" s="7" t="s">
        <v>655</v>
      </c>
      <c r="C77" s="7">
        <v>21</v>
      </c>
      <c r="D77" s="7">
        <v>26</v>
      </c>
      <c r="E77" s="7" t="s">
        <v>631</v>
      </c>
      <c r="F77" s="7">
        <v>0</v>
      </c>
      <c r="G77" s="7" t="s">
        <v>656</v>
      </c>
    </row>
    <row r="78" spans="1:12">
      <c r="A78" s="7" t="s">
        <v>657</v>
      </c>
      <c r="B78" s="7" t="s">
        <v>658</v>
      </c>
      <c r="C78" s="7">
        <v>152</v>
      </c>
      <c r="D78" s="7">
        <v>141</v>
      </c>
      <c r="E78" s="7" t="s">
        <v>631</v>
      </c>
      <c r="F78" s="7">
        <v>11</v>
      </c>
      <c r="G78" s="7" t="s">
        <v>659</v>
      </c>
    </row>
    <row r="79" spans="1:12">
      <c r="A79" s="7" t="s">
        <v>660</v>
      </c>
      <c r="B79" s="7" t="s">
        <v>661</v>
      </c>
      <c r="C79" s="7">
        <v>41</v>
      </c>
      <c r="D79" s="7">
        <v>46</v>
      </c>
      <c r="E79" s="7" t="s">
        <v>635</v>
      </c>
      <c r="F79" s="7">
        <v>41</v>
      </c>
      <c r="G79" s="7" t="s">
        <v>608</v>
      </c>
    </row>
    <row r="80" spans="1:12">
      <c r="A80" s="7" t="s">
        <v>662</v>
      </c>
      <c r="B80" s="7" t="s">
        <v>663</v>
      </c>
      <c r="C80" s="7">
        <v>0</v>
      </c>
      <c r="D80" s="7">
        <v>0</v>
      </c>
      <c r="E80" s="7" t="s">
        <v>639</v>
      </c>
      <c r="F80" s="7">
        <v>0</v>
      </c>
      <c r="G80" s="7" t="s">
        <v>608</v>
      </c>
    </row>
    <row r="81" spans="1:9">
      <c r="A81" s="7" t="s">
        <v>664</v>
      </c>
      <c r="B81" s="7" t="s">
        <v>665</v>
      </c>
      <c r="C81" s="7">
        <v>26</v>
      </c>
      <c r="D81" s="7">
        <v>21</v>
      </c>
      <c r="E81" s="7" t="s">
        <v>631</v>
      </c>
      <c r="F81" s="7">
        <v>5</v>
      </c>
      <c r="G81" s="7" t="s">
        <v>626</v>
      </c>
    </row>
    <row r="82" spans="1:9">
      <c r="A82" s="7" t="s">
        <v>666</v>
      </c>
      <c r="B82" s="7" t="s">
        <v>661</v>
      </c>
      <c r="C82" s="7">
        <v>35</v>
      </c>
      <c r="D82" s="7">
        <v>32</v>
      </c>
      <c r="E82" s="7" t="s">
        <v>631</v>
      </c>
      <c r="F82" s="7">
        <v>3</v>
      </c>
      <c r="G82" s="7" t="s">
        <v>608</v>
      </c>
    </row>
    <row r="83" spans="1:9">
      <c r="A83" s="7" t="s">
        <v>667</v>
      </c>
      <c r="B83" s="7" t="s">
        <v>661</v>
      </c>
      <c r="C83" s="7">
        <v>28</v>
      </c>
      <c r="D83" s="7">
        <v>29</v>
      </c>
      <c r="E83" s="7" t="s">
        <v>631</v>
      </c>
      <c r="F83" s="7">
        <v>0</v>
      </c>
      <c r="G83" s="7" t="s">
        <v>608</v>
      </c>
    </row>
    <row r="85" spans="1:9" ht="17.399999999999999">
      <c r="A85" s="241" t="s">
        <v>668</v>
      </c>
      <c r="B85" s="242"/>
      <c r="C85" s="242"/>
      <c r="D85" s="242"/>
      <c r="E85" s="242"/>
      <c r="F85" s="242"/>
      <c r="G85" s="242"/>
      <c r="H85" s="242"/>
      <c r="I85" s="242"/>
    </row>
    <row r="86" spans="1:9">
      <c r="A86" s="115" t="s">
        <v>600</v>
      </c>
      <c r="B86" s="115" t="s">
        <v>644</v>
      </c>
      <c r="C86" s="115" t="s">
        <v>645</v>
      </c>
      <c r="D86" s="250" t="s">
        <v>669</v>
      </c>
      <c r="E86" s="251"/>
      <c r="F86" s="115" t="s">
        <v>531</v>
      </c>
      <c r="G86" s="115" t="s">
        <v>532</v>
      </c>
      <c r="H86" s="33"/>
      <c r="I86" s="33"/>
    </row>
    <row r="87" spans="1:9">
      <c r="A87" s="7" t="s">
        <v>670</v>
      </c>
      <c r="B87" s="7" t="s">
        <v>671</v>
      </c>
      <c r="C87" s="7">
        <v>347</v>
      </c>
      <c r="D87" s="108">
        <v>0.25</v>
      </c>
      <c r="E87" s="108">
        <v>0.91666666666666663</v>
      </c>
      <c r="F87" s="109" t="s">
        <v>672</v>
      </c>
      <c r="G87" s="7" t="s">
        <v>622</v>
      </c>
      <c r="H87"/>
      <c r="I87"/>
    </row>
    <row r="88" spans="1:9">
      <c r="A88" s="7" t="s">
        <v>673</v>
      </c>
      <c r="B88" s="7" t="s">
        <v>674</v>
      </c>
      <c r="C88" s="7">
        <v>289</v>
      </c>
      <c r="D88" s="108">
        <v>0.20833333333333334</v>
      </c>
      <c r="E88" s="108">
        <v>0.95833333333333337</v>
      </c>
      <c r="F88" s="109" t="s">
        <v>672</v>
      </c>
      <c r="G88" s="7" t="s">
        <v>675</v>
      </c>
      <c r="H88"/>
      <c r="I88"/>
    </row>
    <row r="89" spans="1:9">
      <c r="A89" s="7" t="s">
        <v>676</v>
      </c>
      <c r="B89" s="7" t="s">
        <v>677</v>
      </c>
      <c r="C89" s="7">
        <v>198</v>
      </c>
      <c r="D89" s="108">
        <v>0.25</v>
      </c>
      <c r="E89" s="108">
        <v>0.75</v>
      </c>
      <c r="F89" s="109" t="s">
        <v>672</v>
      </c>
      <c r="G89" s="7" t="s">
        <v>604</v>
      </c>
      <c r="H89"/>
      <c r="I89"/>
    </row>
    <row r="90" spans="1:9">
      <c r="A90" s="7" t="s">
        <v>678</v>
      </c>
      <c r="B90" s="7" t="s">
        <v>679</v>
      </c>
      <c r="C90" s="7">
        <v>412</v>
      </c>
      <c r="D90" s="108">
        <v>0.29166666666666669</v>
      </c>
      <c r="E90" s="108">
        <v>0.875</v>
      </c>
      <c r="F90" s="109" t="s">
        <v>680</v>
      </c>
      <c r="G90" s="7" t="s">
        <v>659</v>
      </c>
      <c r="H90"/>
      <c r="I90"/>
    </row>
    <row r="91" spans="1:9">
      <c r="A91" s="7" t="s">
        <v>665</v>
      </c>
      <c r="B91" s="7" t="s">
        <v>681</v>
      </c>
      <c r="C91" s="7">
        <v>156</v>
      </c>
      <c r="D91" s="108">
        <v>0.25</v>
      </c>
      <c r="E91" s="108">
        <v>0.83333333333333337</v>
      </c>
      <c r="F91" s="109" t="s">
        <v>672</v>
      </c>
      <c r="G91" s="7" t="s">
        <v>626</v>
      </c>
      <c r="H91"/>
      <c r="I91"/>
    </row>
    <row r="92" spans="1:9">
      <c r="A92" s="7" t="s">
        <v>682</v>
      </c>
      <c r="B92" s="7" t="s">
        <v>683</v>
      </c>
      <c r="C92" s="7">
        <v>112</v>
      </c>
      <c r="D92" s="108">
        <v>0.29166666666666669</v>
      </c>
      <c r="E92" s="108">
        <v>0.70833333333333337</v>
      </c>
      <c r="F92" s="109" t="s">
        <v>672</v>
      </c>
      <c r="G92" s="7" t="s">
        <v>608</v>
      </c>
      <c r="H92"/>
      <c r="I92"/>
    </row>
    <row r="93" spans="1:9">
      <c r="A93" s="7" t="s">
        <v>684</v>
      </c>
      <c r="B93" s="7" t="s">
        <v>674</v>
      </c>
      <c r="C93" s="7">
        <v>167</v>
      </c>
      <c r="D93" s="108">
        <v>0.33333333333333331</v>
      </c>
      <c r="E93" s="108">
        <v>0.70833333333333337</v>
      </c>
      <c r="F93" s="109" t="s">
        <v>680</v>
      </c>
      <c r="G93" s="7" t="s">
        <v>685</v>
      </c>
      <c r="H93"/>
      <c r="I93"/>
    </row>
    <row r="94" spans="1:9">
      <c r="A94" s="7" t="s">
        <v>686</v>
      </c>
      <c r="B94" s="7" t="s">
        <v>687</v>
      </c>
      <c r="C94" s="7">
        <v>94</v>
      </c>
      <c r="D94" s="108">
        <v>0.25</v>
      </c>
      <c r="E94" s="108">
        <v>0.75</v>
      </c>
      <c r="F94" s="109" t="s">
        <v>672</v>
      </c>
      <c r="G94" s="7" t="s">
        <v>688</v>
      </c>
      <c r="H94"/>
      <c r="I94"/>
    </row>
    <row r="95" spans="1:9">
      <c r="A95" s="7" t="s">
        <v>689</v>
      </c>
      <c r="B95" s="7" t="s">
        <v>690</v>
      </c>
      <c r="C95" s="7">
        <v>234</v>
      </c>
      <c r="D95" s="108">
        <v>0.29166666666666669</v>
      </c>
      <c r="E95" s="108">
        <v>0.70833333333333337</v>
      </c>
      <c r="F95" s="109" t="s">
        <v>672</v>
      </c>
      <c r="G95" s="7" t="s">
        <v>616</v>
      </c>
      <c r="H95"/>
      <c r="I95"/>
    </row>
    <row r="96" spans="1:9">
      <c r="A96" s="7" t="s">
        <v>691</v>
      </c>
      <c r="B96" s="7" t="s">
        <v>692</v>
      </c>
      <c r="C96" s="7">
        <v>143</v>
      </c>
      <c r="D96" s="108">
        <v>0.25</v>
      </c>
      <c r="E96" s="108">
        <v>0.83333333333333337</v>
      </c>
      <c r="F96" s="109" t="s">
        <v>672</v>
      </c>
      <c r="G96" s="7" t="s">
        <v>675</v>
      </c>
      <c r="H96"/>
      <c r="I96"/>
    </row>
    <row r="97" spans="1:9" hidden="1">
      <c r="A97" s="7" t="s">
        <v>693</v>
      </c>
      <c r="B97" s="7" t="s">
        <v>694</v>
      </c>
      <c r="C97" s="7">
        <v>128</v>
      </c>
      <c r="D97" s="108">
        <v>0.25</v>
      </c>
      <c r="E97" s="108">
        <v>0.75</v>
      </c>
      <c r="F97" s="109" t="s">
        <v>672</v>
      </c>
      <c r="G97" s="7" t="s">
        <v>622</v>
      </c>
      <c r="H97"/>
      <c r="I97"/>
    </row>
    <row r="98" spans="1:9" hidden="1">
      <c r="A98" s="7" t="s">
        <v>695</v>
      </c>
      <c r="B98" s="7" t="s">
        <v>696</v>
      </c>
      <c r="C98" s="7">
        <v>189</v>
      </c>
      <c r="D98" s="108">
        <v>0.29166666666666669</v>
      </c>
      <c r="E98" s="108">
        <v>0.79166666666666663</v>
      </c>
      <c r="F98" s="109" t="s">
        <v>672</v>
      </c>
      <c r="G98" s="7" t="s">
        <v>697</v>
      </c>
      <c r="H98"/>
      <c r="I98"/>
    </row>
    <row r="99" spans="1:9" hidden="1">
      <c r="A99" s="7" t="s">
        <v>698</v>
      </c>
      <c r="B99" s="7" t="s">
        <v>699</v>
      </c>
      <c r="C99" s="7">
        <v>312</v>
      </c>
      <c r="D99" s="108">
        <v>0.20833333333333334</v>
      </c>
      <c r="E99" s="108">
        <v>0.83333333333333337</v>
      </c>
      <c r="F99" s="109" t="s">
        <v>672</v>
      </c>
      <c r="G99" s="7" t="s">
        <v>608</v>
      </c>
      <c r="H99"/>
      <c r="I99"/>
    </row>
    <row r="100" spans="1:9" hidden="1">
      <c r="A100" s="7" t="s">
        <v>700</v>
      </c>
      <c r="B100" s="7" t="s">
        <v>679</v>
      </c>
      <c r="C100" s="7">
        <v>176</v>
      </c>
      <c r="D100" s="108">
        <v>0.29166666666666669</v>
      </c>
      <c r="E100" s="108">
        <v>0.875</v>
      </c>
      <c r="F100" s="109" t="s">
        <v>672</v>
      </c>
      <c r="G100" s="7" t="s">
        <v>659</v>
      </c>
      <c r="H100"/>
      <c r="I100"/>
    </row>
    <row r="101" spans="1:9" hidden="1">
      <c r="A101" s="7" t="s">
        <v>701</v>
      </c>
      <c r="B101" s="7" t="s">
        <v>692</v>
      </c>
      <c r="C101" s="7">
        <v>135</v>
      </c>
      <c r="D101" s="108">
        <v>0.29166666666666669</v>
      </c>
      <c r="E101" s="108">
        <v>0.70833333333333337</v>
      </c>
      <c r="F101" s="109" t="s">
        <v>672</v>
      </c>
      <c r="G101" s="7" t="s">
        <v>675</v>
      </c>
      <c r="H101"/>
      <c r="I101"/>
    </row>
    <row r="104" spans="1:9" ht="17.399999999999999" hidden="1">
      <c r="A104" s="241" t="s">
        <v>702</v>
      </c>
      <c r="B104" s="242"/>
      <c r="C104" s="242"/>
      <c r="D104" s="242"/>
      <c r="E104" s="242"/>
      <c r="F104" s="242"/>
      <c r="G104" s="242"/>
      <c r="H104" s="242"/>
      <c r="I104" s="242"/>
    </row>
    <row r="105" spans="1:9" hidden="1">
      <c r="A105" s="116" t="s">
        <v>703</v>
      </c>
      <c r="B105" s="116" t="s">
        <v>704</v>
      </c>
      <c r="C105" s="116" t="s">
        <v>705</v>
      </c>
      <c r="D105" s="116" t="s">
        <v>706</v>
      </c>
      <c r="E105" s="116" t="s">
        <v>707</v>
      </c>
      <c r="F105" s="116" t="s">
        <v>708</v>
      </c>
    </row>
    <row r="106" spans="1:9" hidden="1">
      <c r="A106" s="117" t="s">
        <v>709</v>
      </c>
      <c r="B106" s="53" t="s">
        <v>710</v>
      </c>
      <c r="C106" s="53">
        <v>6521</v>
      </c>
      <c r="D106" s="53">
        <v>2608</v>
      </c>
      <c r="E106" s="53">
        <v>489</v>
      </c>
      <c r="F106" s="53">
        <v>3424</v>
      </c>
    </row>
    <row r="107" spans="1:9" hidden="1">
      <c r="A107" s="117" t="s">
        <v>711</v>
      </c>
      <c r="B107" s="53" t="s">
        <v>712</v>
      </c>
      <c r="C107" s="53">
        <v>4583</v>
      </c>
      <c r="D107" s="53">
        <v>1833</v>
      </c>
      <c r="E107" s="53">
        <v>344</v>
      </c>
      <c r="F107" s="53">
        <v>2406</v>
      </c>
    </row>
    <row r="108" spans="1:9" hidden="1">
      <c r="A108" s="117" t="s">
        <v>713</v>
      </c>
      <c r="B108" s="53" t="s">
        <v>714</v>
      </c>
      <c r="C108" s="53">
        <v>4679</v>
      </c>
      <c r="D108" s="53">
        <v>1872</v>
      </c>
      <c r="E108" s="53">
        <v>351</v>
      </c>
      <c r="F108" s="53">
        <v>2456</v>
      </c>
    </row>
    <row r="109" spans="1:9" hidden="1">
      <c r="A109" s="117" t="s">
        <v>715</v>
      </c>
      <c r="B109" s="53" t="s">
        <v>716</v>
      </c>
      <c r="C109" s="53">
        <v>4732</v>
      </c>
      <c r="D109" s="53">
        <v>1893</v>
      </c>
      <c r="E109" s="53">
        <v>355</v>
      </c>
      <c r="F109" s="53">
        <v>2484</v>
      </c>
    </row>
    <row r="110" spans="1:9" hidden="1">
      <c r="A110" s="117" t="s">
        <v>717</v>
      </c>
      <c r="B110" s="53" t="s">
        <v>718</v>
      </c>
      <c r="C110" s="53">
        <v>6714</v>
      </c>
      <c r="D110" s="53">
        <v>2686</v>
      </c>
      <c r="E110" s="53">
        <v>503</v>
      </c>
      <c r="F110" s="53">
        <v>3525</v>
      </c>
    </row>
    <row r="111" spans="1:9" hidden="1">
      <c r="A111" s="117" t="s">
        <v>719</v>
      </c>
      <c r="B111" s="53" t="s">
        <v>720</v>
      </c>
      <c r="C111" s="53">
        <v>8743</v>
      </c>
      <c r="D111" s="53">
        <v>3497</v>
      </c>
      <c r="E111" s="53">
        <v>656</v>
      </c>
      <c r="F111" s="53">
        <v>4590</v>
      </c>
    </row>
    <row r="112" spans="1:9" hidden="1">
      <c r="A112" s="117" t="s">
        <v>721</v>
      </c>
      <c r="B112" s="53" t="s">
        <v>722</v>
      </c>
      <c r="C112" s="53">
        <v>8921</v>
      </c>
      <c r="D112" s="53">
        <v>3568</v>
      </c>
      <c r="E112" s="53">
        <v>669</v>
      </c>
      <c r="F112" s="53">
        <v>4684</v>
      </c>
    </row>
    <row r="113" spans="1:6" hidden="1">
      <c r="A113" s="117" t="s">
        <v>723</v>
      </c>
      <c r="B113" s="53" t="s">
        <v>710</v>
      </c>
      <c r="C113" s="53">
        <v>6489</v>
      </c>
      <c r="D113" s="53">
        <v>2596</v>
      </c>
      <c r="E113" s="53">
        <v>486</v>
      </c>
      <c r="F113" s="53">
        <v>3407</v>
      </c>
    </row>
    <row r="114" spans="1:6" hidden="1">
      <c r="A114" s="117" t="s">
        <v>724</v>
      </c>
      <c r="B114" s="53" t="s">
        <v>712</v>
      </c>
      <c r="C114" s="53">
        <v>4617</v>
      </c>
      <c r="D114" s="53">
        <v>1847</v>
      </c>
      <c r="E114" s="53">
        <v>346</v>
      </c>
      <c r="F114" s="53">
        <v>2424</v>
      </c>
    </row>
    <row r="115" spans="1:6" hidden="1">
      <c r="A115" s="117" t="s">
        <v>725</v>
      </c>
      <c r="B115" s="53" t="s">
        <v>714</v>
      </c>
      <c r="C115" s="53">
        <v>4698</v>
      </c>
      <c r="D115" s="53">
        <v>1879</v>
      </c>
      <c r="E115" s="53">
        <v>352</v>
      </c>
      <c r="F115" s="53">
        <v>2467</v>
      </c>
    </row>
    <row r="116" spans="1:6" hidden="1">
      <c r="A116" s="117" t="s">
        <v>726</v>
      </c>
      <c r="B116" s="53" t="s">
        <v>716</v>
      </c>
      <c r="C116" s="53">
        <v>4756</v>
      </c>
      <c r="D116" s="53">
        <v>1902</v>
      </c>
      <c r="E116" s="53">
        <v>357</v>
      </c>
      <c r="F116" s="53">
        <v>2497</v>
      </c>
    </row>
    <row r="117" spans="1:6" hidden="1">
      <c r="A117" s="117" t="s">
        <v>727</v>
      </c>
      <c r="B117" s="53" t="s">
        <v>718</v>
      </c>
      <c r="C117" s="53">
        <v>6792</v>
      </c>
      <c r="D117" s="53">
        <v>2717</v>
      </c>
      <c r="E117" s="53">
        <v>509</v>
      </c>
      <c r="F117" s="53">
        <v>3566</v>
      </c>
    </row>
    <row r="118" spans="1:6" hidden="1">
      <c r="A118" s="53" t="s">
        <v>728</v>
      </c>
      <c r="B118" s="53" t="s">
        <v>720</v>
      </c>
      <c r="C118" s="53">
        <v>8812</v>
      </c>
      <c r="D118" s="53">
        <v>3525</v>
      </c>
      <c r="E118" s="53">
        <v>661</v>
      </c>
      <c r="F118" s="53">
        <v>4626</v>
      </c>
    </row>
    <row r="119" spans="1:6" hidden="1">
      <c r="A119" s="53" t="s">
        <v>729</v>
      </c>
      <c r="B119" s="53" t="s">
        <v>722</v>
      </c>
      <c r="C119" s="53">
        <v>8976</v>
      </c>
      <c r="D119" s="53">
        <v>3590</v>
      </c>
      <c r="E119" s="53">
        <v>673</v>
      </c>
      <c r="F119" s="53">
        <v>4713</v>
      </c>
    </row>
    <row r="120" spans="1:6" hidden="1">
      <c r="A120" s="53" t="s">
        <v>730</v>
      </c>
      <c r="B120" s="53" t="s">
        <v>710</v>
      </c>
      <c r="C120" s="53">
        <v>6543</v>
      </c>
      <c r="D120" s="53">
        <v>2617</v>
      </c>
      <c r="E120" s="53">
        <v>491</v>
      </c>
      <c r="F120" s="53">
        <v>3435</v>
      </c>
    </row>
    <row r="121" spans="1:6" hidden="1">
      <c r="A121" s="53" t="s">
        <v>731</v>
      </c>
      <c r="B121" s="53" t="s">
        <v>712</v>
      </c>
      <c r="C121" s="53">
        <v>4639</v>
      </c>
      <c r="D121" s="53">
        <v>1856</v>
      </c>
      <c r="E121" s="53">
        <v>348</v>
      </c>
      <c r="F121" s="53">
        <v>2435</v>
      </c>
    </row>
    <row r="122" spans="1:6" hidden="1">
      <c r="A122" s="53" t="s">
        <v>732</v>
      </c>
      <c r="B122" s="53" t="s">
        <v>714</v>
      </c>
      <c r="C122" s="53">
        <v>4712</v>
      </c>
      <c r="D122" s="53">
        <v>1885</v>
      </c>
      <c r="E122" s="53">
        <v>353</v>
      </c>
      <c r="F122" s="53">
        <v>2474</v>
      </c>
    </row>
    <row r="123" spans="1:6" hidden="1">
      <c r="A123" s="53" t="s">
        <v>733</v>
      </c>
      <c r="B123" s="53" t="s">
        <v>716</v>
      </c>
      <c r="C123" s="53">
        <v>4778</v>
      </c>
      <c r="D123" s="53">
        <v>1911</v>
      </c>
      <c r="E123" s="53">
        <v>358</v>
      </c>
      <c r="F123" s="53">
        <v>2509</v>
      </c>
    </row>
    <row r="124" spans="1:6" hidden="1">
      <c r="A124" s="53" t="s">
        <v>734</v>
      </c>
      <c r="B124" s="53" t="s">
        <v>718</v>
      </c>
      <c r="C124" s="53">
        <v>6839</v>
      </c>
      <c r="D124" s="53">
        <v>2736</v>
      </c>
      <c r="E124" s="53">
        <v>513</v>
      </c>
      <c r="F124" s="53">
        <v>3590</v>
      </c>
    </row>
    <row r="125" spans="1:6" hidden="1">
      <c r="A125" s="53" t="s">
        <v>735</v>
      </c>
      <c r="B125" s="53" t="s">
        <v>720</v>
      </c>
      <c r="C125" s="53">
        <v>8874</v>
      </c>
      <c r="D125" s="53">
        <v>3550</v>
      </c>
      <c r="E125" s="53">
        <v>665</v>
      </c>
      <c r="F125" s="53">
        <v>4659</v>
      </c>
    </row>
    <row r="126" spans="1:6" hidden="1">
      <c r="A126" s="53" t="s">
        <v>736</v>
      </c>
      <c r="B126" s="53" t="s">
        <v>737</v>
      </c>
      <c r="C126" s="53">
        <v>9123</v>
      </c>
      <c r="D126" s="53">
        <v>3649</v>
      </c>
      <c r="E126" s="53">
        <v>684</v>
      </c>
      <c r="F126" s="53">
        <v>4790</v>
      </c>
    </row>
    <row r="129" spans="1:9" ht="18.75" customHeight="1">
      <c r="A129" s="241" t="s">
        <v>738</v>
      </c>
      <c r="B129" s="242"/>
      <c r="C129" s="242"/>
      <c r="D129" s="242"/>
      <c r="E129" s="242"/>
      <c r="F129" s="242"/>
      <c r="G129" s="242"/>
      <c r="H129" s="242"/>
      <c r="I129" s="242"/>
    </row>
    <row r="130" spans="1:9">
      <c r="B130" s="144" t="s">
        <v>739</v>
      </c>
      <c r="C130" s="116" t="s">
        <v>600</v>
      </c>
      <c r="D130" s="116" t="s">
        <v>740</v>
      </c>
    </row>
    <row r="131" spans="1:9">
      <c r="B131" s="53">
        <v>1</v>
      </c>
      <c r="C131" s="7" t="s">
        <v>670</v>
      </c>
      <c r="D131" s="7">
        <v>122.14400000000001</v>
      </c>
    </row>
    <row r="132" spans="1:9">
      <c r="B132" s="53">
        <v>2</v>
      </c>
      <c r="C132" s="7" t="s">
        <v>673</v>
      </c>
      <c r="D132" s="7">
        <v>91.608000000000004</v>
      </c>
    </row>
    <row r="133" spans="1:9">
      <c r="B133" s="53">
        <v>3</v>
      </c>
      <c r="C133" s="7" t="s">
        <v>741</v>
      </c>
      <c r="D133" s="7">
        <v>61.072000000000003</v>
      </c>
    </row>
    <row r="134" spans="1:9">
      <c r="B134" s="53">
        <v>4</v>
      </c>
      <c r="C134" s="7" t="s">
        <v>742</v>
      </c>
      <c r="D134" s="7">
        <v>45.804000000000002</v>
      </c>
    </row>
    <row r="135" spans="1:9">
      <c r="B135" s="53">
        <v>5</v>
      </c>
      <c r="C135" s="7" t="s">
        <v>665</v>
      </c>
      <c r="D135" s="7">
        <v>30.536000000000001</v>
      </c>
    </row>
    <row r="136" spans="1:9">
      <c r="B136" s="53">
        <v>6</v>
      </c>
      <c r="C136" s="7" t="s">
        <v>743</v>
      </c>
      <c r="D136" s="7">
        <v>30.536000000000001</v>
      </c>
    </row>
    <row r="137" spans="1:9">
      <c r="B137" s="53">
        <v>7</v>
      </c>
      <c r="C137" s="7" t="s">
        <v>684</v>
      </c>
      <c r="D137" s="7">
        <v>22.902000000000001</v>
      </c>
    </row>
    <row r="138" spans="1:9">
      <c r="B138" s="53">
        <v>8</v>
      </c>
      <c r="C138" s="7" t="s">
        <v>689</v>
      </c>
      <c r="D138" s="7">
        <v>22.902000000000001</v>
      </c>
    </row>
    <row r="139" spans="1:9">
      <c r="B139" s="53">
        <v>9</v>
      </c>
      <c r="C139" s="134" t="s">
        <v>686</v>
      </c>
      <c r="D139" s="134">
        <v>15.268000000000001</v>
      </c>
    </row>
    <row r="140" spans="1:9">
      <c r="B140" s="145">
        <v>10</v>
      </c>
      <c r="C140" s="7" t="s">
        <v>691</v>
      </c>
      <c r="D140" s="7">
        <v>15.268000000000001</v>
      </c>
    </row>
    <row r="141" spans="1:9" ht="17.399999999999999">
      <c r="A141" s="241" t="s">
        <v>744</v>
      </c>
      <c r="B141" s="242"/>
      <c r="C141" s="242"/>
      <c r="D141" s="242"/>
      <c r="E141" s="242"/>
      <c r="F141" s="242"/>
      <c r="G141" s="242"/>
      <c r="H141" s="242"/>
      <c r="I141" s="242"/>
    </row>
    <row r="142" spans="1:9">
      <c r="A142" s="115" t="s">
        <v>745</v>
      </c>
      <c r="B142" s="115" t="s">
        <v>746</v>
      </c>
      <c r="C142" s="115" t="s">
        <v>747</v>
      </c>
      <c r="D142" s="115" t="s">
        <v>5</v>
      </c>
      <c r="E142" s="115" t="s">
        <v>531</v>
      </c>
      <c r="F142" s="115" t="s">
        <v>748</v>
      </c>
      <c r="G142" s="115" t="s">
        <v>749</v>
      </c>
      <c r="H142" s="115" t="s">
        <v>532</v>
      </c>
    </row>
    <row r="143" spans="1:9">
      <c r="A143" s="162">
        <v>45666</v>
      </c>
      <c r="B143" s="7" t="s">
        <v>750</v>
      </c>
      <c r="C143" s="7" t="s">
        <v>751</v>
      </c>
      <c r="D143" s="7" t="s">
        <v>752</v>
      </c>
      <c r="E143" s="7" t="s">
        <v>753</v>
      </c>
      <c r="F143" s="7" t="s">
        <v>754</v>
      </c>
      <c r="G143" s="7" t="s">
        <v>755</v>
      </c>
      <c r="H143" s="7" t="s">
        <v>675</v>
      </c>
    </row>
    <row r="144" spans="1:9">
      <c r="A144" s="162">
        <v>45666.410185185188</v>
      </c>
      <c r="B144" s="7" t="s">
        <v>756</v>
      </c>
      <c r="C144" s="7" t="s">
        <v>757</v>
      </c>
      <c r="D144" s="7" t="s">
        <v>758</v>
      </c>
      <c r="E144" s="7" t="s">
        <v>753</v>
      </c>
      <c r="F144" s="7" t="s">
        <v>759</v>
      </c>
      <c r="G144" s="7" t="s">
        <v>760</v>
      </c>
      <c r="H144" s="7" t="s">
        <v>559</v>
      </c>
    </row>
    <row r="145" spans="1:8">
      <c r="A145" s="162">
        <v>45786.338194444441</v>
      </c>
      <c r="B145" s="7" t="s">
        <v>761</v>
      </c>
      <c r="C145" s="7" t="s">
        <v>762</v>
      </c>
      <c r="D145" s="7" t="s">
        <v>763</v>
      </c>
      <c r="E145" s="7" t="s">
        <v>753</v>
      </c>
      <c r="F145" s="7" t="s">
        <v>764</v>
      </c>
      <c r="G145" s="7" t="s">
        <v>765</v>
      </c>
      <c r="H145" s="7" t="s">
        <v>622</v>
      </c>
    </row>
    <row r="146" spans="1:8">
      <c r="A146" s="162">
        <v>45847.402777777781</v>
      </c>
      <c r="B146" s="7" t="s">
        <v>750</v>
      </c>
      <c r="C146" s="7" t="s">
        <v>766</v>
      </c>
      <c r="D146" s="7" t="s">
        <v>758</v>
      </c>
      <c r="E146" s="7" t="s">
        <v>753</v>
      </c>
      <c r="F146" s="7" t="s">
        <v>767</v>
      </c>
      <c r="G146" s="7" t="s">
        <v>768</v>
      </c>
      <c r="H146" s="7" t="s">
        <v>675</v>
      </c>
    </row>
    <row r="147" spans="1:8">
      <c r="A147" s="162">
        <v>45939.507407407407</v>
      </c>
      <c r="B147" s="7" t="s">
        <v>623</v>
      </c>
      <c r="C147" s="7" t="s">
        <v>769</v>
      </c>
      <c r="D147" s="7" t="s">
        <v>763</v>
      </c>
      <c r="E147" s="7" t="s">
        <v>753</v>
      </c>
      <c r="F147" s="7" t="s">
        <v>770</v>
      </c>
      <c r="G147" s="7" t="s">
        <v>771</v>
      </c>
      <c r="H147" s="7" t="s">
        <v>608</v>
      </c>
    </row>
    <row r="148" spans="1:8">
      <c r="A148" s="7" t="s">
        <v>772</v>
      </c>
      <c r="B148" s="7" t="s">
        <v>750</v>
      </c>
      <c r="C148" s="7" t="s">
        <v>773</v>
      </c>
      <c r="D148" s="7" t="s">
        <v>763</v>
      </c>
      <c r="E148" s="7" t="s">
        <v>753</v>
      </c>
      <c r="F148" s="7" t="s">
        <v>774</v>
      </c>
      <c r="G148" s="7" t="s">
        <v>775</v>
      </c>
      <c r="H148" s="7" t="s">
        <v>604</v>
      </c>
    </row>
    <row r="149" spans="1:8">
      <c r="A149" s="7" t="s">
        <v>776</v>
      </c>
      <c r="B149" s="7" t="s">
        <v>761</v>
      </c>
      <c r="C149" s="7" t="s">
        <v>777</v>
      </c>
      <c r="D149" s="7" t="s">
        <v>758</v>
      </c>
      <c r="E149" s="7" t="s">
        <v>778</v>
      </c>
      <c r="F149" s="7" t="s">
        <v>779</v>
      </c>
      <c r="G149" s="7" t="s">
        <v>780</v>
      </c>
      <c r="H149" s="7" t="s">
        <v>622</v>
      </c>
    </row>
    <row r="150" spans="1:8">
      <c r="A150" s="7" t="s">
        <v>781</v>
      </c>
      <c r="B150" s="7" t="s">
        <v>761</v>
      </c>
      <c r="C150" s="7" t="s">
        <v>782</v>
      </c>
      <c r="D150" s="7" t="s">
        <v>758</v>
      </c>
      <c r="E150" s="7" t="s">
        <v>778</v>
      </c>
      <c r="F150" s="7" t="s">
        <v>783</v>
      </c>
      <c r="G150" s="7" t="s">
        <v>784</v>
      </c>
      <c r="H150" s="7" t="s">
        <v>675</v>
      </c>
    </row>
    <row r="151" spans="1:8">
      <c r="A151" s="7" t="s">
        <v>785</v>
      </c>
      <c r="B151" s="7" t="s">
        <v>613</v>
      </c>
      <c r="C151" s="7" t="s">
        <v>786</v>
      </c>
      <c r="D151" s="7" t="s">
        <v>752</v>
      </c>
      <c r="E151" s="7" t="s">
        <v>787</v>
      </c>
      <c r="F151" s="7" t="s">
        <v>788</v>
      </c>
      <c r="G151" s="7" t="s">
        <v>789</v>
      </c>
      <c r="H151" s="7" t="s">
        <v>626</v>
      </c>
    </row>
    <row r="152" spans="1:8">
      <c r="A152" s="7" t="s">
        <v>790</v>
      </c>
      <c r="B152" s="7" t="s">
        <v>791</v>
      </c>
      <c r="C152" s="7" t="s">
        <v>792</v>
      </c>
      <c r="D152" s="7" t="s">
        <v>758</v>
      </c>
      <c r="E152" s="7" t="s">
        <v>787</v>
      </c>
      <c r="F152" s="7" t="s">
        <v>793</v>
      </c>
      <c r="G152" s="7" t="s">
        <v>794</v>
      </c>
      <c r="H152" s="7" t="s">
        <v>675</v>
      </c>
    </row>
  </sheetData>
  <mergeCells count="13">
    <mergeCell ref="A141:I141"/>
    <mergeCell ref="A1:I1"/>
    <mergeCell ref="A47:B47"/>
    <mergeCell ref="H56:I56"/>
    <mergeCell ref="A28:I28"/>
    <mergeCell ref="A66:I66"/>
    <mergeCell ref="A129:I129"/>
    <mergeCell ref="A46:I46"/>
    <mergeCell ref="A67:C67"/>
    <mergeCell ref="A85:I85"/>
    <mergeCell ref="A104:I104"/>
    <mergeCell ref="D86:E86"/>
    <mergeCell ref="A2:I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33F11-AB66-4073-B268-33AFDDA7EDA0}">
  <dimension ref="A2:L45"/>
  <sheetViews>
    <sheetView workbookViewId="0">
      <selection activeCell="B3" sqref="B3:D5"/>
    </sheetView>
  </sheetViews>
  <sheetFormatPr defaultColWidth="9.09765625" defaultRowHeight="13.8"/>
  <cols>
    <col min="1" max="1" width="9.09765625" style="93"/>
    <col min="2" max="2" width="35.296875" style="93" customWidth="1"/>
    <col min="3" max="3" width="24.3984375" style="93" customWidth="1"/>
    <col min="4" max="4" width="23.3984375" style="93" customWidth="1"/>
    <col min="5" max="5" width="19.69921875" style="93" customWidth="1"/>
    <col min="6" max="6" width="27.8984375" style="93" customWidth="1"/>
    <col min="7" max="7" width="23.8984375" style="93" customWidth="1"/>
    <col min="8" max="8" width="19.09765625" style="93" customWidth="1"/>
    <col min="9" max="16384" width="9.09765625" style="93"/>
  </cols>
  <sheetData>
    <row r="2" spans="1:10" ht="17.399999999999999">
      <c r="A2" s="241" t="s">
        <v>795</v>
      </c>
      <c r="B2" s="242"/>
      <c r="C2" s="242"/>
      <c r="D2" s="242"/>
      <c r="E2" s="242"/>
      <c r="F2" s="242"/>
      <c r="G2" s="242"/>
      <c r="H2" s="242"/>
      <c r="I2" s="242"/>
      <c r="J2" s="242"/>
    </row>
    <row r="3" spans="1:10">
      <c r="B3" s="53" t="s">
        <v>511</v>
      </c>
      <c r="C3" s="53" t="s">
        <v>796</v>
      </c>
      <c r="D3" s="53" t="s">
        <v>797</v>
      </c>
      <c r="F3" s="53" t="s">
        <v>798</v>
      </c>
      <c r="G3" s="53" t="s">
        <v>799</v>
      </c>
      <c r="H3" s="53" t="s">
        <v>800</v>
      </c>
    </row>
    <row r="4" spans="1:10">
      <c r="B4" s="53" t="s">
        <v>801</v>
      </c>
      <c r="C4" s="53" t="s">
        <v>802</v>
      </c>
      <c r="D4" s="53" t="s">
        <v>803</v>
      </c>
      <c r="F4" s="53" t="s">
        <v>801</v>
      </c>
      <c r="G4" s="53" t="s">
        <v>804</v>
      </c>
      <c r="H4" s="53" t="s">
        <v>805</v>
      </c>
    </row>
    <row r="5" spans="1:10">
      <c r="B5" s="53" t="s">
        <v>806</v>
      </c>
      <c r="C5" s="53" t="s">
        <v>807</v>
      </c>
      <c r="D5" s="53" t="s">
        <v>808</v>
      </c>
      <c r="F5" s="53" t="s">
        <v>809</v>
      </c>
      <c r="G5" s="53" t="s">
        <v>810</v>
      </c>
      <c r="H5" s="53" t="s">
        <v>811</v>
      </c>
    </row>
    <row r="6" spans="1:10">
      <c r="B6" s="254" t="s">
        <v>812</v>
      </c>
      <c r="C6" s="254"/>
      <c r="D6" s="254"/>
      <c r="F6" s="254" t="s">
        <v>813</v>
      </c>
      <c r="G6" s="254"/>
      <c r="H6" s="254"/>
    </row>
    <row r="7" spans="1:10">
      <c r="B7" s="115" t="s">
        <v>814</v>
      </c>
      <c r="C7" s="115" t="s">
        <v>815</v>
      </c>
      <c r="D7" s="115" t="s">
        <v>520</v>
      </c>
      <c r="E7" s="150"/>
      <c r="F7" s="115" t="s">
        <v>814</v>
      </c>
      <c r="G7" s="115" t="s">
        <v>816</v>
      </c>
      <c r="H7" s="115" t="s">
        <v>520</v>
      </c>
      <c r="I7" s="150"/>
    </row>
    <row r="8" spans="1:10">
      <c r="B8" s="53" t="s">
        <v>817</v>
      </c>
      <c r="C8" s="53">
        <v>241</v>
      </c>
      <c r="D8" s="176">
        <v>0.11</v>
      </c>
      <c r="F8" s="53" t="s">
        <v>817</v>
      </c>
      <c r="G8" s="53">
        <v>275</v>
      </c>
      <c r="H8" s="176">
        <v>0.25</v>
      </c>
    </row>
    <row r="9" spans="1:10">
      <c r="B9" s="53" t="s">
        <v>818</v>
      </c>
      <c r="C9" s="53">
        <v>1.0940000000000001</v>
      </c>
      <c r="D9" s="176">
        <v>0.5</v>
      </c>
      <c r="F9" s="53" t="s">
        <v>818</v>
      </c>
      <c r="G9" s="53">
        <v>438</v>
      </c>
      <c r="H9" s="176">
        <v>0.4</v>
      </c>
    </row>
    <row r="10" spans="1:10">
      <c r="B10" s="53" t="s">
        <v>819</v>
      </c>
      <c r="C10" s="53">
        <v>328</v>
      </c>
      <c r="D10" s="176">
        <v>0.15</v>
      </c>
      <c r="F10" s="53" t="s">
        <v>819</v>
      </c>
      <c r="G10" s="53">
        <v>219</v>
      </c>
      <c r="H10" s="176">
        <v>0.2</v>
      </c>
    </row>
    <row r="11" spans="1:10">
      <c r="B11" s="53" t="s">
        <v>85</v>
      </c>
      <c r="C11" s="53">
        <v>109</v>
      </c>
      <c r="D11" s="176">
        <v>0.05</v>
      </c>
      <c r="F11" s="53" t="s">
        <v>85</v>
      </c>
      <c r="G11" s="53">
        <v>55</v>
      </c>
      <c r="H11" s="176">
        <v>0.05</v>
      </c>
    </row>
    <row r="12" spans="1:10">
      <c r="B12" s="53" t="s">
        <v>72</v>
      </c>
      <c r="C12" s="53">
        <v>88</v>
      </c>
      <c r="D12" s="176">
        <v>0.04</v>
      </c>
      <c r="F12" s="53" t="s">
        <v>72</v>
      </c>
      <c r="G12" s="53">
        <v>44</v>
      </c>
      <c r="H12" s="176">
        <v>0.04</v>
      </c>
    </row>
    <row r="13" spans="1:10">
      <c r="B13" s="53" t="s">
        <v>201</v>
      </c>
      <c r="C13" s="53">
        <v>328</v>
      </c>
      <c r="D13" s="176">
        <v>0.15</v>
      </c>
      <c r="F13" s="53" t="s">
        <v>201</v>
      </c>
      <c r="G13" s="53">
        <v>63</v>
      </c>
      <c r="H13" s="176">
        <v>0.06</v>
      </c>
    </row>
    <row r="14" spans="1:10">
      <c r="B14" s="177" t="s">
        <v>820</v>
      </c>
      <c r="C14" s="177">
        <v>2.1880000000000002</v>
      </c>
      <c r="D14" s="178">
        <v>1</v>
      </c>
      <c r="F14" s="177" t="s">
        <v>821</v>
      </c>
      <c r="G14" s="177">
        <v>1.0940000000000001</v>
      </c>
      <c r="H14" s="178">
        <v>1</v>
      </c>
    </row>
    <row r="16" spans="1:10" ht="17.399999999999999">
      <c r="A16" s="241" t="s">
        <v>822</v>
      </c>
      <c r="B16" s="242"/>
      <c r="C16" s="242"/>
      <c r="D16" s="242"/>
      <c r="E16" s="242"/>
      <c r="F16" s="242"/>
      <c r="G16" s="242"/>
      <c r="H16" s="242"/>
      <c r="I16" s="242"/>
      <c r="J16" s="242"/>
    </row>
    <row r="17" spans="2:11">
      <c r="B17" s="252" t="s">
        <v>823</v>
      </c>
      <c r="C17" s="252"/>
      <c r="F17" s="253" t="s">
        <v>824</v>
      </c>
      <c r="G17" s="253"/>
    </row>
    <row r="18" spans="2:11">
      <c r="B18" s="53" t="s">
        <v>825</v>
      </c>
      <c r="C18" s="53" t="s">
        <v>826</v>
      </c>
      <c r="F18" s="53" t="s">
        <v>825</v>
      </c>
      <c r="G18" s="179" t="s">
        <v>827</v>
      </c>
    </row>
    <row r="19" spans="2:11">
      <c r="B19" s="53" t="s">
        <v>828</v>
      </c>
      <c r="C19" s="180">
        <v>1.06</v>
      </c>
      <c r="F19" s="53" t="s">
        <v>828</v>
      </c>
      <c r="G19" s="180">
        <v>0.9</v>
      </c>
    </row>
    <row r="20" spans="2:11">
      <c r="B20" s="181" t="s">
        <v>829</v>
      </c>
      <c r="C20" s="181" t="s">
        <v>830</v>
      </c>
      <c r="F20" s="53" t="s">
        <v>829</v>
      </c>
      <c r="G20" s="53" t="s">
        <v>831</v>
      </c>
    </row>
    <row r="21" spans="2:11">
      <c r="B21" s="53" t="s">
        <v>801</v>
      </c>
      <c r="C21" s="53" t="s">
        <v>832</v>
      </c>
      <c r="F21" s="53" t="s">
        <v>801</v>
      </c>
      <c r="G21" s="53" t="s">
        <v>833</v>
      </c>
    </row>
    <row r="22" spans="2:11">
      <c r="B22" s="53" t="s">
        <v>806</v>
      </c>
      <c r="C22" s="53" t="s">
        <v>834</v>
      </c>
      <c r="D22" s="93" t="s">
        <v>835</v>
      </c>
      <c r="F22" s="53" t="s">
        <v>806</v>
      </c>
      <c r="G22" s="53" t="s">
        <v>836</v>
      </c>
      <c r="K22" s="93" t="s">
        <v>837</v>
      </c>
    </row>
    <row r="23" spans="2:11">
      <c r="B23" s="93" t="s">
        <v>838</v>
      </c>
      <c r="F23" s="93" t="s">
        <v>839</v>
      </c>
    </row>
    <row r="24" spans="2:11">
      <c r="B24" s="115" t="s">
        <v>840</v>
      </c>
      <c r="C24" s="115" t="s">
        <v>841</v>
      </c>
      <c r="D24" s="115" t="s">
        <v>520</v>
      </c>
      <c r="E24" s="150"/>
      <c r="F24" s="115" t="s">
        <v>842</v>
      </c>
      <c r="G24" s="115" t="s">
        <v>843</v>
      </c>
      <c r="H24" s="115" t="s">
        <v>520</v>
      </c>
      <c r="I24" s="150"/>
    </row>
    <row r="25" spans="2:11">
      <c r="B25" s="53" t="s">
        <v>844</v>
      </c>
      <c r="C25" s="53">
        <v>516</v>
      </c>
      <c r="D25" s="176">
        <v>0.3</v>
      </c>
      <c r="F25" s="53" t="s">
        <v>845</v>
      </c>
      <c r="G25" s="53">
        <v>60</v>
      </c>
      <c r="H25" s="176">
        <v>0.4</v>
      </c>
    </row>
    <row r="26" spans="2:11">
      <c r="B26" s="53" t="s">
        <v>846</v>
      </c>
      <c r="C26" s="53">
        <v>344</v>
      </c>
      <c r="D26" s="176">
        <v>0.2</v>
      </c>
      <c r="F26" s="53" t="s">
        <v>85</v>
      </c>
      <c r="G26" s="53">
        <v>15</v>
      </c>
      <c r="H26" s="176">
        <v>0.1</v>
      </c>
    </row>
    <row r="27" spans="2:11">
      <c r="B27" s="53" t="s">
        <v>847</v>
      </c>
      <c r="C27" s="53">
        <v>172</v>
      </c>
      <c r="D27" s="176">
        <v>0.1</v>
      </c>
      <c r="F27" s="53" t="s">
        <v>72</v>
      </c>
      <c r="G27" s="53">
        <v>12</v>
      </c>
      <c r="H27" s="176">
        <v>0.08</v>
      </c>
    </row>
    <row r="28" spans="2:11">
      <c r="B28" s="53" t="s">
        <v>848</v>
      </c>
      <c r="C28" s="53">
        <v>258</v>
      </c>
      <c r="D28" s="176">
        <v>0.15</v>
      </c>
      <c r="F28" s="53" t="s">
        <v>849</v>
      </c>
      <c r="G28" s="53">
        <v>9</v>
      </c>
      <c r="H28" s="176">
        <v>0.06</v>
      </c>
    </row>
    <row r="29" spans="2:11">
      <c r="B29" s="53" t="s">
        <v>111</v>
      </c>
      <c r="C29" s="53">
        <v>86</v>
      </c>
      <c r="D29" s="176">
        <v>0.05</v>
      </c>
      <c r="F29" s="53" t="s">
        <v>850</v>
      </c>
      <c r="G29" s="53">
        <v>30</v>
      </c>
      <c r="H29" s="176">
        <v>0.2</v>
      </c>
    </row>
    <row r="30" spans="2:11">
      <c r="B30" s="53" t="s">
        <v>851</v>
      </c>
      <c r="C30" s="53">
        <v>34</v>
      </c>
      <c r="D30" s="176">
        <v>0.02</v>
      </c>
      <c r="F30" s="53" t="s">
        <v>852</v>
      </c>
      <c r="G30" s="53">
        <v>12</v>
      </c>
      <c r="H30" s="176">
        <v>0.08</v>
      </c>
    </row>
    <row r="31" spans="2:11">
      <c r="B31" s="53" t="s">
        <v>201</v>
      </c>
      <c r="C31" s="53">
        <v>310</v>
      </c>
      <c r="D31" s="176">
        <v>0.18</v>
      </c>
      <c r="F31" s="53" t="s">
        <v>111</v>
      </c>
      <c r="G31" s="53">
        <v>6</v>
      </c>
      <c r="H31" s="176">
        <v>0.04</v>
      </c>
    </row>
    <row r="32" spans="2:11">
      <c r="B32" s="177" t="s">
        <v>853</v>
      </c>
      <c r="C32" s="177">
        <v>1720</v>
      </c>
      <c r="D32" s="178">
        <v>1</v>
      </c>
      <c r="F32" s="53" t="s">
        <v>201</v>
      </c>
      <c r="G32" s="53">
        <v>6</v>
      </c>
      <c r="H32" s="176">
        <v>0.04</v>
      </c>
    </row>
    <row r="33" spans="2:12">
      <c r="F33" s="177" t="s">
        <v>854</v>
      </c>
      <c r="G33" s="177">
        <v>150</v>
      </c>
      <c r="H33" s="178">
        <v>1</v>
      </c>
    </row>
    <row r="35" spans="2:12">
      <c r="B35" s="253" t="s">
        <v>855</v>
      </c>
      <c r="C35" s="253"/>
      <c r="F35" s="253" t="s">
        <v>856</v>
      </c>
      <c r="G35" s="253"/>
    </row>
    <row r="36" spans="2:12">
      <c r="B36" s="115" t="s">
        <v>483</v>
      </c>
      <c r="C36" s="115" t="s">
        <v>857</v>
      </c>
      <c r="D36" s="150"/>
      <c r="E36" s="150"/>
      <c r="F36" s="115" t="s">
        <v>483</v>
      </c>
      <c r="G36" s="115" t="s">
        <v>858</v>
      </c>
      <c r="H36" s="150"/>
      <c r="I36" s="150"/>
      <c r="J36" s="150"/>
      <c r="K36" s="150"/>
      <c r="L36" s="150"/>
    </row>
    <row r="37" spans="2:12">
      <c r="B37" s="53" t="s">
        <v>859</v>
      </c>
      <c r="C37" s="53">
        <v>171</v>
      </c>
      <c r="F37" s="53" t="s">
        <v>859</v>
      </c>
      <c r="G37" s="53">
        <v>12</v>
      </c>
      <c r="J37" s="182"/>
      <c r="K37" s="182"/>
    </row>
    <row r="38" spans="2:12">
      <c r="B38" s="53" t="s">
        <v>860</v>
      </c>
      <c r="C38" s="53">
        <v>165</v>
      </c>
      <c r="F38" s="53" t="s">
        <v>860</v>
      </c>
      <c r="G38" s="53">
        <v>11</v>
      </c>
      <c r="K38" s="182"/>
    </row>
    <row r="39" spans="2:12">
      <c r="B39" s="53" t="s">
        <v>861</v>
      </c>
      <c r="C39" s="53">
        <v>182</v>
      </c>
      <c r="F39" s="53" t="s">
        <v>861</v>
      </c>
      <c r="G39" s="53">
        <v>10</v>
      </c>
      <c r="K39" s="182"/>
    </row>
    <row r="40" spans="2:12">
      <c r="B40" s="53" t="s">
        <v>862</v>
      </c>
      <c r="C40" s="53">
        <v>176</v>
      </c>
      <c r="F40" s="53" t="s">
        <v>862</v>
      </c>
      <c r="G40" s="53">
        <v>10</v>
      </c>
      <c r="K40" s="182"/>
    </row>
    <row r="41" spans="2:12">
      <c r="B41" s="53" t="s">
        <v>863</v>
      </c>
      <c r="C41" s="53">
        <v>189</v>
      </c>
      <c r="F41" s="53" t="s">
        <v>863</v>
      </c>
      <c r="G41" s="53">
        <v>11</v>
      </c>
      <c r="K41" s="182"/>
    </row>
    <row r="42" spans="2:12">
      <c r="B42" s="53" t="s">
        <v>864</v>
      </c>
      <c r="C42" s="53">
        <v>203</v>
      </c>
      <c r="F42" s="53" t="s">
        <v>864</v>
      </c>
      <c r="G42" s="53">
        <v>13</v>
      </c>
      <c r="K42" s="182"/>
    </row>
    <row r="43" spans="2:12">
      <c r="B43" s="53" t="s">
        <v>489</v>
      </c>
      <c r="C43" s="53">
        <v>198</v>
      </c>
      <c r="F43" s="53" t="s">
        <v>489</v>
      </c>
      <c r="G43" s="53">
        <v>14</v>
      </c>
      <c r="K43" s="182"/>
    </row>
    <row r="44" spans="2:12">
      <c r="B44" s="181" t="s">
        <v>497</v>
      </c>
      <c r="C44" s="181">
        <v>192</v>
      </c>
      <c r="F44" s="181" t="s">
        <v>497</v>
      </c>
      <c r="G44" s="181">
        <v>14</v>
      </c>
      <c r="K44" s="182"/>
    </row>
    <row r="45" spans="2:12">
      <c r="B45" s="177" t="s">
        <v>865</v>
      </c>
      <c r="C45" s="177">
        <v>130</v>
      </c>
      <c r="D45" s="150"/>
      <c r="E45" s="150"/>
      <c r="F45" s="177" t="s">
        <v>865</v>
      </c>
      <c r="G45" s="177">
        <v>28</v>
      </c>
      <c r="H45" s="150"/>
      <c r="I45" s="150"/>
      <c r="J45" s="150"/>
      <c r="K45" s="183"/>
    </row>
  </sheetData>
  <mergeCells count="8">
    <mergeCell ref="A2:J2"/>
    <mergeCell ref="A16:J16"/>
    <mergeCell ref="B17:C17"/>
    <mergeCell ref="F17:G17"/>
    <mergeCell ref="B35:C35"/>
    <mergeCell ref="B6:D6"/>
    <mergeCell ref="F6:H6"/>
    <mergeCell ref="F35:G3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415F2-DB6B-46EF-9AE8-4D65AC23370F}">
  <dimension ref="A2:L86"/>
  <sheetViews>
    <sheetView topLeftCell="A58" workbookViewId="0">
      <selection activeCell="A28" sqref="A28"/>
    </sheetView>
  </sheetViews>
  <sheetFormatPr defaultRowHeight="13.8"/>
  <cols>
    <col min="1" max="1" width="44.3984375" bestFit="1" customWidth="1"/>
    <col min="2" max="2" width="18.59765625" bestFit="1" customWidth="1"/>
    <col min="3" max="3" width="8.69921875" bestFit="1" customWidth="1"/>
    <col min="9" max="9" width="36.3984375" bestFit="1" customWidth="1"/>
    <col min="10" max="10" width="42.3984375" bestFit="1" customWidth="1"/>
  </cols>
  <sheetData>
    <row r="2" spans="1:12">
      <c r="A2" s="255" t="s">
        <v>866</v>
      </c>
      <c r="B2" s="255"/>
      <c r="C2" s="255"/>
      <c r="D2" s="255"/>
      <c r="I2" s="256" t="s">
        <v>867</v>
      </c>
      <c r="J2" s="256"/>
      <c r="K2" s="256"/>
      <c r="L2" s="256"/>
    </row>
    <row r="3" spans="1:12">
      <c r="A3" s="137" t="s">
        <v>868</v>
      </c>
      <c r="B3" s="7"/>
      <c r="C3" s="7"/>
      <c r="D3" s="7"/>
      <c r="I3" s="33" t="s">
        <v>869</v>
      </c>
    </row>
    <row r="4" spans="1:12">
      <c r="A4" s="137" t="s">
        <v>870</v>
      </c>
      <c r="B4" s="137" t="s">
        <v>871</v>
      </c>
      <c r="C4" s="137" t="s">
        <v>872</v>
      </c>
      <c r="D4" s="137" t="s">
        <v>873</v>
      </c>
      <c r="I4" s="137" t="s">
        <v>870</v>
      </c>
      <c r="J4" s="137" t="s">
        <v>871</v>
      </c>
      <c r="K4" s="137" t="s">
        <v>872</v>
      </c>
      <c r="L4" s="137" t="s">
        <v>873</v>
      </c>
    </row>
    <row r="5" spans="1:12">
      <c r="A5" s="7" t="s">
        <v>874</v>
      </c>
      <c r="B5" s="7" t="s">
        <v>875</v>
      </c>
      <c r="C5" s="7" t="s">
        <v>876</v>
      </c>
      <c r="D5" s="7">
        <v>1985</v>
      </c>
      <c r="I5" s="7" t="s">
        <v>874</v>
      </c>
      <c r="J5" s="7" t="s">
        <v>877</v>
      </c>
      <c r="K5" s="7" t="s">
        <v>876</v>
      </c>
      <c r="L5" s="7">
        <v>1990</v>
      </c>
    </row>
    <row r="6" spans="1:12">
      <c r="A6" s="7" t="s">
        <v>874</v>
      </c>
      <c r="B6" s="7" t="s">
        <v>878</v>
      </c>
      <c r="C6" s="7" t="s">
        <v>879</v>
      </c>
      <c r="D6" s="7">
        <v>1990</v>
      </c>
      <c r="I6" s="7" t="s">
        <v>874</v>
      </c>
      <c r="J6" s="7" t="s">
        <v>878</v>
      </c>
      <c r="K6" s="7" t="s">
        <v>879</v>
      </c>
      <c r="L6" s="7">
        <v>1995</v>
      </c>
    </row>
    <row r="7" spans="1:12">
      <c r="A7" s="7" t="s">
        <v>874</v>
      </c>
      <c r="B7" s="7" t="s">
        <v>880</v>
      </c>
      <c r="C7" s="7" t="s">
        <v>876</v>
      </c>
      <c r="D7" s="7">
        <v>1987</v>
      </c>
      <c r="I7" s="7" t="s">
        <v>874</v>
      </c>
      <c r="J7" s="7" t="s">
        <v>881</v>
      </c>
      <c r="K7" s="7" t="s">
        <v>876</v>
      </c>
      <c r="L7" s="7">
        <v>1985</v>
      </c>
    </row>
    <row r="8" spans="1:12">
      <c r="A8" s="7" t="s">
        <v>874</v>
      </c>
      <c r="B8" s="7" t="s">
        <v>882</v>
      </c>
      <c r="C8" s="7" t="s">
        <v>876</v>
      </c>
      <c r="D8" s="7">
        <v>1995</v>
      </c>
      <c r="I8" s="7" t="s">
        <v>874</v>
      </c>
      <c r="J8" s="7" t="s">
        <v>883</v>
      </c>
      <c r="K8" s="7" t="s">
        <v>879</v>
      </c>
      <c r="L8" s="7">
        <v>1992</v>
      </c>
    </row>
    <row r="9" spans="1:12">
      <c r="A9" s="7" t="s">
        <v>874</v>
      </c>
      <c r="B9" s="7" t="s">
        <v>884</v>
      </c>
      <c r="C9" s="7" t="s">
        <v>879</v>
      </c>
      <c r="D9" s="7">
        <v>1992</v>
      </c>
      <c r="I9" s="7" t="s">
        <v>874</v>
      </c>
      <c r="J9" s="7" t="s">
        <v>885</v>
      </c>
      <c r="K9" s="7" t="s">
        <v>876</v>
      </c>
      <c r="L9" s="7">
        <v>1998</v>
      </c>
    </row>
    <row r="10" spans="1:12">
      <c r="A10" s="7" t="s">
        <v>886</v>
      </c>
      <c r="B10" s="7" t="s">
        <v>887</v>
      </c>
      <c r="C10" s="146" t="s">
        <v>888</v>
      </c>
      <c r="D10" s="146" t="s">
        <v>888</v>
      </c>
      <c r="I10" s="7" t="s">
        <v>889</v>
      </c>
      <c r="J10" s="7" t="s">
        <v>890</v>
      </c>
      <c r="K10" s="146" t="s">
        <v>888</v>
      </c>
      <c r="L10" s="146" t="s">
        <v>888</v>
      </c>
    </row>
    <row r="12" spans="1:12">
      <c r="A12" s="137"/>
      <c r="B12" s="7"/>
      <c r="C12" s="7"/>
      <c r="D12" s="7"/>
      <c r="I12" s="137" t="s">
        <v>891</v>
      </c>
      <c r="J12" s="7"/>
      <c r="K12" s="7"/>
      <c r="L12" s="7"/>
    </row>
    <row r="13" spans="1:12">
      <c r="A13" s="137"/>
      <c r="B13" s="137"/>
      <c r="C13" s="137"/>
      <c r="D13" s="137"/>
      <c r="I13" s="137" t="s">
        <v>870</v>
      </c>
      <c r="J13" s="137" t="s">
        <v>871</v>
      </c>
      <c r="K13" s="137" t="s">
        <v>872</v>
      </c>
      <c r="L13" s="137" t="s">
        <v>873</v>
      </c>
    </row>
    <row r="14" spans="1:12">
      <c r="A14" s="7"/>
      <c r="B14" s="7"/>
      <c r="C14" s="7"/>
      <c r="D14" s="7"/>
      <c r="I14" s="7" t="s">
        <v>874</v>
      </c>
      <c r="J14" s="7" t="s">
        <v>892</v>
      </c>
      <c r="K14" s="7" t="s">
        <v>876</v>
      </c>
      <c r="L14" s="7">
        <v>1988</v>
      </c>
    </row>
    <row r="15" spans="1:12">
      <c r="A15" s="7"/>
      <c r="B15" s="7"/>
      <c r="C15" s="7"/>
      <c r="D15" s="7"/>
      <c r="I15" s="7" t="s">
        <v>874</v>
      </c>
      <c r="J15" s="7" t="s">
        <v>893</v>
      </c>
      <c r="K15" s="7" t="s">
        <v>879</v>
      </c>
      <c r="L15" s="7">
        <v>1991</v>
      </c>
    </row>
    <row r="16" spans="1:12">
      <c r="A16" s="7"/>
      <c r="B16" s="7"/>
      <c r="C16" s="7"/>
      <c r="D16" s="7"/>
      <c r="I16" s="7" t="s">
        <v>874</v>
      </c>
      <c r="J16" s="7" t="s">
        <v>894</v>
      </c>
      <c r="K16" s="7" t="s">
        <v>876</v>
      </c>
      <c r="L16" s="7">
        <v>1990</v>
      </c>
    </row>
    <row r="17" spans="1:12">
      <c r="A17" s="7"/>
      <c r="B17" s="7"/>
      <c r="C17" s="7"/>
      <c r="D17" s="7"/>
      <c r="I17" s="7" t="s">
        <v>874</v>
      </c>
      <c r="J17" s="7" t="s">
        <v>895</v>
      </c>
      <c r="K17" s="7" t="s">
        <v>879</v>
      </c>
      <c r="L17" s="7">
        <v>1993</v>
      </c>
    </row>
    <row r="18" spans="1:12">
      <c r="A18" s="7"/>
      <c r="B18" s="7"/>
      <c r="C18" s="7"/>
      <c r="D18" s="7"/>
      <c r="I18" s="7" t="s">
        <v>874</v>
      </c>
      <c r="J18" s="7" t="s">
        <v>896</v>
      </c>
      <c r="K18" s="7" t="s">
        <v>879</v>
      </c>
      <c r="L18" s="7">
        <v>1987</v>
      </c>
    </row>
    <row r="19" spans="1:12">
      <c r="A19" s="7"/>
      <c r="B19" s="7"/>
      <c r="C19" s="146"/>
      <c r="D19" s="146"/>
      <c r="I19" s="7" t="s">
        <v>897</v>
      </c>
      <c r="J19" s="7" t="s">
        <v>898</v>
      </c>
      <c r="K19" s="146" t="s">
        <v>888</v>
      </c>
      <c r="L19" s="146" t="s">
        <v>888</v>
      </c>
    </row>
    <row r="21" spans="1:12">
      <c r="A21" s="137" t="s">
        <v>899</v>
      </c>
      <c r="B21" s="7"/>
      <c r="C21" s="7"/>
      <c r="D21" s="7"/>
      <c r="I21" s="137" t="s">
        <v>900</v>
      </c>
      <c r="J21" s="7"/>
      <c r="K21" s="7"/>
      <c r="L21" s="7"/>
    </row>
    <row r="22" spans="1:12">
      <c r="A22" s="137" t="s">
        <v>870</v>
      </c>
      <c r="B22" s="137" t="s">
        <v>871</v>
      </c>
      <c r="C22" s="137" t="s">
        <v>872</v>
      </c>
      <c r="D22" s="137" t="s">
        <v>873</v>
      </c>
      <c r="I22" s="137" t="s">
        <v>870</v>
      </c>
      <c r="J22" s="137" t="s">
        <v>871</v>
      </c>
      <c r="K22" s="137" t="s">
        <v>872</v>
      </c>
      <c r="L22" s="137" t="s">
        <v>873</v>
      </c>
    </row>
    <row r="23" spans="1:12">
      <c r="A23" s="7" t="s">
        <v>874</v>
      </c>
      <c r="B23" s="7" t="s">
        <v>901</v>
      </c>
      <c r="C23" s="7" t="s">
        <v>876</v>
      </c>
      <c r="D23" s="7">
        <v>1990</v>
      </c>
      <c r="I23" s="7" t="s">
        <v>874</v>
      </c>
      <c r="J23" s="7" t="s">
        <v>901</v>
      </c>
      <c r="K23" s="7" t="s">
        <v>876</v>
      </c>
      <c r="L23" s="7">
        <v>1990</v>
      </c>
    </row>
    <row r="24" spans="1:12">
      <c r="A24" s="7" t="s">
        <v>874</v>
      </c>
      <c r="B24" s="7" t="s">
        <v>902</v>
      </c>
      <c r="C24" s="7" t="s">
        <v>879</v>
      </c>
      <c r="D24" s="7">
        <v>1985</v>
      </c>
      <c r="I24" s="7" t="s">
        <v>874</v>
      </c>
      <c r="J24" s="7" t="s">
        <v>902</v>
      </c>
      <c r="K24" s="7" t="s">
        <v>879</v>
      </c>
      <c r="L24" s="7">
        <v>1985</v>
      </c>
    </row>
    <row r="25" spans="1:12">
      <c r="A25" s="7" t="s">
        <v>874</v>
      </c>
      <c r="B25" s="7" t="s">
        <v>903</v>
      </c>
      <c r="C25" s="7" t="s">
        <v>876</v>
      </c>
      <c r="D25" s="7">
        <v>1998</v>
      </c>
      <c r="I25" s="7" t="s">
        <v>874</v>
      </c>
      <c r="J25" s="7" t="s">
        <v>903</v>
      </c>
      <c r="K25" s="7" t="s">
        <v>876</v>
      </c>
      <c r="L25" s="7">
        <v>1998</v>
      </c>
    </row>
    <row r="26" spans="1:12">
      <c r="A26" s="7" t="s">
        <v>874</v>
      </c>
      <c r="B26" s="7" t="s">
        <v>904</v>
      </c>
      <c r="C26" s="7" t="s">
        <v>879</v>
      </c>
      <c r="D26" s="7">
        <v>1993</v>
      </c>
      <c r="I26" s="7" t="s">
        <v>874</v>
      </c>
      <c r="J26" s="7" t="s">
        <v>904</v>
      </c>
      <c r="K26" s="7" t="s">
        <v>879</v>
      </c>
      <c r="L26" s="7">
        <v>1993</v>
      </c>
    </row>
    <row r="27" spans="1:12">
      <c r="A27" s="7" t="s">
        <v>874</v>
      </c>
      <c r="B27" s="7" t="s">
        <v>905</v>
      </c>
      <c r="C27" s="7" t="s">
        <v>876</v>
      </c>
      <c r="D27" s="7">
        <v>1987</v>
      </c>
      <c r="I27" s="7" t="s">
        <v>874</v>
      </c>
      <c r="J27" s="7" t="s">
        <v>905</v>
      </c>
      <c r="K27" s="7" t="s">
        <v>876</v>
      </c>
      <c r="L27" s="7">
        <v>1987</v>
      </c>
    </row>
    <row r="28" spans="1:12">
      <c r="A28" s="7" t="s">
        <v>906</v>
      </c>
      <c r="B28" s="7" t="s">
        <v>887</v>
      </c>
      <c r="C28" s="146" t="s">
        <v>888</v>
      </c>
      <c r="D28" s="146" t="s">
        <v>888</v>
      </c>
      <c r="I28" s="7" t="s">
        <v>907</v>
      </c>
      <c r="J28" s="7" t="s">
        <v>890</v>
      </c>
      <c r="K28" s="146" t="s">
        <v>888</v>
      </c>
      <c r="L28" s="146" t="s">
        <v>888</v>
      </c>
    </row>
    <row r="30" spans="1:12">
      <c r="A30" s="137"/>
      <c r="B30" s="7"/>
      <c r="C30" s="7"/>
      <c r="D30" s="7"/>
      <c r="I30" s="137" t="s">
        <v>908</v>
      </c>
      <c r="J30" s="7"/>
      <c r="K30" s="7"/>
      <c r="L30" s="7"/>
    </row>
    <row r="31" spans="1:12">
      <c r="A31" s="137"/>
      <c r="B31" s="137"/>
      <c r="C31" s="137"/>
      <c r="D31" s="137"/>
      <c r="I31" s="137" t="s">
        <v>870</v>
      </c>
      <c r="J31" s="137" t="s">
        <v>871</v>
      </c>
      <c r="K31" s="137" t="s">
        <v>872</v>
      </c>
      <c r="L31" s="137" t="s">
        <v>873</v>
      </c>
    </row>
    <row r="32" spans="1:12">
      <c r="A32" s="7"/>
      <c r="B32" s="7"/>
      <c r="C32" s="7"/>
      <c r="D32" s="7"/>
      <c r="I32" s="7" t="s">
        <v>874</v>
      </c>
      <c r="J32" s="7" t="s">
        <v>909</v>
      </c>
      <c r="K32" s="7" t="s">
        <v>876</v>
      </c>
      <c r="L32" s="7">
        <v>1995</v>
      </c>
    </row>
    <row r="33" spans="1:12">
      <c r="A33" s="7"/>
      <c r="B33" s="7"/>
      <c r="C33" s="7"/>
      <c r="D33" s="7"/>
      <c r="I33" s="7" t="s">
        <v>874</v>
      </c>
      <c r="J33" s="7" t="s">
        <v>910</v>
      </c>
      <c r="K33" s="7" t="s">
        <v>879</v>
      </c>
      <c r="L33" s="7">
        <v>2000</v>
      </c>
    </row>
    <row r="34" spans="1:12">
      <c r="A34" s="7"/>
      <c r="B34" s="7"/>
      <c r="C34" s="7"/>
      <c r="D34" s="7"/>
      <c r="I34" s="7" t="s">
        <v>874</v>
      </c>
      <c r="J34" s="7" t="s">
        <v>911</v>
      </c>
      <c r="K34" s="7" t="s">
        <v>876</v>
      </c>
      <c r="L34" s="7">
        <v>1992</v>
      </c>
    </row>
    <row r="35" spans="1:12">
      <c r="A35" s="7"/>
      <c r="B35" s="7"/>
      <c r="C35" s="7"/>
      <c r="D35" s="7"/>
      <c r="I35" s="7" t="s">
        <v>874</v>
      </c>
      <c r="J35" s="7" t="s">
        <v>912</v>
      </c>
      <c r="K35" s="7" t="s">
        <v>879</v>
      </c>
      <c r="L35" s="7">
        <v>1997</v>
      </c>
    </row>
    <row r="36" spans="1:12">
      <c r="A36" s="7"/>
      <c r="B36" s="7"/>
      <c r="C36" s="7"/>
      <c r="D36" s="7"/>
      <c r="I36" s="7" t="s">
        <v>874</v>
      </c>
      <c r="J36" s="7" t="s">
        <v>913</v>
      </c>
      <c r="K36" s="7" t="s">
        <v>876</v>
      </c>
      <c r="L36" s="7">
        <v>1994</v>
      </c>
    </row>
    <row r="37" spans="1:12">
      <c r="A37" s="7"/>
      <c r="B37" s="7"/>
      <c r="C37" s="146"/>
      <c r="D37" s="146"/>
      <c r="I37" s="7" t="s">
        <v>914</v>
      </c>
      <c r="J37" s="7" t="s">
        <v>915</v>
      </c>
      <c r="K37" s="146" t="s">
        <v>888</v>
      </c>
      <c r="L37" s="146" t="s">
        <v>888</v>
      </c>
    </row>
    <row r="39" spans="1:12">
      <c r="A39" s="137" t="s">
        <v>916</v>
      </c>
      <c r="B39" s="7"/>
      <c r="C39" s="7"/>
      <c r="D39" s="7"/>
      <c r="I39" s="137" t="s">
        <v>917</v>
      </c>
      <c r="J39" s="7"/>
      <c r="K39" s="7"/>
      <c r="L39" s="7"/>
    </row>
    <row r="40" spans="1:12">
      <c r="A40" s="137" t="s">
        <v>870</v>
      </c>
      <c r="B40" s="137" t="s">
        <v>871</v>
      </c>
      <c r="C40" s="137" t="s">
        <v>872</v>
      </c>
      <c r="D40" s="137" t="s">
        <v>873</v>
      </c>
      <c r="I40" s="137" t="s">
        <v>870</v>
      </c>
      <c r="J40" s="137" t="s">
        <v>871</v>
      </c>
      <c r="K40" s="137" t="s">
        <v>872</v>
      </c>
      <c r="L40" s="137" t="s">
        <v>873</v>
      </c>
    </row>
    <row r="41" spans="1:12">
      <c r="A41" s="7" t="s">
        <v>874</v>
      </c>
      <c r="B41" s="7" t="s">
        <v>892</v>
      </c>
      <c r="C41" s="7" t="s">
        <v>876</v>
      </c>
      <c r="D41" s="7">
        <v>1988</v>
      </c>
      <c r="I41" s="7" t="s">
        <v>874</v>
      </c>
      <c r="J41" s="7" t="s">
        <v>918</v>
      </c>
      <c r="K41" s="7" t="s">
        <v>876</v>
      </c>
      <c r="L41" s="7">
        <v>1990</v>
      </c>
    </row>
    <row r="42" spans="1:12">
      <c r="A42" s="7" t="s">
        <v>874</v>
      </c>
      <c r="B42" s="7" t="s">
        <v>893</v>
      </c>
      <c r="C42" s="7" t="s">
        <v>879</v>
      </c>
      <c r="D42" s="7">
        <v>1991</v>
      </c>
      <c r="I42" s="7" t="s">
        <v>874</v>
      </c>
      <c r="J42" s="7" t="s">
        <v>919</v>
      </c>
      <c r="K42" s="7" t="s">
        <v>879</v>
      </c>
      <c r="L42" s="7">
        <v>1995</v>
      </c>
    </row>
    <row r="43" spans="1:12">
      <c r="A43" s="7" t="s">
        <v>874</v>
      </c>
      <c r="B43" s="7" t="s">
        <v>920</v>
      </c>
      <c r="C43" s="7" t="s">
        <v>876</v>
      </c>
      <c r="D43" s="7">
        <v>1985</v>
      </c>
      <c r="I43" s="7" t="s">
        <v>874</v>
      </c>
      <c r="J43" s="7" t="s">
        <v>921</v>
      </c>
      <c r="K43" s="7" t="s">
        <v>879</v>
      </c>
      <c r="L43" s="7">
        <v>1988</v>
      </c>
    </row>
    <row r="44" spans="1:12">
      <c r="A44" s="7" t="s">
        <v>874</v>
      </c>
      <c r="B44" s="7" t="s">
        <v>895</v>
      </c>
      <c r="C44" s="7" t="s">
        <v>879</v>
      </c>
      <c r="D44" s="7">
        <v>1990</v>
      </c>
      <c r="I44" s="7" t="s">
        <v>874</v>
      </c>
      <c r="J44" s="7" t="s">
        <v>922</v>
      </c>
      <c r="K44" s="7" t="s">
        <v>876</v>
      </c>
      <c r="L44" s="7">
        <v>1992</v>
      </c>
    </row>
    <row r="45" spans="1:12">
      <c r="A45" s="7" t="s">
        <v>874</v>
      </c>
      <c r="B45" s="7" t="s">
        <v>896</v>
      </c>
      <c r="C45" s="7" t="s">
        <v>879</v>
      </c>
      <c r="D45" s="7">
        <v>1987</v>
      </c>
      <c r="I45" s="7" t="s">
        <v>874</v>
      </c>
      <c r="J45" s="7" t="s">
        <v>923</v>
      </c>
      <c r="K45" s="7" t="s">
        <v>876</v>
      </c>
      <c r="L45" s="7">
        <v>1994</v>
      </c>
    </row>
    <row r="46" spans="1:12">
      <c r="A46" s="7" t="s">
        <v>924</v>
      </c>
      <c r="B46" s="7" t="s">
        <v>887</v>
      </c>
      <c r="C46" s="146" t="s">
        <v>888</v>
      </c>
      <c r="D46" s="146" t="s">
        <v>888</v>
      </c>
      <c r="I46" s="7" t="s">
        <v>925</v>
      </c>
      <c r="J46" s="7" t="s">
        <v>898</v>
      </c>
      <c r="K46" s="146" t="s">
        <v>888</v>
      </c>
      <c r="L46" s="146" t="s">
        <v>888</v>
      </c>
    </row>
    <row r="48" spans="1:12">
      <c r="A48" s="7" t="s">
        <v>926</v>
      </c>
      <c r="B48" s="7"/>
      <c r="C48" s="7"/>
      <c r="D48" s="7"/>
      <c r="I48" s="137" t="s">
        <v>927</v>
      </c>
      <c r="J48" s="7"/>
      <c r="K48" s="7"/>
      <c r="L48" s="7"/>
    </row>
    <row r="49" spans="1:12">
      <c r="A49" s="137" t="s">
        <v>870</v>
      </c>
      <c r="B49" s="137" t="s">
        <v>871</v>
      </c>
      <c r="C49" s="137" t="s">
        <v>872</v>
      </c>
      <c r="D49" s="137" t="s">
        <v>873</v>
      </c>
      <c r="I49" s="137" t="s">
        <v>870</v>
      </c>
      <c r="J49" s="137" t="s">
        <v>871</v>
      </c>
      <c r="K49" s="137" t="s">
        <v>872</v>
      </c>
      <c r="L49" s="137" t="s">
        <v>873</v>
      </c>
    </row>
    <row r="50" spans="1:12">
      <c r="A50" s="7" t="s">
        <v>874</v>
      </c>
      <c r="B50" s="7" t="s">
        <v>928</v>
      </c>
      <c r="C50" s="7" t="s">
        <v>876</v>
      </c>
      <c r="D50" s="7">
        <v>1992</v>
      </c>
      <c r="I50" s="7" t="s">
        <v>874</v>
      </c>
      <c r="J50" s="7" t="s">
        <v>880</v>
      </c>
      <c r="K50" s="7" t="s">
        <v>876</v>
      </c>
      <c r="L50" s="7">
        <v>1987</v>
      </c>
    </row>
    <row r="51" spans="1:12">
      <c r="A51" s="7" t="s">
        <v>874</v>
      </c>
      <c r="B51" s="7" t="s">
        <v>929</v>
      </c>
      <c r="C51" s="7" t="s">
        <v>879</v>
      </c>
      <c r="D51" s="7">
        <v>1989</v>
      </c>
      <c r="I51" s="7" t="s">
        <v>874</v>
      </c>
      <c r="J51" s="7" t="s">
        <v>884</v>
      </c>
      <c r="K51" s="7" t="s">
        <v>879</v>
      </c>
      <c r="L51" s="7">
        <v>1992</v>
      </c>
    </row>
    <row r="52" spans="1:12">
      <c r="A52" s="7" t="s">
        <v>874</v>
      </c>
      <c r="B52" s="7" t="s">
        <v>930</v>
      </c>
      <c r="C52" s="7" t="s">
        <v>876</v>
      </c>
      <c r="D52" s="7">
        <v>1996</v>
      </c>
      <c r="I52" s="7" t="s">
        <v>874</v>
      </c>
      <c r="J52" s="7" t="s">
        <v>920</v>
      </c>
      <c r="K52" s="7" t="s">
        <v>876</v>
      </c>
      <c r="L52" s="7">
        <v>1985</v>
      </c>
    </row>
    <row r="53" spans="1:12">
      <c r="A53" s="7" t="s">
        <v>874</v>
      </c>
      <c r="B53" s="7" t="s">
        <v>931</v>
      </c>
      <c r="C53" s="7" t="s">
        <v>879</v>
      </c>
      <c r="D53" s="7">
        <v>1993</v>
      </c>
      <c r="I53" s="7" t="s">
        <v>874</v>
      </c>
      <c r="J53" s="7" t="s">
        <v>895</v>
      </c>
      <c r="K53" s="7" t="s">
        <v>879</v>
      </c>
      <c r="L53" s="7">
        <v>1990</v>
      </c>
    </row>
    <row r="54" spans="1:12">
      <c r="A54" s="7" t="s">
        <v>874</v>
      </c>
      <c r="B54" s="7" t="s">
        <v>932</v>
      </c>
      <c r="C54" s="7" t="s">
        <v>876</v>
      </c>
      <c r="D54" s="7">
        <v>1986</v>
      </c>
      <c r="I54" s="7" t="s">
        <v>874</v>
      </c>
      <c r="J54" s="7" t="s">
        <v>896</v>
      </c>
      <c r="K54" s="7" t="s">
        <v>879</v>
      </c>
      <c r="L54" s="7">
        <v>1987</v>
      </c>
    </row>
    <row r="55" spans="1:12">
      <c r="A55" s="7" t="s">
        <v>933</v>
      </c>
      <c r="B55" s="7" t="s">
        <v>887</v>
      </c>
      <c r="C55" s="146" t="s">
        <v>888</v>
      </c>
      <c r="D55" s="146" t="s">
        <v>888</v>
      </c>
      <c r="I55" s="7" t="s">
        <v>897</v>
      </c>
      <c r="J55" s="7" t="s">
        <v>934</v>
      </c>
      <c r="K55" s="146" t="s">
        <v>888</v>
      </c>
      <c r="L55" s="146" t="s">
        <v>888</v>
      </c>
    </row>
    <row r="57" spans="1:12" ht="15.6">
      <c r="A57" s="147" t="s">
        <v>935</v>
      </c>
      <c r="B57" s="7"/>
      <c r="C57" s="7"/>
      <c r="D57" s="7"/>
      <c r="I57" s="137" t="s">
        <v>936</v>
      </c>
      <c r="J57" s="7"/>
      <c r="K57" s="7"/>
      <c r="L57" s="7"/>
    </row>
    <row r="58" spans="1:12">
      <c r="A58" s="137" t="s">
        <v>870</v>
      </c>
      <c r="B58" s="137" t="s">
        <v>871</v>
      </c>
      <c r="C58" s="137" t="s">
        <v>872</v>
      </c>
      <c r="D58" s="137" t="s">
        <v>873</v>
      </c>
      <c r="I58" s="137" t="s">
        <v>870</v>
      </c>
      <c r="J58" s="137" t="s">
        <v>871</v>
      </c>
      <c r="K58" s="137" t="s">
        <v>872</v>
      </c>
      <c r="L58" s="137" t="s">
        <v>873</v>
      </c>
    </row>
    <row r="59" spans="1:12">
      <c r="A59" s="7" t="s">
        <v>937</v>
      </c>
      <c r="B59" s="146" t="s">
        <v>888</v>
      </c>
      <c r="C59" s="146" t="s">
        <v>888</v>
      </c>
      <c r="D59" s="146" t="s">
        <v>888</v>
      </c>
      <c r="I59" s="7" t="s">
        <v>874</v>
      </c>
      <c r="J59" s="7" t="s">
        <v>938</v>
      </c>
      <c r="K59" s="7" t="s">
        <v>876</v>
      </c>
      <c r="L59" s="7">
        <v>1985</v>
      </c>
    </row>
    <row r="60" spans="1:12">
      <c r="A60" s="7"/>
      <c r="B60" s="7"/>
      <c r="C60" s="7"/>
      <c r="D60" s="7"/>
      <c r="I60" s="7" t="s">
        <v>874</v>
      </c>
      <c r="J60" s="7" t="s">
        <v>939</v>
      </c>
      <c r="K60" s="7" t="s">
        <v>879</v>
      </c>
      <c r="L60" s="7">
        <v>1990</v>
      </c>
    </row>
    <row r="61" spans="1:12">
      <c r="A61" s="137" t="s">
        <v>940</v>
      </c>
      <c r="B61" s="7"/>
      <c r="C61" s="7"/>
      <c r="D61" s="7"/>
      <c r="I61" s="7" t="s">
        <v>874</v>
      </c>
      <c r="J61" s="7" t="s">
        <v>941</v>
      </c>
      <c r="K61" s="7" t="s">
        <v>876</v>
      </c>
      <c r="L61" s="7">
        <v>1993</v>
      </c>
    </row>
    <row r="62" spans="1:12">
      <c r="A62" s="137" t="s">
        <v>870</v>
      </c>
      <c r="B62" s="137" t="s">
        <v>871</v>
      </c>
      <c r="C62" s="137" t="s">
        <v>872</v>
      </c>
      <c r="D62" s="137" t="s">
        <v>873</v>
      </c>
      <c r="I62" s="7" t="s">
        <v>874</v>
      </c>
      <c r="J62" s="7" t="s">
        <v>942</v>
      </c>
      <c r="K62" s="7" t="s">
        <v>879</v>
      </c>
      <c r="L62" s="7">
        <v>1987</v>
      </c>
    </row>
    <row r="63" spans="1:12">
      <c r="A63" s="7" t="s">
        <v>874</v>
      </c>
      <c r="B63" s="7" t="s">
        <v>943</v>
      </c>
      <c r="C63" s="7" t="s">
        <v>876</v>
      </c>
      <c r="D63" s="7">
        <v>1990</v>
      </c>
      <c r="I63" s="7" t="s">
        <v>874</v>
      </c>
      <c r="J63" s="7" t="s">
        <v>944</v>
      </c>
      <c r="K63" s="7" t="s">
        <v>876</v>
      </c>
      <c r="L63" s="7">
        <v>1996</v>
      </c>
    </row>
    <row r="64" spans="1:12">
      <c r="A64" s="7" t="s">
        <v>874</v>
      </c>
      <c r="B64" s="7" t="s">
        <v>919</v>
      </c>
      <c r="C64" s="7" t="s">
        <v>879</v>
      </c>
      <c r="D64" s="7">
        <v>1995</v>
      </c>
      <c r="I64" s="7" t="s">
        <v>945</v>
      </c>
      <c r="J64" s="7" t="s">
        <v>946</v>
      </c>
      <c r="K64" s="146" t="s">
        <v>888</v>
      </c>
      <c r="L64" s="146" t="s">
        <v>888</v>
      </c>
    </row>
    <row r="65" spans="1:12">
      <c r="A65" s="7" t="s">
        <v>874</v>
      </c>
      <c r="B65" s="7" t="s">
        <v>947</v>
      </c>
      <c r="C65" s="7" t="s">
        <v>879</v>
      </c>
      <c r="D65" s="7">
        <v>1988</v>
      </c>
    </row>
    <row r="66" spans="1:12">
      <c r="A66" s="7" t="s">
        <v>874</v>
      </c>
      <c r="B66" s="7" t="s">
        <v>922</v>
      </c>
      <c r="C66" s="7" t="s">
        <v>876</v>
      </c>
      <c r="D66" s="7">
        <v>1992</v>
      </c>
      <c r="I66" s="137" t="s">
        <v>948</v>
      </c>
      <c r="J66" s="7"/>
      <c r="K66" s="7"/>
      <c r="L66" s="7"/>
    </row>
    <row r="67" spans="1:12">
      <c r="A67" s="7" t="s">
        <v>874</v>
      </c>
      <c r="B67" s="7" t="s">
        <v>949</v>
      </c>
      <c r="C67" s="7" t="s">
        <v>876</v>
      </c>
      <c r="D67" s="7">
        <v>1994</v>
      </c>
      <c r="I67" s="137" t="s">
        <v>870</v>
      </c>
      <c r="J67" s="137" t="s">
        <v>871</v>
      </c>
      <c r="K67" s="137" t="s">
        <v>872</v>
      </c>
      <c r="L67" s="137" t="s">
        <v>873</v>
      </c>
    </row>
    <row r="68" spans="1:12">
      <c r="A68" s="7" t="s">
        <v>950</v>
      </c>
      <c r="B68" s="7" t="s">
        <v>887</v>
      </c>
      <c r="C68" s="146" t="s">
        <v>888</v>
      </c>
      <c r="D68" s="146" t="s">
        <v>888</v>
      </c>
      <c r="I68" s="7" t="s">
        <v>874</v>
      </c>
      <c r="J68" s="7" t="s">
        <v>951</v>
      </c>
      <c r="K68" s="7" t="s">
        <v>876</v>
      </c>
      <c r="L68" s="7">
        <v>1989</v>
      </c>
    </row>
    <row r="69" spans="1:12">
      <c r="I69" s="7" t="s">
        <v>874</v>
      </c>
      <c r="J69" s="7" t="s">
        <v>952</v>
      </c>
      <c r="K69" s="7" t="s">
        <v>879</v>
      </c>
      <c r="L69" s="7">
        <v>1994</v>
      </c>
    </row>
    <row r="70" spans="1:12">
      <c r="A70" s="33" t="s">
        <v>953</v>
      </c>
      <c r="I70" s="7" t="s">
        <v>874</v>
      </c>
      <c r="J70" s="7" t="s">
        <v>954</v>
      </c>
      <c r="K70" s="7" t="s">
        <v>876</v>
      </c>
      <c r="L70" s="7">
        <v>1991</v>
      </c>
    </row>
    <row r="71" spans="1:12">
      <c r="A71" s="137" t="s">
        <v>870</v>
      </c>
      <c r="B71" s="137" t="s">
        <v>871</v>
      </c>
      <c r="C71" s="137" t="s">
        <v>872</v>
      </c>
      <c r="D71" s="137" t="s">
        <v>873</v>
      </c>
      <c r="I71" s="7" t="s">
        <v>874</v>
      </c>
      <c r="J71" s="7" t="s">
        <v>955</v>
      </c>
      <c r="K71" s="7" t="s">
        <v>879</v>
      </c>
      <c r="L71" s="7">
        <v>1986</v>
      </c>
    </row>
    <row r="72" spans="1:12">
      <c r="A72" s="7" t="s">
        <v>874</v>
      </c>
      <c r="B72" s="7" t="s">
        <v>938</v>
      </c>
      <c r="C72" s="7" t="s">
        <v>876</v>
      </c>
      <c r="D72" s="7">
        <v>1985</v>
      </c>
      <c r="I72" s="7" t="s">
        <v>874</v>
      </c>
      <c r="J72" s="7" t="s">
        <v>956</v>
      </c>
      <c r="K72" s="7" t="s">
        <v>876</v>
      </c>
      <c r="L72" s="7">
        <v>1997</v>
      </c>
    </row>
    <row r="73" spans="1:12">
      <c r="A73" s="7" t="s">
        <v>874</v>
      </c>
      <c r="B73" s="7" t="s">
        <v>939</v>
      </c>
      <c r="C73" s="7" t="s">
        <v>879</v>
      </c>
      <c r="D73" s="7">
        <v>1990</v>
      </c>
      <c r="I73" s="7" t="s">
        <v>957</v>
      </c>
      <c r="J73" s="7" t="s">
        <v>958</v>
      </c>
      <c r="K73" s="146" t="s">
        <v>888</v>
      </c>
      <c r="L73" s="146" t="s">
        <v>888</v>
      </c>
    </row>
    <row r="74" spans="1:12">
      <c r="A74" s="7" t="s">
        <v>874</v>
      </c>
      <c r="B74" s="7" t="s">
        <v>941</v>
      </c>
      <c r="C74" s="7" t="s">
        <v>876</v>
      </c>
      <c r="D74" s="7">
        <v>1993</v>
      </c>
    </row>
    <row r="75" spans="1:12">
      <c r="A75" s="7" t="s">
        <v>874</v>
      </c>
      <c r="B75" s="7" t="s">
        <v>942</v>
      </c>
      <c r="C75" s="7" t="s">
        <v>879</v>
      </c>
      <c r="D75" s="7">
        <v>1987</v>
      </c>
    </row>
    <row r="76" spans="1:12">
      <c r="A76" s="7" t="s">
        <v>874</v>
      </c>
      <c r="B76" s="7" t="s">
        <v>944</v>
      </c>
      <c r="C76" s="7" t="s">
        <v>876</v>
      </c>
      <c r="D76" s="7">
        <v>1996</v>
      </c>
    </row>
    <row r="77" spans="1:12">
      <c r="A77" s="7" t="s">
        <v>959</v>
      </c>
      <c r="B77" s="7" t="s">
        <v>887</v>
      </c>
      <c r="C77" s="146" t="s">
        <v>888</v>
      </c>
      <c r="D77" s="146" t="s">
        <v>888</v>
      </c>
    </row>
    <row r="79" spans="1:12">
      <c r="A79" s="137"/>
      <c r="B79" s="7"/>
      <c r="C79" s="7"/>
      <c r="D79" s="7"/>
    </row>
    <row r="80" spans="1:12">
      <c r="A80" s="137"/>
      <c r="B80" s="137"/>
      <c r="C80" s="137"/>
      <c r="D80" s="137"/>
    </row>
    <row r="81" spans="1:4">
      <c r="A81" s="7"/>
      <c r="B81" s="7"/>
      <c r="C81" s="7"/>
      <c r="D81" s="7"/>
    </row>
    <row r="82" spans="1:4">
      <c r="A82" s="7"/>
      <c r="B82" s="7"/>
      <c r="C82" s="7"/>
      <c r="D82" s="7"/>
    </row>
    <row r="83" spans="1:4">
      <c r="A83" s="7"/>
      <c r="B83" s="7"/>
      <c r="C83" s="7"/>
      <c r="D83" s="7"/>
    </row>
    <row r="84" spans="1:4">
      <c r="A84" s="7"/>
      <c r="B84" s="7"/>
      <c r="C84" s="7"/>
      <c r="D84" s="7"/>
    </row>
    <row r="85" spans="1:4">
      <c r="A85" s="7"/>
      <c r="B85" s="7"/>
      <c r="C85" s="7"/>
      <c r="D85" s="7"/>
    </row>
    <row r="86" spans="1:4">
      <c r="A86" s="7"/>
      <c r="B86" s="7"/>
      <c r="C86" s="146"/>
      <c r="D86" s="146"/>
    </row>
  </sheetData>
  <mergeCells count="2">
    <mergeCell ref="A2:D2"/>
    <mergeCell ref="I2:L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9E660-1BCE-4FFC-BF0D-58AE839F42E3}">
  <dimension ref="A3:H97"/>
  <sheetViews>
    <sheetView topLeftCell="C1" workbookViewId="0">
      <selection activeCell="C21" sqref="C21"/>
    </sheetView>
  </sheetViews>
  <sheetFormatPr defaultRowHeight="13.8"/>
  <cols>
    <col min="2" max="2" width="25.296875" bestFit="1" customWidth="1"/>
    <col min="3" max="3" width="31.09765625" bestFit="1" customWidth="1"/>
    <col min="4" max="4" width="19.09765625" bestFit="1" customWidth="1"/>
    <col min="5" max="5" width="21" customWidth="1"/>
    <col min="6" max="6" width="19.69921875" bestFit="1" customWidth="1"/>
    <col min="7" max="7" width="35.296875" bestFit="1" customWidth="1"/>
    <col min="8" max="8" width="16.69921875" bestFit="1" customWidth="1"/>
  </cols>
  <sheetData>
    <row r="3" spans="1:8">
      <c r="A3" s="33" t="s">
        <v>739</v>
      </c>
      <c r="B3" s="33" t="s">
        <v>643</v>
      </c>
      <c r="C3" s="33" t="s">
        <v>644</v>
      </c>
      <c r="D3" s="33" t="s">
        <v>645</v>
      </c>
      <c r="E3" s="33" t="s">
        <v>646</v>
      </c>
      <c r="F3" s="33" t="s">
        <v>531</v>
      </c>
      <c r="G3" s="33" t="s">
        <v>647</v>
      </c>
      <c r="H3" s="33" t="s">
        <v>532</v>
      </c>
    </row>
    <row r="4" spans="1:8">
      <c r="A4">
        <v>1</v>
      </c>
      <c r="B4" t="s">
        <v>648</v>
      </c>
      <c r="C4" t="s">
        <v>649</v>
      </c>
      <c r="D4">
        <v>123</v>
      </c>
      <c r="E4">
        <v>107</v>
      </c>
      <c r="F4" t="s">
        <v>631</v>
      </c>
      <c r="G4" t="s">
        <v>960</v>
      </c>
      <c r="H4" t="s">
        <v>961</v>
      </c>
    </row>
    <row r="5" spans="1:8">
      <c r="A5">
        <v>2</v>
      </c>
      <c r="B5" t="s">
        <v>650</v>
      </c>
      <c r="C5" t="s">
        <v>651</v>
      </c>
      <c r="D5">
        <v>82</v>
      </c>
      <c r="E5">
        <v>91</v>
      </c>
      <c r="F5" t="s">
        <v>631</v>
      </c>
      <c r="G5" t="s">
        <v>962</v>
      </c>
      <c r="H5" t="s">
        <v>963</v>
      </c>
    </row>
    <row r="6" spans="1:8">
      <c r="A6">
        <v>3</v>
      </c>
      <c r="B6" t="s">
        <v>652</v>
      </c>
      <c r="C6" t="s">
        <v>653</v>
      </c>
      <c r="D6">
        <v>61</v>
      </c>
      <c r="E6">
        <v>51</v>
      </c>
      <c r="F6" t="s">
        <v>635</v>
      </c>
      <c r="G6" t="s">
        <v>964</v>
      </c>
      <c r="H6" t="s">
        <v>965</v>
      </c>
    </row>
    <row r="7" spans="1:8">
      <c r="A7">
        <v>4</v>
      </c>
      <c r="B7" t="s">
        <v>654</v>
      </c>
      <c r="C7" t="s">
        <v>655</v>
      </c>
      <c r="D7">
        <v>21</v>
      </c>
      <c r="E7">
        <v>26</v>
      </c>
      <c r="F7" t="s">
        <v>631</v>
      </c>
      <c r="G7" t="s">
        <v>966</v>
      </c>
      <c r="H7" t="s">
        <v>967</v>
      </c>
    </row>
    <row r="8" spans="1:8">
      <c r="A8">
        <v>5</v>
      </c>
      <c r="B8" t="s">
        <v>657</v>
      </c>
      <c r="C8" t="s">
        <v>658</v>
      </c>
      <c r="D8">
        <v>152</v>
      </c>
      <c r="E8">
        <v>141</v>
      </c>
      <c r="F8" t="s">
        <v>631</v>
      </c>
      <c r="G8" t="s">
        <v>968</v>
      </c>
      <c r="H8" t="s">
        <v>969</v>
      </c>
    </row>
    <row r="9" spans="1:8">
      <c r="A9">
        <v>6</v>
      </c>
      <c r="B9" t="s">
        <v>660</v>
      </c>
      <c r="C9" t="s">
        <v>661</v>
      </c>
      <c r="D9">
        <v>41</v>
      </c>
      <c r="E9">
        <v>46</v>
      </c>
      <c r="F9" t="s">
        <v>635</v>
      </c>
      <c r="G9" t="s">
        <v>970</v>
      </c>
      <c r="H9" t="s">
        <v>963</v>
      </c>
    </row>
    <row r="10" spans="1:8">
      <c r="A10">
        <v>7</v>
      </c>
      <c r="B10" t="s">
        <v>662</v>
      </c>
      <c r="C10" t="s">
        <v>663</v>
      </c>
      <c r="D10">
        <v>0</v>
      </c>
      <c r="E10">
        <v>0</v>
      </c>
      <c r="F10" t="s">
        <v>639</v>
      </c>
      <c r="G10" t="s">
        <v>971</v>
      </c>
      <c r="H10" t="s">
        <v>963</v>
      </c>
    </row>
    <row r="11" spans="1:8">
      <c r="A11">
        <v>8</v>
      </c>
      <c r="B11" t="s">
        <v>664</v>
      </c>
      <c r="C11" t="s">
        <v>665</v>
      </c>
      <c r="D11">
        <v>26</v>
      </c>
      <c r="E11">
        <v>21</v>
      </c>
      <c r="F11" t="s">
        <v>631</v>
      </c>
      <c r="G11" t="s">
        <v>972</v>
      </c>
      <c r="H11" t="s">
        <v>973</v>
      </c>
    </row>
    <row r="12" spans="1:8">
      <c r="A12">
        <v>9</v>
      </c>
      <c r="B12" t="s">
        <v>666</v>
      </c>
      <c r="C12" t="s">
        <v>661</v>
      </c>
      <c r="D12">
        <v>35</v>
      </c>
      <c r="E12">
        <v>32</v>
      </c>
      <c r="F12" t="s">
        <v>631</v>
      </c>
      <c r="G12" t="s">
        <v>974</v>
      </c>
      <c r="H12" t="s">
        <v>963</v>
      </c>
    </row>
    <row r="13" spans="1:8">
      <c r="A13">
        <v>10</v>
      </c>
      <c r="B13" t="s">
        <v>667</v>
      </c>
      <c r="C13" t="s">
        <v>661</v>
      </c>
      <c r="D13">
        <v>28</v>
      </c>
      <c r="E13">
        <v>29</v>
      </c>
      <c r="F13" t="s">
        <v>631</v>
      </c>
      <c r="G13" t="s">
        <v>975</v>
      </c>
      <c r="H13" t="s">
        <v>963</v>
      </c>
    </row>
    <row r="14" spans="1:8">
      <c r="A14">
        <v>11</v>
      </c>
      <c r="B14" t="s">
        <v>976</v>
      </c>
      <c r="C14" t="s">
        <v>661</v>
      </c>
      <c r="D14">
        <v>47</v>
      </c>
      <c r="E14">
        <v>43</v>
      </c>
      <c r="F14" t="s">
        <v>635</v>
      </c>
      <c r="G14" t="s">
        <v>977</v>
      </c>
      <c r="H14" t="s">
        <v>963</v>
      </c>
    </row>
    <row r="15" spans="1:8">
      <c r="A15">
        <v>12</v>
      </c>
      <c r="B15" t="s">
        <v>978</v>
      </c>
      <c r="C15" t="s">
        <v>673</v>
      </c>
      <c r="D15">
        <v>68</v>
      </c>
      <c r="E15">
        <v>62</v>
      </c>
      <c r="F15" t="s">
        <v>631</v>
      </c>
      <c r="G15" t="s">
        <v>979</v>
      </c>
      <c r="H15" t="s">
        <v>980</v>
      </c>
    </row>
    <row r="16" spans="1:8">
      <c r="A16">
        <v>13</v>
      </c>
      <c r="B16" t="s">
        <v>981</v>
      </c>
      <c r="C16" t="s">
        <v>982</v>
      </c>
      <c r="D16">
        <v>89</v>
      </c>
      <c r="E16">
        <v>85</v>
      </c>
      <c r="F16" t="s">
        <v>631</v>
      </c>
      <c r="G16" t="s">
        <v>983</v>
      </c>
      <c r="H16" t="s">
        <v>961</v>
      </c>
    </row>
    <row r="17" spans="1:8">
      <c r="A17">
        <v>14</v>
      </c>
      <c r="B17" t="s">
        <v>984</v>
      </c>
      <c r="C17" t="s">
        <v>982</v>
      </c>
      <c r="D17">
        <v>34</v>
      </c>
      <c r="E17">
        <v>36</v>
      </c>
      <c r="F17" t="s">
        <v>631</v>
      </c>
      <c r="G17" t="s">
        <v>985</v>
      </c>
      <c r="H17" t="s">
        <v>961</v>
      </c>
    </row>
    <row r="18" spans="1:8">
      <c r="A18">
        <v>15</v>
      </c>
      <c r="B18" t="s">
        <v>986</v>
      </c>
      <c r="C18" t="s">
        <v>982</v>
      </c>
      <c r="D18">
        <v>52</v>
      </c>
      <c r="E18">
        <v>48</v>
      </c>
      <c r="F18" t="s">
        <v>635</v>
      </c>
      <c r="G18" t="s">
        <v>987</v>
      </c>
      <c r="H18" t="s">
        <v>961</v>
      </c>
    </row>
    <row r="19" spans="1:8">
      <c r="A19">
        <v>16</v>
      </c>
      <c r="B19" t="s">
        <v>988</v>
      </c>
      <c r="C19" t="s">
        <v>989</v>
      </c>
      <c r="D19">
        <v>17</v>
      </c>
      <c r="E19">
        <v>19</v>
      </c>
      <c r="F19" t="s">
        <v>631</v>
      </c>
      <c r="G19" t="s">
        <v>990</v>
      </c>
      <c r="H19" t="s">
        <v>963</v>
      </c>
    </row>
    <row r="20" spans="1:8">
      <c r="A20">
        <v>17</v>
      </c>
      <c r="B20" t="s">
        <v>991</v>
      </c>
      <c r="C20" t="s">
        <v>992</v>
      </c>
      <c r="D20">
        <v>24</v>
      </c>
      <c r="E20">
        <v>22</v>
      </c>
      <c r="F20" t="s">
        <v>631</v>
      </c>
      <c r="G20" t="s">
        <v>993</v>
      </c>
      <c r="H20" t="s">
        <v>963</v>
      </c>
    </row>
    <row r="21" spans="1:8">
      <c r="A21">
        <v>18</v>
      </c>
      <c r="B21" t="s">
        <v>994</v>
      </c>
      <c r="C21" t="s">
        <v>995</v>
      </c>
      <c r="D21">
        <v>19</v>
      </c>
      <c r="E21">
        <v>21</v>
      </c>
      <c r="F21" t="s">
        <v>631</v>
      </c>
      <c r="G21" t="s">
        <v>996</v>
      </c>
      <c r="H21" t="s">
        <v>963</v>
      </c>
    </row>
    <row r="22" spans="1:8">
      <c r="A22">
        <v>19</v>
      </c>
      <c r="B22" t="s">
        <v>997</v>
      </c>
      <c r="C22" t="s">
        <v>658</v>
      </c>
      <c r="D22">
        <v>56</v>
      </c>
      <c r="E22">
        <v>53</v>
      </c>
      <c r="F22" t="s">
        <v>635</v>
      </c>
      <c r="G22" t="s">
        <v>998</v>
      </c>
      <c r="H22" t="s">
        <v>969</v>
      </c>
    </row>
    <row r="23" spans="1:8">
      <c r="A23">
        <v>20</v>
      </c>
      <c r="B23" t="s">
        <v>999</v>
      </c>
      <c r="C23" t="s">
        <v>1000</v>
      </c>
      <c r="D23">
        <v>73</v>
      </c>
      <c r="E23">
        <v>69</v>
      </c>
      <c r="F23" t="s">
        <v>631</v>
      </c>
      <c r="G23" t="s">
        <v>1001</v>
      </c>
      <c r="H23" t="s">
        <v>969</v>
      </c>
    </row>
    <row r="24" spans="1:8">
      <c r="A24">
        <v>21</v>
      </c>
      <c r="B24" t="s">
        <v>1002</v>
      </c>
      <c r="C24" t="s">
        <v>673</v>
      </c>
      <c r="D24">
        <v>64</v>
      </c>
      <c r="E24">
        <v>58</v>
      </c>
      <c r="F24" t="s">
        <v>631</v>
      </c>
      <c r="G24" t="s">
        <v>1003</v>
      </c>
      <c r="H24" t="s">
        <v>980</v>
      </c>
    </row>
    <row r="25" spans="1:8">
      <c r="A25">
        <v>22</v>
      </c>
      <c r="B25" t="s">
        <v>1004</v>
      </c>
      <c r="C25" t="s">
        <v>982</v>
      </c>
      <c r="D25">
        <v>137</v>
      </c>
      <c r="E25">
        <v>132</v>
      </c>
      <c r="F25" t="s">
        <v>631</v>
      </c>
      <c r="G25" t="s">
        <v>1005</v>
      </c>
      <c r="H25" t="s">
        <v>961</v>
      </c>
    </row>
    <row r="26" spans="1:8">
      <c r="A26">
        <v>23</v>
      </c>
      <c r="B26" t="s">
        <v>1006</v>
      </c>
      <c r="C26" t="s">
        <v>1007</v>
      </c>
      <c r="D26">
        <v>98</v>
      </c>
      <c r="E26">
        <v>94</v>
      </c>
      <c r="F26" t="s">
        <v>635</v>
      </c>
      <c r="G26" t="s">
        <v>1008</v>
      </c>
      <c r="H26" t="s">
        <v>961</v>
      </c>
    </row>
    <row r="27" spans="1:8">
      <c r="A27">
        <v>24</v>
      </c>
      <c r="B27" t="s">
        <v>1009</v>
      </c>
      <c r="C27" t="s">
        <v>1010</v>
      </c>
      <c r="D27">
        <v>45</v>
      </c>
      <c r="E27">
        <v>42</v>
      </c>
      <c r="F27" t="s">
        <v>631</v>
      </c>
      <c r="G27" t="s">
        <v>1011</v>
      </c>
      <c r="H27" t="s">
        <v>1012</v>
      </c>
    </row>
    <row r="28" spans="1:8">
      <c r="A28">
        <v>25</v>
      </c>
      <c r="B28" t="s">
        <v>1013</v>
      </c>
      <c r="C28" t="s">
        <v>1000</v>
      </c>
      <c r="D28">
        <v>81</v>
      </c>
      <c r="E28">
        <v>77</v>
      </c>
      <c r="F28" t="s">
        <v>631</v>
      </c>
      <c r="G28" t="s">
        <v>1014</v>
      </c>
      <c r="H28" t="s">
        <v>969</v>
      </c>
    </row>
    <row r="29" spans="1:8">
      <c r="A29">
        <v>26</v>
      </c>
      <c r="B29" t="s">
        <v>1015</v>
      </c>
      <c r="C29" t="s">
        <v>1016</v>
      </c>
      <c r="D29">
        <v>39</v>
      </c>
      <c r="E29">
        <v>37</v>
      </c>
      <c r="F29" t="s">
        <v>635</v>
      </c>
      <c r="G29" t="s">
        <v>1017</v>
      </c>
      <c r="H29" t="s">
        <v>1018</v>
      </c>
    </row>
    <row r="30" spans="1:8">
      <c r="A30">
        <v>27</v>
      </c>
      <c r="B30" t="s">
        <v>1019</v>
      </c>
      <c r="C30" t="s">
        <v>673</v>
      </c>
      <c r="D30">
        <v>29</v>
      </c>
      <c r="E30">
        <v>27</v>
      </c>
      <c r="F30" t="s">
        <v>631</v>
      </c>
      <c r="G30" t="s">
        <v>1020</v>
      </c>
      <c r="H30" t="s">
        <v>980</v>
      </c>
    </row>
    <row r="31" spans="1:8">
      <c r="A31">
        <v>28</v>
      </c>
      <c r="B31" t="s">
        <v>1021</v>
      </c>
      <c r="C31" t="s">
        <v>673</v>
      </c>
      <c r="D31">
        <v>53</v>
      </c>
      <c r="E31">
        <v>49</v>
      </c>
      <c r="F31" t="s">
        <v>631</v>
      </c>
      <c r="G31" t="s">
        <v>1022</v>
      </c>
      <c r="H31" t="s">
        <v>980</v>
      </c>
    </row>
    <row r="32" spans="1:8">
      <c r="A32">
        <v>29</v>
      </c>
      <c r="B32" t="s">
        <v>1023</v>
      </c>
      <c r="C32" t="s">
        <v>670</v>
      </c>
      <c r="D32">
        <v>67</v>
      </c>
      <c r="E32">
        <v>63</v>
      </c>
      <c r="F32" t="s">
        <v>635</v>
      </c>
      <c r="G32" t="s">
        <v>1024</v>
      </c>
      <c r="H32" t="s">
        <v>965</v>
      </c>
    </row>
    <row r="33" spans="1:8">
      <c r="A33">
        <v>30</v>
      </c>
      <c r="B33" t="s">
        <v>1025</v>
      </c>
      <c r="C33" t="s">
        <v>665</v>
      </c>
      <c r="D33">
        <v>22</v>
      </c>
      <c r="E33">
        <v>20</v>
      </c>
      <c r="F33" t="s">
        <v>631</v>
      </c>
      <c r="G33" t="s">
        <v>1026</v>
      </c>
      <c r="H33" t="s">
        <v>973</v>
      </c>
    </row>
    <row r="34" spans="1:8">
      <c r="A34">
        <v>31</v>
      </c>
      <c r="B34" t="s">
        <v>1027</v>
      </c>
      <c r="C34" t="s">
        <v>1016</v>
      </c>
      <c r="D34">
        <v>48</v>
      </c>
      <c r="E34">
        <v>45</v>
      </c>
      <c r="F34" t="s">
        <v>631</v>
      </c>
      <c r="G34" t="s">
        <v>1028</v>
      </c>
      <c r="H34" t="s">
        <v>1018</v>
      </c>
    </row>
    <row r="35" spans="1:8">
      <c r="A35">
        <v>32</v>
      </c>
      <c r="B35" t="s">
        <v>1029</v>
      </c>
      <c r="C35" t="s">
        <v>1030</v>
      </c>
      <c r="D35">
        <v>14</v>
      </c>
      <c r="E35">
        <v>16</v>
      </c>
      <c r="F35" t="s">
        <v>631</v>
      </c>
      <c r="G35" t="s">
        <v>1031</v>
      </c>
      <c r="H35" t="s">
        <v>1032</v>
      </c>
    </row>
    <row r="36" spans="1:8">
      <c r="A36">
        <v>33</v>
      </c>
      <c r="B36" t="s">
        <v>1033</v>
      </c>
      <c r="C36" t="s">
        <v>1034</v>
      </c>
      <c r="D36">
        <v>31</v>
      </c>
      <c r="E36">
        <v>28</v>
      </c>
      <c r="F36" t="s">
        <v>635</v>
      </c>
      <c r="G36" t="s">
        <v>1035</v>
      </c>
      <c r="H36" t="s">
        <v>1036</v>
      </c>
    </row>
    <row r="37" spans="1:8">
      <c r="A37">
        <v>34</v>
      </c>
      <c r="B37" t="s">
        <v>1037</v>
      </c>
      <c r="C37" t="s">
        <v>1038</v>
      </c>
      <c r="D37">
        <v>18</v>
      </c>
      <c r="E37">
        <v>19</v>
      </c>
      <c r="F37" t="s">
        <v>631</v>
      </c>
      <c r="G37" t="s">
        <v>1039</v>
      </c>
      <c r="H37" t="s">
        <v>1040</v>
      </c>
    </row>
    <row r="38" spans="1:8">
      <c r="A38">
        <v>35</v>
      </c>
      <c r="B38" t="s">
        <v>1041</v>
      </c>
      <c r="C38" t="s">
        <v>1042</v>
      </c>
      <c r="D38">
        <v>26</v>
      </c>
      <c r="E38">
        <v>24</v>
      </c>
      <c r="F38" t="s">
        <v>631</v>
      </c>
      <c r="G38" t="s">
        <v>1043</v>
      </c>
      <c r="H38" t="s">
        <v>1044</v>
      </c>
    </row>
    <row r="39" spans="1:8">
      <c r="A39">
        <v>36</v>
      </c>
      <c r="B39" t="s">
        <v>1045</v>
      </c>
      <c r="C39" t="s">
        <v>1046</v>
      </c>
      <c r="D39">
        <v>55</v>
      </c>
      <c r="E39">
        <v>52</v>
      </c>
      <c r="F39" t="s">
        <v>635</v>
      </c>
      <c r="G39" t="s">
        <v>1047</v>
      </c>
      <c r="H39" t="s">
        <v>963</v>
      </c>
    </row>
    <row r="40" spans="1:8">
      <c r="A40">
        <v>37</v>
      </c>
      <c r="B40" t="s">
        <v>1048</v>
      </c>
      <c r="C40" t="s">
        <v>1049</v>
      </c>
      <c r="D40">
        <v>33</v>
      </c>
      <c r="E40">
        <v>31</v>
      </c>
      <c r="F40" t="s">
        <v>631</v>
      </c>
      <c r="G40" t="s">
        <v>1050</v>
      </c>
      <c r="H40" t="s">
        <v>1051</v>
      </c>
    </row>
    <row r="41" spans="1:8">
      <c r="A41">
        <v>38</v>
      </c>
      <c r="B41" t="s">
        <v>1052</v>
      </c>
      <c r="C41" t="s">
        <v>1053</v>
      </c>
      <c r="D41">
        <v>42</v>
      </c>
      <c r="E41">
        <v>39</v>
      </c>
      <c r="F41" t="s">
        <v>631</v>
      </c>
      <c r="G41" t="s">
        <v>1054</v>
      </c>
      <c r="H41" t="s">
        <v>1055</v>
      </c>
    </row>
    <row r="42" spans="1:8">
      <c r="A42">
        <v>39</v>
      </c>
      <c r="B42" t="s">
        <v>1056</v>
      </c>
      <c r="C42" t="s">
        <v>1057</v>
      </c>
      <c r="D42">
        <v>15</v>
      </c>
      <c r="E42">
        <v>17</v>
      </c>
      <c r="F42" t="s">
        <v>631</v>
      </c>
      <c r="G42" t="s">
        <v>1058</v>
      </c>
      <c r="H42" t="s">
        <v>1059</v>
      </c>
    </row>
    <row r="43" spans="1:8">
      <c r="A43">
        <v>40</v>
      </c>
      <c r="B43" t="s">
        <v>1060</v>
      </c>
      <c r="C43" t="s">
        <v>1007</v>
      </c>
      <c r="D43">
        <v>71</v>
      </c>
      <c r="E43">
        <v>67</v>
      </c>
      <c r="F43" t="s">
        <v>635</v>
      </c>
      <c r="G43" t="s">
        <v>1061</v>
      </c>
      <c r="H43" t="s">
        <v>961</v>
      </c>
    </row>
    <row r="44" spans="1:8">
      <c r="A44">
        <v>41</v>
      </c>
      <c r="B44" t="s">
        <v>1062</v>
      </c>
      <c r="C44" t="s">
        <v>1063</v>
      </c>
      <c r="D44">
        <v>38</v>
      </c>
      <c r="E44">
        <v>35</v>
      </c>
      <c r="F44" t="s">
        <v>631</v>
      </c>
      <c r="G44" t="s">
        <v>1064</v>
      </c>
      <c r="H44" t="s">
        <v>963</v>
      </c>
    </row>
    <row r="45" spans="1:8">
      <c r="A45">
        <v>42</v>
      </c>
      <c r="B45" t="s">
        <v>1065</v>
      </c>
      <c r="C45" t="s">
        <v>673</v>
      </c>
      <c r="D45">
        <v>59</v>
      </c>
      <c r="E45">
        <v>55</v>
      </c>
      <c r="F45" t="s">
        <v>631</v>
      </c>
      <c r="G45" t="s">
        <v>1066</v>
      </c>
      <c r="H45" t="s">
        <v>980</v>
      </c>
    </row>
    <row r="46" spans="1:8">
      <c r="A46">
        <v>43</v>
      </c>
      <c r="B46" t="s">
        <v>1067</v>
      </c>
      <c r="C46" t="s">
        <v>670</v>
      </c>
      <c r="D46">
        <v>44</v>
      </c>
      <c r="E46">
        <v>41</v>
      </c>
      <c r="F46" t="s">
        <v>635</v>
      </c>
      <c r="G46" t="s">
        <v>1068</v>
      </c>
      <c r="H46" t="s">
        <v>965</v>
      </c>
    </row>
    <row r="47" spans="1:8">
      <c r="A47">
        <v>44</v>
      </c>
      <c r="B47" t="s">
        <v>1069</v>
      </c>
      <c r="C47" t="s">
        <v>665</v>
      </c>
      <c r="D47">
        <v>23</v>
      </c>
      <c r="E47">
        <v>21</v>
      </c>
      <c r="F47" t="s">
        <v>631</v>
      </c>
      <c r="G47" t="s">
        <v>1070</v>
      </c>
      <c r="H47" t="s">
        <v>973</v>
      </c>
    </row>
    <row r="48" spans="1:8">
      <c r="A48">
        <v>45</v>
      </c>
      <c r="B48" t="s">
        <v>1071</v>
      </c>
      <c r="C48" t="s">
        <v>1016</v>
      </c>
      <c r="D48">
        <v>51</v>
      </c>
      <c r="E48">
        <v>48</v>
      </c>
      <c r="F48" t="s">
        <v>631</v>
      </c>
      <c r="G48" t="s">
        <v>1072</v>
      </c>
      <c r="H48" t="s">
        <v>1018</v>
      </c>
    </row>
    <row r="49" spans="1:8">
      <c r="A49">
        <v>46</v>
      </c>
      <c r="B49" t="s">
        <v>1073</v>
      </c>
      <c r="C49" t="s">
        <v>1030</v>
      </c>
      <c r="D49">
        <v>16</v>
      </c>
      <c r="E49">
        <v>18</v>
      </c>
      <c r="F49" t="s">
        <v>631</v>
      </c>
      <c r="G49" t="s">
        <v>1074</v>
      </c>
      <c r="H49" t="s">
        <v>1032</v>
      </c>
    </row>
    <row r="50" spans="1:8">
      <c r="A50">
        <v>47</v>
      </c>
      <c r="B50" t="s">
        <v>1075</v>
      </c>
      <c r="C50" t="s">
        <v>1034</v>
      </c>
      <c r="D50">
        <v>32</v>
      </c>
      <c r="E50">
        <v>29</v>
      </c>
      <c r="F50" t="s">
        <v>635</v>
      </c>
      <c r="G50" t="s">
        <v>1076</v>
      </c>
      <c r="H50" t="s">
        <v>1036</v>
      </c>
    </row>
    <row r="51" spans="1:8">
      <c r="A51">
        <v>48</v>
      </c>
      <c r="B51" t="s">
        <v>1077</v>
      </c>
      <c r="C51" t="s">
        <v>1038</v>
      </c>
      <c r="D51">
        <v>19</v>
      </c>
      <c r="E51">
        <v>20</v>
      </c>
      <c r="F51" t="s">
        <v>631</v>
      </c>
      <c r="G51" t="s">
        <v>1078</v>
      </c>
      <c r="H51" t="s">
        <v>1040</v>
      </c>
    </row>
    <row r="52" spans="1:8">
      <c r="A52">
        <v>49</v>
      </c>
      <c r="B52" t="s">
        <v>1079</v>
      </c>
      <c r="C52" t="s">
        <v>1042</v>
      </c>
      <c r="D52">
        <v>27</v>
      </c>
      <c r="E52">
        <v>25</v>
      </c>
      <c r="F52" t="s">
        <v>631</v>
      </c>
      <c r="G52" t="s">
        <v>1080</v>
      </c>
      <c r="H52" t="s">
        <v>1044</v>
      </c>
    </row>
    <row r="53" spans="1:8">
      <c r="A53">
        <v>50</v>
      </c>
      <c r="B53" t="s">
        <v>1081</v>
      </c>
      <c r="C53" t="s">
        <v>1046</v>
      </c>
      <c r="D53">
        <v>56</v>
      </c>
      <c r="E53">
        <v>53</v>
      </c>
      <c r="F53" t="s">
        <v>635</v>
      </c>
      <c r="G53" t="s">
        <v>1082</v>
      </c>
      <c r="H53" t="s">
        <v>963</v>
      </c>
    </row>
    <row r="54" spans="1:8">
      <c r="A54">
        <v>51</v>
      </c>
      <c r="B54" t="s">
        <v>1083</v>
      </c>
      <c r="C54" t="s">
        <v>1049</v>
      </c>
      <c r="D54">
        <v>34</v>
      </c>
      <c r="E54">
        <v>32</v>
      </c>
      <c r="F54" t="s">
        <v>631</v>
      </c>
      <c r="G54" t="s">
        <v>1084</v>
      </c>
      <c r="H54" t="s">
        <v>1051</v>
      </c>
    </row>
    <row r="55" spans="1:8">
      <c r="A55">
        <v>52</v>
      </c>
      <c r="B55" t="s">
        <v>1085</v>
      </c>
      <c r="C55" t="s">
        <v>1053</v>
      </c>
      <c r="D55">
        <v>43</v>
      </c>
      <c r="E55">
        <v>40</v>
      </c>
      <c r="F55" t="s">
        <v>631</v>
      </c>
      <c r="G55" t="s">
        <v>1086</v>
      </c>
      <c r="H55" t="s">
        <v>1055</v>
      </c>
    </row>
    <row r="56" spans="1:8">
      <c r="A56">
        <v>53</v>
      </c>
      <c r="B56" t="s">
        <v>1087</v>
      </c>
      <c r="C56" t="s">
        <v>1057</v>
      </c>
      <c r="D56">
        <v>16</v>
      </c>
      <c r="E56">
        <v>18</v>
      </c>
      <c r="F56" t="s">
        <v>631</v>
      </c>
      <c r="G56" t="s">
        <v>1074</v>
      </c>
      <c r="H56" t="s">
        <v>1059</v>
      </c>
    </row>
    <row r="57" spans="1:8">
      <c r="A57">
        <v>54</v>
      </c>
      <c r="B57" t="s">
        <v>1088</v>
      </c>
      <c r="C57" t="s">
        <v>1007</v>
      </c>
      <c r="D57">
        <v>72</v>
      </c>
      <c r="E57">
        <v>68</v>
      </c>
      <c r="F57" t="s">
        <v>635</v>
      </c>
      <c r="G57" t="s">
        <v>1089</v>
      </c>
      <c r="H57" t="s">
        <v>961</v>
      </c>
    </row>
    <row r="58" spans="1:8">
      <c r="A58">
        <v>55</v>
      </c>
      <c r="B58" t="s">
        <v>1090</v>
      </c>
      <c r="C58" t="s">
        <v>1063</v>
      </c>
      <c r="D58">
        <v>39</v>
      </c>
      <c r="E58">
        <v>36</v>
      </c>
      <c r="F58" t="s">
        <v>631</v>
      </c>
      <c r="G58" t="s">
        <v>1091</v>
      </c>
      <c r="H58" t="s">
        <v>963</v>
      </c>
    </row>
    <row r="59" spans="1:8">
      <c r="A59">
        <v>56</v>
      </c>
      <c r="B59" t="s">
        <v>1092</v>
      </c>
      <c r="C59" t="s">
        <v>673</v>
      </c>
      <c r="D59">
        <v>60</v>
      </c>
      <c r="E59">
        <v>56</v>
      </c>
      <c r="F59" t="s">
        <v>631</v>
      </c>
      <c r="G59" t="s">
        <v>1093</v>
      </c>
      <c r="H59" t="s">
        <v>980</v>
      </c>
    </row>
    <row r="60" spans="1:8">
      <c r="A60">
        <v>57</v>
      </c>
      <c r="B60" t="s">
        <v>1094</v>
      </c>
      <c r="C60" t="s">
        <v>670</v>
      </c>
      <c r="D60">
        <v>45</v>
      </c>
      <c r="E60">
        <v>42</v>
      </c>
      <c r="F60" t="s">
        <v>635</v>
      </c>
      <c r="G60" t="s">
        <v>1095</v>
      </c>
      <c r="H60" t="s">
        <v>965</v>
      </c>
    </row>
    <row r="61" spans="1:8">
      <c r="A61">
        <v>58</v>
      </c>
      <c r="B61" t="s">
        <v>1096</v>
      </c>
      <c r="C61" t="s">
        <v>665</v>
      </c>
      <c r="D61">
        <v>24</v>
      </c>
      <c r="E61">
        <v>22</v>
      </c>
      <c r="F61" t="s">
        <v>631</v>
      </c>
      <c r="G61" t="s">
        <v>1097</v>
      </c>
      <c r="H61" t="s">
        <v>973</v>
      </c>
    </row>
    <row r="62" spans="1:8">
      <c r="A62">
        <v>59</v>
      </c>
      <c r="B62" t="s">
        <v>1098</v>
      </c>
      <c r="C62" t="s">
        <v>1016</v>
      </c>
      <c r="D62">
        <v>52</v>
      </c>
      <c r="E62">
        <v>49</v>
      </c>
      <c r="F62" t="s">
        <v>631</v>
      </c>
      <c r="G62" t="s">
        <v>1099</v>
      </c>
      <c r="H62" t="s">
        <v>1018</v>
      </c>
    </row>
    <row r="63" spans="1:8">
      <c r="A63">
        <v>60</v>
      </c>
      <c r="B63" t="s">
        <v>1100</v>
      </c>
      <c r="C63" t="s">
        <v>1030</v>
      </c>
      <c r="D63">
        <v>17</v>
      </c>
      <c r="E63">
        <v>19</v>
      </c>
      <c r="F63" t="s">
        <v>631</v>
      </c>
      <c r="G63" t="s">
        <v>1101</v>
      </c>
      <c r="H63" t="s">
        <v>1032</v>
      </c>
    </row>
    <row r="64" spans="1:8">
      <c r="A64">
        <v>61</v>
      </c>
      <c r="B64" t="s">
        <v>1102</v>
      </c>
      <c r="C64" t="s">
        <v>1034</v>
      </c>
      <c r="D64">
        <v>33</v>
      </c>
      <c r="E64">
        <v>30</v>
      </c>
      <c r="F64" t="s">
        <v>635</v>
      </c>
      <c r="G64" t="s">
        <v>1050</v>
      </c>
      <c r="H64" t="s">
        <v>1036</v>
      </c>
    </row>
    <row r="65" spans="1:8">
      <c r="A65">
        <v>62</v>
      </c>
      <c r="B65" t="s">
        <v>1103</v>
      </c>
      <c r="C65" t="s">
        <v>1038</v>
      </c>
      <c r="D65">
        <v>20</v>
      </c>
      <c r="E65">
        <v>21</v>
      </c>
      <c r="F65" t="s">
        <v>631</v>
      </c>
      <c r="G65" t="s">
        <v>1104</v>
      </c>
      <c r="H65" t="s">
        <v>1040</v>
      </c>
    </row>
    <row r="66" spans="1:8">
      <c r="A66">
        <v>63</v>
      </c>
      <c r="B66" t="s">
        <v>1105</v>
      </c>
      <c r="C66" t="s">
        <v>1042</v>
      </c>
      <c r="D66">
        <v>28</v>
      </c>
      <c r="E66">
        <v>26</v>
      </c>
      <c r="F66" t="s">
        <v>631</v>
      </c>
      <c r="G66" t="s">
        <v>1106</v>
      </c>
      <c r="H66" t="s">
        <v>1044</v>
      </c>
    </row>
    <row r="67" spans="1:8">
      <c r="A67">
        <v>64</v>
      </c>
      <c r="B67" t="s">
        <v>1107</v>
      </c>
      <c r="C67" t="s">
        <v>1046</v>
      </c>
      <c r="D67">
        <v>57</v>
      </c>
      <c r="E67">
        <v>54</v>
      </c>
      <c r="F67" t="s">
        <v>635</v>
      </c>
      <c r="G67" t="s">
        <v>1108</v>
      </c>
      <c r="H67" t="s">
        <v>963</v>
      </c>
    </row>
    <row r="68" spans="1:8">
      <c r="A68">
        <v>65</v>
      </c>
      <c r="B68" t="s">
        <v>1109</v>
      </c>
      <c r="C68" t="s">
        <v>1049</v>
      </c>
      <c r="D68">
        <v>35</v>
      </c>
      <c r="E68">
        <v>33</v>
      </c>
      <c r="F68" t="s">
        <v>631</v>
      </c>
      <c r="G68" t="s">
        <v>1110</v>
      </c>
      <c r="H68" t="s">
        <v>1051</v>
      </c>
    </row>
    <row r="69" spans="1:8">
      <c r="A69">
        <v>66</v>
      </c>
      <c r="B69" t="s">
        <v>1111</v>
      </c>
      <c r="C69" t="s">
        <v>1053</v>
      </c>
      <c r="D69">
        <v>44</v>
      </c>
      <c r="E69">
        <v>41</v>
      </c>
      <c r="F69" t="s">
        <v>631</v>
      </c>
      <c r="G69" t="s">
        <v>1112</v>
      </c>
      <c r="H69" t="s">
        <v>1055</v>
      </c>
    </row>
    <row r="70" spans="1:8">
      <c r="A70">
        <v>67</v>
      </c>
      <c r="B70" t="s">
        <v>1113</v>
      </c>
      <c r="C70" t="s">
        <v>1057</v>
      </c>
      <c r="D70">
        <v>17</v>
      </c>
      <c r="E70">
        <v>19</v>
      </c>
      <c r="F70" t="s">
        <v>631</v>
      </c>
      <c r="G70" t="s">
        <v>1101</v>
      </c>
      <c r="H70" t="s">
        <v>1059</v>
      </c>
    </row>
    <row r="71" spans="1:8">
      <c r="A71">
        <v>68</v>
      </c>
      <c r="B71" t="s">
        <v>1114</v>
      </c>
      <c r="C71" t="s">
        <v>1007</v>
      </c>
      <c r="D71">
        <v>73</v>
      </c>
      <c r="E71">
        <v>69</v>
      </c>
      <c r="F71" t="s">
        <v>635</v>
      </c>
      <c r="G71" t="s">
        <v>1115</v>
      </c>
      <c r="H71" t="s">
        <v>961</v>
      </c>
    </row>
    <row r="72" spans="1:8">
      <c r="A72">
        <v>69</v>
      </c>
      <c r="B72" t="s">
        <v>1116</v>
      </c>
      <c r="C72" t="s">
        <v>1063</v>
      </c>
      <c r="D72">
        <v>40</v>
      </c>
      <c r="E72">
        <v>37</v>
      </c>
      <c r="F72" t="s">
        <v>631</v>
      </c>
      <c r="G72" t="s">
        <v>1117</v>
      </c>
      <c r="H72" t="s">
        <v>963</v>
      </c>
    </row>
    <row r="73" spans="1:8">
      <c r="A73">
        <v>70</v>
      </c>
      <c r="B73" t="s">
        <v>1118</v>
      </c>
      <c r="C73" t="s">
        <v>673</v>
      </c>
      <c r="D73">
        <v>61</v>
      </c>
      <c r="E73">
        <v>57</v>
      </c>
      <c r="F73" t="s">
        <v>631</v>
      </c>
      <c r="G73" t="s">
        <v>1119</v>
      </c>
      <c r="H73" t="s">
        <v>980</v>
      </c>
    </row>
    <row r="74" spans="1:8">
      <c r="A74">
        <v>71</v>
      </c>
      <c r="B74" t="s">
        <v>1120</v>
      </c>
      <c r="C74" t="s">
        <v>670</v>
      </c>
      <c r="D74">
        <v>46</v>
      </c>
      <c r="E74">
        <v>43</v>
      </c>
      <c r="F74" t="s">
        <v>635</v>
      </c>
      <c r="G74" t="s">
        <v>1121</v>
      </c>
      <c r="H74" t="s">
        <v>965</v>
      </c>
    </row>
    <row r="75" spans="1:8">
      <c r="A75">
        <v>72</v>
      </c>
      <c r="B75" t="s">
        <v>1122</v>
      </c>
      <c r="C75" t="s">
        <v>665</v>
      </c>
      <c r="D75">
        <v>25</v>
      </c>
      <c r="E75">
        <v>23</v>
      </c>
      <c r="F75" t="s">
        <v>631</v>
      </c>
      <c r="G75" t="s">
        <v>1123</v>
      </c>
      <c r="H75" t="s">
        <v>973</v>
      </c>
    </row>
    <row r="76" spans="1:8">
      <c r="A76">
        <v>73</v>
      </c>
      <c r="B76" t="s">
        <v>1124</v>
      </c>
      <c r="C76" t="s">
        <v>1016</v>
      </c>
      <c r="D76">
        <v>53</v>
      </c>
      <c r="E76">
        <v>50</v>
      </c>
      <c r="F76" t="s">
        <v>631</v>
      </c>
      <c r="G76" t="s">
        <v>1125</v>
      </c>
      <c r="H76" t="s">
        <v>1018</v>
      </c>
    </row>
    <row r="77" spans="1:8">
      <c r="A77">
        <v>74</v>
      </c>
      <c r="B77" t="s">
        <v>1126</v>
      </c>
      <c r="C77" t="s">
        <v>1030</v>
      </c>
      <c r="D77">
        <v>18</v>
      </c>
      <c r="E77">
        <v>20</v>
      </c>
      <c r="F77" t="s">
        <v>631</v>
      </c>
      <c r="G77" t="s">
        <v>1127</v>
      </c>
      <c r="H77" t="s">
        <v>1032</v>
      </c>
    </row>
    <row r="78" spans="1:8">
      <c r="A78">
        <v>75</v>
      </c>
      <c r="B78" t="s">
        <v>1128</v>
      </c>
      <c r="C78" t="s">
        <v>1034</v>
      </c>
      <c r="D78">
        <v>34</v>
      </c>
      <c r="E78">
        <v>31</v>
      </c>
      <c r="F78" t="s">
        <v>635</v>
      </c>
      <c r="G78" t="s">
        <v>1084</v>
      </c>
      <c r="H78" t="s">
        <v>1036</v>
      </c>
    </row>
    <row r="79" spans="1:8">
      <c r="A79">
        <v>76</v>
      </c>
      <c r="B79" t="s">
        <v>1129</v>
      </c>
      <c r="C79" t="s">
        <v>1038</v>
      </c>
      <c r="D79">
        <v>21</v>
      </c>
      <c r="E79">
        <v>22</v>
      </c>
      <c r="F79" t="s">
        <v>631</v>
      </c>
      <c r="G79" t="s">
        <v>1130</v>
      </c>
      <c r="H79" t="s">
        <v>1040</v>
      </c>
    </row>
    <row r="80" spans="1:8">
      <c r="A80">
        <v>77</v>
      </c>
      <c r="B80" t="s">
        <v>1131</v>
      </c>
      <c r="C80" t="s">
        <v>1042</v>
      </c>
      <c r="D80">
        <v>29</v>
      </c>
      <c r="E80">
        <v>27</v>
      </c>
      <c r="F80" t="s">
        <v>631</v>
      </c>
      <c r="G80" t="s">
        <v>1132</v>
      </c>
      <c r="H80" t="s">
        <v>1044</v>
      </c>
    </row>
    <row r="81" spans="1:8">
      <c r="A81">
        <v>78</v>
      </c>
      <c r="B81" t="s">
        <v>1133</v>
      </c>
      <c r="C81" t="s">
        <v>1046</v>
      </c>
      <c r="D81">
        <v>58</v>
      </c>
      <c r="E81">
        <v>55</v>
      </c>
      <c r="F81" t="s">
        <v>635</v>
      </c>
      <c r="G81" t="s">
        <v>1134</v>
      </c>
      <c r="H81" t="s">
        <v>963</v>
      </c>
    </row>
    <row r="82" spans="1:8">
      <c r="A82">
        <v>79</v>
      </c>
      <c r="B82" t="s">
        <v>1135</v>
      </c>
      <c r="C82" t="s">
        <v>1049</v>
      </c>
      <c r="D82">
        <v>36</v>
      </c>
      <c r="E82">
        <v>34</v>
      </c>
      <c r="F82" t="s">
        <v>631</v>
      </c>
      <c r="G82" t="s">
        <v>1136</v>
      </c>
      <c r="H82" t="s">
        <v>1051</v>
      </c>
    </row>
    <row r="83" spans="1:8">
      <c r="A83">
        <v>80</v>
      </c>
      <c r="B83" t="s">
        <v>1137</v>
      </c>
      <c r="C83" t="s">
        <v>1053</v>
      </c>
      <c r="D83">
        <v>45</v>
      </c>
      <c r="E83">
        <v>42</v>
      </c>
      <c r="F83" t="s">
        <v>631</v>
      </c>
      <c r="G83" t="s">
        <v>1138</v>
      </c>
      <c r="H83" t="s">
        <v>1055</v>
      </c>
    </row>
    <row r="84" spans="1:8">
      <c r="A84">
        <v>81</v>
      </c>
      <c r="B84" t="s">
        <v>1139</v>
      </c>
      <c r="C84" t="s">
        <v>1057</v>
      </c>
      <c r="D84">
        <v>18</v>
      </c>
      <c r="E84">
        <v>20</v>
      </c>
      <c r="F84" t="s">
        <v>631</v>
      </c>
      <c r="G84" t="s">
        <v>1127</v>
      </c>
      <c r="H84" t="s">
        <v>1059</v>
      </c>
    </row>
    <row r="85" spans="1:8">
      <c r="A85">
        <v>82</v>
      </c>
      <c r="B85" t="s">
        <v>1140</v>
      </c>
      <c r="C85" t="s">
        <v>1007</v>
      </c>
      <c r="D85">
        <v>74</v>
      </c>
      <c r="E85">
        <v>70</v>
      </c>
      <c r="F85" t="s">
        <v>635</v>
      </c>
      <c r="G85" t="s">
        <v>1141</v>
      </c>
      <c r="H85" t="s">
        <v>961</v>
      </c>
    </row>
    <row r="86" spans="1:8">
      <c r="A86">
        <v>83</v>
      </c>
      <c r="B86" t="s">
        <v>1142</v>
      </c>
      <c r="C86" t="s">
        <v>1063</v>
      </c>
      <c r="D86">
        <v>41</v>
      </c>
      <c r="E86">
        <v>38</v>
      </c>
      <c r="F86" t="s">
        <v>631</v>
      </c>
      <c r="G86" t="s">
        <v>1143</v>
      </c>
      <c r="H86" t="s">
        <v>963</v>
      </c>
    </row>
    <row r="87" spans="1:8">
      <c r="A87">
        <v>84</v>
      </c>
      <c r="B87" t="s">
        <v>1144</v>
      </c>
      <c r="C87" t="s">
        <v>673</v>
      </c>
      <c r="D87">
        <v>62</v>
      </c>
      <c r="E87">
        <v>58</v>
      </c>
      <c r="F87" t="s">
        <v>631</v>
      </c>
      <c r="G87" t="s">
        <v>1145</v>
      </c>
      <c r="H87" t="s">
        <v>980</v>
      </c>
    </row>
    <row r="88" spans="1:8">
      <c r="A88">
        <v>85</v>
      </c>
      <c r="B88" t="s">
        <v>1146</v>
      </c>
      <c r="C88" t="s">
        <v>670</v>
      </c>
      <c r="D88">
        <v>47</v>
      </c>
      <c r="E88">
        <v>44</v>
      </c>
      <c r="F88" t="s">
        <v>635</v>
      </c>
      <c r="G88" t="s">
        <v>1147</v>
      </c>
      <c r="H88" t="s">
        <v>965</v>
      </c>
    </row>
    <row r="89" spans="1:8">
      <c r="A89">
        <v>86</v>
      </c>
      <c r="B89" t="s">
        <v>1148</v>
      </c>
      <c r="C89" t="s">
        <v>665</v>
      </c>
      <c r="D89">
        <v>26</v>
      </c>
      <c r="E89">
        <v>24</v>
      </c>
      <c r="F89" t="s">
        <v>631</v>
      </c>
      <c r="G89" t="s">
        <v>1149</v>
      </c>
      <c r="H89" t="s">
        <v>973</v>
      </c>
    </row>
    <row r="90" spans="1:8">
      <c r="A90">
        <v>87</v>
      </c>
      <c r="B90" t="s">
        <v>1150</v>
      </c>
      <c r="C90" t="s">
        <v>1016</v>
      </c>
      <c r="D90">
        <v>54</v>
      </c>
      <c r="E90">
        <v>51</v>
      </c>
      <c r="F90" t="s">
        <v>631</v>
      </c>
      <c r="G90" t="s">
        <v>1151</v>
      </c>
      <c r="H90" t="s">
        <v>1018</v>
      </c>
    </row>
    <row r="91" spans="1:8">
      <c r="A91">
        <v>88</v>
      </c>
      <c r="B91" t="s">
        <v>1152</v>
      </c>
      <c r="C91" t="s">
        <v>1030</v>
      </c>
      <c r="D91">
        <v>19</v>
      </c>
      <c r="E91">
        <v>21</v>
      </c>
      <c r="F91" t="s">
        <v>631</v>
      </c>
      <c r="G91" t="s">
        <v>1153</v>
      </c>
      <c r="H91" t="s">
        <v>1032</v>
      </c>
    </row>
    <row r="92" spans="1:8">
      <c r="A92">
        <v>89</v>
      </c>
      <c r="B92" t="s">
        <v>1154</v>
      </c>
      <c r="C92" t="s">
        <v>1034</v>
      </c>
      <c r="D92">
        <v>35</v>
      </c>
      <c r="E92">
        <v>32</v>
      </c>
      <c r="F92" t="s">
        <v>635</v>
      </c>
      <c r="G92" t="s">
        <v>1110</v>
      </c>
      <c r="H92" t="s">
        <v>1036</v>
      </c>
    </row>
    <row r="93" spans="1:8">
      <c r="A93">
        <v>90</v>
      </c>
      <c r="B93" t="s">
        <v>1155</v>
      </c>
      <c r="C93" t="s">
        <v>1038</v>
      </c>
      <c r="D93">
        <v>22</v>
      </c>
      <c r="E93">
        <v>23</v>
      </c>
      <c r="F93" t="s">
        <v>631</v>
      </c>
      <c r="G93" t="s">
        <v>1156</v>
      </c>
      <c r="H93" t="s">
        <v>1040</v>
      </c>
    </row>
    <row r="94" spans="1:8">
      <c r="A94">
        <v>91</v>
      </c>
      <c r="B94" t="s">
        <v>1157</v>
      </c>
      <c r="C94" t="s">
        <v>1042</v>
      </c>
      <c r="D94">
        <v>30</v>
      </c>
      <c r="E94">
        <v>28</v>
      </c>
      <c r="F94" t="s">
        <v>631</v>
      </c>
      <c r="G94" t="s">
        <v>1158</v>
      </c>
      <c r="H94" t="s">
        <v>1044</v>
      </c>
    </row>
    <row r="95" spans="1:8">
      <c r="A95">
        <v>92</v>
      </c>
      <c r="B95" t="s">
        <v>1159</v>
      </c>
      <c r="C95" t="s">
        <v>1046</v>
      </c>
      <c r="D95">
        <v>59</v>
      </c>
      <c r="E95">
        <v>56</v>
      </c>
      <c r="F95" t="s">
        <v>635</v>
      </c>
      <c r="G95" t="s">
        <v>1160</v>
      </c>
      <c r="H95" t="s">
        <v>963</v>
      </c>
    </row>
    <row r="96" spans="1:8">
      <c r="A96">
        <v>93</v>
      </c>
      <c r="B96" t="s">
        <v>1161</v>
      </c>
      <c r="C96" t="s">
        <v>1049</v>
      </c>
      <c r="D96">
        <v>37</v>
      </c>
      <c r="E96">
        <v>35</v>
      </c>
      <c r="F96" t="s">
        <v>631</v>
      </c>
      <c r="G96" t="s">
        <v>1162</v>
      </c>
      <c r="H96" t="s">
        <v>1051</v>
      </c>
    </row>
    <row r="97" spans="1:8">
      <c r="A97">
        <v>94</v>
      </c>
      <c r="B97" t="s">
        <v>1163</v>
      </c>
      <c r="C97" t="s">
        <v>1053</v>
      </c>
      <c r="D97">
        <v>46</v>
      </c>
      <c r="E97">
        <v>43</v>
      </c>
      <c r="F97" t="s">
        <v>631</v>
      </c>
      <c r="G97" t="s">
        <v>1164</v>
      </c>
      <c r="H97" t="s">
        <v>1055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43AC2-D1BC-4E5D-9634-06864520CF3D}">
  <dimension ref="B1:K64"/>
  <sheetViews>
    <sheetView topLeftCell="B8" zoomScale="115" zoomScaleNormal="115" workbookViewId="0">
      <selection activeCell="B9" sqref="B9"/>
    </sheetView>
  </sheetViews>
  <sheetFormatPr defaultRowHeight="13.8"/>
  <cols>
    <col min="2" max="2" width="44.69921875" customWidth="1"/>
    <col min="3" max="3" width="55" customWidth="1"/>
    <col min="4" max="4" width="26" customWidth="1"/>
    <col min="9" max="9" width="28.3984375" customWidth="1"/>
  </cols>
  <sheetData>
    <row r="1" spans="2:11" ht="14.4" thickBot="1"/>
    <row r="2" spans="2:11" ht="17.399999999999999">
      <c r="B2" s="222" t="s">
        <v>1165</v>
      </c>
      <c r="C2" s="222"/>
      <c r="D2" s="222"/>
      <c r="I2" s="222" t="s">
        <v>1166</v>
      </c>
      <c r="J2" s="222"/>
      <c r="K2" s="222"/>
    </row>
    <row r="3" spans="2:11" ht="15.6">
      <c r="B3" s="257" t="s">
        <v>1167</v>
      </c>
      <c r="C3" s="257"/>
      <c r="D3" s="50"/>
      <c r="I3" t="s">
        <v>1168</v>
      </c>
    </row>
    <row r="4" spans="2:11">
      <c r="B4" s="38" t="s">
        <v>749</v>
      </c>
      <c r="C4" s="43" t="s">
        <v>1169</v>
      </c>
      <c r="D4" s="50"/>
      <c r="I4" t="s">
        <v>1170</v>
      </c>
    </row>
    <row r="5" spans="2:11">
      <c r="B5" s="38" t="s">
        <v>1171</v>
      </c>
      <c r="C5" s="33" t="s">
        <v>1172</v>
      </c>
      <c r="D5" s="50"/>
      <c r="I5" t="s">
        <v>1173</v>
      </c>
    </row>
    <row r="6" spans="2:11">
      <c r="B6" s="38" t="s">
        <v>1174</v>
      </c>
      <c r="C6">
        <v>2017</v>
      </c>
      <c r="D6" s="50"/>
      <c r="I6" t="s">
        <v>1165</v>
      </c>
    </row>
    <row r="7" spans="2:11">
      <c r="B7" s="38" t="s">
        <v>215</v>
      </c>
      <c r="D7" s="50"/>
      <c r="I7" t="s">
        <v>1175</v>
      </c>
    </row>
    <row r="8" spans="2:11" ht="15.6">
      <c r="B8" s="38" t="s">
        <v>644</v>
      </c>
      <c r="C8" s="41" t="s">
        <v>1176</v>
      </c>
      <c r="D8" s="50"/>
      <c r="I8" t="s">
        <v>1177</v>
      </c>
    </row>
    <row r="9" spans="2:11" ht="272.25" customHeight="1">
      <c r="B9" s="38" t="s">
        <v>1178</v>
      </c>
      <c r="C9" s="3" t="s">
        <v>1179</v>
      </c>
      <c r="D9" s="50"/>
    </row>
    <row r="10" spans="2:11" ht="18.75" customHeight="1">
      <c r="B10" s="38" t="s">
        <v>1180</v>
      </c>
      <c r="C10" t="s">
        <v>1181</v>
      </c>
      <c r="D10" s="50"/>
    </row>
    <row r="11" spans="2:11" ht="18.75" customHeight="1">
      <c r="B11" s="38" t="s">
        <v>1182</v>
      </c>
      <c r="C11" s="37" t="s">
        <v>1183</v>
      </c>
      <c r="D11" s="50"/>
    </row>
    <row r="12" spans="2:11" ht="15.6">
      <c r="B12" s="257" t="s">
        <v>1184</v>
      </c>
      <c r="C12" s="257"/>
      <c r="D12" s="50"/>
    </row>
    <row r="13" spans="2:11">
      <c r="B13" s="38" t="s">
        <v>1185</v>
      </c>
      <c r="C13" s="27">
        <v>0</v>
      </c>
      <c r="D13" s="50"/>
    </row>
    <row r="14" spans="2:11" ht="15">
      <c r="B14" s="38" t="s">
        <v>64</v>
      </c>
      <c r="C14" s="42" t="s">
        <v>1186</v>
      </c>
      <c r="D14" s="50"/>
    </row>
    <row r="15" spans="2:11">
      <c r="B15" s="38" t="s">
        <v>112</v>
      </c>
      <c r="C15" s="27">
        <v>0.3</v>
      </c>
      <c r="D15" s="50"/>
    </row>
    <row r="16" spans="2:11">
      <c r="B16" s="38" t="s">
        <v>167</v>
      </c>
      <c r="C16" t="s">
        <v>1187</v>
      </c>
      <c r="D16" s="50"/>
    </row>
    <row r="17" spans="2:4">
      <c r="B17" s="38" t="s">
        <v>245</v>
      </c>
      <c r="C17" t="s">
        <v>1188</v>
      </c>
      <c r="D17" s="50"/>
    </row>
    <row r="18" spans="2:4">
      <c r="B18" s="38" t="s">
        <v>1189</v>
      </c>
      <c r="C18" t="s">
        <v>1190</v>
      </c>
      <c r="D18" s="50"/>
    </row>
    <row r="19" spans="2:4" ht="15.6">
      <c r="B19" s="257" t="s">
        <v>1191</v>
      </c>
      <c r="C19" s="257"/>
      <c r="D19" s="50"/>
    </row>
    <row r="20" spans="2:4">
      <c r="B20" s="38" t="s">
        <v>1192</v>
      </c>
      <c r="C20" t="s">
        <v>1193</v>
      </c>
      <c r="D20" s="51" t="s">
        <v>1194</v>
      </c>
    </row>
    <row r="21" spans="2:4">
      <c r="B21" s="38" t="s">
        <v>1195</v>
      </c>
      <c r="C21" t="s">
        <v>1196</v>
      </c>
      <c r="D21" s="49" t="s">
        <v>1197</v>
      </c>
    </row>
    <row r="22" spans="2:4">
      <c r="B22" s="38" t="s">
        <v>1198</v>
      </c>
      <c r="C22" s="38" t="s">
        <v>1199</v>
      </c>
      <c r="D22" s="51" t="s">
        <v>1200</v>
      </c>
    </row>
    <row r="23" spans="2:4" ht="14.4" thickBot="1">
      <c r="B23" s="38" t="s">
        <v>1201</v>
      </c>
      <c r="C23" s="38" t="s">
        <v>1202</v>
      </c>
      <c r="D23" s="49" t="s">
        <v>1203</v>
      </c>
    </row>
    <row r="24" spans="2:4" ht="17.399999999999999">
      <c r="B24" s="222" t="s">
        <v>1175</v>
      </c>
      <c r="C24" s="222"/>
      <c r="D24" s="222"/>
    </row>
    <row r="25" spans="2:4" ht="15" customHeight="1">
      <c r="B25" s="257" t="s">
        <v>1167</v>
      </c>
      <c r="C25" s="257"/>
      <c r="D25" s="50"/>
    </row>
    <row r="26" spans="2:4">
      <c r="B26" s="38" t="s">
        <v>749</v>
      </c>
      <c r="C26" s="43" t="s">
        <v>1204</v>
      </c>
      <c r="D26" s="50"/>
    </row>
    <row r="27" spans="2:4" ht="14.4">
      <c r="B27" s="38" t="s">
        <v>1171</v>
      </c>
      <c r="C27" s="44" t="s">
        <v>1205</v>
      </c>
      <c r="D27" s="50"/>
    </row>
    <row r="28" spans="2:4" ht="14.4">
      <c r="B28" s="38" t="s">
        <v>1174</v>
      </c>
      <c r="C28" s="44" t="s">
        <v>1206</v>
      </c>
      <c r="D28" s="50"/>
    </row>
    <row r="29" spans="2:4" ht="14.4">
      <c r="B29" s="38" t="s">
        <v>215</v>
      </c>
      <c r="C29" s="44"/>
      <c r="D29" s="50"/>
    </row>
    <row r="30" spans="2:4" ht="14.4">
      <c r="B30" s="38" t="s">
        <v>644</v>
      </c>
      <c r="C30" s="44" t="s">
        <v>1207</v>
      </c>
      <c r="D30" s="50"/>
    </row>
    <row r="31" spans="2:4">
      <c r="B31" s="38" t="s">
        <v>1180</v>
      </c>
      <c r="C31" t="s">
        <v>1181</v>
      </c>
      <c r="D31" s="50"/>
    </row>
    <row r="32" spans="2:4" ht="14.4">
      <c r="B32" s="38" t="s">
        <v>1182</v>
      </c>
      <c r="C32" s="37" t="s">
        <v>1208</v>
      </c>
      <c r="D32" s="50"/>
    </row>
    <row r="33" spans="2:4" ht="248.4">
      <c r="B33" s="38" t="s">
        <v>1178</v>
      </c>
      <c r="C33" s="3" t="s">
        <v>1209</v>
      </c>
      <c r="D33" s="50"/>
    </row>
    <row r="34" spans="2:4" ht="15.6">
      <c r="B34" s="257" t="s">
        <v>1184</v>
      </c>
      <c r="C34" s="190"/>
      <c r="D34" s="50"/>
    </row>
    <row r="35" spans="2:4">
      <c r="B35" s="38" t="s">
        <v>1185</v>
      </c>
      <c r="C35" s="27">
        <v>0</v>
      </c>
      <c r="D35" s="50"/>
    </row>
    <row r="36" spans="2:4" ht="14.4">
      <c r="B36" s="38" t="s">
        <v>64</v>
      </c>
      <c r="C36" s="45">
        <v>0.2</v>
      </c>
      <c r="D36" s="50"/>
    </row>
    <row r="37" spans="2:4">
      <c r="B37" s="38" t="s">
        <v>112</v>
      </c>
      <c r="C37" s="27">
        <v>0.15</v>
      </c>
      <c r="D37" s="50"/>
    </row>
    <row r="38" spans="2:4">
      <c r="B38" s="38" t="s">
        <v>167</v>
      </c>
      <c r="C38" t="s">
        <v>1210</v>
      </c>
      <c r="D38" s="50"/>
    </row>
    <row r="39" spans="2:4">
      <c r="B39" s="38" t="s">
        <v>245</v>
      </c>
      <c r="C39" t="s">
        <v>1211</v>
      </c>
      <c r="D39" s="50"/>
    </row>
    <row r="40" spans="2:4">
      <c r="B40" s="38" t="s">
        <v>1189</v>
      </c>
      <c r="C40" t="s">
        <v>1190</v>
      </c>
      <c r="D40" s="50"/>
    </row>
    <row r="41" spans="2:4" ht="15.6">
      <c r="B41" s="257" t="s">
        <v>1191</v>
      </c>
      <c r="C41" s="190"/>
      <c r="D41" s="50"/>
    </row>
    <row r="42" spans="2:4">
      <c r="B42" s="38" t="s">
        <v>1212</v>
      </c>
      <c r="C42" t="s">
        <v>1213</v>
      </c>
      <c r="D42" s="51" t="s">
        <v>1214</v>
      </c>
    </row>
    <row r="43" spans="2:4">
      <c r="B43" s="38" t="s">
        <v>1215</v>
      </c>
      <c r="C43" s="38" t="s">
        <v>1213</v>
      </c>
      <c r="D43" s="51" t="s">
        <v>1216</v>
      </c>
    </row>
    <row r="44" spans="2:4" ht="14.4" thickBot="1">
      <c r="B44" s="38"/>
      <c r="D44" s="51"/>
    </row>
    <row r="45" spans="2:4" ht="17.399999999999999">
      <c r="B45" s="222" t="s">
        <v>1177</v>
      </c>
      <c r="C45" s="258"/>
      <c r="D45" s="259"/>
    </row>
    <row r="46" spans="2:4" ht="15.6">
      <c r="B46" s="257" t="s">
        <v>1167</v>
      </c>
      <c r="C46" s="190"/>
      <c r="D46" s="50"/>
    </row>
    <row r="47" spans="2:4">
      <c r="B47" s="38" t="s">
        <v>749</v>
      </c>
      <c r="C47" s="43" t="s">
        <v>1217</v>
      </c>
      <c r="D47" s="50"/>
    </row>
    <row r="48" spans="2:4" ht="15.6">
      <c r="B48" s="38" t="s">
        <v>1171</v>
      </c>
      <c r="C48" s="48" t="s">
        <v>1218</v>
      </c>
      <c r="D48" s="50"/>
    </row>
    <row r="49" spans="2:4" ht="15.6">
      <c r="B49" s="38" t="s">
        <v>215</v>
      </c>
      <c r="C49" s="48"/>
      <c r="D49" s="50"/>
    </row>
    <row r="50" spans="2:4" ht="15.6">
      <c r="B50" s="38" t="s">
        <v>1174</v>
      </c>
      <c r="C50" s="46" t="s">
        <v>1219</v>
      </c>
      <c r="D50" s="50"/>
    </row>
    <row r="51" spans="2:4" ht="14.4">
      <c r="B51" s="38" t="s">
        <v>644</v>
      </c>
      <c r="C51" s="44" t="s">
        <v>1220</v>
      </c>
      <c r="D51" s="50"/>
    </row>
    <row r="52" spans="2:4">
      <c r="B52" s="38" t="s">
        <v>1180</v>
      </c>
      <c r="C52" t="s">
        <v>1181</v>
      </c>
      <c r="D52" s="50"/>
    </row>
    <row r="53" spans="2:4">
      <c r="B53" s="38" t="s">
        <v>1182</v>
      </c>
      <c r="C53" s="33" t="s">
        <v>1221</v>
      </c>
      <c r="D53" s="50"/>
    </row>
    <row r="54" spans="2:4" ht="234.6">
      <c r="B54" s="38" t="s">
        <v>1178</v>
      </c>
      <c r="C54" s="3" t="s">
        <v>1222</v>
      </c>
      <c r="D54" s="50"/>
    </row>
    <row r="55" spans="2:4" ht="15.6">
      <c r="B55" s="257" t="s">
        <v>1184</v>
      </c>
      <c r="C55" s="190"/>
      <c r="D55" s="50"/>
    </row>
    <row r="56" spans="2:4">
      <c r="B56" s="38" t="s">
        <v>1185</v>
      </c>
      <c r="C56" s="27">
        <v>0</v>
      </c>
      <c r="D56" s="50"/>
    </row>
    <row r="57" spans="2:4" ht="14.4">
      <c r="B57" s="38" t="s">
        <v>64</v>
      </c>
      <c r="C57" s="44" t="s">
        <v>1223</v>
      </c>
      <c r="D57" s="50"/>
    </row>
    <row r="58" spans="2:4">
      <c r="B58" s="38" t="s">
        <v>112</v>
      </c>
      <c r="C58" s="27">
        <v>0.15</v>
      </c>
      <c r="D58" s="50"/>
    </row>
    <row r="59" spans="2:4">
      <c r="B59" s="38" t="s">
        <v>167</v>
      </c>
      <c r="C59" t="s">
        <v>1210</v>
      </c>
      <c r="D59" s="50"/>
    </row>
    <row r="60" spans="2:4" ht="14.4">
      <c r="B60" s="38" t="s">
        <v>245</v>
      </c>
      <c r="C60" s="47" t="s">
        <v>1224</v>
      </c>
      <c r="D60" s="50"/>
    </row>
    <row r="61" spans="2:4">
      <c r="B61" s="38" t="s">
        <v>1189</v>
      </c>
      <c r="C61" t="s">
        <v>1190</v>
      </c>
      <c r="D61" s="50"/>
    </row>
    <row r="62" spans="2:4" ht="15.6">
      <c r="B62" s="257" t="s">
        <v>1191</v>
      </c>
      <c r="C62" s="190"/>
      <c r="D62" s="50"/>
    </row>
    <row r="63" spans="2:4">
      <c r="B63" s="38" t="s">
        <v>1225</v>
      </c>
      <c r="C63" t="s">
        <v>1226</v>
      </c>
      <c r="D63" s="49" t="s">
        <v>1227</v>
      </c>
    </row>
    <row r="64" spans="2:4" ht="14.4" thickBot="1">
      <c r="B64" s="39"/>
      <c r="C64" s="40"/>
      <c r="D64" s="52"/>
    </row>
  </sheetData>
  <mergeCells count="13">
    <mergeCell ref="B46:C46"/>
    <mergeCell ref="B55:C55"/>
    <mergeCell ref="B62:C62"/>
    <mergeCell ref="I2:K2"/>
    <mergeCell ref="B2:D2"/>
    <mergeCell ref="B24:D24"/>
    <mergeCell ref="B45:D45"/>
    <mergeCell ref="B3:C3"/>
    <mergeCell ref="B12:C12"/>
    <mergeCell ref="B19:C19"/>
    <mergeCell ref="B25:C25"/>
    <mergeCell ref="B34:C34"/>
    <mergeCell ref="B41:C41"/>
  </mergeCells>
  <hyperlinks>
    <hyperlink ref="C26" r:id="rId1" display="https://www.bing.com/images/search?view=detailV2&amp;ccid=YmuBmm%2bl&amp;id=C86045958DC4A7BB23C34B2A33912B7A5E7DD795&amp;thid=OIP.YmuBmm-lCYkBje-aPGy8PAHaEK&amp;mediaurl=https%3a%2f%2fodinland.com%2fwp-content%2fuploads%2f2021%2f09%2fDu-an-khu-cong-nghiep-phuong-nam.jpg&amp;cdnurl=https%3a%2f%2fth.bing.com%2fth%2fid%2fR.626b819a6fa50989018def9a3c6cbc3c%3frik%3dldd9XnorkTMqSw%26pid%3dImgRaw%26r%3d0&amp;exph=900&amp;expw=1600&amp;q=ph%c6%b0%c6%a1ng+nam+u%c3%b4ng+b%c3%ad&amp;FORM=IRPRST&amp;ck=898B780CDC50504F0EA2EA780F28619F&amp;selectedIndex=0&amp;itb=0&amp;idpp=overlayview&amp;ajaxhist=0&amp;ajaxserp=0" xr:uid="{23397B23-1601-42AB-9E78-44FAFD4A6DFC}"/>
    <hyperlink ref="C4" r:id="rId2" xr:uid="{AD22CB0B-19A0-4F64-ABEB-15979E897D2E}"/>
    <hyperlink ref="C47" r:id="rId3" display="https://www.bing.com/images/search?view=detailV2&amp;ccid=lBMrUhID&amp;id=FDEF33561AFDD4B56132EBB71240D72F57867B78&amp;thid=OIP.lBMrUhIDkGeubPDG3vyGNwHaFj&amp;mediaurl=https%3A%2F%2Fwww.redsunland.vn%2Fwp-content%2Fuploads%2F2024%2F05%2Fcum-cong-nghiep-cam-thinh-redsunland-7-of-16.jpg&amp;cdnurl=https%3A%2F%2Fth.bing.com%2Fth%2Fid%2FR.94132b5212039067ae6cf0c6defc8637%3Frik%3DeHuGVy%252fXQBK36w%26pid%3DImgRaw%26r%3D0&amp;exph=900&amp;expw=1200&amp;q=C%E1%BB%A5m+CN+c%E1%BA%A9m+th%E1%BB%8Bnh&amp;FORM=IRPRST&amp;ck=D44DD411157EA691ED353348E22F08E1&amp;selectedIndex=4&amp;itb=0&amp;cw=855&amp;ch=932&amp;ajaxhist=0&amp;ajaxserp=0" xr:uid="{9AA06D2E-3E3E-4F26-9BDD-8732B7AA2758}"/>
    <hyperlink ref="D42" r:id="rId4" display="https://www.google.com/maps/place/Tr%E1%BA%A1m+s%E1%BB%AD+l%C3%BD+n%C6%B0%E1%BB%9Bc+th%E1%BA%A3i/@21.0132003,106.7050408,3068m/data=!3m1!1e3!4m14!1m7!3m6!1s0x314a7d799ea4cefb:0xd9e4cb0184fb25!2zQ-G7pW0gQ8O0bmcgbmdoaeG7h3AgUGjGsMahbmcgTmFt!8m2!3d21.0153002!4d106.6944278!16s%2Fg%2F11kq68_qx8!3m5!1s0x314a7d005caa74a7:0x2584f89b44a19b70!8m2!3d21.0113146!4d106.7022719!16s%2Fg%2F11m68k3v5m!5m1!1e1?entry=ttu&amp;g_ep=EgoyMDI1MDkwOC4wIKXMDSoASAFQAw%3D%3D" xr:uid="{886D4626-5282-4E1F-B9F9-56C94AF73406}"/>
    <hyperlink ref="D43" r:id="rId5" xr:uid="{D0B93EDE-376E-41DC-8D82-C82C1B57045E}"/>
    <hyperlink ref="D20" r:id="rId6" xr:uid="{E7CA4734-A3E7-4C08-9667-7739CEAB247B}"/>
    <hyperlink ref="D22" r:id="rId7" display="https://www.google.com/maps/place/Tr%E1%BA%A1m+tu%E1%BA%A7n+ho%C3%A0n+nh%C3%A0+m%C3%A1y+nhi%E1%BB%87t+%C4%91i%E1%BB%87n+Qu%E1%BA%A3ng+Ninh/@21.0095887,107.1003353,4793m/data=!3m1!1e3!4m9!1m2!2m1!1zY-G7pW0gY8O0bmcgbmdoaeG7h3AgaMOgIGtow6FuaA!3m5!1s0x314af911a4deeca7:0x90f160ccaafa0351!8m2!3d21.0076192!4d107.115515!16s%2Fg%2F11j0wcgx4x!5m1!1e1?entry=ttu&amp;g_ep=EgoyMDI1MDkwOC4wIKXMDSoASAFQAw%3D%3D" xr:uid="{85E8F788-4BAB-44A3-BE91-5F8F769D8939}"/>
    <hyperlink ref="D21" r:id="rId8" xr:uid="{78C13588-5966-4272-AFE8-2F580ACF1FAF}"/>
    <hyperlink ref="D23" r:id="rId9" xr:uid="{A68149BA-AA9A-4BAE-B49D-E9D5189A2372}"/>
    <hyperlink ref="D63" r:id="rId10" xr:uid="{EF885D36-25D3-44FF-9609-A66E9660BAD4}"/>
  </hyperlinks>
  <pageMargins left="0.7" right="0.7" top="0.75" bottom="0.75" header="0.3" footer="0.3"/>
  <drawing r:id="rId11"/>
  <legacyDrawing r:id="rId12"/>
</worksheet>
</file>

<file path=docMetadata/LabelInfo.xml><?xml version="1.0" encoding="utf-8"?>
<clbl:labelList xmlns:clbl="http://schemas.microsoft.com/office/2020/mipLabelMetadata">
  <clbl:label id="{77b77bf4-2a92-401c-a7ea-bc2d78deaf64}" enabled="0" method="" siteId="{77b77bf4-2a92-401c-a7ea-bc2d78deaf6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Tài sản</vt:lpstr>
      <vt:lpstr>SIP Quảng Ninh</vt:lpstr>
      <vt:lpstr>Dữ liệu</vt:lpstr>
      <vt:lpstr>Quy hoạch thông minh</vt:lpstr>
      <vt:lpstr>Dữ liệu Du lịch</vt:lpstr>
      <vt:lpstr>Kinh tế Tài chính</vt:lpstr>
      <vt:lpstr>Chi tiết hành khách</vt:lpstr>
      <vt:lpstr>94 cơ sở lưu trú</vt:lpstr>
      <vt:lpstr>Layer 1 Hà Khánh Cẩm Thịnh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LÊ ĐỨC HUY</dc:creator>
  <cp:keywords/>
  <dc:description/>
  <cp:lastModifiedBy>Pham Tran Lam Nhu</cp:lastModifiedBy>
  <cp:revision/>
  <dcterms:created xsi:type="dcterms:W3CDTF">2025-08-30T03:23:52Z</dcterms:created>
  <dcterms:modified xsi:type="dcterms:W3CDTF">2025-09-20T07:46:46Z</dcterms:modified>
  <cp:category/>
  <cp:contentStatus/>
</cp:coreProperties>
</file>