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phamt\"/>
    </mc:Choice>
  </mc:AlternateContent>
  <xr:revisionPtr revIDLastSave="0" documentId="13_ncr:1_{06004200-EF5C-414A-9C08-232B895EE6A4}" xr6:coauthVersionLast="47" xr6:coauthVersionMax="47" xr10:uidLastSave="{00000000-0000-0000-0000-000000000000}"/>
  <bookViews>
    <workbookView xWindow="-108" yWindow="-108" windowWidth="23256" windowHeight="12456" firstSheet="4" activeTab="4" xr2:uid="{B9020844-DC09-4E1A-9B92-30BE4E7D1A13}"/>
  </bookViews>
  <sheets>
    <sheet name="Tài sản" sheetId="1" r:id="rId1"/>
    <sheet name="SIP Quảng Ninh" sheetId="2" r:id="rId2"/>
    <sheet name="Dữ liệu" sheetId="3" r:id="rId3"/>
    <sheet name="Quy hoạch thông minh" sheetId="4" r:id="rId4"/>
    <sheet name="Dữ liệu Du lịch" sheetId="6" r:id="rId5"/>
    <sheet name="Kinh tế Tài chính" sheetId="10" r:id="rId6"/>
    <sheet name="Chi tiết hành khách" sheetId="9" r:id="rId7"/>
    <sheet name="94 cơ sở lưu trú" sheetId="8" r:id="rId8"/>
    <sheet name="Layer 1 Hà Khánh Cẩm Thịnh" sheetId="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1" i="4" l="1"/>
  <c r="C14" i="4"/>
  <c r="N83" i="4"/>
  <c r="N84" i="4"/>
  <c r="N85" i="4"/>
  <c r="N86" i="4"/>
  <c r="N87" i="4"/>
  <c r="N82" i="4"/>
  <c r="M88" i="4"/>
  <c r="L83" i="4"/>
  <c r="L84" i="4"/>
  <c r="L85" i="4"/>
  <c r="L86" i="4"/>
  <c r="L87" i="4"/>
  <c r="L82" i="4"/>
  <c r="K88" i="4"/>
  <c r="I90" i="4"/>
  <c r="I81" i="4"/>
  <c r="D76" i="4"/>
  <c r="C48" i="4"/>
  <c r="C37" i="3"/>
  <c r="F116" i="3"/>
  <c r="J85" i="4" l="1"/>
  <c r="J84" i="4"/>
  <c r="J83" i="4"/>
  <c r="J82" i="4"/>
  <c r="J86" i="4"/>
  <c r="J87" i="4"/>
  <c r="J88" i="4"/>
  <c r="K90" i="4"/>
  <c r="L88" i="4"/>
  <c r="N88" i="4"/>
  <c r="M9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tc={BD774939-42EA-4B70-A193-D56D3A74679E}</author>
    <author>tc={7BCA616F-724E-450D-B5E5-E5A92E4971AC}</author>
    <author>tc={FB6A26F8-0447-41F0-AF8C-18E432F750E3}</author>
    <author>tc={485E28E5-AAF5-40C2-B2AD-D86E42461AA0}</author>
    <author>tc={5D20007D-2B7D-4EC6-8BA9-D0006DF2E3B4}</author>
    <author>tc={164BD54F-49FC-4D78-A424-C340C633171D}</author>
    <author>tc={D58DE3BC-7F91-4EDD-8F36-F1E12B9A7647}</author>
    <author>tc={ED9556D9-210B-414A-87C5-D0CF23A7411B}</author>
    <author>tc={3D32D33F-FD41-4281-BD2D-62DFD9E4EC10}</author>
    <author>tc={085BDAE6-C9F0-4BDA-A92F-4DC8B693BF8F}</author>
    <author>tc={CBC263D4-6C27-4319-8400-79604528B416}</author>
    <author>tc={D6235719-AE5B-49EE-BF3F-7C991DBB94C5}</author>
    <author>tc={05594555-4971-4D5C-81F2-F84E0BEE2148}</author>
    <author>tc={FDEDA2CC-2EFE-4505-A2E6-F667F4B76D4F}</author>
    <author>tc={70F11DFA-D214-4EEE-89ED-7D57051CEEAC}</author>
    <author>tc={A175F929-CB3E-48AA-B7B9-4ED8D7133442}</author>
    <author>tc={5157412A-FD1C-469E-876A-DB868390AED9}</author>
  </authors>
  <commentList>
    <comment ref="B5" authorId="0" shapeId="0" xr:uid="{BD774939-42EA-4B70-A193-D56D3A74679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Tổng số thủ tục hành chính (TTHC) dành cho công dân được cung cấp trên hệ thống dịch vụ công (DVC).</t>
        </r>
      </text>
    </comment>
    <comment ref="B6" authorId="1" shapeId="0" xr:uid="{7BCA616F-724E-450D-B5E5-E5A92E4971AC}">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TTHC: Thủ tục hành chính</t>
        </r>
      </text>
    </comment>
    <comment ref="B11" authorId="2" shapeId="0" xr:uid="{FB6A26F8-0447-41F0-AF8C-18E432F750E3}">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Số hồ sơ có trạng thái xử lý lên cổng DVC quốc gia</t>
        </r>
      </text>
    </comment>
    <comment ref="B29" authorId="3" shapeId="0" xr:uid="{485E28E5-AAF5-40C2-B2AD-D86E42461AA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
        </r>
      </text>
    </comment>
    <comment ref="B42" authorId="4" shapeId="0" xr:uid="{5D20007D-2B7D-4EC6-8BA9-D0006DF2E3B4}">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@KHƯU VĂN DUY PHÁT  check lại tiêu đề</t>
        </r>
      </text>
    </comment>
    <comment ref="B47" authorId="5" shapeId="0" xr:uid="{164BD54F-49FC-4D78-A424-C340C633171D}">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Check lại tiêu đề chỗ này nha anh @KHƯU VĂN DUY PHÁT </t>
        </r>
      </text>
    </comment>
    <comment ref="C47" authorId="6" shapeId="0" xr:uid="{D58DE3BC-7F91-4EDD-8F36-F1E12B9A764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Diện tích đất 58.391,38 ha
Diện tích cây xanh: 15.631 ha</t>
        </r>
      </text>
    </comment>
    <comment ref="C70" authorId="7" shapeId="0" xr:uid="{ED9556D9-210B-414A-87C5-D0CF23A7411B}">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
        </r>
      </text>
    </comment>
    <comment ref="C73" authorId="8" shapeId="0" xr:uid="{3D32D33F-FD41-4281-BD2D-62DFD9E4EC1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Huyện Vân Đồn: Vững tin năm học mới - Báo Quảng Ninh điện tử 
Các chỉ tiêu cụ thể được đặt ra là học sinh mầm non lên lớp 1 đạt 100%, tỷ lệ học sinh lên lớp các cấp đạt 99% trở lên, tỷ lệ tốt nghiệp THPT đạt 99,5%. </t>
        </r>
      </text>
    </comment>
    <comment ref="B88" authorId="9" shapeId="0" xr:uid="{085BDAE6-C9F0-4BDA-A92F-4DC8B693BF8F}">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Tổng diện tích đất dân dụng 3660
Đất cây xanh từ đất dân dụng : 300
-&gt; 8,2%
</t>
        </r>
      </text>
    </comment>
    <comment ref="C90" authorId="10" shapeId="0" xr:uid="{CBC263D4-6C27-4319-8400-79604528B416}">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FAKE</t>
        </r>
      </text>
    </comment>
    <comment ref="B91" authorId="11" shapeId="0" xr:uid="{D6235719-AE5B-49EE-BF3F-7C991DBB94C5}">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Phủ xanh mới 300 ha
Số dân: 54000
Số cây: 5769 (fake)
</t>
        </r>
      </text>
    </comment>
    <comment ref="B92" authorId="12" shapeId="0" xr:uid="{05594555-4971-4D5C-81F2-F84E0BEE214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lại tiêu đề</t>
        </r>
      </text>
    </comment>
    <comment ref="C92" authorId="13" shapeId="0" xr:uid="{FDEDA2CC-2EFE-4505-A2E6-F667F4B76D4F}">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
        </r>
      </text>
    </comment>
    <comment ref="C112" authorId="14" shapeId="0" xr:uid="{70F11DFA-D214-4EEE-89ED-7D57051CEEAC}">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Show buổi sáng, đèn không bật</t>
        </r>
      </text>
    </comment>
    <comment ref="C115" authorId="15" shapeId="0" xr:uid="{A175F929-CB3E-48AA-B7B9-4ED8D7133442}">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Bản đồ quy hoạch đặc khu kinh tế Vân Đồn mới nhất 2020 - Đất Vân Đồn | Trang Thông Tin Bất Động Sản Vân Đồn 
</t>
        </r>
      </text>
    </comment>
    <comment ref="C116" authorId="16" shapeId="0" xr:uid="{5157412A-FD1C-469E-876A-DB868390AED9}">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Tổng của 4 loại vì lớp 2 không đủ chỗ vẽ chart cho 7 loại đất một lúc
Đất đơn vị ở	2470
Đất công cộng - đô thị	180
Đất cây xanh	300
Đất giao thông	710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tc={E8E0792C-AF68-4E5D-9743-D58B7793596B}</author>
    <author>tc={9E415918-B6BF-4C2E-B254-FEBE29A82929}</author>
    <author>tc={607BCBAB-93B4-453D-A2DA-44A307ADC915}</author>
    <author>tc={04AF699C-0152-460F-BA0F-8EB7CC5CCA1F}</author>
    <author>tc={F0381937-F57B-42A7-BBAD-63AD948DBF98}</author>
    <author>tc={AE81B9DD-A18E-41E8-96A1-D6CD520279E6}</author>
    <author>tc={E240C7E3-784C-4C02-AFAD-92A40A7D19C6}</author>
    <author>tc={0AFD1796-2479-4BAF-AB33-92E887766215}</author>
    <author>tc={086D9CBE-9D49-4982-B093-26C529441097}</author>
  </authors>
  <commentList>
    <comment ref="D3" authorId="0" shapeId="0" xr:uid="{E8E0792C-AF68-4E5D-9743-D58B7793596B}">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Bản đồ quy hoạch đặc khu kinh tế Vân Đồn mới nhất 2020 - Đất Vân Đồn | Trang Thông Tin Bất Động Sản Vân Đồn </t>
        </r>
      </text>
    </comment>
    <comment ref="C16" authorId="1" shapeId="0" xr:uid="{9E415918-B6BF-4C2E-B254-FEBE29A82929}">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
        </r>
      </text>
    </comment>
    <comment ref="C21" authorId="2" shapeId="0" xr:uid="{607BCBAB-93B4-453D-A2DA-44A307ADC915}">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Microsoft Word - 2.3. Tom tat_QHCSYTQG_DT9_sua sau y kien Vu cuc_16102022_OK.docx 
Reply:
    Ngành Y tế chủ động thực hiện các mục tiêu phát triển bền vững năm 2025 | baotintuc.vn 
Năm 2025, ngành Y tế sẽ tiếp tục thực hiện các chỉ tiêu quan trọng do Quốc hội, Chính phủ giao, bao gồm: tỷ lệ dân số tham gia bảo hiểm y tế đạt 95%; số bác sĩ trên 10.000 dân đạt 15 bác sĩ; số giường bệnh trên 10.000 dân đạt 34,5 giường. </t>
        </r>
      </text>
    </comment>
    <comment ref="C34" authorId="3" shapeId="0" xr:uid="{04AF699C-0152-460F-BA0F-8EB7CC5CCA1F}">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Quảng Ninh: Phường Cẩm Thịnh - Cẩm phả (KK) </t>
        </r>
      </text>
    </comment>
    <comment ref="C35" authorId="4" shapeId="0" xr:uid="{F0381937-F57B-42A7-BBAD-63AD948DBF98}">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Không có cụ thể, lấy trung bình ở hà nội và giảm xuống một chút vì vân đồn chưa phát triển đầy đủ
Ô nhiễm tiếng ồn giao thông trong các đô thị phát triển và bài học kinh nghiệm từ Thụy Điển </t>
        </r>
      </text>
    </comment>
    <comment ref="C36" authorId="5" shapeId="0" xr:uid="{AE81B9DD-A18E-41E8-96A1-D6CD520279E6}">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Đánh giá nước biển dâng cần dựa trên số liệu chính thức | Báo Nhân Dân điện tử </t>
        </r>
      </text>
    </comment>
    <comment ref="C37" authorId="6" shapeId="0" xr:uid="{E240C7E3-784C-4C02-AFAD-92A40A7D19C6}">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
        </r>
      </text>
    </comment>
    <comment ref="B83" authorId="7" shapeId="0" xr:uid="{0AFD1796-2479-4BAF-AB33-92E887766215}">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GPMB viết rõ ra luôn nha Tuyền
Reply:
    okiee anh</t>
        </r>
      </text>
    </comment>
    <comment ref="B115" authorId="8" shapeId="0" xr:uid="{086D9CBE-9D49-4982-B093-26C52944109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Estimate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tc={02AF23C0-75B4-41D7-9F79-008723E81282}</author>
    <author>tc={47F63E1F-A6BC-4821-8D2D-4497C416CE3C}</author>
  </authors>
  <commentList>
    <comment ref="D48" authorId="0" shapeId="0" xr:uid="{02AF23C0-75B4-41D7-9F79-008723E81282}">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Nãy anh Vinh nói bỏ 2 cái này</t>
        </r>
      </text>
    </comment>
    <comment ref="F73" authorId="1" shapeId="0" xr:uid="{47F63E1F-A6BC-4821-8D2D-4497C416CE3C}">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Chi tiết hành khách khi nhấn vào ở sheet: Chi tiết hành khách lưu trú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tc={4A3C0123-6B02-451E-95BE-830AE390502D}</author>
    <author>tc={90013AF7-D428-48B9-B921-5EF063287789}</author>
    <author>tc={86585D59-D426-418A-A754-AE66BAA04667}</author>
  </authors>
  <commentList>
    <comment ref="C48" authorId="0" shapeId="0" xr:uid="{4A3C0123-6B02-451E-95BE-830AE390502D}">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diện tích 75 ha
https://www.redsunland.vn/bds-cong-nghiep/cum-cong-nghiep-cam-thinh-tinh-quang-ninh/?utm_source=chatgpt.com</t>
        </r>
      </text>
    </comment>
    <comment ref="C53" authorId="1" shapeId="0" xr:uid="{90013AF7-D428-48B9-B921-5EF063287789}">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739 tỷ đồng
https://www.redsunland.vn/bds-cong-nghiep/cum-cong-nghiep-cam-thinh-tinh-quang-ninh/?utm_source=chatgpt.com</t>
        </r>
      </text>
    </comment>
    <comment ref="C60" authorId="2" shapeId="0" xr:uid="{86585D59-D426-418A-A754-AE66BAA0466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@NGUYỄN LÊ THANH TUYỀN  m3/ngày đêm nha</t>
        </r>
      </text>
    </comment>
  </commentList>
</comments>
</file>

<file path=xl/sharedStrings.xml><?xml version="1.0" encoding="utf-8"?>
<sst xmlns="http://schemas.openxmlformats.org/spreadsheetml/2006/main" count="2192" uniqueCount="1231">
  <si>
    <t>KCN vân đồn</t>
  </si>
  <si>
    <t>Tên điểm</t>
  </si>
  <si>
    <t>Tài sản</t>
  </si>
  <si>
    <t xml:space="preserve">Yêu cầu </t>
  </si>
  <si>
    <t>Dữ liệu cần bổ sung  (Anh Tài cung cấp)</t>
  </si>
  <si>
    <t>Mức độ</t>
  </si>
  <si>
    <t>Khu đất (tên người thuê cụm đất)</t>
  </si>
  <si>
    <t>Xin thông tin layout của khách thuê (bên nhà khu CN hiển thị lại).</t>
  </si>
  <si>
    <t>Văn phòng điều hành</t>
  </si>
  <si>
    <t>8 Camera CCTV tĩnh, 1 Camera PTZ tầm xa</t>
  </si>
  <si>
    <t>1&gt; Model tòa nhà. Thiết kế phòng IOC ở nhà điều hành. Nằm ở tầng 1</t>
  </si>
  <si>
    <t>Cổng Văn phòng điều hành (Nút giao)</t>
  </si>
  <si>
    <t>2 Camera PTZ tầm gần =&gt; Nút giao, 
2 trụ smart pole (sẽ lắp)</t>
  </si>
  <si>
    <t>1&gt; Model nút giao</t>
  </si>
  <si>
    <t>Cao</t>
  </si>
  <si>
    <t>Nhà máy xử lý nước thải Vân Đồn</t>
  </si>
  <si>
    <t>2 Camera PTZ tầm gần, Nhà máy nước thải</t>
  </si>
  <si>
    <t>1&gt; Hiển thị model camera ở nhà máy 
2&gt; Click =&gt; trả về list camera nếu camera đơn lẻ sát nhau
3&gt; Dữ liệu nhà máy bằng 0 vì chưa đưa vào hoạt động
4&gt; hiển thị model nhà máy nước thải</t>
  </si>
  <si>
    <t>Cây xanh</t>
  </si>
  <si>
    <t>Cắm cây xanh ở các điểm đáng quan tâm</t>
  </si>
  <si>
    <t>1&gt; Hiển thị model cây
2&gt; Click vào từng cây xanh, hiển thị thông tin chi tiết</t>
  </si>
  <si>
    <t xml:space="preserve">1&gt; Xin dữ liệu thông tin cây 
- Loại cây
- Lon,lat
2&gt; Sắp tới: Trải thảm cỏ, cung cấp video flycam để model bổ sung </t>
  </si>
  <si>
    <t>Đặc khu vân đồn</t>
  </si>
  <si>
    <t>Sân bay Vân Đồn</t>
  </si>
  <si>
    <t>Fake</t>
  </si>
  <si>
    <t>Cảng biển Ao Tiên</t>
  </si>
  <si>
    <t>Camera thời gian thực, một số thuyền</t>
  </si>
  <si>
    <t>1. Model camera, thuyền</t>
  </si>
  <si>
    <t>1&gt; Thông tin camera ở cảng
2&gt; Thông tin dữ liệu hành khách, phương tiện ra vào cảng</t>
  </si>
  <si>
    <t>Camera trên đảo và Camera giao thông</t>
  </si>
  <si>
    <t>Camera</t>
  </si>
  <si>
    <t>1. Camera</t>
  </si>
  <si>
    <t>Xin thêm thông tin camera</t>
  </si>
  <si>
    <t>Yêu cầu về Tính năng</t>
  </si>
  <si>
    <t>An ninh</t>
  </si>
  <si>
    <t>1&gt; Vẫn giữa bảng sự kiện của an ninh trên SIP
2&gt; Đếm lưu lượng giao thông
3&gt; Detect biển số xe, phân loại xe. Tìm kiếm biển số xe
4&gt; Cháy khói từ PTZ tầm xa của văn phòng
(Kịch bản: có chiếc xe của lãnh đạo đi vào, mình cho tìm kiếm biển số xe để tìm ra xe lãnh đạo)</t>
  </si>
  <si>
    <t>SIP: Hiển thị sự kiện "Nhận diện xe"
Security: Danh sách xe ra vào =&gt; tìm kiếm xe; Trang camera</t>
  </si>
  <si>
    <t>Hiển thị dữ liệu cây xanh</t>
  </si>
  <si>
    <t>Yêu cầu về giao diện</t>
  </si>
  <si>
    <t>Layer 1: Giao diện layer 1 hiện tại với thông tin của SIP quảng ninh
- Cụm KCN Vân Đồn
- Đặc khu Vân Đồn ( Sân bay Vân Đồn, Cảng biển Ao Tiên)
Bổ sung 
- Text (Hiển thị Quy trình đăng ký thuê khu CN). 
- Landmark của IOC ở khu CN Vân Đồn</t>
  </si>
  <si>
    <t>Layer 2: 
- Tổng quan: Giữ lại nguyên giao diện có nước thải
- An ninh ⇒ Nút giao
- Nước thải → fake
- Môi trường ⇒ fake, nhưng sẽ hiển thị dữ liệu cây thật
- EMS ⇒ fake
Và Bản đồ hiển thị các model: Văn phòng, cây xanh, nhà máy quan trắc, camera, nút giao, sân bay, thuyền, cụm đất có tên khách thuê</t>
  </si>
  <si>
    <t>Lớp 1</t>
  </si>
  <si>
    <t>Quản trị và dịch vụ công trong tháng</t>
  </si>
  <si>
    <t>Công dân</t>
  </si>
  <si>
    <t>300 TTHC</t>
  </si>
  <si>
    <t>Số TTHC đã cung cấp DVC trực tuyến toàn trình</t>
  </si>
  <si>
    <t>140 TTHC</t>
  </si>
  <si>
    <t>STTHC đã cung cấp DVC trực tuyến một phần</t>
  </si>
  <si>
    <t>160 TTHC</t>
  </si>
  <si>
    <t>Doanh nghiệp</t>
  </si>
  <si>
    <t>180 TTHC</t>
  </si>
  <si>
    <t>95 TTHC</t>
  </si>
  <si>
    <t>Số TTHC đã cung cấp DVC trực tuyến một phần</t>
  </si>
  <si>
    <t>85 TTHC</t>
  </si>
  <si>
    <t>Số hồ sơ đồng bộ DVCQG</t>
  </si>
  <si>
    <t>6.250 hồ sơ</t>
  </si>
  <si>
    <t>Số hồ sơ trực tuyến DVCQG</t>
  </si>
  <si>
    <t>5.620 hồ sơ</t>
  </si>
  <si>
    <t>Tỷ lệ hoàn thành đúng hạn</t>
  </si>
  <si>
    <t>99,8%</t>
  </si>
  <si>
    <t>Số lượng phản ánh</t>
  </si>
  <si>
    <t>Quy hoạch đô thị</t>
  </si>
  <si>
    <t>Hồ sơ cấp phép đầu tư cần xử lý</t>
  </si>
  <si>
    <t>150 hồ sơ</t>
  </si>
  <si>
    <t>Tỷ lệ lấp đầy</t>
  </si>
  <si>
    <t>Dự án phát triển đô thị</t>
  </si>
  <si>
    <t>12 dự án</t>
  </si>
  <si>
    <t xml:space="preserve">Dân số </t>
  </si>
  <si>
    <t>54.000 người. 
Mục tiêu năm 2040: 300.000 người</t>
  </si>
  <si>
    <t>Mật độ xây dựng</t>
  </si>
  <si>
    <t>Số vi phạm xây dựng trong tháng</t>
  </si>
  <si>
    <t>2 vi phạm 
Đã xử lý: 1 vi phạm</t>
  </si>
  <si>
    <t>Y tế</t>
  </si>
  <si>
    <t>Số bệnh viện</t>
  </si>
  <si>
    <t>3</t>
  </si>
  <si>
    <t>(Trung tâm y tế Đặc khu và các phòng khám tại xã đảo Quan Lạn, Minh Châu)</t>
  </si>
  <si>
    <t>Tổng lượt khám trong tháng</t>
  </si>
  <si>
    <t>2498 lượt</t>
  </si>
  <si>
    <t>Tỷ lệ sử dụng BHYT trong tháng</t>
  </si>
  <si>
    <t>Ca nội trú trong tháng</t>
  </si>
  <si>
    <t>164 ca</t>
  </si>
  <si>
    <t>Ca ngoại trú trong tháng</t>
  </si>
  <si>
    <t>198 ca</t>
  </si>
  <si>
    <t>Ca cấp cứu trong tháng</t>
  </si>
  <si>
    <t>84 ca</t>
  </si>
  <si>
    <t>Giáo dục</t>
  </si>
  <si>
    <t>Mầm non - trường</t>
  </si>
  <si>
    <t>11 trường</t>
  </si>
  <si>
    <t>Mầm non - học sinh</t>
  </si>
  <si>
    <t>Mầm non - Giáo viên</t>
  </si>
  <si>
    <t>197 giáo viên</t>
  </si>
  <si>
    <t>Cấp tiểu học - trrường</t>
  </si>
  <si>
    <t>Cấp tiểu học - Học sinh</t>
  </si>
  <si>
    <t>Cấp tiểu học - Giáo viên</t>
  </si>
  <si>
    <t>301 giáo viên</t>
  </si>
  <si>
    <t>THCS/THPT-Trường</t>
  </si>
  <si>
    <t>THCS/THPT-Học sinh</t>
  </si>
  <si>
    <t>THCS/THPT-Giao viên</t>
  </si>
  <si>
    <t>350 giáo viên</t>
  </si>
  <si>
    <t>Du lịch</t>
  </si>
  <si>
    <t>Số sự kiện trong tháng</t>
  </si>
  <si>
    <t>10 sự kiện</t>
  </si>
  <si>
    <t>Số điểm đến du lịch</t>
  </si>
  <si>
    <t>15 điểm</t>
  </si>
  <si>
    <t>Khách du lịch nội địa trong tháng</t>
  </si>
  <si>
    <t>50.024 khách</t>
  </si>
  <si>
    <t>Khách du lịch nước ngoài trong tháng</t>
  </si>
  <si>
    <t>0 lượt (do ảnh hưởng bão)</t>
  </si>
  <si>
    <t>Số cơ sở lưu trú</t>
  </si>
  <si>
    <t>94 cơ sở</t>
  </si>
  <si>
    <t>Số lượng phản ảnh trong tháng</t>
  </si>
  <si>
    <t>Môi trường</t>
  </si>
  <si>
    <t>Mật độ phủ xanh</t>
  </si>
  <si>
    <t>27%
Diện tích cây xanh trên đầu người: 2.89 m2/người</t>
  </si>
  <si>
    <t>Tỷ lệ tái chế rác thải trong tháng</t>
  </si>
  <si>
    <t>Tỷ lệ tiêu thụ điện năng xanh trong tháng</t>
  </si>
  <si>
    <t>Lượng phát thải carbon trong tháng</t>
  </si>
  <si>
    <t>5056,68 t-CO2e</t>
  </si>
  <si>
    <t>14,200 t-CO2e</t>
  </si>
  <si>
    <t>Tiêu thụ điện năng trong tháng</t>
  </si>
  <si>
    <t>5.929.440 kWh</t>
  </si>
  <si>
    <t>28,500K kwh</t>
  </si>
  <si>
    <t>Chi phí điện năng trong tháng</t>
  </si>
  <si>
    <t>13,570M VNĐ</t>
  </si>
  <si>
    <t>57 tỷ đồng ~ 57,000M VNĐ</t>
  </si>
  <si>
    <t>Lớp 2</t>
  </si>
  <si>
    <t>An ninh - Giao thông</t>
  </si>
  <si>
    <t>Tình trạng nhân viên an ninh</t>
  </si>
  <si>
    <t>Tổng nút giao</t>
  </si>
  <si>
    <t>Tốt (100 %)</t>
  </si>
  <si>
    <t>Xấu (0 %)</t>
  </si>
  <si>
    <t>Cần kiểm tra (0 %)</t>
  </si>
  <si>
    <t>Sự kiện cần xử lý</t>
  </si>
  <si>
    <t>Thời gian xử lý trung bình</t>
  </si>
  <si>
    <t>Số vi phạm giao thông, tai nạn trong ngày</t>
  </si>
  <si>
    <t>Cảnh báo thiên tai trong tháng</t>
  </si>
  <si>
    <t>Nhân viên bảo vệ đang hoạt động</t>
  </si>
  <si>
    <t>4/22</t>
  </si>
  <si>
    <t>Quản trị &amp; dịch vụ công</t>
  </si>
  <si>
    <t>Tỷ lệ sử dụng DVC trực tuyến trong tháng</t>
  </si>
  <si>
    <t xml:space="preserve">Tỷ lệ xử lý đúng hạn trong tháng </t>
  </si>
  <si>
    <t>Số lượng hồ sơ cần xử lý:</t>
  </si>
  <si>
    <t>Số trường</t>
  </si>
  <si>
    <t>33 trường</t>
  </si>
  <si>
    <t>Số học sinh</t>
  </si>
  <si>
    <t>12.918 học sinh</t>
  </si>
  <si>
    <t>Số giáo viên</t>
  </si>
  <si>
    <t>Tỷ lệ tốt nghiệp THPT năm 2025-2026:</t>
  </si>
  <si>
    <t>99,5%</t>
  </si>
  <si>
    <t>Lưu lượng khách du lịch (Bar chart)</t>
  </si>
  <si>
    <t>trong tháng</t>
  </si>
  <si>
    <t>Ước lượng cả năm T9: Nội: 310K, Ngoại: 12K
Trọng tâm vào ngày 1,2,3,4/9 giảm dần xuống cho tới hiện tại</t>
  </si>
  <si>
    <t>trong năm</t>
  </si>
  <si>
    <t>Ước lượng dữ liệu: 
Quý 1: Nội 571K (210, 177, 184) , Ngoại: 20K (8,8k; 5; 6,2k)
Quý 2: Nội 1,337K (400K, 586K, 351K) ; Quốc tế: 52K ( T4, T5 tăng cao vì lễ) (17k, 21K, 14K)
Quý 3: Fake data: Nội 813k (250K, 253K, 310), Ngoại: 40K (9K, 8K, 12K)</t>
  </si>
  <si>
    <t>Số lượng cơ sở y tế:</t>
  </si>
  <si>
    <t>3 cơ sở</t>
  </si>
  <si>
    <t>Tỷ lệ bao phủ BHYT</t>
  </si>
  <si>
    <t>95,15%</t>
  </si>
  <si>
    <t>93,42%</t>
  </si>
  <si>
    <t>Thống kê tình hình ca bệnh trong tháng</t>
  </si>
  <si>
    <t>Số ca ngoại trú</t>
  </si>
  <si>
    <t>Số ca nội trú</t>
  </si>
  <si>
    <t>8,2%</t>
  </si>
  <si>
    <t>Diện tích phủ xanh:</t>
  </si>
  <si>
    <t>300 ha</t>
  </si>
  <si>
    <t>Tổng số cây xanh:</t>
  </si>
  <si>
    <t>5769 cây</t>
  </si>
  <si>
    <t>Diện tích cây xanh trên đầu người</t>
  </si>
  <si>
    <t>55,6 m2/người</t>
  </si>
  <si>
    <t>Khối lượng rác thải trong tháng</t>
  </si>
  <si>
    <t>1.250 tấn/ngày</t>
  </si>
  <si>
    <t>Tỷ lệ tái chế trong tháng:</t>
  </si>
  <si>
    <t>Lưu lượng cấp nước trong tháng:</t>
  </si>
  <si>
    <t>842,1 m³/h</t>
  </si>
  <si>
    <t>Danh sách trạm quan trắc không khí</t>
  </si>
  <si>
    <t>Tên trạm</t>
  </si>
  <si>
    <t>Chỉ số chất lượng không khí (AQI)</t>
  </si>
  <si>
    <t>Quảng Ninh: Phường Cẩm Thịnh - Cẩm phả (KK)</t>
  </si>
  <si>
    <t>Lượng phát thải carbon theo nguồn</t>
  </si>
  <si>
    <t>Tổng</t>
  </si>
  <si>
    <t>4078,48 t-CO2e</t>
  </si>
  <si>
    <t>Điện (90,9%)</t>
  </si>
  <si>
    <t>4.038,1 (tăng 1%)</t>
  </si>
  <si>
    <t>Nhiên liệu (9,1%)</t>
  </si>
  <si>
    <t>40,38 (giảm 1%)</t>
  </si>
  <si>
    <t>Năng lượng</t>
  </si>
  <si>
    <t>Tổng quan tiêu thụ trong tháng</t>
  </si>
  <si>
    <t>Điện năng tiêu thụ</t>
  </si>
  <si>
    <t>Tỉ lệ sử dụng năng lượng xanh</t>
  </si>
  <si>
    <t>Tình trạng trạm biến áp</t>
  </si>
  <si>
    <t>Số trạm trung thế đã kết nối</t>
  </si>
  <si>
    <t>Số trạm hạ thế đã kết nối</t>
  </si>
  <si>
    <t>Quản lý chiếu sáng</t>
  </si>
  <si>
    <t>Số đèn đã kết nối</t>
  </si>
  <si>
    <t>Bật (0%)</t>
  </si>
  <si>
    <t>Tắt (100%)</t>
  </si>
  <si>
    <t>Quy hoạch đất</t>
  </si>
  <si>
    <t>Tổng cộng</t>
  </si>
  <si>
    <t>ha</t>
  </si>
  <si>
    <t>Đất dân dụng</t>
  </si>
  <si>
    <t>Đất ngoài dân dụng</t>
  </si>
  <si>
    <t>Khác</t>
  </si>
  <si>
    <t>Trường thông tin</t>
  </si>
  <si>
    <t>Dữ liệu</t>
  </si>
  <si>
    <t>Đơn vị</t>
  </si>
  <si>
    <t>overview quy hoạch đô thị</t>
  </si>
  <si>
    <t xml:space="preserve">QUY HOẠCH TỔNG QUAN </t>
  </si>
  <si>
    <t>Diện tích khu vực</t>
  </si>
  <si>
    <t>Quy hoạch sử dụng đất (2030) (pie chart) (90.000–140.000)</t>
  </si>
  <si>
    <t>Pie chart</t>
  </si>
  <si>
    <t>Đất đơn vị ở</t>
  </si>
  <si>
    <t>Đất công cộng - đô thị</t>
  </si>
  <si>
    <t>Đất cây xanh</t>
  </si>
  <si>
    <t>Đất giao thông</t>
  </si>
  <si>
    <t>Hạ tầng xã hội</t>
  </si>
  <si>
    <t>Dân số</t>
  </si>
  <si>
    <t>người</t>
  </si>
  <si>
    <t>Mật độ dân cư</t>
  </si>
  <si>
    <t>người/ha</t>
  </si>
  <si>
    <t>Khoảng cách đến dịch vụ công</t>
  </si>
  <si>
    <t xml:space="preserve">5 km </t>
  </si>
  <si>
    <t>Trường học</t>
  </si>
  <si>
    <t>Trường</t>
  </si>
  <si>
    <t>Số lớp</t>
  </si>
  <si>
    <t>479/480
Mức độ đáp ứng: 99.79%</t>
  </si>
  <si>
    <t>Note</t>
  </si>
  <si>
    <t>Chỉ tiêu 6 lớp có thể phục vụ cho 1.000 dân</t>
  </si>
  <si>
    <t>Cơ sở y tế</t>
  </si>
  <si>
    <t>Số giường</t>
  </si>
  <si>
    <t>215/220
(Mức độ đáp ứng: 118%)</t>
  </si>
  <si>
    <t>Chỉ tiêu 34,5 giường/10.000 dân (quốc gia)</t>
  </si>
  <si>
    <t>Diện tích cây xanh</t>
  </si>
  <si>
    <t>55.6 m2/người</t>
  </si>
  <si>
    <t>Theo TCVN 9527:2012 khuyến nghị &gt;= 6 - 7m2/ người với đô thị Việt Nam</t>
  </si>
  <si>
    <t>Hạ tầng kỹ thuật</t>
  </si>
  <si>
    <t>Số trạm biến áp</t>
  </si>
  <si>
    <t>trạm</t>
  </si>
  <si>
    <t>Công suất điện</t>
  </si>
  <si>
    <t>60 / 70 MVA  (~1,11  / ~1,30 kVA/người)
Mức độ sử dụng 85.7%</t>
  </si>
  <si>
    <t>MVA</t>
  </si>
  <si>
    <t>Số trạm cấp nước</t>
  </si>
  <si>
    <t>Công suất cấp nước</t>
  </si>
  <si>
    <t>10,000/ 12000
Mức độ sử dụng 83.3%</t>
  </si>
  <si>
    <t>m3/ngày đêm</t>
  </si>
  <si>
    <t>Số NMXL nước thải</t>
  </si>
  <si>
    <t>Công suất xử lý nước thải</t>
  </si>
  <si>
    <t>8,500 / 10,000
Mức độ sử dụng: 85%</t>
  </si>
  <si>
    <t>m3/ ngày đêm</t>
  </si>
  <si>
    <t>Bãi đỗ xe</t>
  </si>
  <si>
    <t>15100/15300
Mức độ sử dụng: 98.6%</t>
  </si>
  <si>
    <t>chỗ</t>
  </si>
  <si>
    <t>Môi trường đô thị</t>
  </si>
  <si>
    <t>AQI</t>
  </si>
  <si>
    <t>Tiếng ồn trung bình</t>
  </si>
  <si>
    <t>54/70</t>
  </si>
  <si>
    <t>dB</t>
  </si>
  <si>
    <t>Nguy cơ ngập úng</t>
  </si>
  <si>
    <t>Rác thải sinh hoạt</t>
  </si>
  <si>
    <t>tấn/ ngày</t>
  </si>
  <si>
    <t>POP-UP</t>
  </si>
  <si>
    <t>THÔNG TIN CÔNG TRÌNH CẦN CẤP PHÉP</t>
  </si>
  <si>
    <t>Hình ảnh tòa nhà, bản đồ kế hoạch</t>
  </si>
  <si>
    <t xml:space="preserve">Thông tin công trình  </t>
  </si>
  <si>
    <t>Loại đất</t>
  </si>
  <si>
    <t>Đất ở đô thị (ODT)</t>
  </si>
  <si>
    <t>Diện tích đất</t>
  </si>
  <si>
    <t>m2</t>
  </si>
  <si>
    <t>Chủ đầu tư</t>
  </si>
  <si>
    <t>Đơn vị ABC</t>
  </si>
  <si>
    <t>Thời gian vận hành</t>
  </si>
  <si>
    <t>50 năm</t>
  </si>
  <si>
    <t>Thời gian đề đơn cấp phép</t>
  </si>
  <si>
    <t>Loại công trình</t>
  </si>
  <si>
    <t>Nhà ở kết hợp thương mại – văn phòng</t>
  </si>
  <si>
    <t>bỏ loại hồ sơ</t>
  </si>
  <si>
    <t>Diện tích xây dựng</t>
  </si>
  <si>
    <t>%</t>
  </si>
  <si>
    <t>Số tầng</t>
  </si>
  <si>
    <t>10 tầng</t>
  </si>
  <si>
    <t>tầng</t>
  </si>
  <si>
    <t>Tầng</t>
  </si>
  <si>
    <t>Số căn hộ/ văn phòng dự kiến</t>
  </si>
  <si>
    <t>200 căn hộ + 10 văn phòng</t>
  </si>
  <si>
    <t>Chiều cao tòa nhà</t>
  </si>
  <si>
    <t>m</t>
  </si>
  <si>
    <t xml:space="preserve">Hệ số sử dụng đất (FAR) </t>
  </si>
  <si>
    <t>Hạ tầng - xã hội</t>
  </si>
  <si>
    <t>Dân cư dự kiến</t>
  </si>
  <si>
    <t>Nhu cầu lớp học dự kiến</t>
  </si>
  <si>
    <t xml:space="preserve">6 lớp </t>
  </si>
  <si>
    <t>Nhu cầu y tế dự kiến</t>
  </si>
  <si>
    <t>4 giường</t>
  </si>
  <si>
    <t>Số chỗ đỗ xe</t>
  </si>
  <si>
    <t>375 chỗ</t>
  </si>
  <si>
    <t>Hạ tầng - kỹ thuật</t>
  </si>
  <si>
    <t>Nhu cầu sử dụng điện dự kiến</t>
  </si>
  <si>
    <t>MW</t>
  </si>
  <si>
    <t>Nhu cầu cấp nước dự kiến</t>
  </si>
  <si>
    <t>Nhu cầu xử lý nước thải dự kiến</t>
  </si>
  <si>
    <t>Lượng rác thải dự kiến</t>
  </si>
  <si>
    <t>STEP 1: XÂY DỰNG TÒA NHÀ</t>
  </si>
  <si>
    <r>
      <t xml:space="preserve">STEP 2: MÔ PHỎNG TÒA NHÀ VÀO VẬN HÀNH
</t>
    </r>
    <r>
      <rPr>
        <b/>
        <sz val="12"/>
        <color rgb="FF000000"/>
        <rFont val="Times New Roman"/>
        <family val="1"/>
        <charset val="163"/>
      </rPr>
      <t>Thêm option Back/next sang step 3/ Mô phỏng điện, nước/ Mô phỏng dữ liệu+ hiện trạng khi thay đổi số tầng và số hộ dân. 900</t>
    </r>
  </si>
  <si>
    <t>Tăng  1 tầng (lần 1)
Tầng: 11
Căn hộ: 220 căn
Dân cư: 990 (+90)
Nhu cầu 420 chỗ</t>
  </si>
  <si>
    <t>Tăng 1 tầng (lần 2)
Tầng: 12
Căn hộ: 220 căn
Dân cư: 1.080 (+180)
Nhu cầu 420 chỗ</t>
  </si>
  <si>
    <t>Giảm  1 tầng
Tầng: 9
Căn hộ: 115
Dân cư: 810 (-90)
Nhu cầu 300 chỗ</t>
  </si>
  <si>
    <t>CÔNG TRÌNH</t>
  </si>
  <si>
    <t>THÔNG TIN CÔNG TRÌNH</t>
  </si>
  <si>
    <t xml:space="preserve">Hình ảnh tòa nhà </t>
  </si>
  <si>
    <t>https://becamexcomvn.sharepoint.com/:i:/s/SmartIndustrialPark9/EfParL9rUqJAoLMy2t7Po_EBw6bNec4-6ZKjLFVYMLpOVg?e=DjbdHv</t>
  </si>
  <si>
    <t>16.500(+1.500) (+10%)</t>
  </si>
  <si>
    <t>18.000 (+3.000) (+20%)</t>
  </si>
  <si>
    <t>13.500 (-1.500) (-10%)</t>
  </si>
  <si>
    <t>căn hộ</t>
  </si>
  <si>
    <t>220 (+20) (+10%)</t>
  </si>
  <si>
    <t>220 (+40) (+20%)</t>
  </si>
  <si>
    <t>180 (-20) (-10%)</t>
  </si>
  <si>
    <t>46.2 (+4.2) (+10%)</t>
  </si>
  <si>
    <t>50.4 (+8.4) (+20%)</t>
  </si>
  <si>
    <t>37.8 (-4.2) (-10%)</t>
  </si>
  <si>
    <t>3.3 (+10%)</t>
  </si>
  <si>
    <t>3.6 (+20%)</t>
  </si>
  <si>
    <t>2.7 (-10%)</t>
  </si>
  <si>
    <t>THÔNG TIN XÂY DỰNG</t>
  </si>
  <si>
    <t>Thời gian xây dựng</t>
  </si>
  <si>
    <t>20 tháng (06/2025 – 02/2027)</t>
  </si>
  <si>
    <t xml:space="preserve">22 tháng (06/2025 – 04/2027) </t>
  </si>
  <si>
    <t>24 tháng (06/2025 – 06/2027)</t>
  </si>
  <si>
    <t>18 tháng (06/2025 – 12/2026)</t>
  </si>
  <si>
    <t>Tổng mức đầu tư</t>
  </si>
  <si>
    <t>tỷ VND</t>
  </si>
  <si>
    <t>2.220 (+220) (+11%)</t>
  </si>
  <si>
    <t>2.440 (+440) (+22%)</t>
  </si>
  <si>
    <t>1.780 (-220) (-11%)</t>
  </si>
  <si>
    <t>Số nhân công</t>
  </si>
  <si>
    <t>150 - 300</t>
  </si>
  <si>
    <t>Người</t>
  </si>
  <si>
    <t>165 - 345</t>
  </si>
  <si>
    <t>180 - 390</t>
  </si>
  <si>
    <t>135 - 270</t>
  </si>
  <si>
    <t>Cơ cấu chi phí (PIE CHART)</t>
  </si>
  <si>
    <t>pie chart</t>
  </si>
  <si>
    <t>Cơ cấu chi phí</t>
  </si>
  <si>
    <t>Chi phí sử dụng đất</t>
  </si>
  <si>
    <t>300 tỷ (15%)</t>
  </si>
  <si>
    <t>300 tỷ (13.5%)</t>
  </si>
  <si>
    <t>300 tỷ (12.3%)</t>
  </si>
  <si>
    <t>300 tỷ (16.9%)</t>
  </si>
  <si>
    <t>Phí đền bù, giải phóng mặt bằng</t>
  </si>
  <si>
    <t>100 tỷ (5%)</t>
  </si>
  <si>
    <t>100 tỷ (4.5%)</t>
  </si>
  <si>
    <t>100 tỷ (4.1%)</t>
  </si>
  <si>
    <t>100 tỷ (5.6%)</t>
  </si>
  <si>
    <t>Chi phí xây dựng</t>
  </si>
  <si>
    <t>1080 tỷ (54%)</t>
  </si>
  <si>
    <t>1.199 (+119, 54%) (+11%)</t>
  </si>
  <si>
    <t>1.318 (+238, 54%) (+22%)</t>
  </si>
  <si>
    <t>972 (-108, 54.6%) (- 9%)</t>
  </si>
  <si>
    <t>Chi phí thiết bị</t>
  </si>
  <si>
    <t>260 tỷ (13%)</t>
  </si>
  <si>
    <t>286 (+26, 12.9%) (+10%)</t>
  </si>
  <si>
    <t>312 (+52,12.8%) (+20%)</t>
  </si>
  <si>
    <t>234 (- 26,13.1%) (-10%)</t>
  </si>
  <si>
    <t>Quản lý dự án</t>
  </si>
  <si>
    <t>80 tỷ (4%)</t>
  </si>
  <si>
    <t>88.8 (+8.8, 4%) (+11%)</t>
  </si>
  <si>
    <t>97.6 (+17.6, 4%) (+22%)</t>
  </si>
  <si>
    <t>72.8 (-7.2, 4,1%) (-11%)</t>
  </si>
  <si>
    <t>Thuế &amp; phí</t>
  </si>
  <si>
    <t>40 tỷ (2%)</t>
  </si>
  <si>
    <t>44.4 (+4.4, 2%) (+11%)</t>
  </si>
  <si>
    <t>48.8 (+8.8, 2%) (+22%)</t>
  </si>
  <si>
    <t>36.4 (-3.6, 2%) (- 11%)</t>
  </si>
  <si>
    <t>Dự phòng</t>
  </si>
  <si>
    <t>140 tỷ (7%)</t>
  </si>
  <si>
    <t>201,8 (+61.8, 9%) (+ 44.1%)</t>
  </si>
  <si>
    <t>263,6 (+123.6, 10.8%) (+88.3%)</t>
  </si>
  <si>
    <t>64.8 (-75.2, 3.7%) (-53.7%)</t>
  </si>
  <si>
    <t>Nguồn thu ngân sách nhà nước dự kiến (Table)</t>
  </si>
  <si>
    <t>Ngân sách Nhà nước dự kiến thu (Table)</t>
  </si>
  <si>
    <t>Tiền sử dụng đất/ thuê đất</t>
  </si>
  <si>
    <t xml:space="preserve">300 tỷ  </t>
  </si>
  <si>
    <t>Phí xây dựng</t>
  </si>
  <si>
    <t>20 tỷ</t>
  </si>
  <si>
    <t>22,2 (+11%)</t>
  </si>
  <si>
    <t>24,4 (+22%)</t>
  </si>
  <si>
    <t>18,2 (-9%)</t>
  </si>
  <si>
    <t>Thuế phát sinh từ dự án</t>
  </si>
  <si>
    <t>120 tỷ</t>
  </si>
  <si>
    <t>133,2 (+11%)</t>
  </si>
  <si>
    <t>146,4 (+22%)</t>
  </si>
  <si>
    <t>109,2 (-9%)</t>
  </si>
  <si>
    <t>Thuế GTGT</t>
  </si>
  <si>
    <t xml:space="preserve">70 tỷ </t>
  </si>
  <si>
    <t>77 (+10%)</t>
  </si>
  <si>
    <t>84 (+20%)</t>
  </si>
  <si>
    <t>63 (-10%)</t>
  </si>
  <si>
    <t>Thuế TNDN</t>
  </si>
  <si>
    <t>20 tỷ/ năm</t>
  </si>
  <si>
    <t>22 (+10%)</t>
  </si>
  <si>
    <t>24 (+20%)</t>
  </si>
  <si>
    <t>18 (-10%)</t>
  </si>
  <si>
    <t>Thuế dịch vụ</t>
  </si>
  <si>
    <t>18 tỷ/ năm</t>
  </si>
  <si>
    <t>19,8 (+10%)</t>
  </si>
  <si>
    <t>21,6 (+20%)</t>
  </si>
  <si>
    <t>16,2 (-10%)</t>
  </si>
  <si>
    <t>Thuế bất động sản</t>
  </si>
  <si>
    <t>5 tỷ/ năm</t>
  </si>
  <si>
    <t>5,55 (+11%)</t>
  </si>
  <si>
    <t>6,1 (+22%)</t>
  </si>
  <si>
    <t>4,55 (-9%)</t>
  </si>
  <si>
    <t xml:space="preserve">QUY HOẠCH ĐÔ THỊ </t>
  </si>
  <si>
    <t>Quy hoạch sử dụng đất (2030) (pie chart)</t>
  </si>
  <si>
    <t>Đô thị công cộng</t>
  </si>
  <si>
    <t>giống phần trên</t>
  </si>
  <si>
    <t>Dịch vụ</t>
  </si>
  <si>
    <t>Cây xanh - mặt nước</t>
  </si>
  <si>
    <t>Giao thông</t>
  </si>
  <si>
    <t>54900 (+900) (+16.67%)</t>
  </si>
  <si>
    <t>54990 người, (+990) (+18.33%)</t>
  </si>
  <si>
    <t>55080 người (+ 1080) (+20%)</t>
  </si>
  <si>
    <t>54810 người (-90) (-16.67%)</t>
  </si>
  <si>
    <r>
      <rPr>
        <sz val="11"/>
        <color rgb="FF000000"/>
        <rFont val="Times New Roman"/>
        <family val="1"/>
        <charset val="163"/>
      </rPr>
      <t>≈ 0.943 người/ha, (+0.002 ,+1</t>
    </r>
    <r>
      <rPr>
        <sz val="11"/>
        <color rgb="FFFF0000"/>
        <rFont val="Times New Roman"/>
        <family val="1"/>
        <charset val="163"/>
      </rPr>
      <t>.67 %)</t>
    </r>
  </si>
  <si>
    <t>≈0.945 (+0.004) (+1.83%)</t>
  </si>
  <si>
    <t>≈0.947 (+0.006) (+2%)</t>
  </si>
  <si>
    <t>≈0.942 (+0.001) (+1.5%)</t>
  </si>
  <si>
    <r>
      <rPr>
        <sz val="11"/>
        <color rgb="FF000000"/>
        <rFont val="Times New Roman"/>
        <family val="1"/>
        <charset val="163"/>
      </rPr>
      <t xml:space="preserve">6 km, </t>
    </r>
    <r>
      <rPr>
        <b/>
        <sz val="11"/>
        <color rgb="FFFF0000"/>
        <rFont val="Times New Roman"/>
        <family val="1"/>
        <charset val="163"/>
      </rPr>
      <t>tăng 20%</t>
    </r>
  </si>
  <si>
    <t>6.12 (+0.12, tăng 2%)</t>
  </si>
  <si>
    <t>6.24 (+0.24, tăng 4%)</t>
  </si>
  <si>
    <t>5.88 (-0.12, giảm 2%)</t>
  </si>
  <si>
    <r>
      <rPr>
        <b/>
        <sz val="11"/>
        <color rgb="FFFF0000"/>
        <rFont val="Times New Roman"/>
        <family val="1"/>
        <charset val="163"/>
      </rPr>
      <t>485/</t>
    </r>
    <r>
      <rPr>
        <b/>
        <sz val="11"/>
        <color rgb="FF196B24"/>
        <rFont val="Times New Roman"/>
        <family val="1"/>
        <charset val="163"/>
      </rPr>
      <t xml:space="preserve">480 (+6, +12.5%)
</t>
    </r>
    <r>
      <rPr>
        <b/>
        <sz val="11"/>
        <color rgb="FFFF0000"/>
        <rFont val="Times New Roman"/>
        <family val="1"/>
        <charset val="163"/>
      </rPr>
      <t>Mức độ đáp ứng: 101.04%</t>
    </r>
  </si>
  <si>
    <t xml:space="preserve">485.5/480 (+6.5, +1.36%)
(đáp ứng 100.58%) </t>
  </si>
  <si>
    <t>486/480 (+7,+1.46%)
(đáp ứng 100.61%)</t>
  </si>
  <si>
    <t>484.5/480 (+5.5, 1.15%)
(đáp ứng 101.09%)</t>
  </si>
  <si>
    <t>Bệnh viên</t>
  </si>
  <si>
    <t>219/220 (+4, + 1.82%)
(Mức độ đáp ứng: 99.54%)</t>
  </si>
  <si>
    <t>219.18/220 (+4.18, +1.94%)
đáp ứng 100.37%</t>
  </si>
  <si>
    <t xml:space="preserve">
219.36/220 (+4.36, +2.03%)
(đáp ứng 100.27%)</t>
  </si>
  <si>
    <t>218.82/220 (+3.82, +1.78%)
(đáp ứng 100.65%)</t>
  </si>
  <si>
    <t>Chỉ tiêu 30 - 40 giường bệnh/ 10.000 dân</t>
  </si>
  <si>
    <t>54.64 m2/người ( -0.96, -17.3%)</t>
  </si>
  <si>
    <t>54.55 (-1.05, -18.89%)</t>
  </si>
  <si>
    <t>54.47 (-1.13, -20.32%)</t>
  </si>
  <si>
    <t>54.73 (-0.87, -15.6%)</t>
  </si>
  <si>
    <t>63/70 MVA (+3; +5%)
Mức độ sử dụng 90%</t>
  </si>
  <si>
    <t xml:space="preserve">63.3/70  (+3.3; +5.5%)
Mức độ sử dụng: 90.43% </t>
  </si>
  <si>
    <t xml:space="preserve">63.6/70(+3.6, +6%)
Mức độ sử dụng: 90.86 </t>
  </si>
  <si>
    <t>62.7/70 (+2.7, +4.5%)
Mức độ sử dụng: 89.57 %</t>
  </si>
  <si>
    <t>10,140 / 12,000 (+140, +14%)
 Sử dụng: 84.5%</t>
  </si>
  <si>
    <t xml:space="preserve">10.154/12,000 (+154, +15.4%)
Mức độ sử dụng: 84.6% </t>
  </si>
  <si>
    <t xml:space="preserve">10165/12,000 (+165, +16.5%)
Mức độ sử dụng: 84.7% </t>
  </si>
  <si>
    <t>10.126/12,000 (+126, +12.6%)
Mức độ sử dụng: 85.3% (-0.1%)</t>
  </si>
  <si>
    <t>Số trạm xử lý nước thải</t>
  </si>
  <si>
    <t>8,110/ 10,000 (+110, +13.56%)
Mức độ sử dụng: 81.1%</t>
  </si>
  <si>
    <t>8,121/ 10,000 (+121, +15.12%)
Mức độ sử dụng: 81.21%</t>
  </si>
  <si>
    <t>8,133/ 10,000 (+133, +16.62%)
Mức độ sử dụng: 81.32%</t>
  </si>
  <si>
    <t>7,999/ 10,000 (+99, +12.38%)
Mức độ sử dụng: 80%</t>
  </si>
  <si>
    <t xml:space="preserve">15.475/15.675 
Mức độ sử dụng là 98.72% % </t>
  </si>
  <si>
    <t xml:space="preserve">15.515/15675 (+40)
Mức độ sử dụng 98.97% </t>
  </si>
  <si>
    <t>15.555/15675 (+80)
Sử dụng: 99.24%</t>
  </si>
  <si>
    <t>15.435/15675 (-40)
Mức độ sử dụng: 98.47 %</t>
  </si>
  <si>
    <t>29 (+3, +11.53%)</t>
  </si>
  <si>
    <t>30 (+4, +15.38%)</t>
  </si>
  <si>
    <r>
      <rPr>
        <sz val="11"/>
        <color rgb="FF000000"/>
        <rFont val="Times New Roman"/>
        <family val="1"/>
        <charset val="163"/>
      </rPr>
      <t xml:space="preserve">66/70 (+12, +22.22%)
</t>
    </r>
    <r>
      <rPr>
        <b/>
        <sz val="11"/>
        <color rgb="FFFF0000"/>
        <rFont val="Times New Roman"/>
        <family val="1"/>
        <charset val="163"/>
      </rPr>
      <t>94.29%</t>
    </r>
  </si>
  <si>
    <t>67 /70 (+13, +24.07%)
(95.71%)</t>
  </si>
  <si>
    <t>68/70 (+14, +25.9%)
(97.14% )</t>
  </si>
  <si>
    <t>65.9/70 (+11.9%, +22.03%)
(94.14%)</t>
  </si>
  <si>
    <r>
      <rPr>
        <sz val="11"/>
        <color rgb="FF000000"/>
        <rFont val="Times New Roman"/>
        <family val="1"/>
        <charset val="163"/>
      </rPr>
      <t>79%,</t>
    </r>
    <r>
      <rPr>
        <b/>
        <sz val="11"/>
        <color rgb="FFFF0000"/>
        <rFont val="Times New Roman"/>
        <family val="1"/>
        <charset val="163"/>
      </rPr>
      <t xml:space="preserve"> (+5%, tăng 6.8</t>
    </r>
    <r>
      <rPr>
        <b/>
        <sz val="11"/>
        <color rgb="FFE97132"/>
        <rFont val="Times New Roman"/>
        <family val="1"/>
        <charset val="163"/>
      </rPr>
      <t>%)</t>
    </r>
  </si>
  <si>
    <t>84%, (+10%, tăng 13.51%)</t>
  </si>
  <si>
    <t>89% (+15%, +20.3%)</t>
  </si>
  <si>
    <t>69%,(-5%, giảm 6.8%)</t>
  </si>
  <si>
    <t>1251,7, (+1.7, +0.136%)</t>
  </si>
  <si>
    <t>1.251,8 (+1.8, +0.144%)</t>
  </si>
  <si>
    <t>1.251,9 (+1.9, +0.152%)</t>
  </si>
  <si>
    <t>1.251,6 (-1.6, -0.128%)</t>
  </si>
  <si>
    <t>STEP 3: MÔ PHỎNG XỬ LÝ CÁC VẤN ĐỀ CỦA TÒA NHÀ</t>
  </si>
  <si>
    <t>Tổng quan du lịch</t>
  </si>
  <si>
    <t>Tổng lượt khách du lịch</t>
  </si>
  <si>
    <t>Năm/Quý</t>
  </si>
  <si>
    <t>Tổng lượt khách (lượt)</t>
  </si>
  <si>
    <t>Khách nội địa (lượt)</t>
  </si>
  <si>
    <t>Khách quốc tế (lượt)</t>
  </si>
  <si>
    <t>Tăng trưởng so cùng kỳ 2024 (%)</t>
  </si>
  <si>
    <t>Tháng</t>
  </si>
  <si>
    <t>Tăng trưởng so tháng trước (%)</t>
  </si>
  <si>
    <t>Năm 2025 (dự báo cả năm)</t>
  </si>
  <si>
    <t>4.168.000</t>
  </si>
  <si>
    <t>3.334.400 (26% so với cùng kỳ) (80%)</t>
  </si>
  <si>
    <t>833600 (18% so với cùng kỳ) (20%)</t>
  </si>
  <si>
    <t>Tháng 7/2025</t>
  </si>
  <si>
    <t>440000 (80,0%)</t>
  </si>
  <si>
    <t>110000 (20,0%)</t>
  </si>
  <si>
    <t>+25% (so tháng 6)</t>
  </si>
  <si>
    <t>Quý I/2025</t>
  </si>
  <si>
    <t>1.251.000</t>
  </si>
  <si>
    <t xml:space="preserve">1.000.800 (30 % so với cùng kỳ) </t>
  </si>
  <si>
    <t>250200 (22% so với cùng kỳ)</t>
  </si>
  <si>
    <t>Tháng 8/2025</t>
  </si>
  <si>
    <t>402720 (81,2%)</t>
  </si>
  <si>
    <t>93280 (18,8%)</t>
  </si>
  <si>
    <t>-10% (so tháng 7)</t>
  </si>
  <si>
    <t>Quý II/2025</t>
  </si>
  <si>
    <t>1.000.800 (27% so với cùng kỳ)</t>
  </si>
  <si>
    <t>250200 (20% so với cùng kỳ)</t>
  </si>
  <si>
    <t>Tháng 9/2025 (dự báo)</t>
  </si>
  <si>
    <t>345660 (81,7%)</t>
  </si>
  <si>
    <t>77340 (18,3%)</t>
  </si>
  <si>
    <t>-15% (so tháng 8)</t>
  </si>
  <si>
    <t>Quý III/2025 (dự báo)</t>
  </si>
  <si>
    <t>750400 (20% so với cùng kỳ)</t>
  </si>
  <si>
    <t>187600 (12% so với cùng kỳ)</t>
  </si>
  <si>
    <t>Tổng doanh thu</t>
  </si>
  <si>
    <t>Tổng doanh thu (tỷ VND)</t>
  </si>
  <si>
    <t>Doanh thu lưu trú (tỷ VND)</t>
  </si>
  <si>
    <t>Doanh thu tour &amp; vận chuyển (tỷ VND)</t>
  </si>
  <si>
    <t>Tăng 20% so 2024</t>
  </si>
  <si>
    <t>Tăng 24,9% so với cùng kỳ</t>
  </si>
  <si>
    <t>Đóng góp GRDP</t>
  </si>
  <si>
    <t>Tổng GRDP Vân Đồn (tỷ VND)</t>
  </si>
  <si>
    <t>Đóng góp GRDP du lịch (tỷ VND)</t>
  </si>
  <si>
    <t>Tỷ lệ đóng góp (%)</t>
  </si>
  <si>
    <t>Tăng trưởng đóng góp so cùng kỳ 2024 (%)</t>
  </si>
  <si>
    <t>Thông tin chuyển bay trong ngày</t>
  </si>
  <si>
    <t>(17/09/2025)</t>
  </si>
  <si>
    <t>Loại</t>
  </si>
  <si>
    <t>Số hiệu</t>
  </si>
  <si>
    <t>Hãng</t>
  </si>
  <si>
    <t>Tuyến</t>
  </si>
  <si>
    <t>Giờ cất hành</t>
  </si>
  <si>
    <t>Giờ hạ cánh</t>
  </si>
  <si>
    <t>Cổng</t>
  </si>
  <si>
    <t>Trạng thái</t>
  </si>
  <si>
    <t>Vị trí</t>
  </si>
  <si>
    <t>Đến</t>
  </si>
  <si>
    <t>VJ231</t>
  </si>
  <si>
    <t>VietJet Air</t>
  </si>
  <si>
    <t>Hà Nội (HAN) - Vân Đồn (VDO)</t>
  </si>
  <si>
    <t>A1</t>
  </si>
  <si>
    <t>Đã đến</t>
  </si>
  <si>
    <t>21.2086861111, 105.8038611111</t>
  </si>
  <si>
    <t>QH123</t>
  </si>
  <si>
    <t>Bamboo Airways</t>
  </si>
  <si>
    <t>TP. Hồ Chí Minh (SGN) - Vân Đồn (VDO)</t>
  </si>
  <si>
    <t>A2</t>
  </si>
  <si>
    <t>Đã khởi hành (hoãn 15 phút)</t>
  </si>
  <si>
    <t>10.8189166667, 106.6521736111</t>
  </si>
  <si>
    <t>VN123</t>
  </si>
  <si>
    <t>Vietnam Airlines</t>
  </si>
  <si>
    <t>Đà Nẵng (DAD) - Vân Đồn (VDO)</t>
  </si>
  <si>
    <t>A3</t>
  </si>
  <si>
    <t>Đã khởi hành</t>
  </si>
  <si>
    <t>16.0439611111, 108.1992166667</t>
  </si>
  <si>
    <t>VJ245</t>
  </si>
  <si>
    <t>Chưa khởi hành</t>
  </si>
  <si>
    <t>QH145</t>
  </si>
  <si>
    <t>VN145</t>
  </si>
  <si>
    <t>Đi</t>
  </si>
  <si>
    <t>VJ232</t>
  </si>
  <si>
    <t>Vân Đồn (VDO) - Hà Nội (HAN)</t>
  </si>
  <si>
    <t>21.2313888889, 107.3975</t>
  </si>
  <si>
    <t>QH124</t>
  </si>
  <si>
    <t>Vân Đồn (VDO) - TP. Hồ Chí Minh (SGN)</t>
  </si>
  <si>
    <t>VN124</t>
  </si>
  <si>
    <t>Vân Đồn (VDO) - Đà Nẵng (DAD)</t>
  </si>
  <si>
    <t>Bị hoãn</t>
  </si>
  <si>
    <t>VJ246</t>
  </si>
  <si>
    <t>QH146</t>
  </si>
  <si>
    <t>VN146</t>
  </si>
  <si>
    <t>Số chuyến bay đến</t>
  </si>
  <si>
    <t>6 chuyến.</t>
  </si>
  <si>
    <t>Số lượt hành khách đến</t>
  </si>
  <si>
    <t>1.020 Khách</t>
  </si>
  <si>
    <t>Số chuyến bay đi</t>
  </si>
  <si>
    <t>Số lượt hành khách đi</t>
  </si>
  <si>
    <t>957 khách</t>
  </si>
  <si>
    <t>Thông tin tàu du lịch trong ngày</t>
  </si>
  <si>
    <t>Trạng thái hoạt động của tàu</t>
  </si>
  <si>
    <t>2 (25%)</t>
  </si>
  <si>
    <t>Tổng quãng đường di chuyển</t>
  </si>
  <si>
    <t>285 km</t>
  </si>
  <si>
    <t>1 (12.5%)</t>
  </si>
  <si>
    <t>Tổng nhiên lliệu đang sử dụng</t>
  </si>
  <si>
    <t>850Lít</t>
  </si>
  <si>
    <t>4 (50%)</t>
  </si>
  <si>
    <t>Số lượt khách đến</t>
  </si>
  <si>
    <t>249 Khách</t>
  </si>
  <si>
    <t>Bị Hủy</t>
  </si>
  <si>
    <t>0 (0%)</t>
  </si>
  <si>
    <t>Số lượt khách đi</t>
  </si>
  <si>
    <t>180 Khách</t>
  </si>
  <si>
    <t>Lượt tàu ra</t>
  </si>
  <si>
    <t xml:space="preserve">8 lượt </t>
  </si>
  <si>
    <t>Lượt tàu vào</t>
  </si>
  <si>
    <t>Giờ rời bến</t>
  </si>
  <si>
    <t>Giờ cập bến</t>
  </si>
  <si>
    <t>Số lượng khách</t>
  </si>
  <si>
    <t>Quãng đường đi (km)</t>
  </si>
  <si>
    <t>Tàu cao tốc</t>
  </si>
  <si>
    <t>Superdong 01</t>
  </si>
  <si>
    <t>08:30 (Quan Lạn)</t>
  </si>
  <si>
    <t>21.1666666667, 107.5000000000</t>
  </si>
  <si>
    <t>Tên địa điểm</t>
  </si>
  <si>
    <t>Vị trí chính xác</t>
  </si>
  <si>
    <t>Crystal Holidays 991</t>
  </si>
  <si>
    <t>09:00 (Minh Châu)</t>
  </si>
  <si>
    <t>21.2500000000, 107.4800000000</t>
  </si>
  <si>
    <t>Vịnh Bái Tử Long</t>
  </si>
  <si>
    <t>Superdong 02</t>
  </si>
  <si>
    <t>10:00 (Ngọc Vừng)</t>
  </si>
  <si>
    <t>21.2800000000, 107.5200000000</t>
  </si>
  <si>
    <t>Gần Ao Tiên</t>
  </si>
  <si>
    <t>Tàu gỗ du lịch</t>
  </si>
  <si>
    <t>Ha Long Express</t>
  </si>
  <si>
    <t>11:30 (Sơn Hào)</t>
  </si>
  <si>
    <t>21.3000000000, 107.4500000000</t>
  </si>
  <si>
    <t>Cảng Cái Rồng</t>
  </si>
  <si>
    <t>Van Don Explorer</t>
  </si>
  <si>
    <t>14:00 (Cô Tô)</t>
  </si>
  <si>
    <t>21.1000000000, 107.6000000000</t>
  </si>
  <si>
    <t>Không theo dõi (gần Sơn Hào)</t>
  </si>
  <si>
    <t>Tàu cruise cao cấp</t>
  </si>
  <si>
    <t>Crystal Holidays 992</t>
  </si>
  <si>
    <t>15:00 (Quan Lạn)</t>
  </si>
  <si>
    <t>Quang Minh 01</t>
  </si>
  <si>
    <t>17:00 (Minh Châu)</t>
  </si>
  <si>
    <t>21.2200000000, 107.5500000000</t>
  </si>
  <si>
    <t>Cảng Ao Tiên</t>
  </si>
  <si>
    <t>Ngọc Vừng Express</t>
  </si>
  <si>
    <t>19:30 (Ngọc Vừng)</t>
  </si>
  <si>
    <t>21.1500000000, 107.5800000000</t>
  </si>
  <si>
    <t>Không theo dõi (gần Minh Châu)</t>
  </si>
  <si>
    <t>Gần Ngọc Vừng</t>
  </si>
  <si>
    <t>Thông tin các cơ sở lưu trú trong ngày</t>
  </si>
  <si>
    <t>Trạng thái hoạt động của các cơ sở</t>
  </si>
  <si>
    <t>Còn phòng</t>
  </si>
  <si>
    <t>7 cơ sở (70%).</t>
  </si>
  <si>
    <t>Tổng số lưu trú</t>
  </si>
  <si>
    <t xml:space="preserve">137 khách </t>
  </si>
  <si>
    <t>Hết phòng</t>
  </si>
  <si>
    <t>2 cơ sở (20%)</t>
  </si>
  <si>
    <t>Tổng lượt khách checkin</t>
  </si>
  <si>
    <t>569 khách</t>
  </si>
  <si>
    <t>Tạm ngưng hoạt động</t>
  </si>
  <si>
    <t>1 cơ sở (10%)</t>
  </si>
  <si>
    <t>Tổng lượt khách checkout</t>
  </si>
  <si>
    <t>544 khách.</t>
  </si>
  <si>
    <t>Tên cơ sở</t>
  </si>
  <si>
    <t>Địa chỉ</t>
  </si>
  <si>
    <t>Lượt khách checkin</t>
  </si>
  <si>
    <t>Lượt khách checkout</t>
  </si>
  <si>
    <t>Thông tin khách lưu trú</t>
  </si>
  <si>
    <t>Wyndham Garden Sonasea</t>
  </si>
  <si>
    <t>Khu Cái Rồng, Vân Đồn</t>
  </si>
  <si>
    <t>Diamond Hotel</t>
  </si>
  <si>
    <t>Đường Diamond, phường Đông Xá</t>
  </si>
  <si>
    <t>Minh Châu Beach Resort</t>
  </si>
  <si>
    <t>Bãi Minh Châu, Quan Lạn</t>
  </si>
  <si>
    <t>Lý Hân Homestay</t>
  </si>
  <si>
    <t>Khu đô thị Phương Đông</t>
  </si>
  <si>
    <t>21.2700000000, 107.5000000000</t>
  </si>
  <si>
    <t>Sonasea Resort</t>
  </si>
  <si>
    <t>Khu du lịch Bãi Dài</t>
  </si>
  <si>
    <t>21.2600000000, 107.4900000000</t>
  </si>
  <si>
    <t>Hồng Ngọc Hotel</t>
  </si>
  <si>
    <t>Khu 9, thị trấn Cái Rồng</t>
  </si>
  <si>
    <t>Thái Hoàng Hotel</t>
  </si>
  <si>
    <t>23 Tỉnh Lộ 334, Cái Rồng</t>
  </si>
  <si>
    <t>Ngọc Vừng Homestay</t>
  </si>
  <si>
    <t>Đảo Ngọc Vừng</t>
  </si>
  <si>
    <t>Tuấn Ngọc Hotel</t>
  </si>
  <si>
    <t>Dương Thanh Hotel</t>
  </si>
  <si>
    <t>Thông tin các địa điểm du lịch trong ngày</t>
  </si>
  <si>
    <t>Giờ hoạt động</t>
  </si>
  <si>
    <t>Bãi Minh Châu</t>
  </si>
  <si>
    <t>Xã Minh Châu, huyện Vân Đồn</t>
  </si>
  <si>
    <t>Mở cửa</t>
  </si>
  <si>
    <t>Đảo Quan Lạn</t>
  </si>
  <si>
    <t>Xã Quan Lạn, huyện Vân Đồn</t>
  </si>
  <si>
    <t>21.2000000000, 107.5800000000</t>
  </si>
  <si>
    <t>Chùa Cái Bầu (Thiền Viện Trúc Lâm)</t>
  </si>
  <si>
    <t>Khu Cái Bầu, huyện Vân Đồn</t>
  </si>
  <si>
    <t>Bãi Dài (Sonasea Vân Đồn)</t>
  </si>
  <si>
    <t>Khu Bãi Dài, huyện Vân Đồn</t>
  </si>
  <si>
    <t>Mở cửa (hạn chế mưa)</t>
  </si>
  <si>
    <t>Xã Ngọc Vừng, huyện Vân Đồn</t>
  </si>
  <si>
    <t>Đền Cặp Tiên (Đền Cô Bé Cửa Suốt)</t>
  </si>
  <si>
    <t>Khu Cửa Ông, huyện Vân Đồn</t>
  </si>
  <si>
    <t>Eo Gió</t>
  </si>
  <si>
    <t>21.2100000000, 107.5700000000</t>
  </si>
  <si>
    <t>Đảo Ba Mùn</t>
  </si>
  <si>
    <t>Xã Bản Sen, huyện Vân Đồn</t>
  </si>
  <si>
    <t>21.1800000000, 107.6000000000</t>
  </si>
  <si>
    <t>Vườn Quốc Gia Bái Tử Long</t>
  </si>
  <si>
    <t>Khu Bái Tử Long, huyện Vân Đồn</t>
  </si>
  <si>
    <t>Bãi Sơn Hào</t>
  </si>
  <si>
    <t>Đảo Quan Lạn, huyện Vân Đồn</t>
  </si>
  <si>
    <t>Đồng Cỏ Cháy Minh Châu</t>
  </si>
  <si>
    <t>Giữa Minh Châu và Quan Lạn</t>
  </si>
  <si>
    <t>Khu Du Lịch Sinh Thái Vạn Yên</t>
  </si>
  <si>
    <t>Xã Vạn Yên, huyện Vân Đồn</t>
  </si>
  <si>
    <t>21.1900000000, 107.5700000000</t>
  </si>
  <si>
    <t>Chợ Cái Rồng</t>
  </si>
  <si>
    <t>Thị trấn Cái Rồng, huyện Vân Đồn</t>
  </si>
  <si>
    <t>Cầu Gỗ Bãi Dài</t>
  </si>
  <si>
    <t>Miếu Quan Lạn</t>
  </si>
  <si>
    <t>Thống kê lượt khách checkin theo khung giờ theo tháng</t>
  </si>
  <si>
    <t>Ngày</t>
  </si>
  <si>
    <t>Loại ngày</t>
  </si>
  <si>
    <t>Lượt khách checkin (lượt)</t>
  </si>
  <si>
    <t>Cao điểm (8-12h)</t>
  </si>
  <si>
    <t>Thấp điểm (0-6h &amp; 22-24h)</t>
  </si>
  <si>
    <t>Trung bình (6-8h, 12-18h, 18-22h)</t>
  </si>
  <si>
    <t>1/9</t>
  </si>
  <si>
    <t>Trung bình (thứ Hai)</t>
  </si>
  <si>
    <t>2/9</t>
  </si>
  <si>
    <t>Thấp điểm (thứ Ba)</t>
  </si>
  <si>
    <t>3/9</t>
  </si>
  <si>
    <t>Thấp điểm (thứ Tư)</t>
  </si>
  <si>
    <t>4/9</t>
  </si>
  <si>
    <t>Thấp điểm (thứ Năm)</t>
  </si>
  <si>
    <t>5/9</t>
  </si>
  <si>
    <t>Trung bình (thứ Sáu)</t>
  </si>
  <si>
    <t>6/9</t>
  </si>
  <si>
    <t>Cao điểm (thứ Bảy)</t>
  </si>
  <si>
    <t>7/9</t>
  </si>
  <si>
    <t>Cao điểm (Chủ Nhật)</t>
  </si>
  <si>
    <t>8/9</t>
  </si>
  <si>
    <t>9/9</t>
  </si>
  <si>
    <t>10/9</t>
  </si>
  <si>
    <t>11/9</t>
  </si>
  <si>
    <t>12/9</t>
  </si>
  <si>
    <t>13/9</t>
  </si>
  <si>
    <t>14/9</t>
  </si>
  <si>
    <t>15/9</t>
  </si>
  <si>
    <t>16/9</t>
  </si>
  <si>
    <t>17/9</t>
  </si>
  <si>
    <t>18/9</t>
  </si>
  <si>
    <t>19/9</t>
  </si>
  <si>
    <t>20/9</t>
  </si>
  <si>
    <t>21/9</t>
  </si>
  <si>
    <t>Cao điểm (Chủ Nhật, lễ hội)</t>
  </si>
  <si>
    <t>Thống kê lượt khách checkin theo các cơ sở trong tháng</t>
  </si>
  <si>
    <t>STT</t>
  </si>
  <si>
    <t>Lượt khách (tích lũy từ 1/9 đến 17/9)</t>
  </si>
  <si>
    <t>Chùa Cái Bầu</t>
  </si>
  <si>
    <t>Bãi Dài</t>
  </si>
  <si>
    <t>Đền Cặp Tiên</t>
  </si>
  <si>
    <t>Danh sách sự kiện</t>
  </si>
  <si>
    <t>Thời gian</t>
  </si>
  <si>
    <t>Hệ thống</t>
  </si>
  <si>
    <t>Tên thông báo/thông tin/sự kiện</t>
  </si>
  <si>
    <t>Nội dung</t>
  </si>
  <si>
    <t>Hình ảnh</t>
  </si>
  <si>
    <t>Sở Du lịch Quảng Ninh</t>
  </si>
  <si>
    <t>Cảnh báo mưa bão dư chấn Yagi</t>
  </si>
  <si>
    <t>Khẩn cấp</t>
  </si>
  <si>
    <t>Đã kết thúc</t>
  </si>
  <si>
    <t>Hoãn tour đảo Quan Lạn do mưa lớn, khuyến cáo du khách hoãn chuyến đến 03/9.</t>
  </si>
  <si>
    <t>Ảnh mưa bão trên biển</t>
  </si>
  <si>
    <t>Cục Du lịch Quốc gia</t>
  </si>
  <si>
    <t>Lễ hội Du lịch Biển Vân Đồn</t>
  </si>
  <si>
    <t>Nhắc nhở</t>
  </si>
  <si>
    <t>Triển lãm văn hóa biển, biểu diễn nghệ thuật với 5.000 khách.</t>
  </si>
  <si>
    <t>Hình ảnh pháo hoa</t>
  </si>
  <si>
    <t>Trung tâm Văn hóa Vân Đồn</t>
  </si>
  <si>
    <t>Thông báo hoãn Ngày hội Du lịch Minh Châu</t>
  </si>
  <si>
    <t>Thông báo</t>
  </si>
  <si>
    <t>Hoãn sự kiện từ 15/9 do thời tiết xấu, dời sang 20/9; hoàn tiền vé 200 khách.</t>
  </si>
  <si>
    <t>Ảnh thông báo hoãn sự kiện</t>
  </si>
  <si>
    <t>Tuần lễ Văn hóa Quan Lạn</t>
  </si>
  <si>
    <t>Các hoạt động dân gian, chợ đêm biển với 1.200 khách.</t>
  </si>
  <si>
    <t>Hình ảnh chợ đêm</t>
  </si>
  <si>
    <t>Sự cố neo tàu du lịch tại Cái Rồng</t>
  </si>
  <si>
    <t>Tàu Superdong 02 bị neo khẩn cấp do sóng lớn, 180 khách an toàn, dời 2 giờ.</t>
  </si>
  <si>
    <t>Ảnh tàu neo khẩn cấp</t>
  </si>
  <si>
    <t>15/9/2025 09:14:08</t>
  </si>
  <si>
    <t>Thông báo kích cầu du lịch mùa thu</t>
  </si>
  <si>
    <t>Giảm 20% giá tour Minh Châu, áp dụng từ 15-30/9 để thu hút khách nội địa.</t>
  </si>
  <si>
    <t>Ảnh poster kích cầu</t>
  </si>
  <si>
    <t>15/9/2025 10:01:54</t>
  </si>
  <si>
    <t>Ngày hội Du lịch Minh Châu</t>
  </si>
  <si>
    <t>Đang diễn ra</t>
  </si>
  <si>
    <t>Trò chơi trên biển, ẩm thực địa phương với 800 khách.</t>
  </si>
  <si>
    <t>Hình ảnh cát trắng</t>
  </si>
  <si>
    <t>17/9/2025 15:24:02</t>
  </si>
  <si>
    <t>Cập nhật tình hình lễ hội Quan Lạn</t>
  </si>
  <si>
    <t>Lễ hội diễn ra bình thường, tăng an ninh cho 1.000 khách; cảnh báo mưa chiều.</t>
  </si>
  <si>
    <t>Ảnh lễ hội Quan Lạn</t>
  </si>
  <si>
    <t>20/9/2025 07:04:25</t>
  </si>
  <si>
    <t>Sự cố sóng lớn ảnh hưởng tàu Ngọc Vừng</t>
  </si>
  <si>
    <t>Sắp diễn ra</t>
  </si>
  <si>
    <t>Cảnh báo hoãn chuyến tàu gỗ du lịch, khuyến cáo khách hủy vé nếu mưa &gt;50mm/giờ.</t>
  </si>
  <si>
    <t>Ảnh sóng lớn vịnh</t>
  </si>
  <si>
    <t>20/9/2025 09:04:58</t>
  </si>
  <si>
    <t>UBND Đặc khu Vân Đồn</t>
  </si>
  <si>
    <t>Lễ hội Cá Trai Quan Lạn</t>
  </si>
  <si>
    <t>Thi đấu câu cá, giới thiệu đặc sản với 600 khách.</t>
  </si>
  <si>
    <t>Hình ảnh cá trai</t>
  </si>
  <si>
    <t>Kinh tế địa phương</t>
  </si>
  <si>
    <t>17500 tỷ VNĐ</t>
  </si>
  <si>
    <t>+24% tăng so với cùng kỳ</t>
  </si>
  <si>
    <t>Tổng chi phí</t>
  </si>
  <si>
    <t>8750 tỷ VNĐ</t>
  </si>
  <si>
    <t>+ 22% so với cùng kỳ</t>
  </si>
  <si>
    <t>Trong tháng</t>
  </si>
  <si>
    <t>2188 tỷ VNĐ</t>
  </si>
  <si>
    <t>+ 18% so với cùng kỳ</t>
  </si>
  <si>
    <t>1094 tỷ VNĐ</t>
  </si>
  <si>
    <t>+16% so với cùng kỳ</t>
  </si>
  <si>
    <t xml:space="preserve">Lũy kế </t>
  </si>
  <si>
    <t>7582 tỷ VNĐ</t>
  </si>
  <si>
    <t>+25% so với cùng kỳ</t>
  </si>
  <si>
    <t>Lũy kế</t>
  </si>
  <si>
    <t>3563 tỷ VNĐ</t>
  </si>
  <si>
    <t>+22% so với cùng kỳ</t>
  </si>
  <si>
    <t>Cơ cấu doanh thu trong tháng</t>
  </si>
  <si>
    <t>Cơ cấu chi phí trong tháng</t>
  </si>
  <si>
    <t>Ngành</t>
  </si>
  <si>
    <t>Doanh thu (tỷ VND)</t>
  </si>
  <si>
    <t>Chi phí (tỷ VND)</t>
  </si>
  <si>
    <t>Du lịch - Dịch vụ</t>
  </si>
  <si>
    <t>Công nghiệp - Xây dựng</t>
  </si>
  <si>
    <t>Nông - lâm - Thủy sản</t>
  </si>
  <si>
    <t>Tổng doanh thu tháng 9</t>
  </si>
  <si>
    <t>Tổng chi phí tháng 9</t>
  </si>
  <si>
    <t>Tài chính công địa phương</t>
  </si>
  <si>
    <t>Tổng thu ngân sách nhà nước</t>
  </si>
  <si>
    <t>Tổng chi ngân sách</t>
  </si>
  <si>
    <t>Dự toán từ hội đồng nhân dân</t>
  </si>
  <si>
    <t>1720  tỷ VNĐ</t>
  </si>
  <si>
    <t>150 tỷ VNĐ</t>
  </si>
  <si>
    <t>Tỷ lệ thực hiện</t>
  </si>
  <si>
    <t>Lỹ kế so với cùng kỳ</t>
  </si>
  <si>
    <t>+26% so với cùng kỳ</t>
  </si>
  <si>
    <t>+ 15% so với cùng ký</t>
  </si>
  <si>
    <t>144 tỷ VNĐ</t>
  </si>
  <si>
    <t>28 tỷ VNĐ</t>
  </si>
  <si>
    <t>1606 tỷ VNĐ</t>
  </si>
  <si>
    <t>(lũy kế tới tháng 9)</t>
  </si>
  <si>
    <t>123 tỷ VNĐ</t>
  </si>
  <si>
    <t xml:space="preserve"> </t>
  </si>
  <si>
    <t>Cơ cấu nguồn thu địa phương trong năm</t>
  </si>
  <si>
    <t>Cơ cấu chi địa phương trong năm</t>
  </si>
  <si>
    <t>Nhóm ngành</t>
  </si>
  <si>
    <t>Thu (tỷ VND)</t>
  </si>
  <si>
    <t>Hạng mục</t>
  </si>
  <si>
    <t>Chi (tỷ VND)</t>
  </si>
  <si>
    <t>Bất động sản</t>
  </si>
  <si>
    <t>Cơ sở hạ tầng</t>
  </si>
  <si>
    <t>Doanh nghiệp và sản xuất</t>
  </si>
  <si>
    <t>Dân cư</t>
  </si>
  <si>
    <t>Tài nguyên</t>
  </si>
  <si>
    <t>Khoa học - Công nghệ</t>
  </si>
  <si>
    <t>Hành chính, An ninh Quốc phòng</t>
  </si>
  <si>
    <t>Thu từ viện trợ</t>
  </si>
  <si>
    <t>An sinh xã hội</t>
  </si>
  <si>
    <t>Tổng thu NSNN năm 2025</t>
  </si>
  <si>
    <t>Tổng chi NSNN năm 2025</t>
  </si>
  <si>
    <t>Nguồn thu vào ngân sách hàng tháng</t>
  </si>
  <si>
    <t>Chi tiêu ngân sách địa phương hàng tháng</t>
  </si>
  <si>
    <t>Tổng thu NSNN (tỷ VND)</t>
  </si>
  <si>
    <t>Tổng chi NSNN (tỷ VND)</t>
  </si>
  <si>
    <t>Tháng 1/2025</t>
  </si>
  <si>
    <t>Tháng 2/2025</t>
  </si>
  <si>
    <t>Tháng 3/2025</t>
  </si>
  <si>
    <t>Tháng 4/2025</t>
  </si>
  <si>
    <t>Tháng 5/2025</t>
  </si>
  <si>
    <t>Tháng 6/2025</t>
  </si>
  <si>
    <t>Tháng 9/2025</t>
  </si>
  <si>
    <t>CƠ SỞ LƯU TRÚ</t>
  </si>
  <si>
    <t>TÀU CAO TỐC</t>
  </si>
  <si>
    <t>1. Wyndham Garden Sonasea (123 khách checkin)</t>
  </si>
  <si>
    <t>1. Tàu cao tốc Superdong 01 (150 khách)</t>
  </si>
  <si>
    <t>Ngày cập nhật</t>
  </si>
  <si>
    <t>Họ tên</t>
  </si>
  <si>
    <t>Giới tính</t>
  </si>
  <si>
    <t>Năm sinh</t>
  </si>
  <si>
    <t>22/09/2025</t>
  </si>
  <si>
    <t>Nguyễn Văn Hùng</t>
  </si>
  <si>
    <t>Nam</t>
  </si>
  <si>
    <t>Nguyễn Văn Minh</t>
  </si>
  <si>
    <t>Trần Thị Lan</t>
  </si>
  <si>
    <t>Nữ</t>
  </si>
  <si>
    <t>Kim Min Soo (Hàn)</t>
  </si>
  <si>
    <t>Lê Văn Hải</t>
  </si>
  <si>
    <t>Lê Văn Quốc</t>
  </si>
  <si>
    <t>Phạm Thị Hương</t>
  </si>
  <si>
    <t>Park Ji Yeon (Hàn)</t>
  </si>
  <si>
    <t>Đặng Văn Tuấn</t>
  </si>
  <si>
    <t>... (11 khách khác)</t>
  </si>
  <si>
    <t>(Danh sách bổ sung)</t>
  </si>
  <si>
    <t>-</t>
  </si>
  <si>
    <t>... (145 khách khác)</t>
  </si>
  <si>
    <t>(Danh sách bổ sung, chủ yếu khách tour nội địa)</t>
  </si>
  <si>
    <t>2. Tàu cao tốc Crystal Holidays 991 (99 khách)</t>
  </si>
  <si>
    <t>Kim Ji Hoon (Hàn)</t>
  </si>
  <si>
    <t>Park Soo Min (Hàn)</t>
  </si>
  <si>
    <t>Nguyễn Văn Long</t>
  </si>
  <si>
    <t>Vũ Thị Phương</t>
  </si>
  <si>
    <t>Lee Young Ja (Hàn)</t>
  </si>
  <si>
    <t>... (94 khách khác)</t>
  </si>
  <si>
    <t>(Danh sách bổ sung, hỗn hợp quốc tế và nội địa)</t>
  </si>
  <si>
    <t>3. Minh Châu Beach Resort (61 khách checkin)</t>
  </si>
  <si>
    <t>3. Tàu cao tốc Superdong 02 (180 khách)</t>
  </si>
  <si>
    <t>Trần Văn Bình</t>
  </si>
  <si>
    <t>Lê Thị Thảo</t>
  </si>
  <si>
    <t>Bùi Văn Hòa</t>
  </si>
  <si>
    <t>Hồ Thị Liên</t>
  </si>
  <si>
    <t>Phạm Văn Cường</t>
  </si>
  <si>
    <t>... (56 khách khác)</t>
  </si>
  <si>
    <t>... (175 khách khác)</t>
  </si>
  <si>
    <t>4. Tàu gỗ du lịch Ha Long Express (50 khách)</t>
  </si>
  <si>
    <t>Nguyễn Văn Thành</t>
  </si>
  <si>
    <t>Đào Thị Hạnh</t>
  </si>
  <si>
    <t>John Smith (Mỹ)</t>
  </si>
  <si>
    <t>Lý Thị Ngọc</t>
  </si>
  <si>
    <t>Trần Văn Đạt</t>
  </si>
  <si>
    <t>... (45 khách khác)</t>
  </si>
  <si>
    <t>(Danh sách bổ sung, khách gia đình và cá nhân)</t>
  </si>
  <si>
    <t>5. Sonasea Resort (152 khách checkin)</t>
  </si>
  <si>
    <t>5. Tàu cao tốc Van Don Explorer (120 khách)</t>
  </si>
  <si>
    <t>Somchai Phrom (Thái)</t>
  </si>
  <si>
    <t>Nguyen Thi Mai</t>
  </si>
  <si>
    <t>Nguyễn Văn Tùng</t>
  </si>
  <si>
    <t>Srisuk Chanthara (Thái)</t>
  </si>
  <si>
    <t>Hoang Van Tuan</t>
  </si>
  <si>
    <t>Chatchai Srisuk (Thái)</t>
  </si>
  <si>
    <t>... (147 khách khác)</t>
  </si>
  <si>
    <t>... (115 khách khác)</t>
  </si>
  <si>
    <t>6. Hồng Ngọc Hotel (41 khách checkin)</t>
  </si>
  <si>
    <t>6. Tàu cruise cao cấp Crystal Holidays 992 (99 khách)</t>
  </si>
  <si>
    <t>Đặng Văn Tiến</t>
  </si>
  <si>
    <t>Nguyễn Thị Thanh</t>
  </si>
  <si>
    <t>Trần Văn Phong</t>
  </si>
  <si>
    <t>Lê Thị Hồng</t>
  </si>
  <si>
    <t>Phạm Văn Hùng</t>
  </si>
  <si>
    <t>... (36 khách khác)</t>
  </si>
  <si>
    <t>(Danh sách bổ sung, chủ yếu khách quốc tế Hàn Quốc)</t>
  </si>
  <si>
    <t>7. Thái Hoàng Hotel (0 khách checkin)</t>
  </si>
  <si>
    <t>7. Tàu cao tốc Quang Minh 01 (160 khách)</t>
  </si>
  <si>
    <t>(Không có khách)</t>
  </si>
  <si>
    <t>Bùi Văn Hưng</t>
  </si>
  <si>
    <t>Hoàng Thị Lan Anh</t>
  </si>
  <si>
    <t>8. Ngọc Vừng Homestay (26 khách checkin)</t>
  </si>
  <si>
    <t>Đinh Văn Quang</t>
  </si>
  <si>
    <t>Vũ Thị Hồng Nhung</t>
  </si>
  <si>
    <t>Somchai Phrom</t>
  </si>
  <si>
    <t>Lương Văn Hải</t>
  </si>
  <si>
    <t>... (155 khách khác)</t>
  </si>
  <si>
    <t>(Danh sách bổ sung, khách tour nội địa)</t>
  </si>
  <si>
    <t>Srisuk Chanthara</t>
  </si>
  <si>
    <t>8. Tàu gỗ du lịch Ngọc Vừng Express (80 khách)</t>
  </si>
  <si>
    <t>Chatchai Srisuk</t>
  </si>
  <si>
    <t>... (21 khách khác)</t>
  </si>
  <si>
    <t>Phạm Văn Long</t>
  </si>
  <si>
    <t>Trần Thị Hồng</t>
  </si>
  <si>
    <t>9. Tuấn Ngọc Hotel (35 khách checkin)</t>
  </si>
  <si>
    <t>Nguyễn Văn Đức</t>
  </si>
  <si>
    <t>Lê Thị Thủy</t>
  </si>
  <si>
    <t>Đào Văn Phong</t>
  </si>
  <si>
    <t>... (75 khách khác)</t>
  </si>
  <si>
    <t>(Danh sách bổ sung, khách gia đình nội địa)</t>
  </si>
  <si>
    <t>... (30 khách khác)</t>
  </si>
  <si>
    <t>52 khách Việt Nam, 71 khách quốc tế</t>
  </si>
  <si>
    <t>21.25°N, 107.48°E</t>
  </si>
  <si>
    <t>41 khách gia đình, 41 khách cá nhân</t>
  </si>
  <si>
    <t>21.28°N, 107.52°E</t>
  </si>
  <si>
    <t>61 khách tour đoàn</t>
  </si>
  <si>
    <t>21.22°N, 107.55°E</t>
  </si>
  <si>
    <t>16 khách trẻ, 5 khách nước ngoài</t>
  </si>
  <si>
    <t>21.27°N, 107.50°E</t>
  </si>
  <si>
    <t>81 khách Việt Nam, 71 khách Hàn</t>
  </si>
  <si>
    <t>21.26°N, 107.49°E</t>
  </si>
  <si>
    <t>41 khách du lịch cá nhân</t>
  </si>
  <si>
    <t>0 (đóng cửa bảo trì)</t>
  </si>
  <si>
    <t>16 khách Việt Nam, 10 khách Thái</t>
  </si>
  <si>
    <t>21.15°N, 107.58°E</t>
  </si>
  <si>
    <t>25 khách Việt Nam, 10 khách quốc tế</t>
  </si>
  <si>
    <t>20 khách gia đình, 8 khách cá nhân</t>
  </si>
  <si>
    <t>Đại Dương Xanh Hotel</t>
  </si>
  <si>
    <t>30 khách du lịch, 17 khách nước ngoài</t>
  </si>
  <si>
    <t>Hùng Lâm Resort Quan Lạn</t>
  </si>
  <si>
    <t>45 khách tour, 23 khách cá nhân</t>
  </si>
  <si>
    <t>21.20°N, 107.58°E</t>
  </si>
  <si>
    <t>Grand Pearl Resort</t>
  </si>
  <si>
    <t>Khu Cái Rồng</t>
  </si>
  <si>
    <t>50 khách Việt Nam, 39 khách quốc tế</t>
  </si>
  <si>
    <t>Lê Anh Hotel</t>
  </si>
  <si>
    <t>25 khách gia đình, 9 khách cá nhân</t>
  </si>
  <si>
    <t>Phương Hưng Hotel</t>
  </si>
  <si>
    <t>35 khách du lịch, 17 khách nước ngoài</t>
  </si>
  <si>
    <t>Xuân Lưu Nhà Trọ</t>
  </si>
  <si>
    <t>529 Tỉnh Lộ 334, Cái Rồng</t>
  </si>
  <si>
    <t>12 khách trẻ, 5 khách nước ngoài</t>
  </si>
  <si>
    <t>Thành Đạt Nhà Nghỉ</t>
  </si>
  <si>
    <t>1 Tỉnh Lộ 334, Cái Rồng</t>
  </si>
  <si>
    <t>18 khách Việt Nam, 6 khách quốc tế</t>
  </si>
  <si>
    <t>Minh Khải Nhà Nghỉ</t>
  </si>
  <si>
    <t>53 Tỉnh Lộ 334, Cái Rồng</t>
  </si>
  <si>
    <t>15 khách gia đình, 4 khách cá nhân</t>
  </si>
  <si>
    <t>Thái Toàn Khách sạn</t>
  </si>
  <si>
    <t>36 khách tour, 20 khách cá nhân</t>
  </si>
  <si>
    <t>Dương Xanh Resort</t>
  </si>
  <si>
    <t>Khu Bãi Dài</t>
  </si>
  <si>
    <t>40 khách Việt Nam, 33 khách Hàn</t>
  </si>
  <si>
    <t>Hùng Lâm Quan Lạn Resort</t>
  </si>
  <si>
    <t>42 khách tour, 22 khách cá nhân</t>
  </si>
  <si>
    <t>Sonasea Harbor City Hotel</t>
  </si>
  <si>
    <t>75 khách Việt Nam, 62 khách quốc tế</t>
  </si>
  <si>
    <t>Crystal Holidays Harbour</t>
  </si>
  <si>
    <t>Khu Ao Tiên</t>
  </si>
  <si>
    <t>55 khách tour, 43 khách cá nhân</t>
  </si>
  <si>
    <t>Vân Hải Resort</t>
  </si>
  <si>
    <t>Khu du lịch Vân Hải</t>
  </si>
  <si>
    <t>30 khách gia đình, 15 khách nước ngoài</t>
  </si>
  <si>
    <t>21.24°N, 107.47°E</t>
  </si>
  <si>
    <t>Sứa Palace Resort</t>
  </si>
  <si>
    <t>48 khách Việt Nam, 33 khách quốc tế</t>
  </si>
  <si>
    <t>Golden Coto Hotel</t>
  </si>
  <si>
    <t>Khu Cô Tô (gần Vân Đồn)</t>
  </si>
  <si>
    <t>25 khách du lịch, 14 khách nước ngoài</t>
  </si>
  <si>
    <t>21.30°N, 107.55°E</t>
  </si>
  <si>
    <t>VFGV Resort</t>
  </si>
  <si>
    <t>20 khách trẻ, 9 khách quốc tế</t>
  </si>
  <si>
    <t>Quan Lạn Beach Resort</t>
  </si>
  <si>
    <t>35 khách tour, 18 khách cá nhân</t>
  </si>
  <si>
    <t>Minh Châu Resort</t>
  </si>
  <si>
    <t>42 khách gia đình, 25 khách nước ngoài</t>
  </si>
  <si>
    <t>Ngọc Vừng Beach Hotel</t>
  </si>
  <si>
    <t>15 khách Việt Nam, 7 khách Thái</t>
  </si>
  <si>
    <t>Cô Tô Resort</t>
  </si>
  <si>
    <t>30 khách tour, 18 khách cá nhân</t>
  </si>
  <si>
    <t>Bản Sen Homestay</t>
  </si>
  <si>
    <t>Xã Bản Sen</t>
  </si>
  <si>
    <t>10 khách trẻ, 4 khách nước ngoài</t>
  </si>
  <si>
    <t>21.18°N, 107.60°E</t>
  </si>
  <si>
    <t>Bình Dân House</t>
  </si>
  <si>
    <t>Xã Bình Dân</t>
  </si>
  <si>
    <t>20 khách gia đình, 11 khách cá nhân</t>
  </si>
  <si>
    <t>21.23°N, 107.51°E</t>
  </si>
  <si>
    <t>Đài Xuyên Guest House</t>
  </si>
  <si>
    <t>Xã Đài Xuyên</t>
  </si>
  <si>
    <t>12 khách Việt Nam, 6 khách quốc tế</t>
  </si>
  <si>
    <t>21.26°N, 107.50°E</t>
  </si>
  <si>
    <t>Đoàn Kết Homestay</t>
  </si>
  <si>
    <t>Xã Đoàn Kết</t>
  </si>
  <si>
    <t>18 khách tour, 8 khách cá nhân</t>
  </si>
  <si>
    <t>21.24°N, 107.49°E</t>
  </si>
  <si>
    <t>Đông Xá Hotel</t>
  </si>
  <si>
    <t>Phường Đông Xá</t>
  </si>
  <si>
    <t>35 khách du lịch, 20 khách nước ngoài</t>
  </si>
  <si>
    <t>Hạ Long Guest House</t>
  </si>
  <si>
    <t>Xã Hạ Long</t>
  </si>
  <si>
    <t>22 khách gia đình, 11 khách cá nhân</t>
  </si>
  <si>
    <t>21.27°N, 107.51°E</t>
  </si>
  <si>
    <t>Thắng Lợi Resort</t>
  </si>
  <si>
    <t>Xã Thắng Lợi</t>
  </si>
  <si>
    <t>28 khách Việt Nam, 14 khách quốc tế</t>
  </si>
  <si>
    <t>21.21°N, 107.59°E</t>
  </si>
  <si>
    <t>Vạn Yên Homestay</t>
  </si>
  <si>
    <t>Xã Vạn Yên</t>
  </si>
  <si>
    <t>11 khách trẻ, 4 khách nước ngoài</t>
  </si>
  <si>
    <t>21.19°N, 107.57°E</t>
  </si>
  <si>
    <t>Ao Tiên Hotel</t>
  </si>
  <si>
    <t>45 khách tour, 26 khách cá nhân</t>
  </si>
  <si>
    <t>Cái Rồng Inn</t>
  </si>
  <si>
    <t>Thị trấn Cái Rồng</t>
  </si>
  <si>
    <t>25 khách Việt Nam, 13 khách quốc tế</t>
  </si>
  <si>
    <t>Quan Lạn View Resort</t>
  </si>
  <si>
    <t>38 khách gia đình, 21 khách nước ngoài</t>
  </si>
  <si>
    <t>Minh Châu Sea Hotel</t>
  </si>
  <si>
    <t>29 khách du lịch, 15 khách quốc tế</t>
  </si>
  <si>
    <t>Ngọc Vừng Bay Homestay</t>
  </si>
  <si>
    <t>16 khách tour, 7 khách cá nhân</t>
  </si>
  <si>
    <t>Cô Tô Island Resort</t>
  </si>
  <si>
    <t>32 khách Việt Nam, 19 khách quốc tế</t>
  </si>
  <si>
    <t>Bản Sen Eco Lodge</t>
  </si>
  <si>
    <t>12 khách trẻ, 4 khách nước ngoài</t>
  </si>
  <si>
    <t>Bình Dân Sea View</t>
  </si>
  <si>
    <t>21 khách gia đình, 11 khách cá nhân</t>
  </si>
  <si>
    <t>Đài Xuyên Bay</t>
  </si>
  <si>
    <t>13 khách Việt Nam, 6 khách quốc tế</t>
  </si>
  <si>
    <t>Đoàn Kết Island House</t>
  </si>
  <si>
    <t>19 khách tour, 8 khách cá nhân</t>
  </si>
  <si>
    <t>Đông Xá Bay Hotel</t>
  </si>
  <si>
    <t>36 khách du lịch, 20 khách nước ngoài</t>
  </si>
  <si>
    <t>Hạ Long Sea Resort</t>
  </si>
  <si>
    <t>23 khách gia đình, 11 khách cá nhân</t>
  </si>
  <si>
    <t>Thắng Lợi Eco Resort</t>
  </si>
  <si>
    <t>29 khách Việt Nam, 14 khách quốc tế</t>
  </si>
  <si>
    <t>Vạn Yên Bay Homestay</t>
  </si>
  <si>
    <t>Ao Tiên Sea Hotel</t>
  </si>
  <si>
    <t>46 khách tour, 26 khách cá nhân</t>
  </si>
  <si>
    <t>Cái Rồng Bay Inn</t>
  </si>
  <si>
    <t>26 khách Việt Nam, 13 khách quốc tế</t>
  </si>
  <si>
    <t>Quan Lạn Eco Resort</t>
  </si>
  <si>
    <t>39 khách gia đình, 21 khách nước ngoài</t>
  </si>
  <si>
    <t>Minh Châu Island Hotel</t>
  </si>
  <si>
    <t>30 khách du lịch, 15 khách quốc tế</t>
  </si>
  <si>
    <t>Ngọc Vừng Sea View</t>
  </si>
  <si>
    <t>17 khách tour, 7 khách cá nhân</t>
  </si>
  <si>
    <t>Cô Tô Bay Resort</t>
  </si>
  <si>
    <t>33 khách Việt Nam, 19 khách quốc tế</t>
  </si>
  <si>
    <t>Bản Sen Sea House</t>
  </si>
  <si>
    <t>13 khách trẻ, 4 khách nước ngoài</t>
  </si>
  <si>
    <t>Bình Dân Island Lodge</t>
  </si>
  <si>
    <t>Đài Xuyên Sea Guest</t>
  </si>
  <si>
    <t>14 khách Việt Nam, 6 khách quốc tế</t>
  </si>
  <si>
    <t>Đoàn Kết Bay Homestay</t>
  </si>
  <si>
    <t>20 khách tour, 8 khách cá nhân</t>
  </si>
  <si>
    <t>Đông Xá Sea Hotel</t>
  </si>
  <si>
    <t>37 khách du lịch, 20 khách nước ngoài</t>
  </si>
  <si>
    <t>Hạ Long Bay Resort</t>
  </si>
  <si>
    <t>24 khách gia đình, 11 khách cá nhân</t>
  </si>
  <si>
    <t>Thắng Lợi Sea Eco</t>
  </si>
  <si>
    <t>30 khách Việt Nam, 14 khách quốc tế</t>
  </si>
  <si>
    <t>Vạn Yên Island Homestay</t>
  </si>
  <si>
    <t>Ao Tiên Bay Hotel</t>
  </si>
  <si>
    <t>47 khách tour, 26 khách cá nhân</t>
  </si>
  <si>
    <t>Cái Rồng Sea Inn</t>
  </si>
  <si>
    <t>27 khách Việt Nam, 13 khách quốc tế</t>
  </si>
  <si>
    <t>Quan Lạn Sea View Resort</t>
  </si>
  <si>
    <t>40 khách gia đình, 21 khách nước ngoài</t>
  </si>
  <si>
    <t>Minh Châu Bay Hotel</t>
  </si>
  <si>
    <t>31 khách du lịch, 15 khách quốc tế</t>
  </si>
  <si>
    <t>Ngọc Vừng Island View</t>
  </si>
  <si>
    <t>18 khách tour, 7 khách cá nhân</t>
  </si>
  <si>
    <t>Cô Tô Sea Resort</t>
  </si>
  <si>
    <t>34 khách Việt Nam, 19 khách quốc tế</t>
  </si>
  <si>
    <t>Bản Sen Bay House</t>
  </si>
  <si>
    <t>14 khách trẻ, 4 khách nước ngoài</t>
  </si>
  <si>
    <t>Bình Dân Sea Lodge</t>
  </si>
  <si>
    <t>Đài Xuyên Island Guest</t>
  </si>
  <si>
    <t>15 khách Việt Nam, 6 khách quốc tế</t>
  </si>
  <si>
    <t>Đoàn Kết Sea Homestay</t>
  </si>
  <si>
    <t>21 khách tour, 8 khách cá nhân</t>
  </si>
  <si>
    <t>Đông Xá Bay Resort</t>
  </si>
  <si>
    <t>38 khách du lịch, 20 khách nước ngoài</t>
  </si>
  <si>
    <t>Hạ Long Island Resort</t>
  </si>
  <si>
    <t>25 khách gia đình, 11 khách cá nhân</t>
  </si>
  <si>
    <t>Thắng Lợi Bay Eco</t>
  </si>
  <si>
    <t>31 khách Việt Nam, 14 khách quốc tế</t>
  </si>
  <si>
    <t>Vạn Yên Sea Homestay</t>
  </si>
  <si>
    <t>Ao Tiên Island Hotel</t>
  </si>
  <si>
    <t>48 khách tour, 26 khách cá nhân</t>
  </si>
  <si>
    <t>Cái Rồng Bay Guest House</t>
  </si>
  <si>
    <t>28 khách Việt Nam, 13 khách quốc tế</t>
  </si>
  <si>
    <t>Quan Lạn Bay Resort</t>
  </si>
  <si>
    <t>41 khách gia đình, 21 khách nước ngoài</t>
  </si>
  <si>
    <t>Minh Châu Sea View</t>
  </si>
  <si>
    <t>32 khách du lịch, 15 khách quốc tế</t>
  </si>
  <si>
    <t>Ngọc Vừng Bay Lodge</t>
  </si>
  <si>
    <t>19 khách tour, 7 khách cá nhân</t>
  </si>
  <si>
    <t>Cô Tô Island Hotel</t>
  </si>
  <si>
    <t>35 khách Việt Nam, 19 khách quốc tế</t>
  </si>
  <si>
    <t>Bản Sen Sea Eco</t>
  </si>
  <si>
    <t>15 khách trẻ, 4 khách nước ngoài</t>
  </si>
  <si>
    <t>Bình Dân Bay Resort</t>
  </si>
  <si>
    <t>Đài Xuyên Bay Guest House</t>
  </si>
  <si>
    <t>16 khách Việt Nam, 6 khách quốc tế</t>
  </si>
  <si>
    <t>Đoàn Kết Island Resort</t>
  </si>
  <si>
    <t>22 khách tour, 8 khách cá nhân</t>
  </si>
  <si>
    <t>Đông Xá Sea Lodge</t>
  </si>
  <si>
    <t>39 khách du lịch, 20 khách nước ngoài</t>
  </si>
  <si>
    <t>Hạ Long Sea View</t>
  </si>
  <si>
    <t>26 khách gia đình, 11 khách cá nhân</t>
  </si>
  <si>
    <t>Thắng Lợi Island Eco</t>
  </si>
  <si>
    <t>32 khách Việt Nam, 14 khách quốc tế</t>
  </si>
  <si>
    <t>Cụm Công nghiệp Hà Khánh</t>
  </si>
  <si>
    <t>Danh sách các khu vực</t>
  </si>
  <si>
    <t>THÔNG TIN TỔNG QUAN</t>
  </si>
  <si>
    <t>Phường Hạ Long</t>
  </si>
  <si>
    <t>https://media.baoquangninh.vn/dataimages/201712/original/images1004365__DSC0072.JPG</t>
  </si>
  <si>
    <t>Đặc Khu Vân Đồn</t>
  </si>
  <si>
    <t>Diện tích</t>
  </si>
  <si>
    <t>50,01 ha</t>
  </si>
  <si>
    <t>Cụm Công nghiệp Vân Đồn</t>
  </si>
  <si>
    <t xml:space="preserve">Năm </t>
  </si>
  <si>
    <t>Cụm Công nghiệp Phương Nam</t>
  </si>
  <si>
    <t>Phường Hà Khánh, Thành phố Hạ Long, Quảng Ninh</t>
  </si>
  <si>
    <t>Cụm Công nghiệp Cẩm Thịnh</t>
  </si>
  <si>
    <t>Giới thiệu</t>
  </si>
  <si>
    <t>Cụm Công nghiệp Hà Khánh được quy hoạch nhằm thu hút các doanh nghiệp nhỏ và vừa, nhất là các ngành công nghiệp sạch, ít gây ô nhiễm môi trường. Đây là dự án đầu tư kết cấu hạ tầng và bến xuất nhập hàng do Công ty CP Tập đoàn Kinh tế Hạ Long (tổng mức đầu tư từng ghi khoảng 373 tỷ đồng cho hạ tầng). 
Hạ tầng của cụm đã được đầu tư và hoàn thiện cơ bản từ năm 2017, bao gồm hệ thống giao thông nội bộ, điện, nước, thoát nước và xử lý môi trường. Vị trí CCN Hà Khánh nằm tách biệt với khu dân cư, thuận lợi cho sản xuất, đồng thời hạn chế ảnh hưởng đến môi trường đô thị xung quanh.
Đến nay, cụm công nghiệp đã và đang thu hút nhiều doanh nghiệp hoạt động trong lĩnh vực sản xuất, chế biến, với mục tiêu tạo thêm việc làm cho lao động địa phương và góp phần phát triển công nghiệp bền vững của thành phố Hạ Long. Trong định hướng quy hoạch, CCN Hà Khánh tiếp tục được tỉnh Quảng Ninh khuyến khích đầu tư hạ tầng đồng bộ, tăng tỷ lệ lấp đầy, nâng cao hiệu quả sử dụng đất, và từng bước áp dụng các tiêu chuẩn xanh trong sản xuất.</t>
  </si>
  <si>
    <t>Khu vực</t>
  </si>
  <si>
    <t>Cụm công nghiệp tổng hợp</t>
  </si>
  <si>
    <t>Vốn đầu tư</t>
  </si>
  <si>
    <t>373 tỷ đồng</t>
  </si>
  <si>
    <t>CÁC CHỈ SỐ QUAN TRỌNG</t>
  </si>
  <si>
    <t>Tỷ lệ sử dụng năng lượng xanh</t>
  </si>
  <si>
    <t>81,64%</t>
  </si>
  <si>
    <t>10 m2/ người</t>
  </si>
  <si>
    <t>1.000 – 1.500 m³/ngày đêm</t>
  </si>
  <si>
    <t>Thời gian xử lý sự cố trung bình</t>
  </si>
  <si>
    <t>0 phút</t>
  </si>
  <si>
    <t>Các khu vực quản lý</t>
  </si>
  <si>
    <t>Cảng cụm hà khánh</t>
  </si>
  <si>
    <t>Thống Nhất, Quảng Ninh, Vietnam</t>
  </si>
  <si>
    <t>Cảng cụm hà khánh - Google Maps</t>
  </si>
  <si>
    <t>Nhà máy xử lý nước thải Hà Khánh</t>
  </si>
  <si>
    <t>Nhà máy xử lý nước thải Hà Khánh, Nguyễn Viết Xuân, Hà Khánh, Hạ Long, Quảng Ninh, Vietnam</t>
  </si>
  <si>
    <t>Trạm tuần hoàn nhà máy nhiệt điện Quảng Ninh - Google Maps</t>
  </si>
  <si>
    <t>Trạm tuần hoàn nhà máy nhiệt điện Quảng Ninh</t>
  </si>
  <si>
    <t>45 Trần Phú, Hà Khánh, Hạ Long, Quảng Ninh, Vietnam</t>
  </si>
  <si>
    <t>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t>
  </si>
  <si>
    <t>Trạm Xử lý nước thải Thành Công</t>
  </si>
  <si>
    <t>Hà Khánh, Hạ Long, Quảng Ninh, Vietnam</t>
  </si>
  <si>
    <t>Trạm Xử lý nước thải Thành Công - Google Maps</t>
  </si>
  <si>
    <t>https://www.bing.com/images/search?view=detailV2&amp;ccid=YmuBmm%2bl&amp;id=C86045958DC4A7BB23C34B2A33912B7A5E7DD795&amp;thid=OIP.YmuBmm-lCYkBje-aPGy8PAHaEK&amp;mediaurl=https%3a%2f%2fodinland.com%2fwp-content%2fuploads%2f2021%2f09%2fDu-an-khu-cong-nghiep-phuong-nam.jpg&amp;cdnurl=https%3a%2f%2fth.bing.com%2fth%2fid%2fR.626b819a6fa50989018def9a3c6cbc3c%3frik%3dldd9XnorkTMqSw%26pid%3dImgRaw%26r%3d0&amp;exph=900&amp;expw=1600&amp;q=ph%c6%b0%c6%a1ng+nam+u%c3%b4ng+b%c3%ad&amp;FORM=IRPRST&amp;ck=898B780CDC50504F0EA2EA780F28619F&amp;selectedIndex=0&amp;itb=0&amp;idpp=overlayview&amp;ajaxhist=0&amp;ajaxserp=0</t>
  </si>
  <si>
    <t>62,65 ha</t>
  </si>
  <si>
    <t>50 năm (2021 – 2071)</t>
  </si>
  <si>
    <t>Phường Phương Nam, thành phố Uông Bí, tỉnh Quảng Ninh</t>
  </si>
  <si>
    <t>600 tỷ đồng</t>
  </si>
  <si>
    <t>Cụm công nghiệp Phương Nam tọa lạc tại vị trí chiến lược, kết nối trực tiếp với các tuyến hạ tầng giao thông trọng điểm như Quốc lộ 10, các tuyến liên tỉnh đi các thành phố cảng và sân bay nội địa. Nhờ lợi thế này, việc lưu thông và phân phối hàng hóa trở nên thuận tiện, tiết kiệm chi phí và thời gian.
Với tổng vốn đầu tư khoảng 600 tỷ đồng, CCN Phương Nam được định hướng phát triển thành điểm đến của các ngành công nghiệp sạch, bao gồm: chế biến – lắp ráp, sản xuất vật liệu xây dựng, sản phẩm tiêu dùng, chế biến nông – lâm – thủy sản, cùng dịch vụ sửa chữa thiết bị.
Diện tích đất dành cho nhà máy, xưởng sản xuất chiếm 75%, phần còn lại bố trí hợp lý cho hệ thống giao thông nội bộ, cây xanh, trung tâm điều hành và các dịch vụ hỗ trợ.
Hiện nay, 100% hạ tầng kỹ thuật đã hoàn thiện, gồm: đường nội bộ, cấp – thoát nước, hệ thống xử lý nước thải, điện năng, hệ thống PCCC, cây xanh và hàng rào an ninh. Với nền tảng hạ tầng đồng bộ, cụm công nghiệp đã sẵn sàng đón các nhà đầu tư thứ cấp từ đầu quý II/2024.</t>
  </si>
  <si>
    <t>7 m2/ người</t>
  </si>
  <si>
    <t>1.500 – 2.000 m³/ngày đêm</t>
  </si>
  <si>
    <t>Trạm xử lý nước thải</t>
  </si>
  <si>
    <t>Phương Nam, Uông Bí, Quảng Ninh, Vietnam</t>
  </si>
  <si>
    <t>https://www.google.com/maps/place/Tr%E1%BA%A1m+s%E1%BB%AD+l%C3%BD+n%C6%B0%E1%BB%9Bc+th%E1%BA%A3i/@21.0132003,106.7050408,3068m/data=!3m1!1e3!4m14!1m7!3m6!1s0x314a7d799ea4cefb:0xd9e4cb0184fb25!2zQ-G7pW0gQ8O0bmcgbmdoaeG7h3AgUGjGsMahbmcgTmFt!8m2!3d21.0153002!4d106.6944278!16s%2Fg%2F11kq68_qx8!3m5!1s0x314a7d005caa74a7:0x2584f89b44a19b70!8m2!3d21.0113146!4d106.7022719!16s%2Fg%2F11m68k3v5m!5m1!1e1?entry=ttu&amp;g_ep=EgoyMDI1MDkwOC4wIKXMDSoASAFQAw%3D%3D</t>
  </si>
  <si>
    <t>Phòng Điều Khiển Trung Tâm</t>
  </si>
  <si>
    <t>Phòng Điều Khiển Trung Tâm - QNC | DSMART - Google Maps</t>
  </si>
  <si>
    <t>https://www.bing.com/images/search?view=detailV2&amp;ccid=lBMrUhID&amp;id=FDEF33561AFDD4B56132EBB71240D72F57867B78&amp;thid=OIP.lBMrUhIDkGeubPDG3vyGNwHaFj&amp;mediaurl=https%3A%2F%2Fwww.redsunland.vn%2Fwp-content%2Fuploads%2F2024%2F05%2Fcum-cong-nghiep-cam-thinh-redsunland-7-of-16.jpg&amp;cdnurl=https%3A%2F%2Fth.bing.com%2Fth%2Fid%2FR.94132b5212039067ae6cf0c6defc8637%3Frik%3DeHuGVy%252fXQBK36w%26pid%3DImgRaw%26r%3D0&amp;exph=900&amp;expw=1200&amp;q=C%E1%BB%A5m+CN+c%E1%BA%A9m+th%E1%BB%8Bnh&amp;FORM=IRPRST&amp;ck=D44DD411157EA691ED353348E22F08E1&amp;selectedIndex=4&amp;itb=0&amp;cw=855&amp;ch=932&amp;ajaxhist=0&amp;ajaxserp=0</t>
  </si>
  <si>
    <t>69,5 ha</t>
  </si>
  <si>
    <t>50 năm (2018 – 2068)</t>
  </si>
  <si>
    <t>Phường Cẩm Phú, phường Cẩm Thịnh, thành phố Cẩm Phả, tỉnh Quảng Ninh</t>
  </si>
  <si>
    <t>620 tỷ đồng</t>
  </si>
  <si>
    <t>Cụm công nghiệp Cẩm Thịnh nằm tại vị trí thuận lợi trên địa bàn TP Cẩm Phả, dễ dàng kết nối với các tuyến giao thông huyết mạch như Quốc lộ 18, cảng biển Cẩm Phả và các khu công nghiệp lân cận. Nhờ đó, CCN Cẩm Thịnh có lợi thế lớn trong vận chuyển nguyên liệu, tiêu thụ sản phẩm và thu hút nhà đầu tư. Bên cạnh đó, Cụm Công nghiệp Cẩm Thịnh nằm cách xa dân cư, cách trục đường chính 7 km
Với tổng vốn đầu tư hàng trăm tỷ đồng, cụm công nghiệp được quy hoạch theo hướng sản xuất công nghiệp sạch, công nghiệp hỗ trợ và chế biến. Các ngành ưu tiên bao gồm:cCơ khí, sửa chữa máy móc, thiết bị, tiểu thủ công nghiệp.
Đến nay, hệ thống hạ tầng kỹ thuật đã được đầu tư đồng bộ: giao thông nội bộ kết nối linh hoạt, điện và cấp thoát nước đảm bảo công suất, trạm xử lý nước thải tập trung, hệ thống PCCC, cây xanh và hàng rào bảo vệ. Với sự chuẩn bị này, CCN Cẩm Thịnh sẵn sàng tiếp nhận các dự án thứ cấp, tạo nền tảng cho phát triển công nghiệp bền vững và thân thiện môi trường.</t>
  </si>
  <si>
    <t>93,9%</t>
  </si>
  <si>
    <t>950 m2/ngày đêm</t>
  </si>
  <si>
    <t>Nhà máy nhiệt điện Cẩm Phà</t>
  </si>
  <si>
    <t>Trần Quốc Tảng, Cẩm Thịnh, Cẩm Phả, Quảng Ninh, Vietnam</t>
  </si>
  <si>
    <t>Cam Pha Thermal Power Plant - Google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</si>
</sst>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theme="1"/>
      <name val="Arial"/>
      <family val="2"/>
      <scheme val="minor"/>
    </font>
    <font>
      <b/>
      <sz val="11"/>
      <color theme="1"/>
      <name val="Arial"/>
      <family val="2"/>
      <scheme val="minor"/>
    </font>
    <font>
      <sz val="12"/>
      <color theme="1"/>
      <name val="Times New Roman"/>
      <family val="1"/>
    </font>
    <font>
      <b/>
      <sz val="14"/>
      <color theme="1"/>
      <name val="Times New Roman"/>
      <family val="1"/>
    </font>
    <font>
      <sz val="12"/>
      <color rgb="FFFF0000"/>
      <name val="Times New Roman"/>
      <family val="1"/>
    </font>
    <font>
      <u/>
      <sz val="12"/>
      <color rgb="FF000000"/>
      <name val="Times New Roman"/>
      <family val="1"/>
    </font>
    <font>
      <sz val="12"/>
      <color rgb="FF000000"/>
      <name val="Arial"/>
      <family val="2"/>
      <charset val="163"/>
    </font>
    <font>
      <sz val="11"/>
      <color theme="1"/>
      <name val="time"/>
    </font>
    <font>
      <sz val="12"/>
      <color theme="1"/>
      <name val="time"/>
    </font>
    <font>
      <sz val="11"/>
      <color theme="1"/>
      <name val="Times New Roman"/>
      <family val="1"/>
      <charset val="163"/>
    </font>
    <font>
      <sz val="12"/>
      <color theme="1"/>
      <name val="Times New Roman"/>
      <family val="1"/>
      <charset val="163"/>
    </font>
    <font>
      <sz val="12"/>
      <color rgb="FF000000"/>
      <name val="Times New Roman"/>
      <family val="1"/>
      <charset val="163"/>
    </font>
    <font>
      <b/>
      <sz val="11"/>
      <color rgb="FF000000"/>
      <name val="Aptos Narrow"/>
      <family val="2"/>
    </font>
    <font>
      <u/>
      <sz val="11"/>
      <color theme="10"/>
      <name val="Arial"/>
      <family val="2"/>
      <scheme val="minor"/>
    </font>
    <font>
      <sz val="9"/>
      <color rgb="FF333333"/>
      <name val="Segoe UI"/>
      <family val="2"/>
      <charset val="163"/>
    </font>
    <font>
      <b/>
      <sz val="14"/>
      <color rgb="FF000000"/>
      <name val="Times New Roman"/>
      <family val="1"/>
      <charset val="163"/>
    </font>
    <font>
      <b/>
      <sz val="12"/>
      <color rgb="FF000000"/>
      <name val="Times New Roman"/>
      <family val="1"/>
      <charset val="163"/>
    </font>
    <font>
      <sz val="11"/>
      <color rgb="FF000000"/>
      <name val="Aptos Narrow"/>
      <family val="2"/>
    </font>
    <font>
      <sz val="12"/>
      <color rgb="FF212529"/>
      <name val="Roboto"/>
      <charset val="1"/>
    </font>
    <font>
      <sz val="12"/>
      <color rgb="FF333333"/>
      <name val="Arial"/>
      <family val="2"/>
      <charset val="163"/>
    </font>
    <font>
      <sz val="11"/>
      <color rgb="FF231F20"/>
      <name val="Roboto"/>
      <charset val="1"/>
    </font>
    <font>
      <sz val="12"/>
      <color rgb="FF231F20"/>
      <name val="Roboto"/>
      <charset val="1"/>
    </font>
    <font>
      <sz val="11"/>
      <color rgb="FF666666"/>
      <name val="Roboto"/>
      <charset val="1"/>
    </font>
    <font>
      <sz val="12"/>
      <color rgb="FF333333"/>
      <name val="Times New Roman"/>
      <family val="1"/>
      <charset val="163"/>
    </font>
    <font>
      <sz val="11"/>
      <color rgb="FFFF0000"/>
      <name val="Arial"/>
      <family val="2"/>
      <scheme val="minor"/>
    </font>
    <font>
      <sz val="12"/>
      <name val="Times New Roman"/>
      <family val="1"/>
    </font>
    <font>
      <sz val="11"/>
      <color rgb="FFFFFF00"/>
      <name val="time"/>
    </font>
    <font>
      <b/>
      <sz val="14"/>
      <color theme="1"/>
      <name val="Times New Roman"/>
      <family val="1"/>
      <charset val="163"/>
    </font>
    <font>
      <b/>
      <sz val="14"/>
      <color theme="0"/>
      <name val="Times New Roman"/>
      <family val="1"/>
      <charset val="163"/>
    </font>
    <font>
      <sz val="12"/>
      <color rgb="FF000000"/>
      <name val="Times New Roman"/>
      <family val="1"/>
      <charset val="163"/>
    </font>
    <font>
      <sz val="11"/>
      <color rgb="FF000000"/>
      <name val="Times New Roman"/>
      <family val="1"/>
      <charset val="163"/>
    </font>
    <font>
      <sz val="11"/>
      <color rgb="FFFF0000"/>
      <name val="Times New Roman"/>
      <family val="1"/>
      <charset val="163"/>
    </font>
    <font>
      <b/>
      <sz val="11"/>
      <color rgb="FFFF0000"/>
      <name val="Times New Roman"/>
      <family val="1"/>
      <charset val="163"/>
    </font>
    <font>
      <b/>
      <sz val="11"/>
      <color rgb="FFE97132"/>
      <name val="Times New Roman"/>
      <family val="1"/>
      <charset val="163"/>
    </font>
    <font>
      <b/>
      <sz val="11"/>
      <color rgb="FF000000"/>
      <name val="Times New Roman"/>
      <family val="1"/>
      <charset val="163"/>
    </font>
    <font>
      <b/>
      <sz val="11"/>
      <color rgb="FF196B24"/>
      <name val="Times New Roman"/>
      <family val="1"/>
      <charset val="163"/>
    </font>
    <font>
      <b/>
      <sz val="11"/>
      <color theme="1"/>
      <name val="Times New Roman"/>
      <family val="1"/>
      <charset val="163"/>
    </font>
    <font>
      <sz val="11"/>
      <color rgb="FF000000"/>
      <name val="Times New Roman"/>
      <family val="1"/>
      <charset val="163"/>
    </font>
    <font>
      <b/>
      <sz val="12"/>
      <color theme="1"/>
      <name val="Arial"/>
      <family val="2"/>
      <scheme val="minor"/>
    </font>
    <font>
      <strike/>
      <sz val="11"/>
      <color theme="1"/>
      <name val="Times New Roman"/>
      <family val="1"/>
      <charset val="163"/>
    </font>
    <font>
      <b/>
      <strike/>
      <sz val="11"/>
      <color theme="1"/>
      <name val="Times New Roman"/>
      <family val="1"/>
      <charset val="163"/>
    </font>
    <font>
      <b/>
      <strike/>
      <sz val="11"/>
      <color rgb="FF000000"/>
      <name val="Times New Roman"/>
      <family val="1"/>
      <charset val="163"/>
    </font>
    <font>
      <strike/>
      <sz val="11"/>
      <color rgb="FF000000"/>
      <name val="Arial"/>
      <family val="2"/>
      <scheme val="minor"/>
    </font>
    <font>
      <sz val="11"/>
      <color rgb="FF000000"/>
      <name val="Arial"/>
      <family val="2"/>
      <scheme val="minor"/>
    </font>
  </fonts>
  <fills count="19">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5"/>
        <bgColor indexed="64"/>
      </patternFill>
    </fill>
    <fill>
      <patternFill patternType="solid">
        <fgColor theme="4"/>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style="thin">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13" fillId="0" borderId="0" applyNumberFormat="0" applyFill="0" applyBorder="0" applyAlignment="0" applyProtection="0"/>
  </cellStyleXfs>
  <cellXfs count="260">
    <xf numFmtId="0" fontId="0" fillId="0" borderId="0" xfId="0"/>
    <xf numFmtId="0" fontId="2" fillId="3" borderId="1" xfId="0" applyFont="1" applyFill="1" applyBorder="1"/>
    <xf numFmtId="0" fontId="2" fillId="0" borderId="1" xfId="0" applyFont="1" applyBorder="1"/>
    <xf numFmtId="0" fontId="0" fillId="0" borderId="0" xfId="0" applyAlignment="1">
      <alignment wrapText="1"/>
    </xf>
    <xf numFmtId="0" fontId="2" fillId="0" borderId="1" xfId="0" applyFont="1" applyBorder="1" applyAlignment="1">
      <alignment wrapText="1"/>
    </xf>
    <xf numFmtId="0" fontId="2" fillId="3" borderId="2" xfId="0" applyFont="1" applyFill="1" applyBorder="1"/>
    <xf numFmtId="0" fontId="2" fillId="0" borderId="2" xfId="0" applyFont="1" applyBorder="1"/>
    <xf numFmtId="0" fontId="0" fillId="0" borderId="2" xfId="0" applyBorder="1"/>
    <xf numFmtId="0" fontId="2" fillId="4" borderId="2" xfId="0" applyFont="1" applyFill="1" applyBorder="1"/>
    <xf numFmtId="0" fontId="2" fillId="0" borderId="2" xfId="0" applyFont="1" applyBorder="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2" fillId="5" borderId="2" xfId="0" applyFont="1" applyFill="1" applyBorder="1"/>
    <xf numFmtId="0" fontId="0" fillId="5" borderId="0" xfId="0" applyFill="1"/>
    <xf numFmtId="0" fontId="2" fillId="0" borderId="2" xfId="0" applyFont="1" applyBorder="1" applyAlignment="1">
      <alignment horizontal="left"/>
    </xf>
    <xf numFmtId="9" fontId="2" fillId="0" borderId="2" xfId="0" applyNumberFormat="1" applyFont="1" applyBorder="1" applyAlignment="1">
      <alignment horizontal="left"/>
    </xf>
    <xf numFmtId="21" fontId="2" fillId="0" borderId="2" xfId="0" applyNumberFormat="1" applyFont="1" applyBorder="1" applyAlignment="1">
      <alignment horizontal="left"/>
    </xf>
    <xf numFmtId="16" fontId="5" fillId="0" borderId="2" xfId="0" quotePrefix="1" applyNumberFormat="1" applyFont="1" applyBorder="1" applyAlignment="1">
      <alignment horizontal="left"/>
    </xf>
    <xf numFmtId="0" fontId="2" fillId="7" borderId="2" xfId="0" applyFont="1" applyFill="1" applyBorder="1" applyAlignment="1">
      <alignment horizontal="left"/>
    </xf>
    <xf numFmtId="0" fontId="2" fillId="5" borderId="2" xfId="0" applyFont="1" applyFill="1" applyBorder="1" applyAlignment="1">
      <alignment horizontal="left"/>
    </xf>
    <xf numFmtId="0" fontId="2" fillId="5" borderId="8" xfId="0" applyFont="1" applyFill="1" applyBorder="1" applyAlignment="1">
      <alignment horizontal="left"/>
    </xf>
    <xf numFmtId="10" fontId="2" fillId="5" borderId="2" xfId="0" applyNumberFormat="1" applyFont="1" applyFill="1" applyBorder="1" applyAlignment="1">
      <alignment horizontal="left"/>
    </xf>
    <xf numFmtId="9" fontId="2" fillId="5" borderId="2" xfId="0" applyNumberFormat="1" applyFont="1" applyFill="1" applyBorder="1" applyAlignment="1">
      <alignment horizontal="left"/>
    </xf>
    <xf numFmtId="0" fontId="3" fillId="2" borderId="12" xfId="0" applyFont="1" applyFill="1" applyBorder="1"/>
    <xf numFmtId="0" fontId="7" fillId="0" borderId="16" xfId="0" applyFont="1" applyBorder="1"/>
    <xf numFmtId="0" fontId="7" fillId="0" borderId="18" xfId="0" applyFont="1" applyBorder="1"/>
    <xf numFmtId="0" fontId="9" fillId="0" borderId="16" xfId="0" applyFont="1" applyBorder="1"/>
    <xf numFmtId="9" fontId="0" fillId="0" borderId="0" xfId="0" applyNumberFormat="1"/>
    <xf numFmtId="0" fontId="3" fillId="2" borderId="0" xfId="0" applyFont="1" applyFill="1" applyAlignment="1">
      <alignment horizontal="left"/>
    </xf>
    <xf numFmtId="0" fontId="7" fillId="0" borderId="2" xfId="0" applyFont="1" applyBorder="1" applyAlignment="1">
      <alignment horizontal="left"/>
    </xf>
    <xf numFmtId="0" fontId="0" fillId="0" borderId="0" xfId="0" applyAlignment="1">
      <alignment horizontal="left"/>
    </xf>
    <xf numFmtId="0" fontId="9" fillId="0" borderId="2" xfId="0" applyFont="1" applyBorder="1" applyAlignment="1">
      <alignment horizontal="left"/>
    </xf>
    <xf numFmtId="0" fontId="9" fillId="0" borderId="16" xfId="0" applyFont="1" applyBorder="1" applyAlignment="1">
      <alignment horizontal="left"/>
    </xf>
    <xf numFmtId="0" fontId="1" fillId="0" borderId="0" xfId="0" applyFont="1"/>
    <xf numFmtId="9" fontId="7" fillId="0" borderId="2" xfId="0" applyNumberFormat="1" applyFont="1" applyBorder="1" applyAlignment="1">
      <alignment horizontal="left"/>
    </xf>
    <xf numFmtId="0" fontId="0" fillId="0" borderId="0" xfId="0" applyAlignment="1">
      <alignment horizontal="left" wrapText="1"/>
    </xf>
    <xf numFmtId="0" fontId="1" fillId="0" borderId="0" xfId="0" applyFont="1" applyAlignment="1">
      <alignment wrapText="1"/>
    </xf>
    <xf numFmtId="0" fontId="17" fillId="0" borderId="0" xfId="0" applyFont="1"/>
    <xf numFmtId="0" fontId="0" fillId="0" borderId="26" xfId="0" applyBorder="1"/>
    <xf numFmtId="0" fontId="0" fillId="0" borderId="27" xfId="0" applyBorder="1"/>
    <xf numFmtId="0" fontId="0" fillId="0" borderId="28" xfId="0" applyBorder="1"/>
    <xf numFmtId="0" fontId="18" fillId="0" borderId="0" xfId="0" applyFont="1"/>
    <xf numFmtId="0" fontId="19" fillId="0" borderId="0" xfId="0" applyFont="1"/>
    <xf numFmtId="0" fontId="13" fillId="0" borderId="0" xfId="1" applyBorder="1"/>
    <xf numFmtId="0" fontId="20" fillId="0" borderId="0" xfId="0" applyFont="1"/>
    <xf numFmtId="9" fontId="20" fillId="0" borderId="0" xfId="0" applyNumberFormat="1" applyFont="1"/>
    <xf numFmtId="0" fontId="21" fillId="0" borderId="0" xfId="0" applyFont="1"/>
    <xf numFmtId="0" fontId="22" fillId="0" borderId="0" xfId="0" applyFont="1"/>
    <xf numFmtId="0" fontId="23" fillId="0" borderId="0" xfId="0" applyFont="1"/>
    <xf numFmtId="0" fontId="13" fillId="0" borderId="0" xfId="1"/>
    <xf numFmtId="0" fontId="0" fillId="0" borderId="25" xfId="0" applyBorder="1"/>
    <xf numFmtId="0" fontId="13" fillId="0" borderId="0" xfId="1" applyAlignment="1"/>
    <xf numFmtId="0" fontId="0" fillId="0" borderId="29" xfId="0" applyBorder="1"/>
    <xf numFmtId="0" fontId="9" fillId="0" borderId="2" xfId="0" applyFont="1" applyBorder="1"/>
    <xf numFmtId="0" fontId="7" fillId="0" borderId="17" xfId="0" applyFont="1" applyBorder="1" applyAlignment="1">
      <alignment horizontal="left"/>
    </xf>
    <xf numFmtId="0" fontId="14" fillId="0" borderId="0" xfId="0" applyFont="1" applyAlignment="1">
      <alignment horizontal="left"/>
    </xf>
    <xf numFmtId="0" fontId="9" fillId="0" borderId="11" xfId="0" applyFont="1" applyBorder="1" applyAlignment="1">
      <alignment horizontal="left"/>
    </xf>
    <xf numFmtId="0" fontId="7" fillId="0" borderId="19" xfId="0" applyFont="1" applyBorder="1" applyAlignment="1">
      <alignment horizontal="left"/>
    </xf>
    <xf numFmtId="0" fontId="9" fillId="0" borderId="17" xfId="0" applyFont="1" applyBorder="1" applyAlignment="1">
      <alignment horizontal="left"/>
    </xf>
    <xf numFmtId="0" fontId="1" fillId="0" borderId="0" xfId="0" applyFont="1" applyAlignment="1">
      <alignment horizontal="left" wrapText="1"/>
    </xf>
    <xf numFmtId="0" fontId="7" fillId="0" borderId="7" xfId="0" applyFont="1" applyBorder="1" applyAlignment="1">
      <alignment horizontal="left"/>
    </xf>
    <xf numFmtId="0" fontId="2" fillId="11" borderId="2" xfId="0" applyFont="1" applyFill="1" applyBorder="1" applyAlignment="1">
      <alignment horizontal="left"/>
    </xf>
    <xf numFmtId="0" fontId="14" fillId="11" borderId="0" xfId="0" applyFont="1" applyFill="1" applyAlignment="1">
      <alignment horizontal="left"/>
    </xf>
    <xf numFmtId="0" fontId="7" fillId="11" borderId="17" xfId="0" applyFont="1" applyFill="1" applyBorder="1" applyAlignment="1">
      <alignment horizontal="left"/>
    </xf>
    <xf numFmtId="9" fontId="2" fillId="0" borderId="2" xfId="0" quotePrefix="1" applyNumberFormat="1" applyFont="1" applyBorder="1" applyAlignment="1">
      <alignment horizontal="left"/>
    </xf>
    <xf numFmtId="0" fontId="25" fillId="5" borderId="2" xfId="0" applyFont="1" applyFill="1" applyBorder="1" applyAlignment="1">
      <alignment horizontal="left" wrapText="1"/>
    </xf>
    <xf numFmtId="0" fontId="24" fillId="5" borderId="0" xfId="0" applyFont="1" applyFill="1" applyAlignment="1">
      <alignment horizontal="left" wrapText="1"/>
    </xf>
    <xf numFmtId="0" fontId="0" fillId="5" borderId="0" xfId="0" applyFill="1" applyAlignment="1">
      <alignment horizontal="left" wrapText="1"/>
    </xf>
    <xf numFmtId="9" fontId="2" fillId="11" borderId="2" xfId="0" applyNumberFormat="1" applyFont="1" applyFill="1" applyBorder="1" applyAlignment="1">
      <alignment horizontal="left"/>
    </xf>
    <xf numFmtId="0" fontId="7" fillId="11" borderId="16" xfId="0" applyFont="1" applyFill="1" applyBorder="1"/>
    <xf numFmtId="0" fontId="7" fillId="11" borderId="2" xfId="0" applyFont="1" applyFill="1" applyBorder="1" applyAlignment="1">
      <alignment horizontal="left" wrapText="1"/>
    </xf>
    <xf numFmtId="0" fontId="0" fillId="5" borderId="9" xfId="0" applyFill="1" applyBorder="1" applyAlignment="1">
      <alignment horizontal="left"/>
    </xf>
    <xf numFmtId="0" fontId="0" fillId="5" borderId="2" xfId="0" applyFill="1" applyBorder="1" applyAlignment="1">
      <alignment horizontal="left"/>
    </xf>
    <xf numFmtId="164" fontId="2" fillId="5" borderId="10" xfId="0" applyNumberFormat="1" applyFont="1" applyFill="1" applyBorder="1" applyAlignment="1">
      <alignment horizontal="left"/>
    </xf>
    <xf numFmtId="0" fontId="4" fillId="5" borderId="2" xfId="0" applyFont="1" applyFill="1" applyBorder="1" applyAlignment="1">
      <alignment horizontal="left"/>
    </xf>
    <xf numFmtId="10" fontId="4" fillId="5" borderId="2" xfId="0" applyNumberFormat="1" applyFont="1" applyFill="1" applyBorder="1" applyAlignment="1">
      <alignment horizontal="left" wrapText="1"/>
    </xf>
    <xf numFmtId="3" fontId="2" fillId="5" borderId="2" xfId="0" applyNumberFormat="1" applyFont="1" applyFill="1" applyBorder="1" applyAlignment="1">
      <alignment horizontal="left"/>
    </xf>
    <xf numFmtId="10" fontId="2" fillId="5" borderId="2" xfId="0" applyNumberFormat="1" applyFont="1" applyFill="1" applyBorder="1" applyAlignment="1">
      <alignment horizontal="left" wrapText="1"/>
    </xf>
    <xf numFmtId="0" fontId="2" fillId="5" borderId="2" xfId="0" applyFont="1" applyFill="1" applyBorder="1" applyAlignment="1">
      <alignment horizontal="left" wrapText="1"/>
    </xf>
    <xf numFmtId="0" fontId="6" fillId="5" borderId="0" xfId="0" applyFont="1" applyFill="1" applyAlignment="1">
      <alignment wrapText="1"/>
    </xf>
    <xf numFmtId="0" fontId="11" fillId="11" borderId="0" xfId="0" applyFont="1" applyFill="1" applyAlignment="1">
      <alignment horizontal="left"/>
    </xf>
    <xf numFmtId="0" fontId="14" fillId="0" borderId="28" xfId="0" applyFont="1" applyBorder="1" applyAlignment="1">
      <alignment horizontal="left"/>
    </xf>
    <xf numFmtId="0" fontId="7" fillId="5" borderId="2" xfId="0" applyFont="1" applyFill="1" applyBorder="1" applyAlignment="1">
      <alignment horizontal="left" wrapText="1"/>
    </xf>
    <xf numFmtId="0" fontId="7" fillId="5" borderId="16" xfId="0" applyFont="1" applyFill="1" applyBorder="1" applyAlignment="1">
      <alignment horizontal="left" wrapText="1"/>
    </xf>
    <xf numFmtId="0" fontId="7" fillId="5" borderId="17" xfId="0" applyFont="1" applyFill="1" applyBorder="1" applyAlignment="1">
      <alignment horizontal="left" wrapText="1"/>
    </xf>
    <xf numFmtId="14" fontId="9" fillId="0" borderId="2" xfId="0" applyNumberFormat="1" applyFont="1" applyBorder="1" applyAlignment="1">
      <alignment horizontal="left"/>
    </xf>
    <xf numFmtId="0" fontId="7" fillId="11" borderId="16" xfId="0" applyFont="1" applyFill="1" applyBorder="1" applyAlignment="1">
      <alignment horizontal="left" wrapText="1"/>
    </xf>
    <xf numFmtId="0" fontId="7" fillId="11" borderId="17" xfId="0" applyFont="1" applyFill="1" applyBorder="1" applyAlignment="1">
      <alignment horizontal="left" wrapText="1"/>
    </xf>
    <xf numFmtId="0" fontId="9" fillId="0" borderId="24" xfId="0" applyFont="1" applyBorder="1" applyAlignment="1">
      <alignment horizontal="left"/>
    </xf>
    <xf numFmtId="0" fontId="9" fillId="0" borderId="21" xfId="0" applyFont="1" applyBorder="1" applyAlignment="1">
      <alignment horizontal="left"/>
    </xf>
    <xf numFmtId="0" fontId="27" fillId="12" borderId="2" xfId="0" applyFont="1" applyFill="1" applyBorder="1" applyAlignment="1">
      <alignment wrapText="1"/>
    </xf>
    <xf numFmtId="0" fontId="27" fillId="13" borderId="2" xfId="0" applyFont="1" applyFill="1" applyBorder="1" applyAlignment="1">
      <alignment wrapText="1"/>
    </xf>
    <xf numFmtId="0" fontId="29" fillId="0" borderId="0" xfId="0" applyFont="1" applyAlignment="1">
      <alignment horizontal="left" wrapText="1"/>
    </xf>
    <xf numFmtId="0" fontId="9" fillId="0" borderId="0" xfId="0" applyFont="1"/>
    <xf numFmtId="0" fontId="9" fillId="0" borderId="0" xfId="0" applyFont="1" applyAlignment="1">
      <alignment horizontal="left" wrapText="1"/>
    </xf>
    <xf numFmtId="0" fontId="9" fillId="0" borderId="0" xfId="0" applyFont="1" applyAlignment="1">
      <alignment wrapText="1"/>
    </xf>
    <xf numFmtId="0" fontId="9" fillId="9" borderId="16" xfId="0" applyFont="1" applyFill="1" applyBorder="1"/>
    <xf numFmtId="0" fontId="9" fillId="9" borderId="2" xfId="0" applyFont="1" applyFill="1" applyBorder="1" applyAlignment="1">
      <alignment horizontal="left"/>
    </xf>
    <xf numFmtId="0" fontId="9" fillId="9" borderId="17" xfId="0" applyFont="1" applyFill="1" applyBorder="1" applyAlignment="1">
      <alignment horizontal="left"/>
    </xf>
    <xf numFmtId="0" fontId="9" fillId="0" borderId="2" xfId="0" applyFont="1" applyBorder="1" applyAlignment="1">
      <alignment horizontal="left" wrapText="1"/>
    </xf>
    <xf numFmtId="0" fontId="9" fillId="5" borderId="2" xfId="0" applyFont="1" applyFill="1" applyBorder="1"/>
    <xf numFmtId="0" fontId="9" fillId="5" borderId="8" xfId="0" applyFont="1" applyFill="1" applyBorder="1"/>
    <xf numFmtId="0" fontId="9" fillId="0" borderId="8" xfId="0" applyFont="1" applyBorder="1"/>
    <xf numFmtId="0" fontId="9" fillId="0" borderId="11" xfId="0" applyFont="1" applyBorder="1"/>
    <xf numFmtId="0" fontId="9" fillId="8" borderId="2" xfId="0" applyFont="1" applyFill="1" applyBorder="1"/>
    <xf numFmtId="1" fontId="0" fillId="0" borderId="0" xfId="0" applyNumberFormat="1"/>
    <xf numFmtId="0" fontId="25" fillId="11" borderId="2" xfId="0" applyFont="1" applyFill="1" applyBorder="1" applyAlignment="1">
      <alignment horizontal="left"/>
    </xf>
    <xf numFmtId="1" fontId="25" fillId="11" borderId="2" xfId="0" applyNumberFormat="1" applyFont="1" applyFill="1" applyBorder="1" applyAlignment="1">
      <alignment horizontal="left"/>
    </xf>
    <xf numFmtId="20" fontId="0" fillId="0" borderId="2" xfId="0" applyNumberFormat="1" applyBorder="1"/>
    <xf numFmtId="0" fontId="0" fillId="0" borderId="8" xfId="0" applyBorder="1"/>
    <xf numFmtId="0" fontId="9" fillId="5" borderId="16" xfId="0" applyFont="1" applyFill="1" applyBorder="1" applyAlignment="1">
      <alignment horizontal="left"/>
    </xf>
    <xf numFmtId="0" fontId="15" fillId="0" borderId="0" xfId="0" applyFont="1"/>
    <xf numFmtId="0" fontId="36" fillId="11" borderId="31" xfId="0" applyFont="1" applyFill="1" applyBorder="1" applyAlignment="1">
      <alignment horizontal="center"/>
    </xf>
    <xf numFmtId="20" fontId="9" fillId="0" borderId="2" xfId="0" applyNumberFormat="1" applyFont="1" applyBorder="1"/>
    <xf numFmtId="0" fontId="36" fillId="11" borderId="23" xfId="0" applyFont="1" applyFill="1" applyBorder="1" applyAlignment="1">
      <alignment horizontal="left"/>
    </xf>
    <xf numFmtId="0" fontId="36" fillId="11" borderId="41" xfId="0" applyFont="1" applyFill="1" applyBorder="1" applyAlignment="1">
      <alignment horizontal="left"/>
    </xf>
    <xf numFmtId="0" fontId="36" fillId="11" borderId="2" xfId="0" applyFont="1" applyFill="1" applyBorder="1" applyAlignment="1">
      <alignment horizontal="left"/>
    </xf>
    <xf numFmtId="16" fontId="9" fillId="0" borderId="2" xfId="0" quotePrefix="1" applyNumberFormat="1" applyFont="1" applyBorder="1"/>
    <xf numFmtId="0" fontId="9" fillId="0" borderId="7" xfId="0" applyFont="1" applyBorder="1"/>
    <xf numFmtId="20" fontId="0" fillId="0" borderId="0" xfId="0" applyNumberFormat="1"/>
    <xf numFmtId="0" fontId="9" fillId="5" borderId="2" xfId="0" applyFont="1" applyFill="1" applyBorder="1" applyAlignment="1">
      <alignment horizontal="left"/>
    </xf>
    <xf numFmtId="0" fontId="9" fillId="5" borderId="8" xfId="0" applyFont="1" applyFill="1" applyBorder="1" applyAlignment="1">
      <alignment horizontal="left"/>
    </xf>
    <xf numFmtId="0" fontId="9" fillId="5" borderId="2" xfId="0" applyFont="1" applyFill="1" applyBorder="1" applyAlignment="1">
      <alignment horizontal="left" wrapText="1"/>
    </xf>
    <xf numFmtId="0" fontId="9" fillId="5" borderId="10" xfId="0" applyFont="1" applyFill="1" applyBorder="1" applyAlignment="1">
      <alignment wrapText="1"/>
    </xf>
    <xf numFmtId="0" fontId="9" fillId="5" borderId="22" xfId="0" applyFont="1" applyFill="1" applyBorder="1" applyAlignment="1">
      <alignment horizontal="left" wrapText="1"/>
    </xf>
    <xf numFmtId="0" fontId="34" fillId="5" borderId="2" xfId="0" applyFont="1" applyFill="1" applyBorder="1" applyAlignment="1">
      <alignment horizontal="left"/>
    </xf>
    <xf numFmtId="0" fontId="9" fillId="5" borderId="2" xfId="0" applyFont="1" applyFill="1" applyBorder="1" applyAlignment="1">
      <alignment wrapText="1"/>
    </xf>
    <xf numFmtId="0" fontId="30" fillId="5" borderId="0" xfId="0" applyFont="1" applyFill="1" applyAlignment="1">
      <alignment wrapText="1"/>
    </xf>
    <xf numFmtId="0" fontId="9" fillId="5" borderId="0" xfId="0" applyFont="1" applyFill="1" applyAlignment="1">
      <alignment wrapText="1"/>
    </xf>
    <xf numFmtId="0" fontId="9" fillId="5" borderId="24" xfId="0" applyFont="1" applyFill="1" applyBorder="1" applyAlignment="1">
      <alignment horizontal="left"/>
    </xf>
    <xf numFmtId="0" fontId="9" fillId="5" borderId="0" xfId="0" applyFont="1" applyFill="1"/>
    <xf numFmtId="0" fontId="9" fillId="5" borderId="40" xfId="0" applyFont="1" applyFill="1" applyBorder="1" applyAlignment="1">
      <alignment horizontal="left"/>
    </xf>
    <xf numFmtId="0" fontId="29" fillId="5" borderId="0" xfId="0" applyFont="1" applyFill="1" applyAlignment="1">
      <alignment horizontal="left" wrapText="1"/>
    </xf>
    <xf numFmtId="0" fontId="0" fillId="0" borderId="11" xfId="0" applyBorder="1"/>
    <xf numFmtId="0" fontId="0" fillId="0" borderId="9" xfId="0" applyBorder="1"/>
    <xf numFmtId="0" fontId="9" fillId="0" borderId="10" xfId="0" applyFont="1" applyBorder="1"/>
    <xf numFmtId="0" fontId="0" fillId="0" borderId="10" xfId="0" applyBorder="1"/>
    <xf numFmtId="0" fontId="1" fillId="0" borderId="2" xfId="0" applyFont="1" applyBorder="1"/>
    <xf numFmtId="0" fontId="39" fillId="15" borderId="8" xfId="0" applyFont="1" applyFill="1" applyBorder="1"/>
    <xf numFmtId="0" fontId="39" fillId="15" borderId="2" xfId="0" applyFont="1" applyFill="1" applyBorder="1"/>
    <xf numFmtId="0" fontId="39" fillId="15" borderId="10" xfId="0" applyFont="1" applyFill="1" applyBorder="1"/>
    <xf numFmtId="0" fontId="41" fillId="15" borderId="31" xfId="0" applyFont="1" applyFill="1" applyBorder="1" applyAlignment="1">
      <alignment horizontal="center"/>
    </xf>
    <xf numFmtId="0" fontId="42" fillId="15" borderId="2" xfId="0" applyFont="1" applyFill="1" applyBorder="1"/>
    <xf numFmtId="0" fontId="40" fillId="15" borderId="41" xfId="0" applyFont="1" applyFill="1" applyBorder="1" applyAlignment="1">
      <alignment horizontal="left"/>
    </xf>
    <xf numFmtId="0" fontId="9" fillId="0" borderId="2" xfId="0" applyFont="1" applyBorder="1" applyAlignment="1">
      <alignment horizontal="right"/>
    </xf>
    <xf numFmtId="0" fontId="9" fillId="0" borderId="43" xfId="0" applyFont="1" applyBorder="1"/>
    <xf numFmtId="0" fontId="0" fillId="0" borderId="2" xfId="0" quotePrefix="1" applyBorder="1"/>
    <xf numFmtId="0" fontId="38" fillId="0" borderId="2" xfId="0" applyFont="1" applyBorder="1"/>
    <xf numFmtId="0" fontId="37" fillId="0" borderId="0" xfId="0" applyFont="1"/>
    <xf numFmtId="9" fontId="0" fillId="0" borderId="2" xfId="0" applyNumberFormat="1" applyBorder="1"/>
    <xf numFmtId="0" fontId="36" fillId="0" borderId="0" xfId="0" applyFont="1"/>
    <xf numFmtId="0" fontId="36" fillId="11" borderId="2" xfId="0" applyFont="1" applyFill="1" applyBorder="1" applyAlignment="1">
      <alignment horizontal="center"/>
    </xf>
    <xf numFmtId="0" fontId="43" fillId="15" borderId="2" xfId="0" applyFont="1" applyFill="1" applyBorder="1"/>
    <xf numFmtId="0" fontId="30" fillId="15" borderId="2" xfId="0" applyFont="1" applyFill="1" applyBorder="1"/>
    <xf numFmtId="0" fontId="43" fillId="15" borderId="0" xfId="0" applyFont="1" applyFill="1"/>
    <xf numFmtId="0" fontId="43" fillId="15" borderId="9" xfId="0" applyFont="1" applyFill="1" applyBorder="1"/>
    <xf numFmtId="0" fontId="30" fillId="15" borderId="9" xfId="0" applyFont="1" applyFill="1" applyBorder="1"/>
    <xf numFmtId="0" fontId="43" fillId="15" borderId="10" xfId="0" applyFont="1" applyFill="1" applyBorder="1"/>
    <xf numFmtId="0" fontId="30" fillId="15" borderId="10" xfId="0" applyFont="1" applyFill="1" applyBorder="1"/>
    <xf numFmtId="0" fontId="0" fillId="0" borderId="2" xfId="0" applyBorder="1" applyAlignment="1">
      <alignment horizontal="right"/>
    </xf>
    <xf numFmtId="0" fontId="9" fillId="15" borderId="2" xfId="0" applyFont="1" applyFill="1" applyBorder="1"/>
    <xf numFmtId="0" fontId="9" fillId="0" borderId="11" xfId="0" applyFont="1" applyBorder="1" applyAlignment="1">
      <alignment horizontal="left" wrapText="1"/>
    </xf>
    <xf numFmtId="22" fontId="0" fillId="0" borderId="2" xfId="0" applyNumberFormat="1" applyBorder="1" applyAlignment="1">
      <alignment horizontal="left"/>
    </xf>
    <xf numFmtId="0" fontId="9" fillId="11" borderId="16" xfId="0" applyFont="1" applyFill="1" applyBorder="1" applyAlignment="1">
      <alignment horizontal="left"/>
    </xf>
    <xf numFmtId="0" fontId="9" fillId="18" borderId="17" xfId="0" applyFont="1" applyFill="1" applyBorder="1" applyAlignment="1">
      <alignment horizontal="left"/>
    </xf>
    <xf numFmtId="0" fontId="9" fillId="11" borderId="16" xfId="0" applyFont="1" applyFill="1" applyBorder="1"/>
    <xf numFmtId="0" fontId="9" fillId="11" borderId="2" xfId="0" applyFont="1" applyFill="1" applyBorder="1" applyAlignment="1">
      <alignment horizontal="left"/>
    </xf>
    <xf numFmtId="0" fontId="9" fillId="11" borderId="17" xfId="0" applyFont="1" applyFill="1" applyBorder="1" applyAlignment="1">
      <alignment horizontal="left"/>
    </xf>
    <xf numFmtId="0" fontId="1" fillId="11" borderId="0" xfId="0" applyFont="1" applyFill="1" applyAlignment="1">
      <alignment horizontal="left"/>
    </xf>
    <xf numFmtId="0" fontId="12" fillId="11" borderId="25" xfId="0" applyFont="1" applyFill="1" applyBorder="1" applyAlignment="1">
      <alignment horizontal="left"/>
    </xf>
    <xf numFmtId="0" fontId="9" fillId="11" borderId="18" xfId="0" applyFont="1" applyFill="1" applyBorder="1"/>
    <xf numFmtId="0" fontId="9" fillId="11" borderId="36" xfId="0" applyFont="1" applyFill="1" applyBorder="1" applyAlignment="1">
      <alignment horizontal="left"/>
    </xf>
    <xf numFmtId="0" fontId="9" fillId="11" borderId="19" xfId="0" applyFont="1" applyFill="1" applyBorder="1" applyAlignment="1">
      <alignment horizontal="left"/>
    </xf>
    <xf numFmtId="0" fontId="29" fillId="11" borderId="0" xfId="0" applyFont="1" applyFill="1" applyAlignment="1">
      <alignment horizontal="left"/>
    </xf>
    <xf numFmtId="0" fontId="29" fillId="11" borderId="0" xfId="0" applyFont="1" applyFill="1" applyAlignment="1">
      <alignment horizontal="left" wrapText="1"/>
    </xf>
    <xf numFmtId="0" fontId="36" fillId="0" borderId="11" xfId="0" applyFont="1" applyBorder="1" applyAlignment="1">
      <alignment horizontal="left" wrapText="1"/>
    </xf>
    <xf numFmtId="9" fontId="9" fillId="0" borderId="2" xfId="0" applyNumberFormat="1" applyFont="1" applyBorder="1"/>
    <xf numFmtId="0" fontId="36" fillId="0" borderId="2" xfId="0" applyFont="1" applyBorder="1"/>
    <xf numFmtId="9" fontId="36" fillId="0" borderId="2" xfId="0" applyNumberFormat="1" applyFont="1" applyBorder="1"/>
    <xf numFmtId="0" fontId="30" fillId="0" borderId="2" xfId="0" applyFont="1" applyBorder="1"/>
    <xf numFmtId="9" fontId="9" fillId="0" borderId="2" xfId="0" applyNumberFormat="1" applyFont="1" applyBorder="1" applyAlignment="1">
      <alignment horizontal="left"/>
    </xf>
    <xf numFmtId="0" fontId="9" fillId="0" borderId="9" xfId="0" applyFont="1" applyBorder="1"/>
    <xf numFmtId="9" fontId="9" fillId="0" borderId="0" xfId="0" applyNumberFormat="1" applyFont="1"/>
    <xf numFmtId="0" fontId="36" fillId="0" borderId="0" xfId="0" quotePrefix="1" applyFont="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2" fillId="3" borderId="8" xfId="0" applyFont="1" applyFill="1" applyBorder="1" applyAlignment="1">
      <alignment horizontal="left"/>
    </xf>
    <xf numFmtId="0" fontId="2" fillId="3" borderId="11" xfId="0" applyFont="1" applyFill="1" applyBorder="1" applyAlignment="1">
      <alignment horizontal="left"/>
    </xf>
    <xf numFmtId="0" fontId="2" fillId="5" borderId="8" xfId="0" applyFont="1" applyFill="1" applyBorder="1" applyAlignment="1">
      <alignment horizontal="left"/>
    </xf>
    <xf numFmtId="0" fontId="2" fillId="5" borderId="1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7" xfId="0" applyFont="1" applyFill="1" applyBorder="1" applyAlignment="1">
      <alignment horizontal="left"/>
    </xf>
    <xf numFmtId="0" fontId="2" fillId="6" borderId="8" xfId="0" applyFont="1" applyFill="1" applyBorder="1" applyAlignment="1">
      <alignment horizontal="left"/>
    </xf>
    <xf numFmtId="0" fontId="2" fillId="6" borderId="11" xfId="0" applyFont="1" applyFill="1" applyBorder="1" applyAlignment="1">
      <alignment horizontal="left"/>
    </xf>
    <xf numFmtId="0" fontId="2" fillId="5" borderId="11" xfId="0" quotePrefix="1" applyFont="1" applyFill="1" applyBorder="1" applyAlignment="1">
      <alignment horizontal="left"/>
    </xf>
    <xf numFmtId="0" fontId="10" fillId="3" borderId="16" xfId="0" applyFont="1" applyFill="1" applyBorder="1" applyAlignment="1">
      <alignment horizontal="left"/>
    </xf>
    <xf numFmtId="0" fontId="10" fillId="3" borderId="2" xfId="0" applyFont="1" applyFill="1" applyBorder="1" applyAlignment="1">
      <alignment horizontal="left"/>
    </xf>
    <xf numFmtId="0" fontId="10" fillId="3" borderId="17" xfId="0" applyFont="1" applyFill="1" applyBorder="1" applyAlignment="1">
      <alignment horizontal="left"/>
    </xf>
    <xf numFmtId="0" fontId="27" fillId="2" borderId="31" xfId="0" applyFont="1" applyFill="1" applyBorder="1" applyAlignment="1">
      <alignment horizontal="left"/>
    </xf>
    <xf numFmtId="0" fontId="27" fillId="2" borderId="32" xfId="0" applyFont="1" applyFill="1" applyBorder="1" applyAlignment="1">
      <alignment horizontal="left"/>
    </xf>
    <xf numFmtId="0" fontId="27" fillId="14" borderId="2" xfId="0" applyFont="1" applyFill="1" applyBorder="1" applyAlignment="1">
      <alignment horizontal="left" wrapText="1"/>
    </xf>
    <xf numFmtId="0" fontId="10" fillId="3" borderId="26" xfId="0" applyFont="1" applyFill="1" applyBorder="1" applyAlignment="1">
      <alignment horizontal="left"/>
    </xf>
    <xf numFmtId="0" fontId="10" fillId="3" borderId="0" xfId="0" applyFont="1" applyFill="1" applyAlignment="1">
      <alignment horizontal="left"/>
    </xf>
    <xf numFmtId="0" fontId="10" fillId="3" borderId="30" xfId="0" applyFont="1" applyFill="1" applyBorder="1" applyAlignment="1">
      <alignment horizontal="left"/>
    </xf>
    <xf numFmtId="0" fontId="10" fillId="3" borderId="4" xfId="0" applyFont="1" applyFill="1" applyBorder="1" applyAlignment="1">
      <alignment horizontal="left"/>
    </xf>
    <xf numFmtId="0" fontId="10" fillId="3" borderId="11" xfId="0" applyFont="1" applyFill="1" applyBorder="1" applyAlignment="1">
      <alignment horizontal="left"/>
    </xf>
    <xf numFmtId="0" fontId="10" fillId="3" borderId="24" xfId="0" applyFont="1" applyFill="1" applyBorder="1" applyAlignment="1">
      <alignment horizontal="left"/>
    </xf>
    <xf numFmtId="0" fontId="10" fillId="3" borderId="7" xfId="0" applyFont="1" applyFill="1" applyBorder="1" applyAlignment="1">
      <alignment horizontal="left"/>
    </xf>
    <xf numFmtId="0" fontId="15" fillId="2" borderId="2" xfId="0" applyFont="1" applyFill="1" applyBorder="1" applyAlignment="1">
      <alignment horizontal="left" wrapText="1"/>
    </xf>
    <xf numFmtId="0" fontId="27" fillId="2" borderId="2" xfId="0" applyFont="1" applyFill="1" applyBorder="1" applyAlignment="1">
      <alignment horizontal="left" wrapText="1"/>
    </xf>
    <xf numFmtId="0" fontId="8" fillId="3" borderId="16" xfId="0" applyFont="1" applyFill="1" applyBorder="1" applyAlignment="1">
      <alignment horizontal="left"/>
    </xf>
    <xf numFmtId="0" fontId="8" fillId="3" borderId="34" xfId="0" applyFont="1" applyFill="1" applyBorder="1" applyAlignment="1">
      <alignment horizontal="left"/>
    </xf>
    <xf numFmtId="0" fontId="3" fillId="2" borderId="20" xfId="0" applyFont="1" applyFill="1" applyBorder="1" applyAlignment="1">
      <alignment horizontal="left"/>
    </xf>
    <xf numFmtId="0" fontId="3" fillId="2" borderId="35" xfId="0" applyFont="1" applyFill="1" applyBorder="1" applyAlignment="1">
      <alignment horizontal="left"/>
    </xf>
    <xf numFmtId="0" fontId="9" fillId="0" borderId="37" xfId="0" applyFont="1" applyBorder="1" applyAlignment="1">
      <alignment horizontal="left"/>
    </xf>
    <xf numFmtId="0" fontId="9" fillId="0" borderId="38" xfId="0" applyFont="1" applyBorder="1" applyAlignment="1">
      <alignment horizontal="left"/>
    </xf>
    <xf numFmtId="0" fontId="9" fillId="0" borderId="39" xfId="0" applyFont="1" applyBorder="1" applyAlignment="1">
      <alignment horizontal="left"/>
    </xf>
    <xf numFmtId="0" fontId="8" fillId="3" borderId="13" xfId="0" applyFont="1" applyFill="1" applyBorder="1" applyAlignment="1">
      <alignment horizontal="left"/>
    </xf>
    <xf numFmtId="0" fontId="8" fillId="3" borderId="33" xfId="0" applyFont="1" applyFill="1" applyBorder="1" applyAlignment="1">
      <alignment horizontal="left"/>
    </xf>
    <xf numFmtId="0" fontId="0" fillId="0" borderId="25" xfId="0" applyBorder="1" applyAlignment="1">
      <alignment horizontal="center" vertical="center"/>
    </xf>
    <xf numFmtId="0" fontId="0" fillId="0" borderId="25" xfId="0" applyBorder="1" applyAlignment="1">
      <alignment vertical="center" textRotation="255"/>
    </xf>
    <xf numFmtId="0" fontId="10" fillId="3" borderId="22" xfId="0" applyFont="1" applyFill="1" applyBorder="1" applyAlignment="1">
      <alignment horizontal="left"/>
    </xf>
    <xf numFmtId="0" fontId="26" fillId="8" borderId="26" xfId="0" applyFont="1" applyFill="1" applyBorder="1" applyAlignment="1">
      <alignment horizontal="center"/>
    </xf>
    <xf numFmtId="0" fontId="26" fillId="8" borderId="0" xfId="0" applyFont="1" applyFill="1" applyAlignment="1">
      <alignment horizontal="center"/>
    </xf>
    <xf numFmtId="0" fontId="9" fillId="8" borderId="26" xfId="0" applyFont="1" applyFill="1" applyBorder="1" applyAlignment="1">
      <alignment horizontal="center"/>
    </xf>
    <xf numFmtId="0" fontId="9" fillId="8" borderId="0" xfId="0" applyFont="1" applyFill="1" applyAlignment="1">
      <alignment horizontal="center"/>
    </xf>
    <xf numFmtId="0" fontId="9" fillId="8" borderId="25" xfId="0" applyFont="1" applyFill="1" applyBorder="1" applyAlignment="1">
      <alignment horizontal="center"/>
    </xf>
    <xf numFmtId="0" fontId="28" fillId="10" borderId="31" xfId="0" applyFont="1" applyFill="1" applyBorder="1" applyAlignment="1">
      <alignment horizontal="left"/>
    </xf>
    <xf numFmtId="0" fontId="28" fillId="10" borderId="32" xfId="0" applyFont="1" applyFill="1" applyBorder="1" applyAlignment="1">
      <alignment horizontal="left"/>
    </xf>
    <xf numFmtId="0" fontId="28" fillId="10" borderId="0" xfId="0" applyFont="1" applyFill="1" applyAlignment="1">
      <alignment horizontal="left"/>
    </xf>
    <xf numFmtId="0" fontId="28" fillId="10" borderId="26" xfId="0" applyFont="1" applyFill="1" applyBorder="1" applyAlignment="1">
      <alignment horizontal="left"/>
    </xf>
    <xf numFmtId="0" fontId="27" fillId="2" borderId="2" xfId="0" applyFont="1" applyFill="1" applyBorder="1" applyAlignment="1">
      <alignment horizontal="left"/>
    </xf>
    <xf numFmtId="0" fontId="10" fillId="3" borderId="42" xfId="0" applyFont="1" applyFill="1" applyBorder="1" applyAlignment="1">
      <alignment horizontal="left"/>
    </xf>
    <xf numFmtId="0" fontId="9" fillId="0" borderId="2" xfId="0" applyFont="1" applyBorder="1" applyAlignment="1">
      <alignment horizontal="left" wrapText="1"/>
    </xf>
    <xf numFmtId="0" fontId="9" fillId="0" borderId="10" xfId="0" applyFont="1" applyBorder="1" applyAlignment="1">
      <alignment horizontal="left" wrapText="1"/>
    </xf>
    <xf numFmtId="0" fontId="3" fillId="2" borderId="13" xfId="0" applyFont="1" applyFill="1" applyBorder="1" applyAlignment="1">
      <alignment horizontal="left"/>
    </xf>
    <xf numFmtId="0" fontId="3" fillId="2" borderId="33" xfId="0" applyFont="1" applyFill="1" applyBorder="1" applyAlignment="1">
      <alignment horizontal="left"/>
    </xf>
    <xf numFmtId="0" fontId="27" fillId="2" borderId="26" xfId="0" applyFont="1" applyFill="1" applyBorder="1" applyAlignment="1">
      <alignment horizontal="center"/>
    </xf>
    <xf numFmtId="0" fontId="27" fillId="2" borderId="0" xfId="0" applyFont="1" applyFill="1" applyAlignment="1">
      <alignment horizontal="center"/>
    </xf>
    <xf numFmtId="0" fontId="34" fillId="15" borderId="8" xfId="0" applyFont="1" applyFill="1" applyBorder="1" applyAlignment="1">
      <alignment horizontal="center"/>
    </xf>
    <xf numFmtId="0" fontId="34" fillId="15" borderId="11" xfId="0" applyFont="1" applyFill="1" applyBorder="1" applyAlignment="1">
      <alignment horizontal="center"/>
    </xf>
    <xf numFmtId="0" fontId="36" fillId="11" borderId="26" xfId="0" applyFont="1" applyFill="1" applyBorder="1" applyAlignment="1">
      <alignment horizontal="left"/>
    </xf>
    <xf numFmtId="0" fontId="36" fillId="11" borderId="0" xfId="0" applyFont="1" applyFill="1" applyAlignment="1">
      <alignment horizontal="left"/>
    </xf>
    <xf numFmtId="0" fontId="36" fillId="0" borderId="8" xfId="0" applyFont="1" applyBorder="1" applyAlignment="1">
      <alignment horizontal="center"/>
    </xf>
    <xf numFmtId="0" fontId="36" fillId="0" borderId="32" xfId="0" applyFont="1" applyBorder="1" applyAlignment="1">
      <alignment horizontal="center"/>
    </xf>
    <xf numFmtId="0" fontId="36" fillId="0" borderId="11" xfId="0" applyFont="1" applyBorder="1" applyAlignment="1">
      <alignment horizontal="center"/>
    </xf>
    <xf numFmtId="0" fontId="36" fillId="11" borderId="24" xfId="0" applyFont="1" applyFill="1" applyBorder="1" applyAlignment="1">
      <alignment horizontal="center"/>
    </xf>
    <xf numFmtId="0" fontId="36" fillId="11" borderId="42" xfId="0" applyFont="1" applyFill="1" applyBorder="1" applyAlignment="1">
      <alignment horizontal="center"/>
    </xf>
    <xf numFmtId="0" fontId="9" fillId="0" borderId="0" xfId="0" applyFont="1" applyAlignment="1">
      <alignment horizontal="center"/>
    </xf>
    <xf numFmtId="0" fontId="9" fillId="0" borderId="4" xfId="0" applyFont="1" applyBorder="1" applyAlignment="1">
      <alignment horizontal="center"/>
    </xf>
    <xf numFmtId="0" fontId="36" fillId="0" borderId="7" xfId="0" applyFont="1" applyBorder="1" applyAlignment="1">
      <alignment horizontal="center"/>
    </xf>
    <xf numFmtId="0" fontId="1" fillId="16" borderId="0" xfId="0" applyFont="1" applyFill="1" applyAlignment="1">
      <alignment horizontal="center"/>
    </xf>
    <xf numFmtId="0" fontId="1" fillId="17" borderId="0" xfId="0" applyFont="1" applyFill="1" applyAlignment="1">
      <alignment horizontal="center"/>
    </xf>
    <xf numFmtId="0" fontId="2" fillId="3" borderId="2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10" fontId="0" fillId="0" borderId="2" xfId="0" applyNumberForma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390525</xdr:colOff>
      <xdr:row>1</xdr:row>
      <xdr:rowOff>0</xdr:rowOff>
    </xdr:from>
    <xdr:to>
      <xdr:col>13</xdr:col>
      <xdr:colOff>361950</xdr:colOff>
      <xdr:row>18</xdr:row>
      <xdr:rowOff>171450</xdr:rowOff>
    </xdr:to>
    <xdr:pic>
      <xdr:nvPicPr>
        <xdr:cNvPr id="2" name="Picture 1">
          <a:extLst>
            <a:ext uri="{FF2B5EF4-FFF2-40B4-BE49-F238E27FC236}">
              <a16:creationId xmlns:a16="http://schemas.microsoft.com/office/drawing/2014/main" id="{88D5B624-1238-01AB-8B7D-A51A63CC4765}"/>
            </a:ext>
          </a:extLst>
        </xdr:cNvPr>
        <xdr:cNvPicPr>
          <a:picLocks noChangeAspect="1"/>
        </xdr:cNvPicPr>
      </xdr:nvPicPr>
      <xdr:blipFill>
        <a:blip xmlns:r="http://schemas.openxmlformats.org/officeDocument/2006/relationships" r:embed="rId1"/>
        <a:stretch>
          <a:fillRect/>
        </a:stretch>
      </xdr:blipFill>
      <xdr:spPr>
        <a:xfrm>
          <a:off x="10515600" y="180975"/>
          <a:ext cx="2409825" cy="3467100"/>
        </a:xfrm>
        <a:prstGeom prst="rect">
          <a:avLst/>
        </a:prstGeom>
      </xdr:spPr>
    </xdr:pic>
    <xdr:clientData/>
  </xdr:twoCellAnchor>
  <xdr:twoCellAnchor editAs="oneCell">
    <xdr:from>
      <xdr:col>13</xdr:col>
      <xdr:colOff>438150</xdr:colOff>
      <xdr:row>1</xdr:row>
      <xdr:rowOff>0</xdr:rowOff>
    </xdr:from>
    <xdr:to>
      <xdr:col>18</xdr:col>
      <xdr:colOff>171450</xdr:colOff>
      <xdr:row>18</xdr:row>
      <xdr:rowOff>171450</xdr:rowOff>
    </xdr:to>
    <xdr:pic>
      <xdr:nvPicPr>
        <xdr:cNvPr id="3" name="Picture 2">
          <a:extLst>
            <a:ext uri="{FF2B5EF4-FFF2-40B4-BE49-F238E27FC236}">
              <a16:creationId xmlns:a16="http://schemas.microsoft.com/office/drawing/2014/main" id="{ECAA15A5-0EEC-94C3-D43F-8568FA2939CD}"/>
            </a:ext>
            <a:ext uri="{147F2762-F138-4A5C-976F-8EAC2B608ADB}">
              <a16:predDERef xmlns:a16="http://schemas.microsoft.com/office/drawing/2014/main" pred="{88D5B624-1238-01AB-8B7D-A51A63CC4765}"/>
            </a:ext>
          </a:extLst>
        </xdr:cNvPr>
        <xdr:cNvPicPr>
          <a:picLocks noChangeAspect="1"/>
        </xdr:cNvPicPr>
      </xdr:nvPicPr>
      <xdr:blipFill>
        <a:blip xmlns:r="http://schemas.openxmlformats.org/officeDocument/2006/relationships" r:embed="rId2"/>
        <a:stretch>
          <a:fillRect/>
        </a:stretch>
      </xdr:blipFill>
      <xdr:spPr>
        <a:xfrm>
          <a:off x="13001625" y="180975"/>
          <a:ext cx="2781300" cy="3467100"/>
        </a:xfrm>
        <a:prstGeom prst="rect">
          <a:avLst/>
        </a:prstGeom>
      </xdr:spPr>
    </xdr:pic>
    <xdr:clientData/>
  </xdr:twoCellAnchor>
  <xdr:twoCellAnchor editAs="oneCell">
    <xdr:from>
      <xdr:col>9</xdr:col>
      <xdr:colOff>476250</xdr:colOff>
      <xdr:row>19</xdr:row>
      <xdr:rowOff>66675</xdr:rowOff>
    </xdr:from>
    <xdr:to>
      <xdr:col>12</xdr:col>
      <xdr:colOff>419100</xdr:colOff>
      <xdr:row>33</xdr:row>
      <xdr:rowOff>180975</xdr:rowOff>
    </xdr:to>
    <xdr:pic>
      <xdr:nvPicPr>
        <xdr:cNvPr id="4" name="Picture 3">
          <a:extLst>
            <a:ext uri="{FF2B5EF4-FFF2-40B4-BE49-F238E27FC236}">
              <a16:creationId xmlns:a16="http://schemas.microsoft.com/office/drawing/2014/main" id="{BECC8025-67D1-D274-3F77-9545E37C950E}"/>
            </a:ext>
            <a:ext uri="{147F2762-F138-4A5C-976F-8EAC2B608ADB}">
              <a16:predDERef xmlns:a16="http://schemas.microsoft.com/office/drawing/2014/main" pred="{ECAA15A5-0EEC-94C3-D43F-8568FA2939CD}"/>
            </a:ext>
          </a:extLst>
        </xdr:cNvPr>
        <xdr:cNvPicPr>
          <a:picLocks noChangeAspect="1"/>
        </xdr:cNvPicPr>
      </xdr:nvPicPr>
      <xdr:blipFill>
        <a:blip xmlns:r="http://schemas.openxmlformats.org/officeDocument/2006/relationships" r:embed="rId3"/>
        <a:stretch>
          <a:fillRect/>
        </a:stretch>
      </xdr:blipFill>
      <xdr:spPr>
        <a:xfrm>
          <a:off x="10601325" y="3933825"/>
          <a:ext cx="1771650" cy="3067050"/>
        </a:xfrm>
        <a:prstGeom prst="rect">
          <a:avLst/>
        </a:prstGeom>
      </xdr:spPr>
    </xdr:pic>
    <xdr:clientData/>
  </xdr:twoCellAnchor>
  <xdr:twoCellAnchor editAs="oneCell">
    <xdr:from>
      <xdr:col>6</xdr:col>
      <xdr:colOff>198120</xdr:colOff>
      <xdr:row>23</xdr:row>
      <xdr:rowOff>0</xdr:rowOff>
    </xdr:from>
    <xdr:to>
      <xdr:col>9</xdr:col>
      <xdr:colOff>464820</xdr:colOff>
      <xdr:row>34</xdr:row>
      <xdr:rowOff>47625</xdr:rowOff>
    </xdr:to>
    <xdr:pic>
      <xdr:nvPicPr>
        <xdr:cNvPr id="5" name="Picture 4">
          <a:extLst>
            <a:ext uri="{FF2B5EF4-FFF2-40B4-BE49-F238E27FC236}">
              <a16:creationId xmlns:a16="http://schemas.microsoft.com/office/drawing/2014/main" id="{E600E03B-0E73-E139-3179-63E5F85A2693}"/>
            </a:ext>
            <a:ext uri="{147F2762-F138-4A5C-976F-8EAC2B608ADB}">
              <a16:predDERef xmlns:a16="http://schemas.microsoft.com/office/drawing/2014/main" pred="{BECC8025-67D1-D274-3F77-9545E37C950E}"/>
            </a:ext>
          </a:extLst>
        </xdr:cNvPr>
        <xdr:cNvPicPr>
          <a:picLocks noChangeAspect="1"/>
        </xdr:cNvPicPr>
      </xdr:nvPicPr>
      <xdr:blipFill>
        <a:blip xmlns:r="http://schemas.openxmlformats.org/officeDocument/2006/relationships" r:embed="rId4"/>
        <a:stretch>
          <a:fillRect/>
        </a:stretch>
      </xdr:blipFill>
      <xdr:spPr>
        <a:xfrm>
          <a:off x="8694420" y="4785360"/>
          <a:ext cx="2095500" cy="2226945"/>
        </a:xfrm>
        <a:prstGeom prst="rect">
          <a:avLst/>
        </a:prstGeom>
      </xdr:spPr>
    </xdr:pic>
    <xdr:clientData/>
  </xdr:twoCellAnchor>
  <xdr:twoCellAnchor editAs="oneCell">
    <xdr:from>
      <xdr:col>18</xdr:col>
      <xdr:colOff>495300</xdr:colOff>
      <xdr:row>1</xdr:row>
      <xdr:rowOff>19050</xdr:rowOff>
    </xdr:from>
    <xdr:to>
      <xdr:col>22</xdr:col>
      <xdr:colOff>390525</xdr:colOff>
      <xdr:row>18</xdr:row>
      <xdr:rowOff>66675</xdr:rowOff>
    </xdr:to>
    <xdr:pic>
      <xdr:nvPicPr>
        <xdr:cNvPr id="8" name="Picture 7">
          <a:extLst>
            <a:ext uri="{FF2B5EF4-FFF2-40B4-BE49-F238E27FC236}">
              <a16:creationId xmlns:a16="http://schemas.microsoft.com/office/drawing/2014/main" id="{E8D27A99-4F2E-F1E6-6B7C-3C372971177B}"/>
            </a:ext>
            <a:ext uri="{147F2762-F138-4A5C-976F-8EAC2B608ADB}">
              <a16:predDERef xmlns:a16="http://schemas.microsoft.com/office/drawing/2014/main" pred="{52162437-6FCD-B7DA-BAF8-EB4E143296CD}"/>
            </a:ext>
          </a:extLst>
        </xdr:cNvPr>
        <xdr:cNvPicPr>
          <a:picLocks noChangeAspect="1"/>
        </xdr:cNvPicPr>
      </xdr:nvPicPr>
      <xdr:blipFill>
        <a:blip xmlns:r="http://schemas.openxmlformats.org/officeDocument/2006/relationships" r:embed="rId5"/>
        <a:stretch>
          <a:fillRect/>
        </a:stretch>
      </xdr:blipFill>
      <xdr:spPr>
        <a:xfrm>
          <a:off x="16106775" y="200025"/>
          <a:ext cx="2333625" cy="3343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171450</xdr:colOff>
      <xdr:row>0</xdr:row>
      <xdr:rowOff>28575</xdr:rowOff>
    </xdr:from>
    <xdr:to>
      <xdr:col>19</xdr:col>
      <xdr:colOff>476250</xdr:colOff>
      <xdr:row>8</xdr:row>
      <xdr:rowOff>1804035</xdr:rowOff>
    </xdr:to>
    <xdr:pic>
      <xdr:nvPicPr>
        <xdr:cNvPr id="9" name="Picture 1">
          <a:extLst>
            <a:ext uri="{FF2B5EF4-FFF2-40B4-BE49-F238E27FC236}">
              <a16:creationId xmlns:a16="http://schemas.microsoft.com/office/drawing/2014/main" id="{45191C8B-FCD1-7321-5C45-31B85340ABFB}"/>
            </a:ext>
          </a:extLst>
        </xdr:cNvPr>
        <xdr:cNvPicPr>
          <a:picLocks noChangeAspect="1"/>
        </xdr:cNvPicPr>
      </xdr:nvPicPr>
      <xdr:blipFill>
        <a:blip xmlns:r="http://schemas.openxmlformats.org/officeDocument/2006/relationships" r:embed="rId1"/>
        <a:stretch>
          <a:fillRect/>
        </a:stretch>
      </xdr:blipFill>
      <xdr:spPr>
        <a:xfrm>
          <a:off x="15325725" y="28575"/>
          <a:ext cx="4572000" cy="33147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GUYỄN LÊ THANH TUYỀN" id="{D45294AF-1FEC-4280-830D-6573F1DF6531}" userId="tuyennlt@vntt.com.vn" providerId="PeoplePicker"/>
  <person displayName="KHƯU VĂN DUY PHÁT" id="{66B96B72-B5EB-44A4-91D7-52571C519F8F}" userId="phat.kvd@becamex.com.vn" providerId="PeoplePicker"/>
  <person displayName="NGUYỄN THỊ LOAN" id="{DA71970E-5AE3-480E-AE61-7674829BB472}" userId="S::loannt@vntt.com.vn::159addcc-fa84-4987-892c-6de7950b7590" providerId="AD"/>
  <person displayName="NGUYỄN LÊ THANH TUYỀN" id="{5FE69F18-FBD4-4CA9-901A-7890EAE658C9}" userId="S::tuyennlt@vntt.com.vn::bea1ccc2-f9ec-425e-914d-cb2cea93a49b" providerId="AD"/>
  <person displayName="LÊ ĐỨC HUY" id="{5CF1070B-6C2F-42B6-8B64-C1900040F105}" userId="S::huy.ld@becamex.com.vn::3e13b09c-d710-4214-9913-4d9a710036cb" providerId="AD"/>
  <person displayName="NGUYỄN VĂN TÀI" id="{64F83A4E-4188-4005-B3F1-8FA9F82D23EE}" userId="S::tai.nguyenvan@becamex.com.vn::e230cd99-0d3a-4db4-8216-db7c78076a3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5-09-09T02:14:10.31" personId="{5FE69F18-FBD4-4CA9-901A-7890EAE658C9}" id="{BD774939-42EA-4B70-A193-D56D3A74679E}">
    <text>Tổng số thủ tục hành chính (TTHC) dành cho công dân được cung cấp trên hệ thống dịch vụ công (DVC).</text>
  </threadedComment>
  <threadedComment ref="B6" dT="2025-09-09T02:05:55.10" personId="{5FE69F18-FBD4-4CA9-901A-7890EAE658C9}" id="{7BCA616F-724E-450D-B5E5-E5A92E4971AC}">
    <text>TTHC: Thủ tục hành chính</text>
  </threadedComment>
  <threadedComment ref="B11" dT="2025-09-09T02:02:49.82" personId="{5FE69F18-FBD4-4CA9-901A-7890EAE658C9}" id="{FB6A26F8-0447-41F0-AF8C-18E432F750E3}">
    <text>Số hồ sơ có trạng thái xử lý lên cổng DVC quốc gia</text>
  </threadedComment>
  <threadedComment ref="B29" dT="2025-09-16T07:38:31.93" personId="{5CF1070B-6C2F-42B6-8B64-C1900040F105}" id="{485E28E5-AAF5-40C2-B2AD-D86E42461AA0}">
    <text xml:space="preserve">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ext>
    <extLst>
      <x:ext xmlns:xltc2="http://schemas.microsoft.com/office/spreadsheetml/2020/threadedcomments2" uri="{F7C98A9C-CBB3-438F-8F68-D28B6AF4A901}">
        <xltc2:checksum>1765705668</xltc2:checksum>
        <xltc2:hyperlink startIndex="0" length="92" url="https://baoquangninh.vn/van-don-chu-dong-chuan-bi-cho-nam-hoc-moi-3255173.html"/>
      </x:ext>
    </extLst>
  </threadedComment>
  <threadedComment ref="B42" dT="2025-09-09T03:28:26.37" personId="{5FE69F18-FBD4-4CA9-901A-7890EAE658C9}" id="{5D20007D-2B7D-4EC6-8BA9-D0006DF2E3B4}">
    <text>@KHƯU VĂN DUY PHÁT  check lại tiêu đề</text>
    <mentions>
      <mention mentionpersonId="{66B96B72-B5EB-44A4-91D7-52571C519F8F}" mentionId="{BE88F738-5AC3-4E9A-8F98-51550A94C012}" startIndex="0" length="18"/>
    </mentions>
  </threadedComment>
  <threadedComment ref="B47" dT="2025-09-09T02:58:24.62" personId="{5FE69F18-FBD4-4CA9-901A-7890EAE658C9}" id="{164BD54F-49FC-4D78-A424-C340C633171D}">
    <text xml:space="preserve">Check lại tiêu đề chỗ này nha anh @KHƯU VĂN DUY PHÁT </text>
    <mentions>
      <mention mentionpersonId="{66B96B72-B5EB-44A4-91D7-52571C519F8F}" mentionId="{CA9588A9-2695-4652-9849-87676F970F60}" startIndex="34" length="18"/>
    </mentions>
  </threadedComment>
  <threadedComment ref="C47" dT="2025-09-09T03:06:00.48" personId="{5FE69F18-FBD4-4CA9-901A-7890EAE658C9}" id="{D58DE3BC-7F91-4EDD-8F36-F1E12B9A7647}">
    <text>Diện tích đất 58.391,38 ha
Diện tích cây xanh: 15.631 ha</text>
  </threadedComment>
  <threadedComment ref="C70" dT="2025-09-16T07:32:29.32" personId="{5CF1070B-6C2F-42B6-8B64-C1900040F105}" id="{ED9556D9-210B-414A-87C5-D0CF23A7411B}">
    <text xml:space="preserve">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ext>
    <extLst>
      <x:ext xmlns:xltc2="http://schemas.microsoft.com/office/spreadsheetml/2020/threadedcomments2" uri="{F7C98A9C-CBB3-438F-8F68-D28B6AF4A901}">
        <xltc2:checksum>1765705668</xltc2:checksum>
        <xltc2:hyperlink startIndex="0" length="92" url="https://baoquangninh.vn/van-don-chu-dong-chuan-bi-cho-nam-hoc-moi-3255173.html"/>
      </x:ext>
    </extLst>
  </threadedComment>
  <threadedComment ref="C73" dT="2025-09-16T07:44:14.47" personId="{5CF1070B-6C2F-42B6-8B64-C1900040F105}" id="{3D32D33F-FD41-4281-BD2D-62DFD9E4EC10}">
    <text xml:space="preserve">Huyện Vân Đồn: Vững tin năm học mới - Báo Quảng Ninh điện tử 
Các chỉ tiêu cụ thể được đặt ra là học sinh mầm non lên lớp 1 đạt 100%, tỷ lệ học sinh lên lớp các cấp đạt 99% trở lên, tỷ lệ tốt nghiệp THPT đạt 99,5%. </text>
    <extLst>
      <x:ext xmlns:xltc2="http://schemas.microsoft.com/office/spreadsheetml/2020/threadedcomments2" uri="{F7C98A9C-CBB3-438F-8F68-D28B6AF4A901}">
        <xltc2:checksum>1057675116</xltc2:checksum>
        <xltc2:hyperlink startIndex="0" length="60" url="https://baoquangninh.vn/vung-tin-nam-hoc-moi-3319881.html?utm_source=chatgpt.com"/>
      </x:ext>
    </extLst>
  </threadedComment>
  <threadedComment ref="B88" dT="2025-09-16T08:32:18.54" personId="{5CF1070B-6C2F-42B6-8B64-C1900040F105}" id="{085BDAE6-C9F0-4BDA-A92F-4DC8B693BF8F}">
    <text xml:space="preserve">Tổng diện tích đất dân dụng 3660
Đất cây xanh từ đất dân dụng : 300
-&gt; 8,2%
</text>
  </threadedComment>
  <threadedComment ref="C90" dT="2025-09-16T07:45:14.72" personId="{5CF1070B-6C2F-42B6-8B64-C1900040F105}" id="{CBC263D4-6C27-4319-8400-79604528B416}">
    <text>FAKE</text>
  </threadedComment>
  <threadedComment ref="B91" dT="2025-09-16T07:50:00.32" personId="{5CF1070B-6C2F-42B6-8B64-C1900040F105}" id="{D6235719-AE5B-49EE-BF3F-7C991DBB94C5}">
    <text xml:space="preserve">Phủ xanh mới 300 ha
Số dân: 54000
Số cây: 5769 (fake)
</text>
  </threadedComment>
  <threadedComment ref="B92" dT="2025-09-09T02:59:46.63" personId="{5FE69F18-FBD4-4CA9-901A-7890EAE658C9}" id="{05594555-4971-4D5C-81F2-F84E0BEE2148}">
    <text>Check lại tiêu đề</text>
  </threadedComment>
  <threadedComment ref="C92" dT="2025-09-10T07:46:15.28" personId="{5CF1070B-6C2F-42B6-8B64-C1900040F105}" id="{FDEDA2CC-2EFE-4505-A2E6-F667F4B76D4F}">
    <text xml:space="preserve">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ext>
    <extLst>
      <x:ext xmlns:xltc2="http://schemas.microsoft.com/office/spreadsheetml/2020/threadedcomments2" uri="{F7C98A9C-CBB3-438F-8F68-D28B6AF4A901}">
        <xltc2:checksum>2167218420</xltc2:checksum>
        <xltc2:hyperlink startIndex="0" length="86" url="https://cafef.vn/quang-ninh-khoi-dong-du-an-xu-ly-rac-thai-y-te-thanh-nang-luong-dau-tien-tai-viet-nam-2022093014184145.chn#:~:text=Theo%20m%E1%BB%99t%20con%20s%E1%BB%91%20th%E1%BB%91ng%20k%C3%AA%2C%20kh%E1%BB%91i%20l%C6%B0%E1%BB%A3ng,t%E1%BB%B7%20l%E1%BB%87%20thu%20gom%20kho%E1%BA%A3ng%2091%25%20%281.133%20t%E1%BA%A5n%2Fng%C3%A0y%29."/>
      </x:ext>
    </extLst>
  </threadedComment>
  <threadedComment ref="C112" dT="2025-09-16T07:47:18.35" personId="{5CF1070B-6C2F-42B6-8B64-C1900040F105}" id="{70F11DFA-D214-4EEE-89ED-7D57051CEEAC}">
    <text>Show buổi sáng, đèn không bật</text>
  </threadedComment>
  <threadedComment ref="C115" dT="2025-09-16T07:47:36.27" personId="{5CF1070B-6C2F-42B6-8B64-C1900040F105}" id="{A175F929-CB3E-48AA-B7B9-4ED8D7133442}">
    <text xml:space="preserve">Bản đồ quy hoạch đặc khu kinh tế Vân Đồn mới nhất 2020 - Đất Vân Đồn | Trang Thông Tin Bất Động Sản Vân Đồn 
</text>
    <extLst>
      <x:ext xmlns:xltc2="http://schemas.microsoft.com/office/spreadsheetml/2020/threadedcomments2" uri="{F7C98A9C-CBB3-438F-8F68-D28B6AF4A901}">
        <xltc2:checksum>3816475487</xltc2:checksum>
        <xltc2:hyperlink startIndex="0" length="107" url="https://datvandon.net/ban-do-quy-hoach-dac-khu-kinh-te-van-don-moi-nhat-2019/"/>
      </x:ext>
    </extLst>
  </threadedComment>
  <threadedComment ref="C116" dT="2025-09-16T08:21:30.09" personId="{5CF1070B-6C2F-42B6-8B64-C1900040F105}" id="{5157412A-FD1C-469E-876A-DB868390AED9}">
    <text xml:space="preserve">Tổng của 4 loại vì lớp 2 không đủ chỗ vẽ chart cho 7 loại đất một lúc
Đất đơn vị ở	2470
Đất công cộng - đô thị	180
Đất cây xanh	300
Đất giao thông	710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25-09-16T08:46:49.85" personId="{5CF1070B-6C2F-42B6-8B64-C1900040F105}" id="{E8E0792C-AF68-4E5D-9743-D58B7793596B}">
    <text xml:space="preserve">Bản đồ quy hoạch đặc khu kinh tế Vân Đồn mới nhất 2020 - Đất Vân Đồn | Trang Thông Tin Bất Động Sản Vân Đồn </text>
    <extLst>
      <x:ext xmlns:xltc2="http://schemas.microsoft.com/office/spreadsheetml/2020/threadedcomments2" uri="{F7C98A9C-CBB3-438F-8F68-D28B6AF4A901}">
        <xltc2:checksum>1494344538</xltc2:checksum>
        <xltc2:hyperlink startIndex="0" length="107" url="https://datvandon.net/ban-do-quy-hoach-dac-khu-kinh-te-van-don-moi-nhat-2019/"/>
      </x:ext>
    </extLst>
  </threadedComment>
  <threadedComment ref="C16" dT="2025-09-16T03:21:02.35" personId="{5CF1070B-6C2F-42B6-8B64-C1900040F105}" id="{9E415918-B6BF-4C2E-B254-FEBE29A82929}">
    <text xml:space="preserve">Vân Đồn: Đầu tư 7,1 tỷ đồng cho các trường học chuẩn bị năm học mới - Báo Quảng Ninh điện tử 
Theo kế hoạch, năm học 2023-2024, toàn huyện có 33 trường, trong đó 32 trường công lập; 11 trường mầm non tư thục đón 12.918 học sinh ở các cấp học từ mầm non đến THPT. Trong đó, cấp Mầm non có 3.319 học sinh, 144 lớp; cấp Tiểu học có 4514 học sinh, 183 lớp; THCS có 3.039 học sinh, 107 lớp; cấp THPT có 1.355 học sinh, 33 lớp và 12 lớp học với 421 học sinh của Trung tâm GDNN – GDTX. Toàn huyện hiện có 861 biên chế được giao cho các trường. </text>
    <extLst>
      <x:ext xmlns:xltc2="http://schemas.microsoft.com/office/spreadsheetml/2020/threadedcomments2" uri="{F7C98A9C-CBB3-438F-8F68-D28B6AF4A901}">
        <xltc2:checksum>2316069225</xltc2:checksum>
        <xltc2:hyperlink startIndex="0" length="92" url="https://baoquangninh.vn/van-don-chu-dong-chuan-bi-cho-nam-hoc-moi-3255173.html"/>
      </x:ext>
    </extLst>
  </threadedComment>
  <threadedComment ref="C21" dT="2025-09-16T03:51:34.82" personId="{5CF1070B-6C2F-42B6-8B64-C1900040F105}" id="{607BCBAB-93B4-453D-A2DA-44A307ADC915}">
    <text xml:space="preserve">Microsoft Word - 2.3. Tom tat_QHCSYTQG_DT9_sua sau y kien Vu cuc_16102022_OK.docx </text>
    <extLst>
      <x:ext xmlns:xltc2="http://schemas.microsoft.com/office/spreadsheetml/2020/threadedcomments2" uri="{F7C98A9C-CBB3-438F-8F68-D28B6AF4A901}">
        <xltc2:checksum>4188027898</xltc2:checksum>
        <xltc2:hyperlink startIndex="0" length="81" url="https://moh.gov.vn/documents/20182/212437/2012.3.%20Tom%20tat_QHCSYTQG.pdf/02fa2402-5db1-4a45-b8f3-978d582599f9?utm_source=chatgpt.com"/>
      </x:ext>
    </extLst>
  </threadedComment>
  <threadedComment ref="C21" dT="2025-09-16T03:53:39.55" personId="{5CF1070B-6C2F-42B6-8B64-C1900040F105}" id="{9DD60FAF-2AFE-4BE2-8726-C1915B723ADD}" parentId="{607BCBAB-93B4-453D-A2DA-44A307ADC915}">
    <text xml:space="preserve">Ngành Y tế chủ động thực hiện các mục tiêu phát triển bền vững năm 2025 | baotintuc.vn 
Năm 2025, ngành Y tế sẽ tiếp tục thực hiện các chỉ tiêu quan trọng do Quốc hội, Chính phủ giao, bao gồm: tỷ lệ dân số tham gia bảo hiểm y tế đạt 95%; số bác sĩ trên 10.000 dân đạt 15 bác sĩ; số giường bệnh trên 10.000 dân đạt 34,5 giường. </text>
    <extLst>
      <x:ext xmlns:xltc2="http://schemas.microsoft.com/office/spreadsheetml/2020/threadedcomments2" uri="{F7C98A9C-CBB3-438F-8F68-D28B6AF4A901}">
        <xltc2:checksum>3165962578</xltc2:checksum>
        <xltc2:hyperlink startIndex="0" length="86" url="https://baotintuc.vn/thoi-su/nganh-y-te-chu-dong-thuc-hien-cac-muc-tieu-phat-trien-ben-vung-nam-2025-20241224160233623.htm#:~:text=N%C4%83m%202025%2C%20ng%C3%A0nh%20Y%20t%E1%BA%BF%20s%E1%BA%BD%20ti%E1%BA%BFp%20t%E1%BB%A5c,gi%C6%B0%E1%BB%9Dng%20b%E1%BB%87nh%20tr%C3%AAn%2010.000%20d%C3%A2n%20%C4%91%E1%BA%A1t%2034%2C5%20gi%C6%B0%E1%BB%9Dng."/>
      </x:ext>
    </extLst>
  </threadedComment>
  <threadedComment ref="C34" dT="2025-09-10T06:48:57.58" personId="{5CF1070B-6C2F-42B6-8B64-C1900040F105}" id="{04AF699C-0152-460F-BA0F-8EB7CC5CCA1F}">
    <text xml:space="preserve">Quảng Ninh: Phường Cẩm Thịnh - Cẩm phả (KK) </text>
  </threadedComment>
  <threadedComment ref="C35" dT="2025-09-10T07:03:56.00" personId="{5CF1070B-6C2F-42B6-8B64-C1900040F105}" id="{F0381937-F57B-42A7-BBAD-63AD948DBF98}">
    <text xml:space="preserve">Không có cụ thể, lấy trung bình ở hà nội và giảm xuống một chút vì vân đồn chưa phát triển đầy đủ
Ô nhiễm tiếng ồn giao thông trong các đô thị phát triển và bài học kinh nghiệm từ Thụy Điển </text>
    <extLst>
      <x:ext xmlns:xltc2="http://schemas.microsoft.com/office/spreadsheetml/2020/threadedcomments2" uri="{F7C98A9C-CBB3-438F-8F68-D28B6AF4A901}">
        <xltc2:checksum>3335788746</xltc2:checksum>
        <xltc2:hyperlink startIndex="99" length="91" url="https://tapchixaydung.vn/o-nhiem-tieng-on-giao-thong-trong-cac-do-thi-phat-trien-va-bai-hoc-kinh-nghiem-tu-thuy-dien-20201224000027631.html?utm_source=chatgpt.com"/>
      </x:ext>
    </extLst>
  </threadedComment>
  <threadedComment ref="C36" dT="2025-09-10T07:03:21.27" personId="{5CF1070B-6C2F-42B6-8B64-C1900040F105}" id="{AE81B9DD-A18E-41E8-96A1-D6CD520279E6}">
    <text xml:space="preserve">Đánh giá nước biển dâng cần dựa trên số liệu chính thức | Báo Nhân Dân điện tử </text>
    <extLst>
      <x:ext xmlns:xltc2="http://schemas.microsoft.com/office/spreadsheetml/2020/threadedcomments2" uri="{F7C98A9C-CBB3-438F-8F68-D28B6AF4A901}">
        <xltc2:checksum>188896810</xltc2:checksum>
        <xltc2:hyperlink startIndex="0" length="78" url="https://nhandan.vn/danh-gia-nuoc-bien-dang-can-dua-tren-so-lieu-chinh-thuc-post375739.html?utm_source=chatgpt.com"/>
      </x:ext>
    </extLst>
  </threadedComment>
  <threadedComment ref="C37" dT="2025-09-10T07:46:15.28" personId="{5CF1070B-6C2F-42B6-8B64-C1900040F105}" id="{E240C7E3-784C-4C02-AFAD-92A40A7D19C6}">
    <text xml:space="preserve">Quảng Ninh: Khởi động dự án xử lý rác thải y tế thành năng lượng đầu tiên tại Việt Nam 
Theo một con số thống kê, khối lượng chất thải rắn sinh hoạt toàn tỉnh Quảng Ninh là khoảng 1.250 tấn/ngày và cả năm là khoảng 455.300 tấn. Trong đó, khu vực đô thị là 988 tấn/ngày; tỷ lệ thu gom khoảng 91% (1.133 tấn/ngày). </text>
    <extLst>
      <x:ext xmlns:xltc2="http://schemas.microsoft.com/office/spreadsheetml/2020/threadedcomments2" uri="{F7C98A9C-CBB3-438F-8F68-D28B6AF4A901}">
        <xltc2:checksum>2167218420</xltc2:checksum>
        <xltc2:hyperlink startIndex="0" length="86" url="https://cafef.vn/quang-ninh-khoi-dong-du-an-xu-ly-rac-thai-y-te-thanh-nang-luong-dau-tien-tai-viet-nam-2022093014184145.chn#:~:text=Theo%20m%E1%BB%99t%20con%20s%E1%BB%91%20th%E1%BB%91ng%20k%C3%AA%2C%20kh%E1%BB%91i%20l%C6%B0%E1%BB%A3ng,t%E1%BB%B7%20l%E1%BB%87%20thu%20gom%20kho%E1%BA%A3ng%2091%25%20%281.133%20t%E1%BA%A5n%2Fng%C3%A0y%29."/>
      </x:ext>
    </extLst>
  </threadedComment>
  <threadedComment ref="B83" dT="2025-09-16T07:39:20.23" personId="{64F83A4E-4188-4005-B3F1-8FA9F82D23EE}" id="{0AFD1796-2479-4BAF-AB33-92E887766215}">
    <text>@NGUYỄN LÊ THANH TUYỀN GPMB viết rõ ra luôn nha Tuyền</text>
    <mentions>
      <mention mentionpersonId="{D45294AF-1FEC-4280-830D-6573F1DF6531}" mentionId="{38783003-03F1-4FDE-9002-A21DA5775549}" startIndex="0" length="22"/>
    </mentions>
  </threadedComment>
  <threadedComment ref="B83" dT="2025-09-17T04:29:48.79" personId="{5FE69F18-FBD4-4CA9-901A-7890EAE658C9}" id="{57035EC8-172D-42AF-921C-0AB733A8A832}" parentId="{0AFD1796-2479-4BAF-AB33-92E887766215}">
    <text>okiee anh</text>
  </threadedComment>
  <threadedComment ref="B115" dT="2025-09-16T06:28:49.14" personId="{5FE69F18-FBD4-4CA9-901A-7890EAE658C9}" id="{086D9CBE-9D49-4982-B093-26C529441097}">
    <text>Estimate</text>
  </threadedComment>
</ThreadedComments>
</file>

<file path=xl/threadedComments/threadedComment3.xml><?xml version="1.0" encoding="utf-8"?>
<ThreadedComments xmlns="http://schemas.microsoft.com/office/spreadsheetml/2018/threadedcomments" xmlns:x="http://schemas.openxmlformats.org/spreadsheetml/2006/main">
  <threadedComment ref="D48" dT="2025-09-17T03:28:45.95" personId="{5FE69F18-FBD4-4CA9-901A-7890EAE658C9}" id="{02AF23C0-75B4-41D7-9F79-008723E81282}">
    <text>Nãy anh Vinh nói bỏ 2 cái này</text>
  </threadedComment>
  <threadedComment ref="F73" dT="2025-09-17T08:43:27.80" personId="{DA71970E-5AE3-480E-AE61-7674829BB472}" id="{47F63E1F-A6BC-4821-8D2D-4497C416CE3C}">
    <text xml:space="preserve">Chi tiết hành khách khi nhấn vào ở sheet: Chi tiết hành khách lưu trú
</text>
  </threadedComment>
</ThreadedComments>
</file>

<file path=xl/threadedComments/threadedComment4.xml><?xml version="1.0" encoding="utf-8"?>
<ThreadedComments xmlns="http://schemas.microsoft.com/office/spreadsheetml/2018/threadedcomments" xmlns:x="http://schemas.openxmlformats.org/spreadsheetml/2006/main">
  <threadedComment ref="C48" dT="2025-09-11T04:07:21.72" personId="{64F83A4E-4188-4005-B3F1-8FA9F82D23EE}" id="{4A3C0123-6B02-451E-95BE-830AE390502D}">
    <text>@NGUYỄN LÊ THANH TUYỀN diện tích 75 ha
https://www.redsunland.vn/bds-cong-nghiep/cum-cong-nghiep-cam-thinh-tinh-quang-ninh/?utm_source=chatgpt.com</text>
    <mentions>
      <mention mentionpersonId="{D45294AF-1FEC-4280-830D-6573F1DF6531}" mentionId="{3D2D9DC3-F07A-4E6D-9C11-8D180C7A0C05}" startIndex="0" length="22"/>
    </mentions>
  </threadedComment>
  <threadedComment ref="C53" dT="2025-09-11T04:08:42.63" personId="{64F83A4E-4188-4005-B3F1-8FA9F82D23EE}" id="{90013AF7-D428-48B9-B921-5EF063287789}">
    <text>@NGUYỄN LÊ THANH TUYỀN  739 tỷ đồng
https://www.redsunland.vn/bds-cong-nghiep/cum-cong-nghiep-cam-thinh-tinh-quang-ninh/?utm_source=chatgpt.com</text>
    <mentions>
      <mention mentionpersonId="{D45294AF-1FEC-4280-830D-6573F1DF6531}" mentionId="{C98E7F3E-1973-49BC-9E45-47A94290BAE8}" startIndex="0" length="22"/>
    </mentions>
  </threadedComment>
  <threadedComment ref="C60" dT="2025-09-11T04:07:37.24" personId="{64F83A4E-4188-4005-B3F1-8FA9F82D23EE}" id="{86585D59-D426-418A-A754-AE66BAA04667}">
    <text>@NGUYỄN LÊ THANH TUYỀN  m3/ngày đêm nha</text>
    <mentions>
      <mention mentionpersonId="{D45294AF-1FEC-4280-830D-6573F1DF6531}" mentionId="{CB1C7CA6-5AA7-4BCA-8470-6AB61128E8F9}" startIndex="0" length="22"/>
    </mentions>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becamexcomvn.sharepoint.com/:i:/s/SmartIndustrialPark9/EfParL9rUqJAoLMy2t7Po_EBw6bNec4-6ZKjLFVYMLpOVg?e=DjbdHv" TargetMode="Externa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 TargetMode="External"/><Relationship Id="rId13" Type="http://schemas.openxmlformats.org/officeDocument/2006/relationships/comments" Target="../comments4.xml"/><Relationship Id="rId3" Type="http://schemas.openxmlformats.org/officeDocument/2006/relationships/hyperlink" Target="https://www.bing.com/images/search?view=detailV2&amp;ccid=lBMrUhID&amp;id=FDEF33561AFDD4B56132EBB71240D72F57867B78&amp;thid=OIP.lBMrUhIDkGeubPDG3vyGNwHaFj&amp;mediaurl=https%3A%2F%2Fwww.redsunland.vn%2Fwp-content%2Fuploads%2F2024%2F05%2Fcum-cong-nghiep-cam-thinh-redsunland-7-of-16.jpg&amp;cdnurl=https%3A%2F%2Fth.bing.com%2Fth%2Fid%2FR.94132b5212039067ae6cf0c6defc8637%3Frik%3DeHuGVy%252fXQBK36w%26pid%3DImgRaw%26r%3D0&amp;exph=900&amp;expw=1200&amp;q=C%E1%BB%A5m+CN+c%E1%BA%A9m+th%E1%BB%8Bnh&amp;FORM=IRPRST&amp;ck=D44DD411157EA691ED353348E22F08E1&amp;selectedIndex=4&amp;itb=0&amp;cw=855&amp;ch=932&amp;ajaxhist=0&amp;ajaxserp=0" TargetMode="External"/><Relationship Id="rId7" Type="http://schemas.openxmlformats.org/officeDocument/2006/relationships/hyperlink" Target="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 TargetMode="External"/><Relationship Id="rId12" Type="http://schemas.openxmlformats.org/officeDocument/2006/relationships/vmlDrawing" Target="../drawings/vmlDrawing4.vml"/><Relationship Id="rId2" Type="http://schemas.openxmlformats.org/officeDocument/2006/relationships/hyperlink" Target="https://media.baoquangninh.vn/dataimages/201712/original/images1004365__DSC0072.JPG" TargetMode="External"/><Relationship Id="rId1" Type="http://schemas.openxmlformats.org/officeDocument/2006/relationships/hyperlink" Target="https://www.bing.com/images/search?view=detailV2&amp;ccid=YmuBmm%2bl&amp;id=C86045958DC4A7BB23C34B2A33912B7A5E7DD795&amp;thid=OIP.YmuBmm-lCYkBje-aPGy8PAHaEK&amp;mediaurl=https%3a%2f%2fodinland.com%2fwp-content%2fuploads%2f2021%2f09%2fDu-an-khu-cong-nghiep-phuong-nam.jpg&amp;cdnurl=https%3a%2f%2fth.bing.com%2fth%2fid%2fR.626b819a6fa50989018def9a3c6cbc3c%3frik%3dldd9XnorkTMqSw%26pid%3dImgRaw%26r%3d0&amp;exph=900&amp;expw=1600&amp;q=ph%c6%b0%c6%a1ng+nam+u%c3%b4ng+b%c3%ad&amp;FORM=IRPRST&amp;ck=898B780CDC50504F0EA2EA780F28619F&amp;selectedIndex=0&amp;itb=0&amp;idpp=overlayview&amp;ajaxhist=0&amp;ajaxserp=0" TargetMode="External"/><Relationship Id="rId6" Type="http://schemas.openxmlformats.org/officeDocument/2006/relationships/hyperlink" Target="https://www.google.com/maps/place/C%E1%BA%A3ng+c%E1%BB%A5m+h%C3%A0+kh%C3%A1nh/@20.9962735,107.0928544,15z/data=!4m10!1m2!2m1!1zQ-G7pW0gQ8O0bmcgbmdoaeG7h3AgSMOgIEtow6FuaA!3m6!1s0x314af9d75bbb03a3:0x8e58f4b33446b389!8m2!3d21.0025233!4d107.1013087!15sCh9D4bulbSBDw7RuZyBuZ2hp4buHcCBIw6AgS2jDoW5okgEUY29uc3RydWN0aW9uX2NvbXBhbnmqAWIQASoYIhRj4bulbSBjw7RuZyBuZ2hp4buHcChCMh8QASIbeE5Mp2w170e4_F2bL6sTy8B1Xn0alTJVkCawMiMQAiIfY-G7pW0gY8O0bmcgbmdoaeG7h3AgaMOgIGtow6FuaOABAA!16s%2Fg%2F11qwrdjxd7!5m1!1e1?entry=ttu&amp;g_ep=EgoyMDI1MDkwOC4wIKXMDSoASAFQAw%3D%3D" TargetMode="External"/><Relationship Id="rId11" Type="http://schemas.openxmlformats.org/officeDocument/2006/relationships/drawing" Target="../drawings/drawing2.xml"/><Relationship Id="rId5" Type="http://schemas.openxmlformats.org/officeDocument/2006/relationships/hyperlink" Target="https://www.google.com/maps/place/Ph%C3%B2ng+%C4%90i%E1%BB%81u+Khi%E1%BB%83n+Trung+T%C3%A2m+-+QNC+%7C+DSMART/@21.0159352,106.7052234,1198m/data=!3m1!1e3!4m14!1m7!3m6!1s0x314a7d799ea4cefb:0xd9e4cb0184fb25!2zQ-G7pW0gQ8O0bmcgbmdoaeG7h3AgUGjGsMahbmcgTmFt!8m2!3d21.0153002!4d106.6944278!16s%2Fg%2F11kq68_qx8!3m5!1s0x314a877af75ebc75:0xe285f5314bb1ce75!8m2!3d21.018175!4d106.7054093!16s%2Fg%2F11ngp423sf!5m1!1e1?entry=ttu&amp;g_ep=EgoyMDI1MDkwOC4wIKXMDSoASAFQAw%3D%3D" TargetMode="External"/><Relationship Id="rId10" Type="http://schemas.openxmlformats.org/officeDocument/2006/relationships/hyperlink" Target="https://www.google.com/maps/place/Cam+Pha+Thermal+Power+Plant/@21.0086088,107.3553897,16z/data=!4m9!1m2!2m1!1zdHLhuqFtIHjhu60gbMO9IG7GsOG7m2MgdGjhuqNpIFF14bqjbmcgTmluaA!3m5!1s0x314b01177864d283:0xbf5520908cbeecbb!8m2!3d21.0080109!4d107.3575344!16s%2Fg%2F121gz_bh!5m1!1e1?entry=ttu&amp;g_ep=EgoyMDI1MDkwOC4wIKXMDSoASAFQAw%3D%3D" TargetMode="External"/><Relationship Id="rId4" Type="http://schemas.openxmlformats.org/officeDocument/2006/relationships/hyperlink" Target="https://www.google.com/maps/place/Tr%E1%BA%A1m+s%E1%BB%AD+l%C3%BD+n%C6%B0%E1%BB%9Bc+th%E1%BA%A3i/@21.0132003,106.7050408,3068m/data=!3m1!1e3!4m14!1m7!3m6!1s0x314a7d799ea4cefb:0xd9e4cb0184fb25!2zQ-G7pW0gQ8O0bmcgbmdoaeG7h3AgUGjGsMahbmcgTmFt!8m2!3d21.0153002!4d106.6944278!16s%2Fg%2F11kq68_qx8!3m5!1s0x314a7d005caa74a7:0x2584f89b44a19b70!8m2!3d21.0113146!4d106.7022719!16s%2Fg%2F11m68k3v5m!5m1!1e1?entry=ttu&amp;g_ep=EgoyMDI1MDkwOC4wIKXMDSoASAFQAw%3D%3D" TargetMode="External"/><Relationship Id="rId9" Type="http://schemas.openxmlformats.org/officeDocument/2006/relationships/hyperlink" Target="https://www.google.com/maps/place/Tr%E1%BA%A1m+X%E1%BB%AD+l%C3%BD+n%C6%B0%E1%BB%9Bc+th%E1%BA%A3i+Th%C3%A0nh+C%C3%B4ng/@20.9918891,107.1078574,14.67z/data=!4m10!1m2!2m1!1zdHLhuqFtIHjhu60gbMO9IG7GsOG7m2MgdGjhuqNpIFF14bqjbmcgTmluaA!3m6!1s0x314af91da4a625a7:0x4c2393954748e749!8m2!3d20.9849417!4d107.1110184!15sCit0cuG6oW0geOG7rSBsw70gbsaw4bubYyB0aOG6o2kgUXXhuqNuZyBOaW5okgEQY29ycG9yYXRlX29mZmljZaoBjQEKCS9tLzAxNjNubQoIL20vMDgzOGYQASoiIh50cuG6oW0geOG7rSBsw70gbsaw4bubYyB0aOG6o2koQjIfEAEiG6pAWFbNwr4f7lrMG5i4EcaHd0qSyM56DLlOuzIvEAIiK3Ry4bqhbSB44butIGzDvSBuxrDhu5tjIHRo4bqjaSBxdeG6o25nIG5pbmjgAQA!16s%2Fg%2F11klvmz6v3!5m1!1e1?entry=ttu&amp;g_ep=EgoyMDI1MDkwOC4wIKXMDSoASAFQAw%3D%3D" TargetMode="External"/><Relationship Id="rId1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3C8B-B85E-48C3-8ACF-AF1686A66EB5}">
  <dimension ref="B2:F14"/>
  <sheetViews>
    <sheetView topLeftCell="A7" workbookViewId="0">
      <selection activeCell="B10" sqref="B10:E14"/>
    </sheetView>
  </sheetViews>
  <sheetFormatPr defaultRowHeight="13.8"/>
  <cols>
    <col min="2" max="2" width="39.296875" customWidth="1"/>
    <col min="3" max="3" width="56.3984375" customWidth="1"/>
    <col min="4" max="4" width="33" customWidth="1"/>
    <col min="5" max="5" width="42.296875" customWidth="1"/>
    <col min="7" max="7" width="25.09765625" customWidth="1"/>
  </cols>
  <sheetData>
    <row r="2" spans="2:6" ht="17.399999999999999">
      <c r="B2" s="186" t="s">
        <v>0</v>
      </c>
      <c r="C2" s="187"/>
      <c r="D2" s="187"/>
      <c r="E2" s="187"/>
      <c r="F2" s="13"/>
    </row>
    <row r="3" spans="2:6" ht="15.6">
      <c r="B3" s="1" t="s">
        <v>1</v>
      </c>
      <c r="C3" s="1" t="s">
        <v>2</v>
      </c>
      <c r="D3" s="1" t="s">
        <v>3</v>
      </c>
      <c r="E3" s="1" t="s">
        <v>4</v>
      </c>
      <c r="F3" s="1" t="s">
        <v>5</v>
      </c>
    </row>
    <row r="4" spans="2:6" ht="15.6">
      <c r="B4" s="2"/>
      <c r="C4" s="2" t="s">
        <v>6</v>
      </c>
      <c r="D4" s="2"/>
      <c r="E4" s="2" t="s">
        <v>7</v>
      </c>
    </row>
    <row r="5" spans="2:6" ht="31.2">
      <c r="B5" s="2" t="s">
        <v>8</v>
      </c>
      <c r="C5" s="2" t="s">
        <v>9</v>
      </c>
      <c r="D5" s="4" t="s">
        <v>10</v>
      </c>
      <c r="E5" s="2"/>
    </row>
    <row r="6" spans="2:6" ht="30.75" customHeight="1">
      <c r="B6" s="2" t="s">
        <v>11</v>
      </c>
      <c r="C6" s="4" t="s">
        <v>12</v>
      </c>
      <c r="D6" s="2" t="s">
        <v>13</v>
      </c>
      <c r="E6" s="2"/>
      <c r="F6" t="s">
        <v>14</v>
      </c>
    </row>
    <row r="7" spans="2:6" ht="93.6">
      <c r="B7" s="2" t="s">
        <v>15</v>
      </c>
      <c r="C7" s="2" t="s">
        <v>16</v>
      </c>
      <c r="D7" s="4" t="s">
        <v>17</v>
      </c>
      <c r="E7" s="2"/>
    </row>
    <row r="8" spans="2:6" ht="78">
      <c r="B8" s="2" t="s">
        <v>18</v>
      </c>
      <c r="C8" s="2" t="s">
        <v>19</v>
      </c>
      <c r="D8" s="4" t="s">
        <v>20</v>
      </c>
      <c r="E8" s="4" t="s">
        <v>21</v>
      </c>
      <c r="F8" t="s">
        <v>14</v>
      </c>
    </row>
    <row r="10" spans="2:6" ht="17.399999999999999">
      <c r="B10" s="184" t="s">
        <v>22</v>
      </c>
      <c r="C10" s="185"/>
      <c r="D10" s="185"/>
      <c r="E10" s="185"/>
    </row>
    <row r="11" spans="2:6" ht="15.6">
      <c r="B11" s="5" t="s">
        <v>1</v>
      </c>
      <c r="C11" s="5" t="s">
        <v>2</v>
      </c>
      <c r="D11" s="5" t="s">
        <v>3</v>
      </c>
      <c r="E11" s="5" t="s">
        <v>4</v>
      </c>
    </row>
    <row r="12" spans="2:6" ht="15.6">
      <c r="B12" s="6" t="s">
        <v>23</v>
      </c>
      <c r="C12" s="6" t="s">
        <v>24</v>
      </c>
      <c r="D12" s="7"/>
      <c r="E12" s="7"/>
    </row>
    <row r="13" spans="2:6" ht="46.8">
      <c r="B13" s="6" t="s">
        <v>25</v>
      </c>
      <c r="C13" s="12" t="s">
        <v>26</v>
      </c>
      <c r="D13" s="7" t="s">
        <v>27</v>
      </c>
      <c r="E13" s="9" t="s">
        <v>28</v>
      </c>
    </row>
    <row r="14" spans="2:6" ht="15.6">
      <c r="B14" s="6" t="s">
        <v>29</v>
      </c>
      <c r="C14" s="7" t="s">
        <v>30</v>
      </c>
      <c r="D14" s="7" t="s">
        <v>31</v>
      </c>
      <c r="E14" s="8" t="s">
        <v>32</v>
      </c>
    </row>
  </sheetData>
  <mergeCells count="2">
    <mergeCell ref="B10:E10"/>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538A-7AC4-4A14-8D48-3C48E71BDFCC}">
  <dimension ref="A2:C7"/>
  <sheetViews>
    <sheetView workbookViewId="0">
      <selection activeCell="A4" sqref="A4"/>
    </sheetView>
  </sheetViews>
  <sheetFormatPr defaultRowHeight="13.8"/>
  <cols>
    <col min="1" max="1" width="14.09765625" style="11" customWidth="1"/>
    <col min="2" max="2" width="88.09765625" customWidth="1"/>
    <col min="3" max="3" width="28.3984375" customWidth="1"/>
  </cols>
  <sheetData>
    <row r="2" spans="1:3">
      <c r="A2" s="10" t="s">
        <v>33</v>
      </c>
    </row>
    <row r="3" spans="1:3" ht="69">
      <c r="A3" s="11" t="s">
        <v>34</v>
      </c>
      <c r="B3" s="3" t="s">
        <v>35</v>
      </c>
      <c r="C3" s="3" t="s">
        <v>36</v>
      </c>
    </row>
    <row r="4" spans="1:3">
      <c r="A4" s="11" t="s">
        <v>18</v>
      </c>
      <c r="B4" t="s">
        <v>37</v>
      </c>
    </row>
    <row r="5" spans="1:3">
      <c r="A5" s="10" t="s">
        <v>38</v>
      </c>
    </row>
    <row r="6" spans="1:3" ht="89.25" customHeight="1">
      <c r="A6" s="11">
        <v>1</v>
      </c>
      <c r="B6" s="3" t="s">
        <v>39</v>
      </c>
    </row>
    <row r="7" spans="1:3" ht="126.75" customHeight="1">
      <c r="A7" s="11">
        <v>2</v>
      </c>
      <c r="B7" s="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296D-773F-41FD-91D7-8FF454E5B943}">
  <dimension ref="A2:Q118"/>
  <sheetViews>
    <sheetView topLeftCell="A90" zoomScaleNormal="100" workbookViewId="0">
      <selection activeCell="B114" sqref="B114"/>
    </sheetView>
  </sheetViews>
  <sheetFormatPr defaultRowHeight="13.8"/>
  <cols>
    <col min="2" max="2" width="59.09765625" customWidth="1"/>
    <col min="3" max="3" width="47" customWidth="1"/>
    <col min="4" max="5" width="0" hidden="1" customWidth="1"/>
  </cols>
  <sheetData>
    <row r="2" spans="1:5" ht="17.399999999999999">
      <c r="B2" s="192" t="s">
        <v>22</v>
      </c>
      <c r="C2" s="193"/>
    </row>
    <row r="3" spans="1:5" ht="17.399999999999999">
      <c r="B3" s="194" t="s">
        <v>41</v>
      </c>
      <c r="C3" s="194"/>
    </row>
    <row r="4" spans="1:5" ht="15.6">
      <c r="B4" s="188" t="s">
        <v>42</v>
      </c>
      <c r="C4" s="189"/>
    </row>
    <row r="5" spans="1:5" ht="15.6">
      <c r="B5" s="19" t="s">
        <v>43</v>
      </c>
      <c r="C5" s="19" t="s">
        <v>44</v>
      </c>
    </row>
    <row r="6" spans="1:5" ht="15.6">
      <c r="B6" s="19" t="s">
        <v>45</v>
      </c>
      <c r="C6" s="19" t="s">
        <v>46</v>
      </c>
    </row>
    <row r="7" spans="1:5" ht="15.6">
      <c r="B7" s="19" t="s">
        <v>47</v>
      </c>
      <c r="C7" s="71" t="s">
        <v>48</v>
      </c>
    </row>
    <row r="8" spans="1:5" ht="15.6">
      <c r="B8" s="20" t="s">
        <v>49</v>
      </c>
      <c r="C8" s="72" t="s">
        <v>50</v>
      </c>
    </row>
    <row r="9" spans="1:5" ht="15.6">
      <c r="B9" s="20" t="s">
        <v>45</v>
      </c>
      <c r="C9" s="72" t="s">
        <v>51</v>
      </c>
    </row>
    <row r="10" spans="1:5" ht="15.6">
      <c r="B10" s="20" t="s">
        <v>52</v>
      </c>
      <c r="C10" s="72" t="s">
        <v>53</v>
      </c>
    </row>
    <row r="11" spans="1:5" ht="15.6">
      <c r="B11" s="20" t="s">
        <v>54</v>
      </c>
      <c r="C11" s="72" t="s">
        <v>55</v>
      </c>
    </row>
    <row r="12" spans="1:5" ht="15.6">
      <c r="B12" s="20" t="s">
        <v>56</v>
      </c>
      <c r="C12" s="72" t="s">
        <v>57</v>
      </c>
    </row>
    <row r="13" spans="1:5" ht="15.6">
      <c r="A13" s="6"/>
      <c r="B13" s="19" t="s">
        <v>58</v>
      </c>
      <c r="C13" s="73" t="s">
        <v>59</v>
      </c>
      <c r="D13" s="6"/>
      <c r="E13" s="6"/>
    </row>
    <row r="14" spans="1:5" ht="15.6">
      <c r="A14" s="6"/>
      <c r="B14" s="74" t="s">
        <v>60</v>
      </c>
      <c r="C14" s="19">
        <v>3</v>
      </c>
      <c r="D14" s="6"/>
      <c r="E14" s="6"/>
    </row>
    <row r="15" spans="1:5" ht="15.6">
      <c r="A15" s="6"/>
      <c r="B15" s="188" t="s">
        <v>61</v>
      </c>
      <c r="C15" s="189"/>
      <c r="D15" s="6"/>
      <c r="E15" s="6"/>
    </row>
    <row r="16" spans="1:5" ht="15.6">
      <c r="A16" s="6"/>
      <c r="B16" s="14" t="s">
        <v>62</v>
      </c>
      <c r="C16" s="14" t="s">
        <v>63</v>
      </c>
      <c r="D16" s="6"/>
      <c r="E16" s="6"/>
    </row>
    <row r="17" spans="1:6" ht="15.6">
      <c r="A17" s="6"/>
      <c r="B17" s="14" t="s">
        <v>64</v>
      </c>
      <c r="C17" s="15">
        <v>0.85</v>
      </c>
      <c r="D17" s="6"/>
      <c r="E17" s="6"/>
    </row>
    <row r="18" spans="1:6" ht="15.6">
      <c r="A18" s="6"/>
      <c r="B18" s="14" t="s">
        <v>65</v>
      </c>
      <c r="C18" s="14" t="s">
        <v>66</v>
      </c>
      <c r="D18" s="6"/>
      <c r="E18" s="6"/>
    </row>
    <row r="19" spans="1:6" ht="31.2">
      <c r="A19" s="6"/>
      <c r="B19" s="19" t="s">
        <v>67</v>
      </c>
      <c r="C19" s="65" t="s">
        <v>68</v>
      </c>
      <c r="D19" s="6"/>
      <c r="E19" s="6"/>
    </row>
    <row r="20" spans="1:6" ht="15.6">
      <c r="A20" s="6"/>
      <c r="B20" s="14" t="s">
        <v>69</v>
      </c>
      <c r="C20" s="15">
        <v>0.6</v>
      </c>
      <c r="D20" s="6"/>
      <c r="E20" s="6"/>
    </row>
    <row r="21" spans="1:6" ht="31.2">
      <c r="A21" s="6"/>
      <c r="B21" s="19" t="s">
        <v>70</v>
      </c>
      <c r="C21" s="75" t="s">
        <v>71</v>
      </c>
      <c r="D21" s="6"/>
      <c r="E21" s="6"/>
    </row>
    <row r="22" spans="1:6" ht="15.6">
      <c r="A22" s="6"/>
      <c r="B22" s="188" t="s">
        <v>72</v>
      </c>
      <c r="C22" s="189"/>
      <c r="D22" s="6"/>
      <c r="E22" s="6"/>
    </row>
    <row r="23" spans="1:6" ht="15.6">
      <c r="A23" s="6"/>
      <c r="B23" s="14" t="s">
        <v>73</v>
      </c>
      <c r="C23" s="64" t="s">
        <v>74</v>
      </c>
      <c r="D23" s="6"/>
      <c r="E23" s="6"/>
      <c r="F23" t="s">
        <v>75</v>
      </c>
    </row>
    <row r="24" spans="1:6" ht="15.6">
      <c r="A24" s="6"/>
      <c r="B24" s="19" t="s">
        <v>76</v>
      </c>
      <c r="C24" s="76" t="s">
        <v>77</v>
      </c>
      <c r="D24" s="6"/>
      <c r="E24" s="6"/>
    </row>
    <row r="25" spans="1:6" ht="15.6">
      <c r="A25" s="6"/>
      <c r="B25" s="19" t="s">
        <v>78</v>
      </c>
      <c r="C25" s="22">
        <v>0.75</v>
      </c>
      <c r="D25" s="6"/>
      <c r="E25" s="6"/>
    </row>
    <row r="26" spans="1:6" ht="15.6">
      <c r="A26" s="6"/>
      <c r="B26" s="19" t="s">
        <v>79</v>
      </c>
      <c r="C26" s="19" t="s">
        <v>80</v>
      </c>
      <c r="D26" s="6"/>
      <c r="E26" s="6"/>
    </row>
    <row r="27" spans="1:6" ht="15.6">
      <c r="A27" s="6"/>
      <c r="B27" s="19" t="s">
        <v>81</v>
      </c>
      <c r="C27" s="19" t="s">
        <v>82</v>
      </c>
      <c r="D27" s="6"/>
      <c r="E27" s="6"/>
    </row>
    <row r="28" spans="1:6" ht="15.6">
      <c r="A28" s="6"/>
      <c r="B28" s="19" t="s">
        <v>83</v>
      </c>
      <c r="C28" s="19" t="s">
        <v>84</v>
      </c>
      <c r="D28" s="6"/>
      <c r="E28" s="6"/>
    </row>
    <row r="29" spans="1:6" ht="15.6">
      <c r="B29" s="188" t="s">
        <v>85</v>
      </c>
      <c r="C29" s="189"/>
    </row>
    <row r="30" spans="1:6" ht="15.6">
      <c r="B30" s="106" t="s">
        <v>86</v>
      </c>
      <c r="C30" s="106" t="s">
        <v>87</v>
      </c>
    </row>
    <row r="31" spans="1:6" ht="15.6">
      <c r="B31" s="106" t="s">
        <v>88</v>
      </c>
      <c r="C31" s="107">
        <v>3319</v>
      </c>
      <c r="F31" s="105"/>
    </row>
    <row r="32" spans="1:6" ht="15.6">
      <c r="B32" s="106" t="s">
        <v>89</v>
      </c>
      <c r="C32" s="106" t="s">
        <v>90</v>
      </c>
    </row>
    <row r="33" spans="2:3" ht="15.6">
      <c r="B33" s="106" t="s">
        <v>91</v>
      </c>
      <c r="C33" s="106" t="s">
        <v>87</v>
      </c>
    </row>
    <row r="34" spans="2:3" ht="15.6">
      <c r="B34" s="106" t="s">
        <v>92</v>
      </c>
      <c r="C34" s="106">
        <v>4514</v>
      </c>
    </row>
    <row r="35" spans="2:3" ht="15.6">
      <c r="B35" s="106" t="s">
        <v>93</v>
      </c>
      <c r="C35" s="106" t="s">
        <v>94</v>
      </c>
    </row>
    <row r="36" spans="2:3" ht="15.6">
      <c r="B36" s="106" t="s">
        <v>95</v>
      </c>
      <c r="C36" s="106" t="s">
        <v>87</v>
      </c>
    </row>
    <row r="37" spans="2:3" ht="15.6">
      <c r="B37" s="106" t="s">
        <v>96</v>
      </c>
      <c r="C37" s="106">
        <f>SUM(3039,1355,421,270)</f>
        <v>5085</v>
      </c>
    </row>
    <row r="38" spans="2:3" ht="15.6">
      <c r="B38" s="106" t="s">
        <v>97</v>
      </c>
      <c r="C38" s="106" t="s">
        <v>98</v>
      </c>
    </row>
    <row r="39" spans="2:3" ht="15.6">
      <c r="B39" s="188" t="s">
        <v>99</v>
      </c>
      <c r="C39" s="189"/>
    </row>
    <row r="40" spans="2:3" ht="15.6">
      <c r="B40" s="14" t="s">
        <v>100</v>
      </c>
      <c r="C40" s="14" t="s">
        <v>101</v>
      </c>
    </row>
    <row r="41" spans="2:3" ht="15.6">
      <c r="B41" s="74" t="s">
        <v>102</v>
      </c>
      <c r="C41" s="74" t="s">
        <v>103</v>
      </c>
    </row>
    <row r="42" spans="2:3" ht="15.6">
      <c r="B42" s="19" t="s">
        <v>104</v>
      </c>
      <c r="C42" s="19" t="s">
        <v>105</v>
      </c>
    </row>
    <row r="43" spans="2:3" ht="15.6">
      <c r="B43" s="19" t="s">
        <v>106</v>
      </c>
      <c r="C43" s="19" t="s">
        <v>107</v>
      </c>
    </row>
    <row r="44" spans="2:3" ht="15.6">
      <c r="B44" s="19" t="s">
        <v>108</v>
      </c>
      <c r="C44" s="19" t="s">
        <v>109</v>
      </c>
    </row>
    <row r="45" spans="2:3" ht="15.6">
      <c r="B45" s="19" t="s">
        <v>110</v>
      </c>
      <c r="C45" s="19">
        <v>36</v>
      </c>
    </row>
    <row r="46" spans="2:3" ht="15.6">
      <c r="B46" s="190" t="s">
        <v>111</v>
      </c>
      <c r="C46" s="191"/>
    </row>
    <row r="47" spans="2:3" ht="31.2">
      <c r="B47" s="74" t="s">
        <v>112</v>
      </c>
      <c r="C47" s="77" t="s">
        <v>113</v>
      </c>
    </row>
    <row r="48" spans="2:3" ht="15.6">
      <c r="B48" s="19" t="s">
        <v>114</v>
      </c>
      <c r="C48" s="21">
        <v>0.28499999999999998</v>
      </c>
    </row>
    <row r="49" spans="2:17" ht="15.6">
      <c r="B49" s="19" t="s">
        <v>115</v>
      </c>
      <c r="C49" s="22">
        <v>0.12</v>
      </c>
    </row>
    <row r="50" spans="2:17" ht="15.6">
      <c r="B50" s="19" t="s">
        <v>116</v>
      </c>
      <c r="C50" s="19" t="s">
        <v>117</v>
      </c>
      <c r="Q50" s="6" t="s">
        <v>118</v>
      </c>
    </row>
    <row r="51" spans="2:17" ht="15.6">
      <c r="B51" s="19" t="s">
        <v>119</v>
      </c>
      <c r="C51" s="19" t="s">
        <v>120</v>
      </c>
      <c r="Q51" s="6" t="s">
        <v>121</v>
      </c>
    </row>
    <row r="52" spans="2:17" ht="15.6">
      <c r="B52" s="19" t="s">
        <v>122</v>
      </c>
      <c r="C52" s="19" t="s">
        <v>123</v>
      </c>
      <c r="Q52" s="6" t="s">
        <v>124</v>
      </c>
    </row>
    <row r="53" spans="2:17" ht="17.399999999999999">
      <c r="B53" s="194" t="s">
        <v>125</v>
      </c>
      <c r="C53" s="194"/>
    </row>
    <row r="54" spans="2:17" ht="15.6">
      <c r="B54" s="188" t="s">
        <v>126</v>
      </c>
      <c r="C54" s="189"/>
    </row>
    <row r="55" spans="2:17" ht="15.6">
      <c r="B55" s="195" t="s">
        <v>127</v>
      </c>
      <c r="C55" s="196"/>
    </row>
    <row r="56" spans="2:17" ht="15.6">
      <c r="B56" s="14" t="s">
        <v>128</v>
      </c>
      <c r="C56" s="14">
        <v>9</v>
      </c>
    </row>
    <row r="57" spans="2:17" ht="15.6">
      <c r="B57" s="14" t="s">
        <v>129</v>
      </c>
      <c r="C57" s="14">
        <v>9</v>
      </c>
    </row>
    <row r="58" spans="2:17" ht="15.6">
      <c r="B58" s="14" t="s">
        <v>130</v>
      </c>
      <c r="C58" s="14">
        <v>0</v>
      </c>
    </row>
    <row r="59" spans="2:17" ht="15.6">
      <c r="B59" s="14" t="s">
        <v>131</v>
      </c>
      <c r="C59" s="14">
        <v>0</v>
      </c>
    </row>
    <row r="60" spans="2:17" ht="15.6">
      <c r="B60" s="14" t="s">
        <v>132</v>
      </c>
      <c r="C60" s="14">
        <v>0</v>
      </c>
    </row>
    <row r="61" spans="2:17" ht="15.6">
      <c r="B61" s="14" t="s">
        <v>133</v>
      </c>
      <c r="C61" s="16">
        <v>1.0439814814814815E-2</v>
      </c>
    </row>
    <row r="62" spans="2:17" ht="15.6">
      <c r="B62" s="14" t="s">
        <v>134</v>
      </c>
      <c r="C62" s="14">
        <v>0</v>
      </c>
    </row>
    <row r="63" spans="2:17" ht="15.6">
      <c r="B63" s="14" t="s">
        <v>135</v>
      </c>
      <c r="C63" s="14">
        <v>2</v>
      </c>
    </row>
    <row r="64" spans="2:17" ht="15.6">
      <c r="B64" s="14" t="s">
        <v>136</v>
      </c>
      <c r="C64" s="17" t="s">
        <v>137</v>
      </c>
    </row>
    <row r="65" spans="2:6" ht="15.6">
      <c r="B65" s="190" t="s">
        <v>138</v>
      </c>
      <c r="C65" s="197"/>
    </row>
    <row r="66" spans="2:6" ht="15.6">
      <c r="B66" s="19" t="s">
        <v>139</v>
      </c>
      <c r="C66" s="22">
        <v>0.9</v>
      </c>
    </row>
    <row r="67" spans="2:6" ht="15.6">
      <c r="B67" s="14" t="s">
        <v>140</v>
      </c>
      <c r="C67" s="15" t="s">
        <v>59</v>
      </c>
    </row>
    <row r="68" spans="2:6" ht="15.6">
      <c r="B68" s="14" t="s">
        <v>141</v>
      </c>
      <c r="C68" s="14">
        <v>0</v>
      </c>
    </row>
    <row r="69" spans="2:6" ht="15.6">
      <c r="B69" s="188" t="s">
        <v>85</v>
      </c>
      <c r="C69" s="189"/>
    </row>
    <row r="70" spans="2:6" ht="15.6">
      <c r="B70" s="61" t="s">
        <v>142</v>
      </c>
      <c r="C70" s="61" t="s">
        <v>143</v>
      </c>
    </row>
    <row r="71" spans="2:6" ht="15.6">
      <c r="B71" s="61" t="s">
        <v>144</v>
      </c>
      <c r="C71" s="61" t="s">
        <v>145</v>
      </c>
    </row>
    <row r="72" spans="2:6" ht="15.6">
      <c r="B72" s="14" t="s">
        <v>146</v>
      </c>
      <c r="C72" s="14">
        <v>848</v>
      </c>
    </row>
    <row r="73" spans="2:6" ht="15.6">
      <c r="B73" s="61" t="s">
        <v>147</v>
      </c>
      <c r="C73" s="61" t="s">
        <v>148</v>
      </c>
    </row>
    <row r="74" spans="2:6" ht="15.6">
      <c r="B74" s="188" t="s">
        <v>99</v>
      </c>
      <c r="C74" s="189"/>
    </row>
    <row r="75" spans="2:6" ht="15.6">
      <c r="B75" s="14" t="s">
        <v>100</v>
      </c>
      <c r="C75" s="14" t="s">
        <v>101</v>
      </c>
    </row>
    <row r="76" spans="2:6" ht="15.6">
      <c r="B76" s="78" t="s">
        <v>149</v>
      </c>
      <c r="C76" s="79"/>
      <c r="F76" s="14"/>
    </row>
    <row r="77" spans="2:6" ht="46.8">
      <c r="B77" s="78" t="s">
        <v>150</v>
      </c>
      <c r="C77" s="78" t="s">
        <v>151</v>
      </c>
    </row>
    <row r="78" spans="2:6" ht="109.2">
      <c r="B78" s="78" t="s">
        <v>152</v>
      </c>
      <c r="C78" s="78" t="s">
        <v>153</v>
      </c>
    </row>
    <row r="79" spans="2:6" ht="15.6">
      <c r="B79" s="14" t="s">
        <v>108</v>
      </c>
      <c r="C79" s="14">
        <v>94</v>
      </c>
    </row>
    <row r="80" spans="2:6" ht="15.6">
      <c r="B80" s="188" t="s">
        <v>72</v>
      </c>
      <c r="C80" s="189"/>
    </row>
    <row r="81" spans="2:7" ht="15.6">
      <c r="B81" s="14" t="s">
        <v>154</v>
      </c>
      <c r="C81" s="14" t="s">
        <v>155</v>
      </c>
    </row>
    <row r="82" spans="2:7" ht="15.6">
      <c r="B82" s="14" t="s">
        <v>156</v>
      </c>
      <c r="C82" s="14" t="s">
        <v>157</v>
      </c>
    </row>
    <row r="83" spans="2:7" ht="15.6">
      <c r="B83" s="14" t="s">
        <v>78</v>
      </c>
      <c r="C83" s="14" t="s">
        <v>158</v>
      </c>
    </row>
    <row r="84" spans="2:7" ht="15.6">
      <c r="B84" s="195" t="s">
        <v>159</v>
      </c>
      <c r="C84" s="196"/>
    </row>
    <row r="85" spans="2:7" ht="15.6">
      <c r="B85" s="14" t="s">
        <v>160</v>
      </c>
      <c r="C85" s="14" t="s">
        <v>82</v>
      </c>
    </row>
    <row r="86" spans="2:7" ht="15.6">
      <c r="B86" s="14" t="s">
        <v>161</v>
      </c>
      <c r="C86" s="14" t="s">
        <v>80</v>
      </c>
    </row>
    <row r="87" spans="2:7" ht="15.6">
      <c r="B87" s="188" t="s">
        <v>111</v>
      </c>
      <c r="C87" s="189"/>
    </row>
    <row r="88" spans="2:7" ht="15.6">
      <c r="B88" s="61" t="s">
        <v>112</v>
      </c>
      <c r="C88" s="68" t="s">
        <v>162</v>
      </c>
    </row>
    <row r="89" spans="2:7" ht="15.6">
      <c r="B89" s="61" t="s">
        <v>163</v>
      </c>
      <c r="C89" s="61" t="s">
        <v>164</v>
      </c>
    </row>
    <row r="90" spans="2:7" ht="15.6">
      <c r="B90" s="61" t="s">
        <v>165</v>
      </c>
      <c r="C90" s="61" t="s">
        <v>166</v>
      </c>
    </row>
    <row r="91" spans="2:7" ht="15.6">
      <c r="B91" s="61" t="s">
        <v>167</v>
      </c>
      <c r="C91" t="s">
        <v>168</v>
      </c>
    </row>
    <row r="92" spans="2:7" ht="15.6">
      <c r="B92" s="61" t="s">
        <v>169</v>
      </c>
      <c r="C92" s="62" t="s">
        <v>170</v>
      </c>
      <c r="G92" s="55"/>
    </row>
    <row r="93" spans="2:7" ht="15.6">
      <c r="B93" s="14" t="s">
        <v>171</v>
      </c>
      <c r="C93" s="15">
        <v>0.15</v>
      </c>
    </row>
    <row r="94" spans="2:7" ht="15.6">
      <c r="B94" s="14" t="s">
        <v>172</v>
      </c>
      <c r="C94" s="14" t="s">
        <v>173</v>
      </c>
    </row>
    <row r="95" spans="2:7" ht="15.6">
      <c r="B95" s="195" t="s">
        <v>174</v>
      </c>
      <c r="C95" s="196"/>
    </row>
    <row r="96" spans="2:7" ht="15.6">
      <c r="B96" s="18" t="s">
        <v>175</v>
      </c>
      <c r="C96" s="18" t="s">
        <v>176</v>
      </c>
    </row>
    <row r="97" spans="2:3" ht="15.6">
      <c r="B97" s="18" t="s">
        <v>177</v>
      </c>
      <c r="C97" s="18">
        <v>26</v>
      </c>
    </row>
    <row r="98" spans="2:3" ht="15.6">
      <c r="B98" s="195" t="s">
        <v>178</v>
      </c>
      <c r="C98" s="196"/>
    </row>
    <row r="99" spans="2:3" ht="15.6">
      <c r="B99" s="19" t="s">
        <v>179</v>
      </c>
      <c r="C99" s="19" t="s">
        <v>180</v>
      </c>
    </row>
    <row r="100" spans="2:3" ht="15.6">
      <c r="B100" s="19" t="s">
        <v>181</v>
      </c>
      <c r="C100" s="19" t="s">
        <v>182</v>
      </c>
    </row>
    <row r="101" spans="2:3" ht="15.6">
      <c r="B101" s="14" t="s">
        <v>183</v>
      </c>
      <c r="C101" s="14" t="s">
        <v>184</v>
      </c>
    </row>
    <row r="102" spans="2:3" ht="15.6">
      <c r="B102" s="188" t="s">
        <v>185</v>
      </c>
      <c r="C102" s="189"/>
    </row>
    <row r="103" spans="2:3" ht="15.6">
      <c r="B103" s="195" t="s">
        <v>186</v>
      </c>
      <c r="C103" s="196"/>
    </row>
    <row r="104" spans="2:3" ht="15.6">
      <c r="B104" s="14" t="s">
        <v>187</v>
      </c>
      <c r="C104" s="14" t="s">
        <v>120</v>
      </c>
    </row>
    <row r="105" spans="2:3" ht="15.6">
      <c r="B105" s="14" t="s">
        <v>188</v>
      </c>
      <c r="C105" s="15">
        <v>0</v>
      </c>
    </row>
    <row r="106" spans="2:3" ht="15.6">
      <c r="B106" s="195" t="s">
        <v>189</v>
      </c>
      <c r="C106" s="196"/>
    </row>
    <row r="107" spans="2:3" ht="15.6">
      <c r="B107" s="14" t="s">
        <v>190</v>
      </c>
      <c r="C107" s="14">
        <v>3</v>
      </c>
    </row>
    <row r="108" spans="2:3" ht="15.6">
      <c r="B108" s="14" t="s">
        <v>191</v>
      </c>
      <c r="C108" s="14">
        <v>6</v>
      </c>
    </row>
    <row r="109" spans="2:3" ht="15.6">
      <c r="B109" s="195" t="s">
        <v>192</v>
      </c>
      <c r="C109" s="196"/>
    </row>
    <row r="110" spans="2:3" ht="15.6">
      <c r="B110" s="14" t="s">
        <v>193</v>
      </c>
      <c r="C110" s="14">
        <v>8200</v>
      </c>
    </row>
    <row r="111" spans="2:3" ht="15.6">
      <c r="B111" s="14" t="s">
        <v>179</v>
      </c>
      <c r="C111" s="14">
        <v>8200</v>
      </c>
    </row>
    <row r="112" spans="2:3" ht="15.6">
      <c r="B112" s="61" t="s">
        <v>194</v>
      </c>
      <c r="C112" s="61">
        <v>0</v>
      </c>
    </row>
    <row r="113" spans="2:6" ht="15.6">
      <c r="B113" s="61" t="s">
        <v>195</v>
      </c>
      <c r="C113" s="61">
        <v>8200</v>
      </c>
    </row>
    <row r="114" spans="2:6" ht="15.6">
      <c r="B114" s="188" t="s">
        <v>196</v>
      </c>
      <c r="C114" s="189"/>
    </row>
    <row r="115" spans="2:6" ht="15.6">
      <c r="B115" s="61" t="s">
        <v>197</v>
      </c>
      <c r="C115" s="61">
        <v>58183</v>
      </c>
      <c r="D115" s="60" t="s">
        <v>198</v>
      </c>
    </row>
    <row r="116" spans="2:6" ht="15.6">
      <c r="B116" s="61" t="s">
        <v>199</v>
      </c>
      <c r="C116" s="61">
        <v>3660</v>
      </c>
      <c r="D116" s="60" t="s">
        <v>198</v>
      </c>
      <c r="F116">
        <f>SUM(C116,C117,C118)</f>
        <v>58183</v>
      </c>
    </row>
    <row r="117" spans="2:6" ht="15.6">
      <c r="B117" s="61" t="s">
        <v>200</v>
      </c>
      <c r="C117" s="61">
        <v>10988</v>
      </c>
      <c r="D117" s="60" t="s">
        <v>198</v>
      </c>
    </row>
    <row r="118" spans="2:6" ht="15.6">
      <c r="B118" s="61" t="s">
        <v>201</v>
      </c>
      <c r="C118" s="61">
        <v>43535</v>
      </c>
      <c r="D118" s="60" t="s">
        <v>198</v>
      </c>
    </row>
  </sheetData>
  <mergeCells count="24">
    <mergeCell ref="B114:C114"/>
    <mergeCell ref="B98:C98"/>
    <mergeCell ref="B102:C102"/>
    <mergeCell ref="B103:C103"/>
    <mergeCell ref="B106:C106"/>
    <mergeCell ref="B109:C109"/>
    <mergeCell ref="B74:C74"/>
    <mergeCell ref="B80:C80"/>
    <mergeCell ref="B84:C84"/>
    <mergeCell ref="B87:C87"/>
    <mergeCell ref="B95:C95"/>
    <mergeCell ref="B54:C54"/>
    <mergeCell ref="B53:C53"/>
    <mergeCell ref="B55:C55"/>
    <mergeCell ref="B65:C65"/>
    <mergeCell ref="B69:C69"/>
    <mergeCell ref="B29:C29"/>
    <mergeCell ref="B39:C39"/>
    <mergeCell ref="B46:C46"/>
    <mergeCell ref="B2:C2"/>
    <mergeCell ref="B3:C3"/>
    <mergeCell ref="B22:C22"/>
    <mergeCell ref="B15:C15"/>
    <mergeCell ref="B4:C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E2CB-C305-4895-9AC5-D7B3AF472B28}">
  <dimension ref="A1:N131"/>
  <sheetViews>
    <sheetView topLeftCell="A70" zoomScale="115" zoomScaleNormal="115" workbookViewId="0">
      <selection activeCell="B118" sqref="B118:H118"/>
    </sheetView>
  </sheetViews>
  <sheetFormatPr defaultRowHeight="13.8"/>
  <cols>
    <col min="2" max="2" width="34.69921875" customWidth="1"/>
    <col min="3" max="3" width="39.09765625" style="30" customWidth="1"/>
    <col min="4" max="4" width="16.3984375" style="30" customWidth="1"/>
    <col min="5" max="5" width="39.296875" style="35" customWidth="1"/>
    <col min="6" max="6" width="45" style="35" customWidth="1"/>
    <col min="7" max="7" width="38.3984375" style="35" customWidth="1"/>
    <col min="8" max="8" width="49.296875" style="3" customWidth="1"/>
    <col min="9" max="9" width="28" customWidth="1"/>
  </cols>
  <sheetData>
    <row r="1" spans="1:6" ht="17.399999999999999">
      <c r="B1" s="23" t="s">
        <v>202</v>
      </c>
      <c r="C1" s="28" t="s">
        <v>203</v>
      </c>
      <c r="D1" s="28" t="s">
        <v>204</v>
      </c>
    </row>
    <row r="2" spans="1:6" ht="17.399999999999999">
      <c r="A2" s="223" t="s">
        <v>205</v>
      </c>
      <c r="B2" s="238" t="s">
        <v>206</v>
      </c>
      <c r="C2" s="238"/>
      <c r="D2" s="239"/>
    </row>
    <row r="3" spans="1:6" ht="15.6">
      <c r="A3" s="223"/>
      <c r="B3" s="69" t="s">
        <v>207</v>
      </c>
      <c r="C3" s="80">
        <v>58183</v>
      </c>
      <c r="D3" s="63" t="s">
        <v>198</v>
      </c>
    </row>
    <row r="4" spans="1:6" ht="15">
      <c r="A4" s="223"/>
      <c r="B4" s="213" t="s">
        <v>208</v>
      </c>
      <c r="C4" s="213" t="s">
        <v>209</v>
      </c>
      <c r="D4" s="214"/>
    </row>
    <row r="5" spans="1:6">
      <c r="A5" s="223"/>
      <c r="B5" s="86" t="s">
        <v>179</v>
      </c>
      <c r="C5" s="70">
        <v>58183</v>
      </c>
      <c r="D5" s="87" t="s">
        <v>198</v>
      </c>
    </row>
    <row r="6" spans="1:6">
      <c r="A6" s="223"/>
      <c r="B6" s="86" t="s">
        <v>210</v>
      </c>
      <c r="C6" s="70">
        <v>2470</v>
      </c>
      <c r="D6" s="87" t="s">
        <v>198</v>
      </c>
    </row>
    <row r="7" spans="1:6">
      <c r="A7" s="223"/>
      <c r="B7" s="86" t="s">
        <v>211</v>
      </c>
      <c r="C7" s="70">
        <v>180</v>
      </c>
      <c r="D7" s="87" t="s">
        <v>198</v>
      </c>
    </row>
    <row r="8" spans="1:6">
      <c r="A8" s="223"/>
      <c r="B8" s="86" t="s">
        <v>212</v>
      </c>
      <c r="C8" s="70">
        <v>300</v>
      </c>
      <c r="D8" s="87" t="s">
        <v>198</v>
      </c>
    </row>
    <row r="9" spans="1:6">
      <c r="A9" s="223"/>
      <c r="B9" s="86" t="s">
        <v>213</v>
      </c>
      <c r="C9" s="70">
        <v>710</v>
      </c>
      <c r="D9" s="87" t="s">
        <v>198</v>
      </c>
    </row>
    <row r="10" spans="1:6">
      <c r="A10" s="223"/>
      <c r="B10" s="86" t="s">
        <v>200</v>
      </c>
      <c r="C10" s="70">
        <v>10988</v>
      </c>
      <c r="D10" s="87" t="s">
        <v>198</v>
      </c>
    </row>
    <row r="11" spans="1:6">
      <c r="A11" s="223"/>
      <c r="B11" s="86" t="s">
        <v>201</v>
      </c>
      <c r="C11" s="70">
        <v>43535</v>
      </c>
      <c r="D11" s="87" t="s">
        <v>198</v>
      </c>
    </row>
    <row r="12" spans="1:6" ht="15">
      <c r="A12" s="223"/>
      <c r="B12" s="213" t="s">
        <v>214</v>
      </c>
      <c r="C12" s="213"/>
      <c r="D12" s="214"/>
    </row>
    <row r="13" spans="1:6">
      <c r="A13" s="223"/>
      <c r="B13" s="83" t="s">
        <v>215</v>
      </c>
      <c r="C13" s="83">
        <v>54000</v>
      </c>
      <c r="D13" s="83" t="s">
        <v>216</v>
      </c>
    </row>
    <row r="14" spans="1:6">
      <c r="A14" s="223"/>
      <c r="B14" s="83" t="s">
        <v>217</v>
      </c>
      <c r="C14" s="83">
        <f>54000/C3</f>
        <v>0.92810614784387191</v>
      </c>
      <c r="D14" s="83" t="s">
        <v>218</v>
      </c>
    </row>
    <row r="15" spans="1:6">
      <c r="A15" s="223"/>
      <c r="B15" s="83" t="s">
        <v>219</v>
      </c>
      <c r="C15" s="83" t="s">
        <v>220</v>
      </c>
      <c r="D15" s="83"/>
    </row>
    <row r="16" spans="1:6">
      <c r="A16" s="223"/>
      <c r="B16" s="83" t="s">
        <v>221</v>
      </c>
      <c r="C16" s="83">
        <v>33</v>
      </c>
      <c r="D16" s="83" t="s">
        <v>222</v>
      </c>
      <c r="E16" s="66"/>
      <c r="F16" s="66"/>
    </row>
    <row r="17" spans="1:6" ht="27.6">
      <c r="A17" s="223"/>
      <c r="B17" s="83" t="s">
        <v>223</v>
      </c>
      <c r="C17" s="83" t="s">
        <v>224</v>
      </c>
      <c r="D17" s="83"/>
      <c r="E17" s="66"/>
      <c r="F17" s="66"/>
    </row>
    <row r="18" spans="1:6">
      <c r="A18" s="223"/>
      <c r="B18" s="83" t="s">
        <v>225</v>
      </c>
      <c r="C18" s="83" t="s">
        <v>226</v>
      </c>
      <c r="D18" s="83"/>
      <c r="E18" s="66"/>
      <c r="F18" s="66"/>
    </row>
    <row r="19" spans="1:6">
      <c r="A19" s="223"/>
      <c r="B19" s="83" t="s">
        <v>227</v>
      </c>
      <c r="C19" s="83" t="s">
        <v>155</v>
      </c>
      <c r="D19" s="83"/>
      <c r="E19" s="66"/>
      <c r="F19" s="66"/>
    </row>
    <row r="20" spans="1:6" ht="27.6">
      <c r="A20" s="223"/>
      <c r="B20" s="83" t="s">
        <v>228</v>
      </c>
      <c r="C20" s="83" t="s">
        <v>229</v>
      </c>
      <c r="D20" s="83"/>
      <c r="E20" s="66"/>
      <c r="F20" s="66"/>
    </row>
    <row r="21" spans="1:6">
      <c r="A21" s="223"/>
      <c r="B21" s="83" t="s">
        <v>225</v>
      </c>
      <c r="C21" s="83" t="s">
        <v>230</v>
      </c>
      <c r="D21" s="83"/>
      <c r="E21" s="66"/>
      <c r="F21" s="66"/>
    </row>
    <row r="22" spans="1:6">
      <c r="A22" s="223"/>
      <c r="B22" s="83" t="s">
        <v>231</v>
      </c>
      <c r="C22" s="83" t="s">
        <v>164</v>
      </c>
      <c r="D22" s="83"/>
      <c r="E22" s="66"/>
      <c r="F22" s="66"/>
    </row>
    <row r="23" spans="1:6">
      <c r="A23" s="223"/>
      <c r="B23" s="83" t="s">
        <v>167</v>
      </c>
      <c r="C23" s="83" t="s">
        <v>232</v>
      </c>
      <c r="D23" s="83"/>
      <c r="E23" s="66"/>
      <c r="F23" s="66"/>
    </row>
    <row r="24" spans="1:6" ht="27.6">
      <c r="A24" s="223"/>
      <c r="B24" s="83" t="s">
        <v>225</v>
      </c>
      <c r="C24" s="82" t="s">
        <v>233</v>
      </c>
      <c r="D24" s="84"/>
      <c r="E24" s="66"/>
      <c r="F24" s="66"/>
    </row>
    <row r="25" spans="1:6" ht="15">
      <c r="A25" s="223"/>
      <c r="B25" s="213" t="s">
        <v>234</v>
      </c>
      <c r="C25" s="213"/>
      <c r="D25" s="214"/>
      <c r="E25" s="67"/>
      <c r="F25" s="67"/>
    </row>
    <row r="26" spans="1:6">
      <c r="A26" s="223"/>
      <c r="B26" s="83" t="s">
        <v>235</v>
      </c>
      <c r="C26" s="82">
        <v>9</v>
      </c>
      <c r="D26" s="84" t="s">
        <v>236</v>
      </c>
    </row>
    <row r="27" spans="1:6" ht="32.25" customHeight="1">
      <c r="A27" s="223"/>
      <c r="B27" s="83" t="s">
        <v>237</v>
      </c>
      <c r="C27" s="82" t="s">
        <v>238</v>
      </c>
      <c r="D27" s="84" t="s">
        <v>239</v>
      </c>
    </row>
    <row r="28" spans="1:6">
      <c r="A28" s="223"/>
      <c r="B28" s="83" t="s">
        <v>240</v>
      </c>
      <c r="C28" s="82">
        <v>1</v>
      </c>
      <c r="D28" s="84" t="s">
        <v>236</v>
      </c>
    </row>
    <row r="29" spans="1:6" ht="27.6">
      <c r="A29" s="223"/>
      <c r="B29" s="83" t="s">
        <v>241</v>
      </c>
      <c r="C29" s="82" t="s">
        <v>242</v>
      </c>
      <c r="D29" s="84" t="s">
        <v>243</v>
      </c>
    </row>
    <row r="30" spans="1:6">
      <c r="A30" s="223"/>
      <c r="B30" s="83" t="s">
        <v>244</v>
      </c>
      <c r="C30" s="82">
        <v>1</v>
      </c>
      <c r="D30" s="84" t="s">
        <v>236</v>
      </c>
    </row>
    <row r="31" spans="1:6" ht="27.6">
      <c r="A31" s="223"/>
      <c r="B31" s="83" t="s">
        <v>245</v>
      </c>
      <c r="C31" s="82" t="s">
        <v>246</v>
      </c>
      <c r="D31" s="84" t="s">
        <v>247</v>
      </c>
    </row>
    <row r="32" spans="1:6" ht="27.6">
      <c r="A32" s="223"/>
      <c r="B32" s="83" t="s">
        <v>248</v>
      </c>
      <c r="C32" s="82" t="s">
        <v>249</v>
      </c>
      <c r="D32" s="84" t="s">
        <v>250</v>
      </c>
    </row>
    <row r="33" spans="1:4" ht="15">
      <c r="A33" s="223"/>
      <c r="B33" s="213" t="s">
        <v>251</v>
      </c>
      <c r="C33" s="213"/>
      <c r="D33" s="214"/>
    </row>
    <row r="34" spans="1:4">
      <c r="A34" s="223"/>
      <c r="B34" s="24" t="s">
        <v>252</v>
      </c>
      <c r="C34" s="29">
        <v>26</v>
      </c>
      <c r="D34" s="54"/>
    </row>
    <row r="35" spans="1:4">
      <c r="A35" s="223"/>
      <c r="B35" s="24" t="s">
        <v>253</v>
      </c>
      <c r="C35" s="29" t="s">
        <v>254</v>
      </c>
      <c r="D35" s="54" t="s">
        <v>255</v>
      </c>
    </row>
    <row r="36" spans="1:4">
      <c r="A36" s="223"/>
      <c r="B36" s="24" t="s">
        <v>256</v>
      </c>
      <c r="C36" s="34">
        <v>0.74</v>
      </c>
      <c r="D36" s="54"/>
    </row>
    <row r="37" spans="1:4" ht="14.4">
      <c r="A37" s="223"/>
      <c r="B37" s="25" t="s">
        <v>257</v>
      </c>
      <c r="C37" s="81" t="s">
        <v>170</v>
      </c>
      <c r="D37" s="57" t="s">
        <v>258</v>
      </c>
    </row>
    <row r="38" spans="1:4">
      <c r="B38" s="225"/>
      <c r="C38" s="226"/>
      <c r="D38" s="226"/>
    </row>
    <row r="39" spans="1:4" ht="17.399999999999999">
      <c r="A39" s="222" t="s">
        <v>259</v>
      </c>
      <c r="B39" s="215" t="s">
        <v>260</v>
      </c>
      <c r="C39" s="215"/>
      <c r="D39" s="216"/>
    </row>
    <row r="40" spans="1:4">
      <c r="A40" s="222"/>
      <c r="B40" s="217" t="s">
        <v>261</v>
      </c>
      <c r="C40" s="218"/>
      <c r="D40" s="219"/>
    </row>
    <row r="41" spans="1:4" ht="15">
      <c r="A41" s="222"/>
      <c r="B41" s="220" t="s">
        <v>262</v>
      </c>
      <c r="C41" s="220"/>
      <c r="D41" s="221"/>
    </row>
    <row r="42" spans="1:4">
      <c r="A42" s="222"/>
      <c r="B42" s="26" t="s">
        <v>263</v>
      </c>
      <c r="C42" s="30" t="s">
        <v>264</v>
      </c>
      <c r="D42" s="58"/>
    </row>
    <row r="43" spans="1:4">
      <c r="A43" s="222"/>
      <c r="B43" s="165" t="s">
        <v>265</v>
      </c>
      <c r="C43" s="166">
        <v>5000</v>
      </c>
      <c r="D43" s="167" t="s">
        <v>266</v>
      </c>
    </row>
    <row r="44" spans="1:4">
      <c r="A44" s="222"/>
      <c r="B44" s="32" t="s">
        <v>267</v>
      </c>
      <c r="C44" s="32" t="s">
        <v>268</v>
      </c>
      <c r="D44" s="32"/>
    </row>
    <row r="45" spans="1:4">
      <c r="A45" s="222"/>
      <c r="B45" s="32" t="s">
        <v>269</v>
      </c>
      <c r="C45" s="32" t="s">
        <v>270</v>
      </c>
      <c r="D45" s="32"/>
    </row>
    <row r="46" spans="1:4">
      <c r="A46" s="222"/>
      <c r="B46" s="32" t="s">
        <v>271</v>
      </c>
      <c r="C46" s="85">
        <v>45658</v>
      </c>
      <c r="D46" s="58"/>
    </row>
    <row r="47" spans="1:4">
      <c r="A47" s="222"/>
      <c r="B47" s="163" t="s">
        <v>272</v>
      </c>
      <c r="C47" s="31" t="s">
        <v>273</v>
      </c>
      <c r="D47" s="164" t="s">
        <v>274</v>
      </c>
    </row>
    <row r="48" spans="1:4">
      <c r="A48" s="222"/>
      <c r="B48" s="32" t="s">
        <v>275</v>
      </c>
      <c r="C48" s="31">
        <f>C43*C49/100 *10</f>
        <v>15000</v>
      </c>
      <c r="D48" s="58" t="s">
        <v>266</v>
      </c>
    </row>
    <row r="49" spans="1:9">
      <c r="A49" s="222"/>
      <c r="B49" s="163" t="s">
        <v>69</v>
      </c>
      <c r="C49" s="166">
        <v>30</v>
      </c>
      <c r="D49" s="167" t="s">
        <v>276</v>
      </c>
    </row>
    <row r="50" spans="1:9">
      <c r="A50" s="222"/>
      <c r="B50" s="32" t="s">
        <v>277</v>
      </c>
      <c r="C50" s="31" t="s">
        <v>278</v>
      </c>
      <c r="D50" s="58" t="s">
        <v>279</v>
      </c>
      <c r="I50" t="s">
        <v>280</v>
      </c>
    </row>
    <row r="51" spans="1:9">
      <c r="A51" s="222"/>
      <c r="B51" s="163" t="s">
        <v>281</v>
      </c>
      <c r="C51" s="166" t="s">
        <v>282</v>
      </c>
      <c r="D51" s="167"/>
    </row>
    <row r="52" spans="1:9">
      <c r="A52" s="222"/>
      <c r="B52" s="32" t="s">
        <v>283</v>
      </c>
      <c r="C52" s="31">
        <v>42</v>
      </c>
      <c r="D52" s="58" t="s">
        <v>284</v>
      </c>
    </row>
    <row r="53" spans="1:9">
      <c r="A53" s="222"/>
      <c r="B53" s="32" t="s">
        <v>285</v>
      </c>
      <c r="C53" s="31">
        <v>3</v>
      </c>
      <c r="D53" s="58"/>
    </row>
    <row r="54" spans="1:9" ht="15.6">
      <c r="A54" s="222"/>
      <c r="B54" s="198" t="s">
        <v>286</v>
      </c>
      <c r="C54" s="199"/>
      <c r="D54" s="200"/>
    </row>
    <row r="55" spans="1:9">
      <c r="A55" s="222"/>
      <c r="B55" s="165" t="s">
        <v>287</v>
      </c>
      <c r="C55" s="166">
        <v>900</v>
      </c>
      <c r="D55" s="167" t="s">
        <v>216</v>
      </c>
    </row>
    <row r="56" spans="1:9">
      <c r="A56" s="222"/>
      <c r="B56" s="165" t="s">
        <v>288</v>
      </c>
      <c r="C56" s="166" t="s">
        <v>289</v>
      </c>
      <c r="D56" s="167"/>
    </row>
    <row r="57" spans="1:9">
      <c r="A57" s="222"/>
      <c r="B57" s="163" t="s">
        <v>290</v>
      </c>
      <c r="C57" s="166" t="s">
        <v>291</v>
      </c>
      <c r="D57" s="167"/>
    </row>
    <row r="58" spans="1:9">
      <c r="A58" s="222"/>
      <c r="B58" s="165" t="s">
        <v>292</v>
      </c>
      <c r="C58" s="166" t="s">
        <v>293</v>
      </c>
      <c r="D58" s="167"/>
    </row>
    <row r="59" spans="1:9" ht="15.6">
      <c r="A59" s="222"/>
      <c r="B59" s="198" t="s">
        <v>294</v>
      </c>
      <c r="C59" s="199"/>
      <c r="D59" s="200"/>
    </row>
    <row r="60" spans="1:9" ht="14.4">
      <c r="A60" s="222"/>
      <c r="B60" s="165" t="s">
        <v>295</v>
      </c>
      <c r="C60" s="168">
        <v>3</v>
      </c>
      <c r="D60" s="169" t="s">
        <v>296</v>
      </c>
      <c r="G60" s="59"/>
      <c r="H60" s="36"/>
    </row>
    <row r="61" spans="1:9">
      <c r="A61" s="222"/>
      <c r="B61" s="165" t="s">
        <v>297</v>
      </c>
      <c r="C61" s="166">
        <v>140</v>
      </c>
      <c r="D61" s="167" t="s">
        <v>247</v>
      </c>
    </row>
    <row r="62" spans="1:9">
      <c r="A62" s="222"/>
      <c r="B62" s="165" t="s">
        <v>298</v>
      </c>
      <c r="C62" s="166">
        <v>110</v>
      </c>
      <c r="D62" s="167" t="s">
        <v>247</v>
      </c>
    </row>
    <row r="63" spans="1:9">
      <c r="A63" s="222"/>
      <c r="B63" s="170" t="s">
        <v>299</v>
      </c>
      <c r="C63" s="171">
        <v>1.7</v>
      </c>
      <c r="D63" s="172" t="s">
        <v>258</v>
      </c>
    </row>
    <row r="64" spans="1:9">
      <c r="B64" s="227"/>
      <c r="C64" s="228"/>
      <c r="D64" s="229"/>
    </row>
    <row r="65" spans="1:8" ht="17.399999999999999">
      <c r="B65" s="234" t="s">
        <v>300</v>
      </c>
      <c r="C65" s="234"/>
      <c r="D65" s="234"/>
      <c r="E65" s="234"/>
      <c r="F65" s="234"/>
      <c r="G65" s="234"/>
      <c r="H65" s="234"/>
    </row>
    <row r="66" spans="1:8" ht="93.75" customHeight="1">
      <c r="B66" s="211" t="s">
        <v>301</v>
      </c>
      <c r="C66" s="212"/>
      <c r="D66" s="212"/>
      <c r="E66" s="90" t="s">
        <v>302</v>
      </c>
      <c r="F66" s="91" t="s">
        <v>303</v>
      </c>
      <c r="G66" s="203" t="s">
        <v>304</v>
      </c>
      <c r="H66" s="203"/>
    </row>
    <row r="67" spans="1:8" ht="24.75" customHeight="1">
      <c r="B67" s="233" t="s">
        <v>305</v>
      </c>
      <c r="C67" s="232"/>
      <c r="D67" s="232"/>
      <c r="E67" s="232"/>
      <c r="F67" s="232"/>
      <c r="G67" s="232"/>
      <c r="H67" s="232"/>
    </row>
    <row r="68" spans="1:8" ht="15.6">
      <c r="B68" s="198" t="s">
        <v>306</v>
      </c>
      <c r="C68" s="199"/>
      <c r="D68" s="200"/>
      <c r="E68" s="204" t="s">
        <v>306</v>
      </c>
      <c r="F68" s="205"/>
      <c r="G68" s="205"/>
      <c r="H68" s="205"/>
    </row>
    <row r="69" spans="1:8" ht="15.6">
      <c r="B69" s="110" t="s">
        <v>307</v>
      </c>
      <c r="C69" s="110" t="s">
        <v>308</v>
      </c>
      <c r="D69" s="110"/>
      <c r="E69" s="132"/>
      <c r="F69" s="132"/>
      <c r="G69" s="132"/>
      <c r="H69" s="92"/>
    </row>
    <row r="70" spans="1:8">
      <c r="B70" s="110" t="s">
        <v>265</v>
      </c>
      <c r="C70" s="110">
        <v>5000</v>
      </c>
      <c r="D70" s="110" t="s">
        <v>266</v>
      </c>
      <c r="E70" s="110">
        <v>5000</v>
      </c>
      <c r="F70" s="110">
        <v>5000</v>
      </c>
      <c r="G70" s="110">
        <v>5000</v>
      </c>
      <c r="H70" s="110"/>
    </row>
    <row r="71" spans="1:8">
      <c r="B71" s="110" t="s">
        <v>275</v>
      </c>
      <c r="C71" s="163">
        <f>1500*10</f>
        <v>15000</v>
      </c>
      <c r="D71" s="110" t="s">
        <v>266</v>
      </c>
      <c r="E71" s="110" t="s">
        <v>309</v>
      </c>
      <c r="F71" s="110" t="s">
        <v>310</v>
      </c>
      <c r="G71" s="110" t="s">
        <v>311</v>
      </c>
      <c r="H71" s="110"/>
    </row>
    <row r="72" spans="1:8">
      <c r="B72" s="110" t="s">
        <v>69</v>
      </c>
      <c r="C72" s="163">
        <v>30</v>
      </c>
      <c r="D72" s="110" t="s">
        <v>276</v>
      </c>
      <c r="E72" s="110">
        <v>30</v>
      </c>
      <c r="F72" s="110">
        <v>30</v>
      </c>
      <c r="G72" s="110">
        <v>30</v>
      </c>
      <c r="H72" s="110"/>
    </row>
    <row r="73" spans="1:8">
      <c r="B73" s="110" t="s">
        <v>277</v>
      </c>
      <c r="C73" s="110">
        <v>10</v>
      </c>
      <c r="D73" s="110" t="s">
        <v>279</v>
      </c>
      <c r="E73" s="110">
        <v>11</v>
      </c>
      <c r="F73" s="110">
        <v>12</v>
      </c>
      <c r="G73" s="110">
        <v>9</v>
      </c>
      <c r="H73" s="110"/>
    </row>
    <row r="74" spans="1:8">
      <c r="B74" s="110" t="s">
        <v>281</v>
      </c>
      <c r="C74" s="110">
        <v>200</v>
      </c>
      <c r="D74" s="110" t="s">
        <v>312</v>
      </c>
      <c r="E74" s="110" t="s">
        <v>313</v>
      </c>
      <c r="F74" s="110" t="s">
        <v>314</v>
      </c>
      <c r="G74" s="110" t="s">
        <v>315</v>
      </c>
      <c r="H74" s="110"/>
    </row>
    <row r="75" spans="1:8">
      <c r="B75" s="110" t="s">
        <v>283</v>
      </c>
      <c r="C75" s="110">
        <v>42</v>
      </c>
      <c r="D75" s="110" t="s">
        <v>284</v>
      </c>
      <c r="E75" s="110" t="s">
        <v>316</v>
      </c>
      <c r="F75" s="110" t="s">
        <v>317</v>
      </c>
      <c r="G75" s="110" t="s">
        <v>318</v>
      </c>
      <c r="H75" s="110"/>
    </row>
    <row r="76" spans="1:8">
      <c r="B76" s="110" t="s">
        <v>285</v>
      </c>
      <c r="C76" s="163">
        <v>3</v>
      </c>
      <c r="D76" s="110">
        <f>220/2000</f>
        <v>0.11</v>
      </c>
      <c r="E76" s="110" t="s">
        <v>319</v>
      </c>
      <c r="F76" s="110" t="s">
        <v>320</v>
      </c>
      <c r="G76" s="110" t="s">
        <v>321</v>
      </c>
      <c r="H76" s="56"/>
    </row>
    <row r="77" spans="1:8" ht="15.75" customHeight="1">
      <c r="B77" s="198" t="s">
        <v>322</v>
      </c>
      <c r="C77" s="199"/>
      <c r="D77" s="200"/>
      <c r="E77" s="206" t="s">
        <v>322</v>
      </c>
      <c r="F77" s="207"/>
      <c r="G77" s="207"/>
      <c r="H77" s="208"/>
    </row>
    <row r="78" spans="1:8">
      <c r="B78" s="32" t="s">
        <v>323</v>
      </c>
      <c r="C78" s="32" t="s">
        <v>324</v>
      </c>
      <c r="D78" s="32"/>
      <c r="E78" s="89" t="s">
        <v>325</v>
      </c>
      <c r="F78" s="89" t="s">
        <v>326</v>
      </c>
      <c r="G78" s="89" t="s">
        <v>327</v>
      </c>
      <c r="H78" s="56"/>
    </row>
    <row r="79" spans="1:8">
      <c r="A79" s="13"/>
      <c r="B79" s="110" t="s">
        <v>328</v>
      </c>
      <c r="C79" s="110">
        <v>2000</v>
      </c>
      <c r="D79" s="129" t="s">
        <v>329</v>
      </c>
      <c r="E79" s="100" t="s">
        <v>330</v>
      </c>
      <c r="F79" s="100" t="s">
        <v>331</v>
      </c>
      <c r="G79" s="100" t="s">
        <v>332</v>
      </c>
      <c r="H79" s="56"/>
    </row>
    <row r="80" spans="1:8">
      <c r="B80" s="32" t="s">
        <v>333</v>
      </c>
      <c r="C80" s="32" t="s">
        <v>334</v>
      </c>
      <c r="D80" s="88" t="s">
        <v>335</v>
      </c>
      <c r="E80" s="53" t="s">
        <v>336</v>
      </c>
      <c r="F80" s="53" t="s">
        <v>337</v>
      </c>
      <c r="G80" s="53" t="s">
        <v>338</v>
      </c>
      <c r="H80" s="56"/>
    </row>
    <row r="81" spans="2:14" ht="15.75" customHeight="1">
      <c r="B81" s="198" t="s">
        <v>339</v>
      </c>
      <c r="C81" s="199" t="s">
        <v>340</v>
      </c>
      <c r="D81" s="200"/>
      <c r="E81" s="204" t="s">
        <v>341</v>
      </c>
      <c r="F81" s="205"/>
      <c r="G81" s="205"/>
      <c r="H81" s="208"/>
      <c r="I81">
        <f>SUM(I82:I88)</f>
        <v>2220</v>
      </c>
      <c r="K81">
        <v>2440</v>
      </c>
      <c r="M81">
        <v>1780</v>
      </c>
    </row>
    <row r="82" spans="2:14">
      <c r="B82" s="32" t="s">
        <v>342</v>
      </c>
      <c r="C82" s="32" t="s">
        <v>343</v>
      </c>
      <c r="D82" s="88" t="s">
        <v>329</v>
      </c>
      <c r="E82" s="31" t="s">
        <v>344</v>
      </c>
      <c r="F82" s="31" t="s">
        <v>345</v>
      </c>
      <c r="G82" s="31" t="s">
        <v>346</v>
      </c>
      <c r="H82" s="56"/>
      <c r="I82">
        <v>300</v>
      </c>
      <c r="J82">
        <f>I82/$I$81</f>
        <v>0.13513513513513514</v>
      </c>
      <c r="K82">
        <v>300</v>
      </c>
      <c r="L82">
        <f>K82/$K$81</f>
        <v>0.12295081967213115</v>
      </c>
      <c r="M82">
        <v>300</v>
      </c>
      <c r="N82">
        <f t="shared" ref="N82:N88" si="0">M82/$M$81</f>
        <v>0.16853932584269662</v>
      </c>
    </row>
    <row r="83" spans="2:14">
      <c r="B83" s="32" t="s">
        <v>347</v>
      </c>
      <c r="C83" s="32" t="s">
        <v>348</v>
      </c>
      <c r="D83" s="88" t="s">
        <v>329</v>
      </c>
      <c r="E83" s="31" t="s">
        <v>349</v>
      </c>
      <c r="F83" s="31" t="s">
        <v>350</v>
      </c>
      <c r="G83" s="31" t="s">
        <v>351</v>
      </c>
      <c r="H83" s="56"/>
      <c r="I83">
        <v>100</v>
      </c>
      <c r="J83">
        <f>I83/$I$81</f>
        <v>4.5045045045045043E-2</v>
      </c>
      <c r="K83">
        <v>100</v>
      </c>
      <c r="L83">
        <f t="shared" ref="L83:L88" si="1">K83/$K$81</f>
        <v>4.0983606557377046E-2</v>
      </c>
      <c r="M83">
        <v>100</v>
      </c>
      <c r="N83">
        <f t="shared" si="0"/>
        <v>5.6179775280898875E-2</v>
      </c>
    </row>
    <row r="84" spans="2:14">
      <c r="B84" s="110" t="s">
        <v>352</v>
      </c>
      <c r="C84" s="110" t="s">
        <v>353</v>
      </c>
      <c r="D84" s="129" t="s">
        <v>329</v>
      </c>
      <c r="E84" s="100" t="s">
        <v>354</v>
      </c>
      <c r="F84" s="100" t="s">
        <v>355</v>
      </c>
      <c r="G84" s="100" t="s">
        <v>356</v>
      </c>
      <c r="H84" s="56"/>
      <c r="I84">
        <v>1199</v>
      </c>
      <c r="J84">
        <f>I84/$I$81</f>
        <v>0.54009009009009012</v>
      </c>
      <c r="K84">
        <v>1318</v>
      </c>
      <c r="L84">
        <f t="shared" si="1"/>
        <v>0.54016393442622945</v>
      </c>
      <c r="M84">
        <v>972</v>
      </c>
      <c r="N84">
        <f t="shared" si="0"/>
        <v>0.54606741573033712</v>
      </c>
    </row>
    <row r="85" spans="2:14">
      <c r="B85" s="110" t="s">
        <v>357</v>
      </c>
      <c r="C85" s="110" t="s">
        <v>358</v>
      </c>
      <c r="D85" s="129" t="s">
        <v>329</v>
      </c>
      <c r="E85" s="100" t="s">
        <v>359</v>
      </c>
      <c r="F85" s="120" t="s">
        <v>360</v>
      </c>
      <c r="G85" s="100" t="s">
        <v>361</v>
      </c>
      <c r="H85" s="56"/>
      <c r="I85">
        <v>286</v>
      </c>
      <c r="J85">
        <f>I85/$I$81</f>
        <v>0.12882882882882882</v>
      </c>
      <c r="K85">
        <v>312</v>
      </c>
      <c r="L85">
        <f t="shared" si="1"/>
        <v>0.12786885245901639</v>
      </c>
      <c r="M85">
        <v>234</v>
      </c>
      <c r="N85">
        <f t="shared" si="0"/>
        <v>0.13146067415730336</v>
      </c>
    </row>
    <row r="86" spans="2:14">
      <c r="B86" s="110" t="s">
        <v>362</v>
      </c>
      <c r="C86" s="110" t="s">
        <v>363</v>
      </c>
      <c r="D86" s="129" t="s">
        <v>329</v>
      </c>
      <c r="E86" s="100" t="s">
        <v>364</v>
      </c>
      <c r="F86" s="100" t="s">
        <v>365</v>
      </c>
      <c r="G86" s="100" t="s">
        <v>366</v>
      </c>
      <c r="H86" s="56"/>
      <c r="I86">
        <v>88.8</v>
      </c>
      <c r="J86">
        <f t="shared" ref="J86:J88" si="2">I86/$I$81</f>
        <v>0.04</v>
      </c>
      <c r="K86">
        <v>97.6</v>
      </c>
      <c r="L86">
        <f t="shared" si="1"/>
        <v>0.04</v>
      </c>
      <c r="M86">
        <v>72.8</v>
      </c>
      <c r="N86">
        <f t="shared" si="0"/>
        <v>4.0898876404494383E-2</v>
      </c>
    </row>
    <row r="87" spans="2:14">
      <c r="B87" s="110" t="s">
        <v>367</v>
      </c>
      <c r="C87" s="110" t="s">
        <v>368</v>
      </c>
      <c r="D87" s="129" t="s">
        <v>329</v>
      </c>
      <c r="E87" s="100" t="s">
        <v>369</v>
      </c>
      <c r="F87" s="100" t="s">
        <v>370</v>
      </c>
      <c r="G87" s="100" t="s">
        <v>371</v>
      </c>
      <c r="H87" s="56"/>
      <c r="I87">
        <v>44.4</v>
      </c>
      <c r="J87">
        <f t="shared" si="2"/>
        <v>0.02</v>
      </c>
      <c r="K87">
        <v>48.8</v>
      </c>
      <c r="L87">
        <f t="shared" si="1"/>
        <v>0.02</v>
      </c>
      <c r="M87">
        <v>36.4</v>
      </c>
      <c r="N87">
        <f t="shared" si="0"/>
        <v>2.0449438202247192E-2</v>
      </c>
    </row>
    <row r="88" spans="2:14">
      <c r="B88" s="110" t="s">
        <v>372</v>
      </c>
      <c r="C88" s="110" t="s">
        <v>373</v>
      </c>
      <c r="D88" s="110" t="s">
        <v>329</v>
      </c>
      <c r="E88" s="130" t="s">
        <v>374</v>
      </c>
      <c r="F88" s="130" t="s">
        <v>375</v>
      </c>
      <c r="G88" s="131" t="s">
        <v>376</v>
      </c>
      <c r="H88" s="56"/>
      <c r="I88">
        <v>201.8</v>
      </c>
      <c r="J88">
        <f t="shared" si="2"/>
        <v>9.0900900900900902E-2</v>
      </c>
      <c r="K88">
        <f>K81-SUM(K82:K87)</f>
        <v>263.59999999999991</v>
      </c>
      <c r="L88">
        <f t="shared" si="1"/>
        <v>0.10803278688524587</v>
      </c>
      <c r="M88">
        <f>M81-SUM(M82:M87)</f>
        <v>64.799999999999955</v>
      </c>
      <c r="N88">
        <f t="shared" si="0"/>
        <v>3.6404494382022444E-2</v>
      </c>
    </row>
    <row r="89" spans="2:14" ht="15.75" customHeight="1">
      <c r="B89" s="209" t="s">
        <v>377</v>
      </c>
      <c r="C89" s="210"/>
      <c r="D89" s="235"/>
      <c r="E89" s="209" t="s">
        <v>378</v>
      </c>
      <c r="F89" s="210"/>
      <c r="G89" s="210"/>
      <c r="H89" s="208"/>
    </row>
    <row r="90" spans="2:14">
      <c r="B90" s="56" t="s">
        <v>379</v>
      </c>
      <c r="C90" s="56" t="s">
        <v>380</v>
      </c>
      <c r="D90" s="56" t="s">
        <v>329</v>
      </c>
      <c r="E90" s="56" t="s">
        <v>380</v>
      </c>
      <c r="F90" s="56" t="s">
        <v>380</v>
      </c>
      <c r="G90" s="56" t="s">
        <v>380</v>
      </c>
      <c r="H90" s="56"/>
      <c r="I90">
        <f>(I88-140)/140</f>
        <v>0.4414285714285715</v>
      </c>
      <c r="K90">
        <f>(K88-140)/140</f>
        <v>0.88285714285714223</v>
      </c>
      <c r="M90">
        <f>(M88-140)/140</f>
        <v>-0.53714285714285748</v>
      </c>
    </row>
    <row r="91" spans="2:14">
      <c r="B91" s="56" t="s">
        <v>381</v>
      </c>
      <c r="C91" s="56" t="s">
        <v>382</v>
      </c>
      <c r="D91" s="56" t="s">
        <v>329</v>
      </c>
      <c r="E91" s="56" t="s">
        <v>383</v>
      </c>
      <c r="F91" s="56" t="s">
        <v>384</v>
      </c>
      <c r="G91" s="56" t="s">
        <v>385</v>
      </c>
      <c r="H91" s="56"/>
    </row>
    <row r="92" spans="2:14">
      <c r="B92" s="56" t="s">
        <v>386</v>
      </c>
      <c r="C92" s="56" t="s">
        <v>387</v>
      </c>
      <c r="D92" s="56" t="s">
        <v>329</v>
      </c>
      <c r="E92" s="56" t="s">
        <v>388</v>
      </c>
      <c r="F92" s="56" t="s">
        <v>389</v>
      </c>
      <c r="G92" s="56" t="s">
        <v>390</v>
      </c>
      <c r="H92" s="56"/>
    </row>
    <row r="93" spans="2:14">
      <c r="B93" s="56" t="s">
        <v>391</v>
      </c>
      <c r="C93" s="56" t="s">
        <v>392</v>
      </c>
      <c r="D93" s="56" t="s">
        <v>329</v>
      </c>
      <c r="E93" s="56" t="s">
        <v>393</v>
      </c>
      <c r="F93" s="56" t="s">
        <v>394</v>
      </c>
      <c r="G93" s="56" t="s">
        <v>395</v>
      </c>
      <c r="H93" s="56"/>
    </row>
    <row r="94" spans="2:14">
      <c r="B94" s="56" t="s">
        <v>396</v>
      </c>
      <c r="C94" s="56" t="s">
        <v>397</v>
      </c>
      <c r="D94" s="56" t="s">
        <v>329</v>
      </c>
      <c r="E94" s="56" t="s">
        <v>398</v>
      </c>
      <c r="F94" s="56" t="s">
        <v>399</v>
      </c>
      <c r="G94" s="56" t="s">
        <v>400</v>
      </c>
      <c r="H94" s="56"/>
    </row>
    <row r="95" spans="2:14">
      <c r="B95" s="56" t="s">
        <v>401</v>
      </c>
      <c r="C95" s="56" t="s">
        <v>402</v>
      </c>
      <c r="D95" s="56" t="s">
        <v>329</v>
      </c>
      <c r="E95" s="56" t="s">
        <v>403</v>
      </c>
      <c r="F95" s="56" t="s">
        <v>404</v>
      </c>
      <c r="G95" s="56" t="s">
        <v>405</v>
      </c>
      <c r="H95" s="56"/>
    </row>
    <row r="96" spans="2:14">
      <c r="B96" s="56" t="s">
        <v>406</v>
      </c>
      <c r="C96" s="56" t="s">
        <v>407</v>
      </c>
      <c r="D96" s="56" t="s">
        <v>329</v>
      </c>
      <c r="E96" s="56" t="s">
        <v>408</v>
      </c>
      <c r="F96" s="56" t="s">
        <v>409</v>
      </c>
      <c r="G96" s="56" t="s">
        <v>410</v>
      </c>
      <c r="H96" s="56"/>
    </row>
    <row r="97" spans="2:8" ht="17.399999999999999">
      <c r="B97" s="230" t="s">
        <v>411</v>
      </c>
      <c r="C97" s="231"/>
      <c r="D97" s="231"/>
      <c r="E97" s="232"/>
      <c r="F97" s="232"/>
      <c r="G97" s="232"/>
      <c r="H97" s="231"/>
    </row>
    <row r="98" spans="2:8" ht="15.6">
      <c r="B98" s="165" t="s">
        <v>207</v>
      </c>
      <c r="C98" s="173">
        <v>58183</v>
      </c>
      <c r="D98" s="167" t="s">
        <v>198</v>
      </c>
      <c r="E98" s="173">
        <v>58183</v>
      </c>
      <c r="F98" s="174" t="s">
        <v>198</v>
      </c>
      <c r="G98" s="173">
        <v>58183</v>
      </c>
      <c r="H98" s="174" t="s">
        <v>198</v>
      </c>
    </row>
    <row r="99" spans="2:8" ht="15.6" hidden="1">
      <c r="B99" s="198" t="s">
        <v>412</v>
      </c>
      <c r="C99" s="199" t="s">
        <v>209</v>
      </c>
      <c r="D99" s="200"/>
      <c r="E99" s="94"/>
      <c r="F99" s="94"/>
      <c r="G99" s="94"/>
      <c r="H99" s="95"/>
    </row>
    <row r="100" spans="2:8" hidden="1">
      <c r="B100" s="96" t="s">
        <v>413</v>
      </c>
      <c r="C100" s="97" t="s">
        <v>414</v>
      </c>
      <c r="D100" s="98"/>
      <c r="E100" s="94"/>
      <c r="F100" s="94"/>
      <c r="G100" s="94"/>
      <c r="H100" s="95"/>
    </row>
    <row r="101" spans="2:8" hidden="1">
      <c r="B101" s="96" t="s">
        <v>415</v>
      </c>
      <c r="C101" s="97"/>
      <c r="D101" s="98"/>
      <c r="E101" s="94"/>
      <c r="F101" s="94"/>
      <c r="G101" s="94"/>
      <c r="H101" s="95"/>
    </row>
    <row r="102" spans="2:8" hidden="1">
      <c r="B102" s="96" t="s">
        <v>416</v>
      </c>
      <c r="C102" s="97"/>
      <c r="D102" s="98"/>
      <c r="E102" s="94"/>
      <c r="F102" s="94"/>
      <c r="G102" s="94"/>
      <c r="H102" s="95"/>
    </row>
    <row r="103" spans="2:8" hidden="1">
      <c r="B103" s="96" t="s">
        <v>417</v>
      </c>
      <c r="C103" s="97"/>
      <c r="D103" s="98"/>
      <c r="E103" s="94"/>
      <c r="F103" s="94"/>
      <c r="G103" s="94"/>
      <c r="H103" s="95"/>
    </row>
    <row r="104" spans="2:8" hidden="1">
      <c r="B104" s="96" t="s">
        <v>234</v>
      </c>
      <c r="C104" s="97"/>
      <c r="D104" s="98"/>
      <c r="E104" s="94"/>
      <c r="F104" s="94"/>
      <c r="G104" s="94"/>
      <c r="H104" s="95"/>
    </row>
    <row r="105" spans="2:8" ht="15.6">
      <c r="B105" s="204" t="s">
        <v>214</v>
      </c>
      <c r="C105" s="205"/>
      <c r="D105" s="205"/>
      <c r="E105" s="205"/>
      <c r="F105" s="205"/>
      <c r="G105" s="205"/>
      <c r="H105" s="205"/>
    </row>
    <row r="106" spans="2:8">
      <c r="B106" s="56" t="s">
        <v>215</v>
      </c>
      <c r="C106" s="56" t="s">
        <v>418</v>
      </c>
      <c r="D106" s="56" t="s">
        <v>216</v>
      </c>
      <c r="E106" s="56" t="s">
        <v>419</v>
      </c>
      <c r="F106" s="56" t="s">
        <v>420</v>
      </c>
      <c r="G106" s="56" t="s">
        <v>421</v>
      </c>
      <c r="H106" s="56"/>
    </row>
    <row r="107" spans="2:8" ht="27.75" customHeight="1">
      <c r="B107" s="56" t="s">
        <v>217</v>
      </c>
      <c r="C107" s="56" t="s">
        <v>422</v>
      </c>
      <c r="D107" s="56"/>
      <c r="E107" s="56" t="s">
        <v>423</v>
      </c>
      <c r="F107" s="56" t="s">
        <v>424</v>
      </c>
      <c r="G107" s="56" t="s">
        <v>425</v>
      </c>
      <c r="H107" s="56"/>
    </row>
    <row r="108" spans="2:8">
      <c r="B108" s="56" t="s">
        <v>219</v>
      </c>
      <c r="C108" s="56" t="s">
        <v>426</v>
      </c>
      <c r="D108" s="56"/>
      <c r="E108" s="56" t="s">
        <v>427</v>
      </c>
      <c r="F108" s="56" t="s">
        <v>428</v>
      </c>
      <c r="G108" s="56" t="s">
        <v>429</v>
      </c>
      <c r="H108" s="56"/>
    </row>
    <row r="109" spans="2:8">
      <c r="B109" s="56" t="s">
        <v>221</v>
      </c>
      <c r="C109" s="56">
        <v>33</v>
      </c>
      <c r="D109" s="56"/>
      <c r="E109" s="56">
        <v>33</v>
      </c>
      <c r="F109" s="56">
        <v>33</v>
      </c>
      <c r="G109" s="56">
        <v>33</v>
      </c>
      <c r="H109" s="56"/>
    </row>
    <row r="110" spans="2:8" ht="30" customHeight="1">
      <c r="B110" s="56" t="s">
        <v>223</v>
      </c>
      <c r="C110" s="175" t="s">
        <v>430</v>
      </c>
      <c r="D110" s="56"/>
      <c r="E110" s="161" t="s">
        <v>431</v>
      </c>
      <c r="F110" s="161" t="s">
        <v>432</v>
      </c>
      <c r="G110" s="161" t="s">
        <v>433</v>
      </c>
      <c r="H110" s="56"/>
    </row>
    <row r="111" spans="2:8" ht="15" hidden="1" customHeight="1">
      <c r="B111" s="56" t="s">
        <v>225</v>
      </c>
      <c r="C111" s="56" t="s">
        <v>226</v>
      </c>
      <c r="D111" s="56"/>
      <c r="E111" s="56"/>
      <c r="F111" s="56"/>
      <c r="G111" s="56"/>
      <c r="H111" s="56"/>
    </row>
    <row r="112" spans="2:8">
      <c r="B112" s="56" t="s">
        <v>434</v>
      </c>
      <c r="C112" s="56">
        <v>3</v>
      </c>
      <c r="D112" s="56"/>
      <c r="E112" s="56">
        <v>3</v>
      </c>
      <c r="F112" s="56">
        <v>3</v>
      </c>
      <c r="G112" s="56">
        <v>3</v>
      </c>
      <c r="H112" s="56"/>
    </row>
    <row r="113" spans="2:8" ht="41.4">
      <c r="B113" s="56" t="s">
        <v>228</v>
      </c>
      <c r="C113" s="161" t="s">
        <v>435</v>
      </c>
      <c r="D113" s="56"/>
      <c r="E113" s="161" t="s">
        <v>436</v>
      </c>
      <c r="F113" s="161" t="s">
        <v>437</v>
      </c>
      <c r="G113" s="161" t="s">
        <v>438</v>
      </c>
      <c r="H113" s="56"/>
    </row>
    <row r="114" spans="2:8" ht="15.75" hidden="1" customHeight="1">
      <c r="B114" s="56" t="s">
        <v>225</v>
      </c>
      <c r="C114" s="56" t="s">
        <v>439</v>
      </c>
      <c r="D114" s="56"/>
      <c r="E114" s="56"/>
      <c r="F114" s="56"/>
      <c r="G114" s="56"/>
      <c r="H114" s="56"/>
    </row>
    <row r="115" spans="2:8" ht="15" customHeight="1">
      <c r="B115" s="56" t="s">
        <v>231</v>
      </c>
      <c r="C115" s="56" t="s">
        <v>164</v>
      </c>
      <c r="D115" s="56"/>
      <c r="E115" s="56" t="s">
        <v>164</v>
      </c>
      <c r="F115" s="56" t="s">
        <v>164</v>
      </c>
      <c r="G115" s="56" t="s">
        <v>164</v>
      </c>
      <c r="H115" s="56"/>
    </row>
    <row r="116" spans="2:8">
      <c r="B116" s="56" t="s">
        <v>167</v>
      </c>
      <c r="C116" s="56" t="s">
        <v>440</v>
      </c>
      <c r="D116" s="56"/>
      <c r="E116" s="56" t="s">
        <v>441</v>
      </c>
      <c r="F116" s="56" t="s">
        <v>442</v>
      </c>
      <c r="G116" s="56" t="s">
        <v>443</v>
      </c>
      <c r="H116" s="56"/>
    </row>
    <row r="117" spans="2:8" ht="18" hidden="1" customHeight="1">
      <c r="B117" s="53" t="s">
        <v>225</v>
      </c>
      <c r="C117" s="236" t="s">
        <v>233</v>
      </c>
      <c r="D117" s="236"/>
      <c r="E117" s="237"/>
      <c r="F117" s="237"/>
      <c r="G117" s="237"/>
      <c r="H117" s="99"/>
    </row>
    <row r="118" spans="2:8" ht="15.6">
      <c r="B118" s="204" t="s">
        <v>234</v>
      </c>
      <c r="C118" s="205"/>
      <c r="D118" s="205"/>
      <c r="E118" s="205"/>
      <c r="F118" s="205"/>
      <c r="G118" s="205"/>
      <c r="H118" s="205"/>
    </row>
    <row r="119" spans="2:8">
      <c r="B119" s="53" t="s">
        <v>235</v>
      </c>
      <c r="C119" s="120">
        <v>9</v>
      </c>
      <c r="D119" s="120" t="s">
        <v>236</v>
      </c>
      <c r="E119" s="122">
        <v>9</v>
      </c>
      <c r="F119" s="122">
        <v>9</v>
      </c>
      <c r="G119" s="122">
        <v>9</v>
      </c>
      <c r="H119" s="99"/>
    </row>
    <row r="120" spans="2:8" ht="32.25" customHeight="1">
      <c r="B120" s="53" t="s">
        <v>237</v>
      </c>
      <c r="C120" s="126" t="s">
        <v>444</v>
      </c>
      <c r="D120" s="100"/>
      <c r="E120" s="126" t="s">
        <v>445</v>
      </c>
      <c r="F120" s="127" t="s">
        <v>446</v>
      </c>
      <c r="G120" s="126" t="s">
        <v>447</v>
      </c>
      <c r="H120" s="56"/>
    </row>
    <row r="121" spans="2:8">
      <c r="B121" s="53" t="s">
        <v>240</v>
      </c>
      <c r="C121" s="100">
        <v>1</v>
      </c>
      <c r="D121" s="100" t="s">
        <v>236</v>
      </c>
      <c r="E121" s="100">
        <v>1</v>
      </c>
      <c r="F121" s="100">
        <v>1</v>
      </c>
      <c r="G121" s="100">
        <v>1</v>
      </c>
      <c r="H121" s="53"/>
    </row>
    <row r="122" spans="2:8" ht="27.6">
      <c r="B122" s="100" t="s">
        <v>241</v>
      </c>
      <c r="C122" s="126" t="s">
        <v>448</v>
      </c>
      <c r="D122" s="100" t="s">
        <v>247</v>
      </c>
      <c r="E122" s="128" t="s">
        <v>449</v>
      </c>
      <c r="F122" s="126" t="s">
        <v>450</v>
      </c>
      <c r="G122" s="128" t="s">
        <v>451</v>
      </c>
      <c r="H122" s="56"/>
    </row>
    <row r="123" spans="2:8">
      <c r="B123" s="53" t="s">
        <v>452</v>
      </c>
      <c r="C123" s="100">
        <v>1</v>
      </c>
      <c r="D123" s="100" t="s">
        <v>236</v>
      </c>
      <c r="E123" s="100">
        <v>1</v>
      </c>
      <c r="F123" s="100">
        <v>1</v>
      </c>
      <c r="G123" s="100">
        <v>1</v>
      </c>
      <c r="H123" s="53"/>
    </row>
    <row r="124" spans="2:8" ht="27.6">
      <c r="B124" s="104" t="s">
        <v>245</v>
      </c>
      <c r="C124" s="126" t="s">
        <v>453</v>
      </c>
      <c r="D124" s="100" t="s">
        <v>247</v>
      </c>
      <c r="E124" s="128" t="s">
        <v>454</v>
      </c>
      <c r="F124" s="128" t="s">
        <v>455</v>
      </c>
      <c r="G124" s="128" t="s">
        <v>456</v>
      </c>
      <c r="H124" s="56"/>
    </row>
    <row r="125" spans="2:8" ht="51.75" customHeight="1">
      <c r="B125" s="100" t="s">
        <v>248</v>
      </c>
      <c r="C125" s="126" t="s">
        <v>457</v>
      </c>
      <c r="D125" s="101" t="s">
        <v>250</v>
      </c>
      <c r="E125" s="126" t="s">
        <v>458</v>
      </c>
      <c r="F125" s="126" t="s">
        <v>459</v>
      </c>
      <c r="G125" s="126" t="s">
        <v>460</v>
      </c>
      <c r="H125" s="56"/>
    </row>
    <row r="126" spans="2:8" ht="15.6">
      <c r="B126" s="199" t="s">
        <v>251</v>
      </c>
      <c r="C126" s="199"/>
      <c r="D126" s="199"/>
      <c r="E126" s="224"/>
      <c r="F126" s="224"/>
      <c r="G126" s="224"/>
      <c r="H126" s="199"/>
    </row>
    <row r="127" spans="2:8">
      <c r="B127" s="53" t="s">
        <v>252</v>
      </c>
      <c r="C127" s="120" t="s">
        <v>461</v>
      </c>
      <c r="D127" s="121"/>
      <c r="E127" s="100" t="s">
        <v>462</v>
      </c>
      <c r="F127" s="100" t="s">
        <v>462</v>
      </c>
      <c r="G127" s="120" t="s">
        <v>461</v>
      </c>
      <c r="H127" s="56"/>
    </row>
    <row r="128" spans="2:8" ht="27.6">
      <c r="B128" s="53" t="s">
        <v>253</v>
      </c>
      <c r="C128" s="122" t="s">
        <v>463</v>
      </c>
      <c r="D128" s="121" t="s">
        <v>255</v>
      </c>
      <c r="E128" s="123" t="s">
        <v>464</v>
      </c>
      <c r="F128" s="123" t="s">
        <v>465</v>
      </c>
      <c r="G128" s="123" t="s">
        <v>466</v>
      </c>
      <c r="H128" s="56"/>
    </row>
    <row r="129" spans="2:8">
      <c r="B129" s="53" t="s">
        <v>256</v>
      </c>
      <c r="C129" s="120" t="s">
        <v>467</v>
      </c>
      <c r="D129" s="120" t="s">
        <v>276</v>
      </c>
      <c r="E129" s="124" t="s">
        <v>468</v>
      </c>
      <c r="F129" s="124" t="s">
        <v>469</v>
      </c>
      <c r="G129" s="124" t="s">
        <v>470</v>
      </c>
      <c r="H129" s="56"/>
    </row>
    <row r="130" spans="2:8">
      <c r="B130" s="53" t="s">
        <v>257</v>
      </c>
      <c r="C130" s="125" t="s">
        <v>471</v>
      </c>
      <c r="D130" s="121" t="s">
        <v>258</v>
      </c>
      <c r="E130" s="100" t="s">
        <v>472</v>
      </c>
      <c r="F130" s="100" t="s">
        <v>473</v>
      </c>
      <c r="G130" s="100" t="s">
        <v>474</v>
      </c>
      <c r="H130" s="56"/>
    </row>
    <row r="131" spans="2:8" ht="17.399999999999999">
      <c r="B131" s="201" t="s">
        <v>475</v>
      </c>
      <c r="C131" s="202"/>
      <c r="D131" s="202"/>
      <c r="E131" s="202"/>
      <c r="F131" s="202"/>
      <c r="G131" s="202"/>
      <c r="H131" s="95"/>
    </row>
  </sheetData>
  <mergeCells count="33">
    <mergeCell ref="A39:A63"/>
    <mergeCell ref="A2:A37"/>
    <mergeCell ref="B126:H126"/>
    <mergeCell ref="B38:D38"/>
    <mergeCell ref="B64:D64"/>
    <mergeCell ref="B97:H97"/>
    <mergeCell ref="B67:H67"/>
    <mergeCell ref="B65:H65"/>
    <mergeCell ref="B105:H105"/>
    <mergeCell ref="B118:H118"/>
    <mergeCell ref="B89:D89"/>
    <mergeCell ref="C117:G117"/>
    <mergeCell ref="B12:D12"/>
    <mergeCell ref="B25:D25"/>
    <mergeCell ref="B33:D33"/>
    <mergeCell ref="B2:D2"/>
    <mergeCell ref="B4:D4"/>
    <mergeCell ref="B39:D39"/>
    <mergeCell ref="B77:D77"/>
    <mergeCell ref="B40:D40"/>
    <mergeCell ref="B41:D41"/>
    <mergeCell ref="B54:D54"/>
    <mergeCell ref="B59:D59"/>
    <mergeCell ref="B68:D68"/>
    <mergeCell ref="B81:D81"/>
    <mergeCell ref="B131:G131"/>
    <mergeCell ref="G66:H66"/>
    <mergeCell ref="E68:H68"/>
    <mergeCell ref="E77:H77"/>
    <mergeCell ref="E89:H89"/>
    <mergeCell ref="E81:H81"/>
    <mergeCell ref="B99:D99"/>
    <mergeCell ref="B66:D66"/>
  </mergeCells>
  <hyperlinks>
    <hyperlink ref="C69" r:id="rId1" xr:uid="{388792E0-287C-4EBB-9210-4C8C9AF46776}"/>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C117D-DC4D-4938-8F8A-64D67F77798F}">
  <dimension ref="A1:L152"/>
  <sheetViews>
    <sheetView tabSelected="1" workbookViewId="0">
      <selection activeCell="D22" sqref="D22"/>
    </sheetView>
  </sheetViews>
  <sheetFormatPr defaultColWidth="9" defaultRowHeight="13.8"/>
  <cols>
    <col min="1" max="1" width="24.3984375" style="93" customWidth="1"/>
    <col min="2" max="2" width="30" style="93" customWidth="1"/>
    <col min="3" max="3" width="38.296875" style="93" customWidth="1"/>
    <col min="4" max="4" width="38.09765625" style="93" bestFit="1" customWidth="1"/>
    <col min="5" max="5" width="41.69921875" style="93" bestFit="1" customWidth="1"/>
    <col min="6" max="6" width="39.09765625" style="93" customWidth="1"/>
    <col min="7" max="7" width="18.3984375" style="93" customWidth="1"/>
    <col min="8" max="8" width="22" style="93" customWidth="1"/>
    <col min="9" max="9" width="29.59765625" style="93" customWidth="1"/>
    <col min="10" max="10" width="19.3984375" style="93" bestFit="1" customWidth="1"/>
    <col min="11" max="11" width="28.69921875" style="93" bestFit="1" customWidth="1"/>
    <col min="12" max="16384" width="9" style="93"/>
  </cols>
  <sheetData>
    <row r="1" spans="1:12" ht="17.399999999999999">
      <c r="A1" s="240" t="s">
        <v>99</v>
      </c>
      <c r="B1" s="241"/>
      <c r="C1" s="241"/>
      <c r="D1" s="241"/>
      <c r="E1" s="241"/>
      <c r="F1" s="241"/>
      <c r="G1" s="241"/>
      <c r="H1" s="241"/>
      <c r="I1" s="241"/>
    </row>
    <row r="2" spans="1:12" ht="17.399999999999999">
      <c r="A2" s="240" t="s">
        <v>476</v>
      </c>
      <c r="B2" s="241"/>
      <c r="C2" s="241"/>
      <c r="D2" s="241"/>
      <c r="E2" s="241"/>
      <c r="F2" s="241"/>
      <c r="G2" s="241"/>
      <c r="H2" s="241"/>
      <c r="I2" s="241"/>
    </row>
    <row r="3" spans="1:12">
      <c r="C3" s="148"/>
      <c r="D3" s="148"/>
      <c r="E3" s="148"/>
      <c r="F3" s="148"/>
    </row>
    <row r="4" spans="1:12">
      <c r="A4" s="150" t="s">
        <v>477</v>
      </c>
    </row>
    <row r="5" spans="1:12">
      <c r="A5" s="151" t="s">
        <v>478</v>
      </c>
      <c r="B5" s="151" t="s">
        <v>479</v>
      </c>
      <c r="C5" s="151" t="s">
        <v>480</v>
      </c>
      <c r="D5" s="151" t="s">
        <v>481</v>
      </c>
      <c r="E5" s="151" t="s">
        <v>482</v>
      </c>
      <c r="F5" s="33"/>
      <c r="G5" s="151" t="s">
        <v>483</v>
      </c>
      <c r="H5" s="151" t="s">
        <v>479</v>
      </c>
      <c r="I5" s="151" t="s">
        <v>480</v>
      </c>
      <c r="J5" s="151" t="s">
        <v>481</v>
      </c>
      <c r="K5" s="151" t="s">
        <v>484</v>
      </c>
      <c r="L5" s="33"/>
    </row>
    <row r="6" spans="1:12">
      <c r="A6" s="7" t="s">
        <v>485</v>
      </c>
      <c r="B6" s="159" t="s">
        <v>486</v>
      </c>
      <c r="C6" s="159" t="s">
        <v>487</v>
      </c>
      <c r="D6" s="7" t="s">
        <v>488</v>
      </c>
      <c r="E6" s="149">
        <v>0.24</v>
      </c>
      <c r="F6"/>
      <c r="G6" s="7" t="s">
        <v>489</v>
      </c>
      <c r="H6" s="7">
        <v>550000</v>
      </c>
      <c r="I6" s="7" t="s">
        <v>490</v>
      </c>
      <c r="J6" s="7" t="s">
        <v>491</v>
      </c>
      <c r="K6" s="146" t="s">
        <v>492</v>
      </c>
      <c r="L6"/>
    </row>
    <row r="7" spans="1:12">
      <c r="A7" s="7" t="s">
        <v>493</v>
      </c>
      <c r="B7" s="159" t="s">
        <v>494</v>
      </c>
      <c r="C7" s="159" t="s">
        <v>495</v>
      </c>
      <c r="D7" s="7" t="s">
        <v>496</v>
      </c>
      <c r="E7" s="149">
        <v>0.28000000000000003</v>
      </c>
      <c r="F7"/>
      <c r="G7" s="7" t="s">
        <v>497</v>
      </c>
      <c r="H7" s="7">
        <v>496000</v>
      </c>
      <c r="I7" t="s">
        <v>498</v>
      </c>
      <c r="J7" s="7" t="s">
        <v>499</v>
      </c>
      <c r="K7" s="146" t="s">
        <v>500</v>
      </c>
      <c r="L7"/>
    </row>
    <row r="8" spans="1:12">
      <c r="A8" s="7" t="s">
        <v>501</v>
      </c>
      <c r="B8" s="159" t="s">
        <v>494</v>
      </c>
      <c r="C8" s="159" t="s">
        <v>502</v>
      </c>
      <c r="D8" s="7" t="s">
        <v>503</v>
      </c>
      <c r="E8" s="149">
        <v>0.25</v>
      </c>
      <c r="F8"/>
      <c r="G8" s="7" t="s">
        <v>504</v>
      </c>
      <c r="H8" s="7">
        <v>423000</v>
      </c>
      <c r="I8" s="7" t="s">
        <v>505</v>
      </c>
      <c r="J8" s="7" t="s">
        <v>506</v>
      </c>
      <c r="K8" s="146" t="s">
        <v>507</v>
      </c>
      <c r="L8"/>
    </row>
    <row r="9" spans="1:12">
      <c r="A9" s="7" t="s">
        <v>508</v>
      </c>
      <c r="B9" s="7">
        <v>938000</v>
      </c>
      <c r="C9" s="159" t="s">
        <v>509</v>
      </c>
      <c r="D9" s="7" t="s">
        <v>510</v>
      </c>
      <c r="E9" s="149">
        <v>0.18</v>
      </c>
      <c r="F9"/>
    </row>
    <row r="10" spans="1:12">
      <c r="A10" s="7"/>
      <c r="B10" s="7"/>
      <c r="C10" s="7"/>
      <c r="D10" s="7"/>
      <c r="E10" s="149"/>
      <c r="F10"/>
    </row>
    <row r="11" spans="1:12">
      <c r="A11" s="150" t="s">
        <v>511</v>
      </c>
    </row>
    <row r="12" spans="1:12">
      <c r="A12" s="151" t="s">
        <v>478</v>
      </c>
      <c r="B12" s="151" t="s">
        <v>512</v>
      </c>
      <c r="C12" s="151" t="s">
        <v>513</v>
      </c>
      <c r="D12" s="151" t="s">
        <v>514</v>
      </c>
      <c r="E12" s="151" t="s">
        <v>482</v>
      </c>
      <c r="F12" s="33"/>
      <c r="H12" s="150" t="s">
        <v>60</v>
      </c>
    </row>
    <row r="13" spans="1:12">
      <c r="A13" s="7" t="s">
        <v>485</v>
      </c>
      <c r="B13" s="7">
        <v>11.561999999999999</v>
      </c>
      <c r="C13" s="7">
        <v>6.9370000000000003</v>
      </c>
      <c r="D13" s="7">
        <v>4.625</v>
      </c>
      <c r="E13" s="149">
        <v>0.23</v>
      </c>
      <c r="F13"/>
      <c r="H13" s="137" t="s">
        <v>485</v>
      </c>
      <c r="I13" s="7">
        <v>833600</v>
      </c>
      <c r="J13" s="7" t="s">
        <v>515</v>
      </c>
    </row>
    <row r="14" spans="1:12">
      <c r="A14" s="7" t="s">
        <v>493</v>
      </c>
      <c r="B14" s="7">
        <v>2.9159999999999999</v>
      </c>
      <c r="C14" s="7">
        <v>1750</v>
      </c>
      <c r="D14" s="7">
        <v>1.1659999999999999</v>
      </c>
      <c r="E14" s="149">
        <v>0.27</v>
      </c>
      <c r="F14"/>
      <c r="H14" s="7" t="s">
        <v>508</v>
      </c>
      <c r="I14" s="7">
        <v>18760</v>
      </c>
      <c r="J14" s="7" t="s">
        <v>516</v>
      </c>
    </row>
    <row r="15" spans="1:12">
      <c r="A15" s="7" t="s">
        <v>501</v>
      </c>
      <c r="B15" s="7">
        <v>3.4780000000000002</v>
      </c>
      <c r="C15" s="7">
        <v>2.0870000000000002</v>
      </c>
      <c r="D15" s="7">
        <v>1.391</v>
      </c>
      <c r="E15" s="149">
        <v>0.2</v>
      </c>
      <c r="F15"/>
    </row>
    <row r="16" spans="1:12">
      <c r="A16" s="7" t="s">
        <v>508</v>
      </c>
      <c r="B16" s="7">
        <v>2.625</v>
      </c>
      <c r="C16" s="7">
        <v>1.575</v>
      </c>
      <c r="D16" s="7">
        <v>1050</v>
      </c>
      <c r="E16" s="149">
        <v>0.16</v>
      </c>
      <c r="F16"/>
    </row>
    <row r="17" spans="1:10">
      <c r="A17" s="7"/>
      <c r="B17" s="7"/>
      <c r="C17" s="7"/>
      <c r="D17" s="7"/>
      <c r="E17" s="149"/>
      <c r="F17"/>
    </row>
    <row r="18" spans="1:10">
      <c r="A18" s="150" t="s">
        <v>517</v>
      </c>
    </row>
    <row r="19" spans="1:10">
      <c r="A19" s="151" t="s">
        <v>478</v>
      </c>
      <c r="B19" s="151" t="s">
        <v>518</v>
      </c>
      <c r="C19" s="151" t="s">
        <v>519</v>
      </c>
      <c r="D19" s="151" t="s">
        <v>520</v>
      </c>
      <c r="E19" s="151" t="s">
        <v>521</v>
      </c>
      <c r="F19" s="33"/>
    </row>
    <row r="20" spans="1:10">
      <c r="A20" s="7" t="s">
        <v>485</v>
      </c>
      <c r="B20" s="7">
        <v>17500</v>
      </c>
      <c r="C20" s="7">
        <v>1925</v>
      </c>
      <c r="D20" s="149">
        <v>0.11</v>
      </c>
      <c r="E20" s="149">
        <v>0.15</v>
      </c>
      <c r="F20"/>
    </row>
    <row r="21" spans="1:10">
      <c r="A21" s="7" t="s">
        <v>493</v>
      </c>
      <c r="B21" s="7">
        <v>4000</v>
      </c>
      <c r="C21" s="7">
        <v>420</v>
      </c>
      <c r="D21" s="259">
        <v>0.105</v>
      </c>
      <c r="E21" s="149">
        <v>0.16</v>
      </c>
      <c r="F21"/>
    </row>
    <row r="22" spans="1:10">
      <c r="A22" s="7" t="s">
        <v>501</v>
      </c>
      <c r="B22" s="7">
        <v>4500</v>
      </c>
      <c r="C22" s="7">
        <v>513</v>
      </c>
      <c r="D22" s="259">
        <v>0.114</v>
      </c>
      <c r="E22" s="149">
        <v>0.14000000000000001</v>
      </c>
      <c r="F22"/>
    </row>
    <row r="23" spans="1:10">
      <c r="A23" s="7" t="s">
        <v>508</v>
      </c>
      <c r="B23" s="7">
        <v>3500</v>
      </c>
      <c r="C23" s="7">
        <v>350</v>
      </c>
      <c r="D23" s="149">
        <v>0.1</v>
      </c>
      <c r="E23" s="149">
        <v>0.12</v>
      </c>
      <c r="F23"/>
    </row>
    <row r="24" spans="1:10">
      <c r="A24" s="7"/>
      <c r="B24" s="7"/>
      <c r="C24" s="7"/>
      <c r="D24" s="7"/>
      <c r="E24" s="149"/>
      <c r="F24"/>
    </row>
    <row r="28" spans="1:10" ht="17.399999999999999">
      <c r="A28" s="240" t="s">
        <v>522</v>
      </c>
      <c r="B28" s="241"/>
      <c r="C28" s="241"/>
      <c r="D28" s="241"/>
      <c r="E28" s="241"/>
      <c r="F28" s="241"/>
      <c r="G28" s="241"/>
      <c r="H28" s="241"/>
      <c r="I28" s="241"/>
      <c r="J28" s="111" t="s">
        <v>523</v>
      </c>
    </row>
    <row r="29" spans="1:10">
      <c r="A29" s="112" t="s">
        <v>524</v>
      </c>
      <c r="B29" s="112" t="s">
        <v>525</v>
      </c>
      <c r="C29" s="112" t="s">
        <v>526</v>
      </c>
      <c r="D29" s="112" t="s">
        <v>527</v>
      </c>
      <c r="E29" s="112" t="s">
        <v>528</v>
      </c>
      <c r="F29" s="112" t="s">
        <v>529</v>
      </c>
      <c r="G29" s="141" t="s">
        <v>530</v>
      </c>
      <c r="H29" s="112" t="s">
        <v>531</v>
      </c>
      <c r="I29" s="112" t="s">
        <v>532</v>
      </c>
    </row>
    <row r="30" spans="1:10">
      <c r="A30" s="7" t="s">
        <v>533</v>
      </c>
      <c r="B30" s="7" t="s">
        <v>534</v>
      </c>
      <c r="C30" s="7" t="s">
        <v>535</v>
      </c>
      <c r="D30" s="7" t="s">
        <v>536</v>
      </c>
      <c r="E30" s="108">
        <v>0.3125</v>
      </c>
      <c r="F30" s="108">
        <v>0.33333333333333331</v>
      </c>
      <c r="G30" s="142" t="s">
        <v>537</v>
      </c>
      <c r="H30" s="7" t="s">
        <v>538</v>
      </c>
      <c r="I30" s="7" t="s">
        <v>539</v>
      </c>
    </row>
    <row r="31" spans="1:10">
      <c r="A31" s="7" t="s">
        <v>533</v>
      </c>
      <c r="B31" s="7" t="s">
        <v>540</v>
      </c>
      <c r="C31" s="7" t="s">
        <v>541</v>
      </c>
      <c r="D31" s="7" t="s">
        <v>542</v>
      </c>
      <c r="E31" s="108">
        <v>0.33333333333333331</v>
      </c>
      <c r="F31" s="108">
        <v>0.4375</v>
      </c>
      <c r="G31" s="142" t="s">
        <v>543</v>
      </c>
      <c r="H31" s="7" t="s">
        <v>544</v>
      </c>
      <c r="I31" s="7" t="s">
        <v>545</v>
      </c>
    </row>
    <row r="32" spans="1:10">
      <c r="A32" s="7" t="s">
        <v>533</v>
      </c>
      <c r="B32" s="7" t="s">
        <v>546</v>
      </c>
      <c r="C32" s="7" t="s">
        <v>547</v>
      </c>
      <c r="D32" s="7" t="s">
        <v>548</v>
      </c>
      <c r="E32" s="108">
        <v>0.39583333333333331</v>
      </c>
      <c r="F32" s="108">
        <v>0.45833333333333331</v>
      </c>
      <c r="G32" s="142" t="s">
        <v>549</v>
      </c>
      <c r="H32" t="s">
        <v>550</v>
      </c>
      <c r="I32" s="7" t="s">
        <v>551</v>
      </c>
    </row>
    <row r="33" spans="1:9">
      <c r="A33" s="7" t="s">
        <v>533</v>
      </c>
      <c r="B33" s="7" t="s">
        <v>552</v>
      </c>
      <c r="C33" s="7" t="s">
        <v>535</v>
      </c>
      <c r="D33" s="7" t="s">
        <v>536</v>
      </c>
      <c r="E33" s="108">
        <v>0.5</v>
      </c>
      <c r="F33" s="108">
        <v>0.52083333333333337</v>
      </c>
      <c r="G33" s="142" t="s">
        <v>537</v>
      </c>
      <c r="H33" s="7" t="s">
        <v>553</v>
      </c>
      <c r="I33" s="7" t="s">
        <v>539</v>
      </c>
    </row>
    <row r="34" spans="1:9">
      <c r="A34" s="7" t="s">
        <v>533</v>
      </c>
      <c r="B34" s="7" t="s">
        <v>554</v>
      </c>
      <c r="C34" s="7" t="s">
        <v>541</v>
      </c>
      <c r="D34" s="7" t="s">
        <v>542</v>
      </c>
      <c r="E34" s="108">
        <v>0.58333333333333337</v>
      </c>
      <c r="F34" s="108">
        <v>0.6875</v>
      </c>
      <c r="G34" s="142" t="s">
        <v>543</v>
      </c>
      <c r="H34" s="7" t="s">
        <v>553</v>
      </c>
      <c r="I34" s="7" t="s">
        <v>545</v>
      </c>
    </row>
    <row r="35" spans="1:9">
      <c r="A35" s="7" t="s">
        <v>533</v>
      </c>
      <c r="B35" s="7" t="s">
        <v>555</v>
      </c>
      <c r="C35" s="7" t="s">
        <v>547</v>
      </c>
      <c r="D35" s="7" t="s">
        <v>536</v>
      </c>
      <c r="E35" s="108">
        <v>0.75</v>
      </c>
      <c r="F35" s="108">
        <v>0.77083333333333337</v>
      </c>
      <c r="G35" s="142" t="s">
        <v>549</v>
      </c>
      <c r="H35" s="7" t="s">
        <v>553</v>
      </c>
      <c r="I35" s="7" t="s">
        <v>539</v>
      </c>
    </row>
    <row r="36" spans="1:9">
      <c r="A36" s="7" t="s">
        <v>556</v>
      </c>
      <c r="B36" s="7" t="s">
        <v>557</v>
      </c>
      <c r="C36" s="7" t="s">
        <v>535</v>
      </c>
      <c r="D36" s="7" t="s">
        <v>558</v>
      </c>
      <c r="E36" s="108">
        <v>0.35416666666666669</v>
      </c>
      <c r="F36" s="108">
        <v>0.375</v>
      </c>
      <c r="G36" s="142" t="s">
        <v>537</v>
      </c>
      <c r="H36" s="7" t="s">
        <v>538</v>
      </c>
      <c r="I36" s="7" t="s">
        <v>559</v>
      </c>
    </row>
    <row r="37" spans="1:9">
      <c r="A37" s="7" t="s">
        <v>556</v>
      </c>
      <c r="B37" s="7" t="s">
        <v>560</v>
      </c>
      <c r="C37" s="7" t="s">
        <v>541</v>
      </c>
      <c r="D37" s="7" t="s">
        <v>561</v>
      </c>
      <c r="E37" s="108">
        <v>0.375</v>
      </c>
      <c r="F37" s="108">
        <v>0.47916666666666669</v>
      </c>
      <c r="G37" s="142" t="s">
        <v>543</v>
      </c>
      <c r="H37" t="s">
        <v>550</v>
      </c>
      <c r="I37" s="7" t="s">
        <v>559</v>
      </c>
    </row>
    <row r="38" spans="1:9">
      <c r="A38" s="7" t="s">
        <v>556</v>
      </c>
      <c r="B38" s="7" t="s">
        <v>562</v>
      </c>
      <c r="C38" s="7" t="s">
        <v>547</v>
      </c>
      <c r="D38" s="7" t="s">
        <v>563</v>
      </c>
      <c r="E38" s="108">
        <v>0.4375</v>
      </c>
      <c r="F38" s="108">
        <v>0.5</v>
      </c>
      <c r="G38" s="142" t="s">
        <v>549</v>
      </c>
      <c r="H38" s="7" t="s">
        <v>564</v>
      </c>
      <c r="I38" s="7" t="s">
        <v>559</v>
      </c>
    </row>
    <row r="39" spans="1:9">
      <c r="A39" s="7" t="s">
        <v>556</v>
      </c>
      <c r="B39" s="7" t="s">
        <v>565</v>
      </c>
      <c r="C39" s="7" t="s">
        <v>535</v>
      </c>
      <c r="D39" s="7" t="s">
        <v>558</v>
      </c>
      <c r="E39" s="108">
        <v>0.54166666666666663</v>
      </c>
      <c r="F39" s="108">
        <v>0.5625</v>
      </c>
      <c r="G39" s="142" t="s">
        <v>537</v>
      </c>
      <c r="H39" s="7" t="s">
        <v>553</v>
      </c>
      <c r="I39" s="7" t="s">
        <v>559</v>
      </c>
    </row>
    <row r="40" spans="1:9">
      <c r="A40" s="7" t="s">
        <v>556</v>
      </c>
      <c r="B40" s="7" t="s">
        <v>566</v>
      </c>
      <c r="C40" s="7" t="s">
        <v>541</v>
      </c>
      <c r="D40" s="7" t="s">
        <v>561</v>
      </c>
      <c r="E40" s="108">
        <v>0.625</v>
      </c>
      <c r="F40" s="108">
        <v>0.72916666666666663</v>
      </c>
      <c r="G40" s="142" t="s">
        <v>543</v>
      </c>
      <c r="H40" s="7" t="s">
        <v>553</v>
      </c>
      <c r="I40" s="7" t="s">
        <v>559</v>
      </c>
    </row>
    <row r="41" spans="1:9">
      <c r="A41" s="7" t="s">
        <v>556</v>
      </c>
      <c r="B41" s="7" t="s">
        <v>567</v>
      </c>
      <c r="C41" s="7" t="s">
        <v>547</v>
      </c>
      <c r="D41" s="7" t="s">
        <v>558</v>
      </c>
      <c r="E41" s="108">
        <v>0.79166666666666663</v>
      </c>
      <c r="F41" s="108">
        <v>0.8125</v>
      </c>
      <c r="G41" s="142" t="s">
        <v>549</v>
      </c>
      <c r="H41" s="7" t="s">
        <v>553</v>
      </c>
      <c r="I41" s="7" t="s">
        <v>559</v>
      </c>
    </row>
    <row r="42" spans="1:9">
      <c r="A42"/>
      <c r="B42"/>
      <c r="C42"/>
      <c r="D42"/>
      <c r="E42" s="119"/>
      <c r="F42" s="119"/>
      <c r="G42"/>
      <c r="H42"/>
      <c r="I42"/>
    </row>
    <row r="43" spans="1:9">
      <c r="A43" s="7" t="s">
        <v>568</v>
      </c>
      <c r="B43" s="109" t="s">
        <v>569</v>
      </c>
      <c r="C43" s="7" t="s">
        <v>570</v>
      </c>
      <c r="D43" s="7" t="s">
        <v>571</v>
      </c>
      <c r="E43" s="119"/>
      <c r="F43" s="119"/>
      <c r="G43"/>
      <c r="H43"/>
      <c r="I43"/>
    </row>
    <row r="44" spans="1:9">
      <c r="A44" s="7" t="s">
        <v>572</v>
      </c>
      <c r="B44" s="109" t="s">
        <v>569</v>
      </c>
      <c r="C44" s="7" t="s">
        <v>573</v>
      </c>
      <c r="D44" s="7" t="s">
        <v>574</v>
      </c>
      <c r="E44" s="119"/>
      <c r="F44" s="119"/>
      <c r="G44"/>
      <c r="H44"/>
      <c r="I44"/>
    </row>
    <row r="45" spans="1:9">
      <c r="A45"/>
      <c r="B45"/>
      <c r="C45"/>
      <c r="D45"/>
      <c r="E45" s="119"/>
      <c r="F45" s="119"/>
      <c r="G45"/>
      <c r="H45"/>
      <c r="I45"/>
    </row>
    <row r="46" spans="1:9" ht="17.399999999999999">
      <c r="A46" s="240" t="s">
        <v>575</v>
      </c>
      <c r="B46" s="241"/>
      <c r="C46" s="241"/>
      <c r="D46" s="241"/>
      <c r="E46" s="241"/>
      <c r="F46" s="241"/>
      <c r="G46" s="241"/>
      <c r="H46" s="241"/>
      <c r="I46" s="241"/>
    </row>
    <row r="47" spans="1:9">
      <c r="A47" s="242" t="s">
        <v>576</v>
      </c>
      <c r="B47" s="243"/>
    </row>
    <row r="48" spans="1:9">
      <c r="A48" s="152" t="s">
        <v>538</v>
      </c>
      <c r="B48" s="153" t="s">
        <v>577</v>
      </c>
      <c r="D48" s="138" t="s">
        <v>578</v>
      </c>
      <c r="E48" s="139" t="s">
        <v>579</v>
      </c>
    </row>
    <row r="49" spans="1:12">
      <c r="A49" s="154" t="s">
        <v>550</v>
      </c>
      <c r="B49" s="153" t="s">
        <v>580</v>
      </c>
      <c r="D49" s="139" t="s">
        <v>581</v>
      </c>
      <c r="E49" s="140" t="s">
        <v>582</v>
      </c>
    </row>
    <row r="50" spans="1:12">
      <c r="A50" s="155" t="s">
        <v>564</v>
      </c>
      <c r="B50" s="156" t="s">
        <v>580</v>
      </c>
    </row>
    <row r="51" spans="1:12">
      <c r="A51" s="152" t="s">
        <v>553</v>
      </c>
      <c r="B51" s="153" t="s">
        <v>583</v>
      </c>
      <c r="D51" s="53" t="s">
        <v>584</v>
      </c>
      <c r="E51" s="7" t="s">
        <v>585</v>
      </c>
    </row>
    <row r="52" spans="1:12">
      <c r="A52" s="157" t="s">
        <v>586</v>
      </c>
      <c r="B52" s="158" t="s">
        <v>587</v>
      </c>
      <c r="D52" s="53" t="s">
        <v>588</v>
      </c>
      <c r="E52" s="7" t="s">
        <v>589</v>
      </c>
    </row>
    <row r="53" spans="1:12">
      <c r="A53" s="136"/>
      <c r="B53" s="135"/>
      <c r="E53"/>
    </row>
    <row r="54" spans="1:12">
      <c r="A54" s="135" t="s">
        <v>590</v>
      </c>
      <c r="B54" s="135" t="s">
        <v>591</v>
      </c>
    </row>
    <row r="55" spans="1:12">
      <c r="A55" s="53" t="s">
        <v>592</v>
      </c>
      <c r="B55" s="53" t="s">
        <v>591</v>
      </c>
    </row>
    <row r="56" spans="1:12">
      <c r="A56" s="114" t="s">
        <v>524</v>
      </c>
      <c r="B56" s="114" t="s">
        <v>525</v>
      </c>
      <c r="C56" s="115" t="s">
        <v>593</v>
      </c>
      <c r="D56" s="115" t="s">
        <v>594</v>
      </c>
      <c r="E56" s="115" t="s">
        <v>595</v>
      </c>
      <c r="F56" s="143" t="s">
        <v>596</v>
      </c>
      <c r="G56" s="115" t="s">
        <v>531</v>
      </c>
      <c r="H56" s="244" t="s">
        <v>532</v>
      </c>
      <c r="I56" s="245"/>
    </row>
    <row r="57" spans="1:12">
      <c r="A57" s="53" t="s">
        <v>597</v>
      </c>
      <c r="B57" s="53" t="s">
        <v>598</v>
      </c>
      <c r="C57" s="113">
        <v>0.3125</v>
      </c>
      <c r="D57" s="53" t="s">
        <v>599</v>
      </c>
      <c r="E57" s="53">
        <v>150</v>
      </c>
      <c r="F57" s="138">
        <v>40</v>
      </c>
      <c r="G57" s="7" t="s">
        <v>538</v>
      </c>
      <c r="H57" s="133" t="s">
        <v>600</v>
      </c>
      <c r="I57" s="7"/>
      <c r="J57"/>
      <c r="K57" s="33" t="s">
        <v>601</v>
      </c>
      <c r="L57" s="33" t="s">
        <v>602</v>
      </c>
    </row>
    <row r="58" spans="1:12">
      <c r="A58" s="53" t="s">
        <v>597</v>
      </c>
      <c r="B58" s="53" t="s">
        <v>603</v>
      </c>
      <c r="C58" s="113">
        <v>0.33333333333333331</v>
      </c>
      <c r="D58" s="53" t="s">
        <v>604</v>
      </c>
      <c r="E58" s="53">
        <v>99</v>
      </c>
      <c r="F58" s="138">
        <v>30</v>
      </c>
      <c r="G58" s="7" t="s">
        <v>538</v>
      </c>
      <c r="H58" s="133" t="s">
        <v>605</v>
      </c>
      <c r="I58" s="7"/>
      <c r="K58" t="s">
        <v>606</v>
      </c>
      <c r="L58" t="s">
        <v>600</v>
      </c>
    </row>
    <row r="59" spans="1:12">
      <c r="A59" s="53" t="s">
        <v>597</v>
      </c>
      <c r="B59" s="53" t="s">
        <v>607</v>
      </c>
      <c r="C59" s="113">
        <v>0.375</v>
      </c>
      <c r="D59" s="53" t="s">
        <v>608</v>
      </c>
      <c r="E59" s="53">
        <v>180</v>
      </c>
      <c r="F59" s="138">
        <v>35</v>
      </c>
      <c r="G59" t="s">
        <v>550</v>
      </c>
      <c r="H59" s="133" t="s">
        <v>609</v>
      </c>
      <c r="I59" s="7"/>
      <c r="K59" t="s">
        <v>610</v>
      </c>
      <c r="L59" t="s">
        <v>605</v>
      </c>
    </row>
    <row r="60" spans="1:12">
      <c r="A60" s="53" t="s">
        <v>611</v>
      </c>
      <c r="B60" s="53" t="s">
        <v>612</v>
      </c>
      <c r="C60" s="113">
        <v>0.41666666666666669</v>
      </c>
      <c r="D60" s="53" t="s">
        <v>613</v>
      </c>
      <c r="E60" s="53">
        <v>50</v>
      </c>
      <c r="F60" s="138">
        <v>25</v>
      </c>
      <c r="G60" s="7" t="s">
        <v>564</v>
      </c>
      <c r="H60" s="133" t="s">
        <v>614</v>
      </c>
      <c r="I60" s="7"/>
      <c r="K60" t="s">
        <v>615</v>
      </c>
      <c r="L60" t="s">
        <v>609</v>
      </c>
    </row>
    <row r="61" spans="1:12">
      <c r="A61" s="53" t="s">
        <v>597</v>
      </c>
      <c r="B61" s="53" t="s">
        <v>616</v>
      </c>
      <c r="C61" s="113">
        <v>0.54166666666666663</v>
      </c>
      <c r="D61" s="53" t="s">
        <v>617</v>
      </c>
      <c r="E61" s="53">
        <v>120</v>
      </c>
      <c r="F61" s="138">
        <v>50</v>
      </c>
      <c r="G61" s="7" t="s">
        <v>553</v>
      </c>
      <c r="H61" s="133" t="s">
        <v>618</v>
      </c>
      <c r="I61" s="7"/>
      <c r="K61" t="s">
        <v>619</v>
      </c>
      <c r="L61" t="s">
        <v>614</v>
      </c>
    </row>
    <row r="62" spans="1:12">
      <c r="A62" s="53" t="s">
        <v>620</v>
      </c>
      <c r="B62" s="53" t="s">
        <v>621</v>
      </c>
      <c r="C62" s="113">
        <v>0.58333333333333337</v>
      </c>
      <c r="D62" s="53" t="s">
        <v>622</v>
      </c>
      <c r="E62" s="53">
        <v>99</v>
      </c>
      <c r="F62" s="138">
        <v>40</v>
      </c>
      <c r="G62" s="7" t="s">
        <v>553</v>
      </c>
      <c r="H62" s="133" t="s">
        <v>605</v>
      </c>
      <c r="I62" s="7"/>
      <c r="K62" t="s">
        <v>606</v>
      </c>
      <c r="L62" t="s">
        <v>618</v>
      </c>
    </row>
    <row r="63" spans="1:12">
      <c r="A63" s="53" t="s">
        <v>597</v>
      </c>
      <c r="B63" s="53" t="s">
        <v>623</v>
      </c>
      <c r="C63" s="113">
        <v>0.66666666666666663</v>
      </c>
      <c r="D63" s="53" t="s">
        <v>624</v>
      </c>
      <c r="E63" s="53">
        <v>160</v>
      </c>
      <c r="F63" s="138">
        <v>30</v>
      </c>
      <c r="G63" s="7" t="s">
        <v>553</v>
      </c>
      <c r="H63" s="133" t="s">
        <v>625</v>
      </c>
      <c r="I63" s="7"/>
      <c r="K63" t="s">
        <v>626</v>
      </c>
      <c r="L63" t="s">
        <v>605</v>
      </c>
    </row>
    <row r="64" spans="1:12">
      <c r="A64" s="53" t="s">
        <v>611</v>
      </c>
      <c r="B64" s="53" t="s">
        <v>627</v>
      </c>
      <c r="C64" s="113">
        <v>0.75</v>
      </c>
      <c r="D64" s="53" t="s">
        <v>628</v>
      </c>
      <c r="E64" s="53">
        <v>80</v>
      </c>
      <c r="F64" s="138">
        <v>35</v>
      </c>
      <c r="G64" s="7" t="s">
        <v>553</v>
      </c>
      <c r="H64" s="133" t="s">
        <v>629</v>
      </c>
      <c r="I64" s="7"/>
      <c r="K64" t="s">
        <v>630</v>
      </c>
      <c r="L64" t="s">
        <v>625</v>
      </c>
    </row>
    <row r="65" spans="1:12">
      <c r="K65" t="s">
        <v>631</v>
      </c>
      <c r="L65" t="s">
        <v>629</v>
      </c>
    </row>
    <row r="66" spans="1:12" ht="17.399999999999999">
      <c r="A66" s="240" t="s">
        <v>632</v>
      </c>
      <c r="B66" s="241"/>
      <c r="C66" s="241"/>
      <c r="D66" s="241"/>
      <c r="E66" s="241"/>
      <c r="F66" s="241"/>
      <c r="G66" s="241"/>
      <c r="H66" s="241"/>
      <c r="I66" s="241"/>
    </row>
    <row r="67" spans="1:12">
      <c r="A67" s="246" t="s">
        <v>633</v>
      </c>
      <c r="B67" s="247"/>
      <c r="C67" s="248"/>
    </row>
    <row r="68" spans="1:12">
      <c r="A68" s="102" t="s">
        <v>634</v>
      </c>
      <c r="B68" s="7" t="s">
        <v>635</v>
      </c>
      <c r="C68" s="118"/>
      <c r="D68" s="53" t="s">
        <v>636</v>
      </c>
      <c r="E68" s="53" t="s">
        <v>637</v>
      </c>
    </row>
    <row r="69" spans="1:12">
      <c r="A69" s="102" t="s">
        <v>638</v>
      </c>
      <c r="B69" s="7" t="s">
        <v>639</v>
      </c>
      <c r="C69" s="118"/>
      <c r="D69" s="135" t="s">
        <v>640</v>
      </c>
      <c r="E69" s="136" t="s">
        <v>641</v>
      </c>
      <c r="F69" s="118"/>
      <c r="G69" s="160" t="s">
        <v>60</v>
      </c>
      <c r="H69" s="160">
        <v>25</v>
      </c>
    </row>
    <row r="70" spans="1:12">
      <c r="A70" s="102" t="s">
        <v>642</v>
      </c>
      <c r="B70" s="7" t="s">
        <v>643</v>
      </c>
      <c r="C70" s="118"/>
      <c r="D70" s="53" t="s">
        <v>644</v>
      </c>
      <c r="E70" s="7" t="s">
        <v>645</v>
      </c>
      <c r="F70" s="103"/>
    </row>
    <row r="73" spans="1:12">
      <c r="A73" s="115" t="s">
        <v>646</v>
      </c>
      <c r="B73" s="115" t="s">
        <v>647</v>
      </c>
      <c r="C73" s="115" t="s">
        <v>648</v>
      </c>
      <c r="D73" s="115" t="s">
        <v>649</v>
      </c>
      <c r="E73" s="115" t="s">
        <v>531</v>
      </c>
      <c r="F73" s="115" t="s">
        <v>650</v>
      </c>
      <c r="G73" s="115" t="s">
        <v>532</v>
      </c>
    </row>
    <row r="74" spans="1:12">
      <c r="A74" s="7" t="s">
        <v>651</v>
      </c>
      <c r="B74" s="7" t="s">
        <v>652</v>
      </c>
      <c r="C74" s="7">
        <v>123</v>
      </c>
      <c r="D74" s="7">
        <v>107</v>
      </c>
      <c r="E74" s="7" t="s">
        <v>634</v>
      </c>
      <c r="F74" s="7">
        <v>16</v>
      </c>
      <c r="G74" s="7" t="s">
        <v>605</v>
      </c>
      <c r="I74"/>
    </row>
    <row r="75" spans="1:12">
      <c r="A75" s="7" t="s">
        <v>653</v>
      </c>
      <c r="B75" s="7" t="s">
        <v>654</v>
      </c>
      <c r="C75" s="7">
        <v>82</v>
      </c>
      <c r="D75" s="7">
        <v>91</v>
      </c>
      <c r="E75" s="7" t="s">
        <v>634</v>
      </c>
      <c r="F75" s="7">
        <v>0</v>
      </c>
      <c r="G75" s="7" t="s">
        <v>609</v>
      </c>
    </row>
    <row r="76" spans="1:12">
      <c r="A76" s="7" t="s">
        <v>655</v>
      </c>
      <c r="B76" s="7" t="s">
        <v>656</v>
      </c>
      <c r="C76" s="7">
        <v>61</v>
      </c>
      <c r="D76" s="7">
        <v>51</v>
      </c>
      <c r="E76" s="7" t="s">
        <v>638</v>
      </c>
      <c r="F76" s="7">
        <v>61</v>
      </c>
      <c r="G76" s="7" t="s">
        <v>625</v>
      </c>
    </row>
    <row r="77" spans="1:12">
      <c r="A77" s="7" t="s">
        <v>657</v>
      </c>
      <c r="B77" s="7" t="s">
        <v>658</v>
      </c>
      <c r="C77" s="7">
        <v>21</v>
      </c>
      <c r="D77" s="7">
        <v>26</v>
      </c>
      <c r="E77" s="7" t="s">
        <v>634</v>
      </c>
      <c r="F77" s="7">
        <v>0</v>
      </c>
      <c r="G77" s="7" t="s">
        <v>659</v>
      </c>
    </row>
    <row r="78" spans="1:12">
      <c r="A78" s="7" t="s">
        <v>660</v>
      </c>
      <c r="B78" s="7" t="s">
        <v>661</v>
      </c>
      <c r="C78" s="7">
        <v>152</v>
      </c>
      <c r="D78" s="7">
        <v>141</v>
      </c>
      <c r="E78" s="7" t="s">
        <v>634</v>
      </c>
      <c r="F78" s="7">
        <v>11</v>
      </c>
      <c r="G78" s="7" t="s">
        <v>662</v>
      </c>
    </row>
    <row r="79" spans="1:12">
      <c r="A79" s="7" t="s">
        <v>663</v>
      </c>
      <c r="B79" s="7" t="s">
        <v>664</v>
      </c>
      <c r="C79" s="7">
        <v>41</v>
      </c>
      <c r="D79" s="7">
        <v>46</v>
      </c>
      <c r="E79" s="7" t="s">
        <v>638</v>
      </c>
      <c r="F79" s="7">
        <v>41</v>
      </c>
      <c r="G79" s="7" t="s">
        <v>609</v>
      </c>
    </row>
    <row r="80" spans="1:12">
      <c r="A80" s="7" t="s">
        <v>665</v>
      </c>
      <c r="B80" s="7" t="s">
        <v>666</v>
      </c>
      <c r="C80" s="7">
        <v>0</v>
      </c>
      <c r="D80" s="7">
        <v>0</v>
      </c>
      <c r="E80" s="7" t="s">
        <v>642</v>
      </c>
      <c r="F80" s="7">
        <v>0</v>
      </c>
      <c r="G80" s="7" t="s">
        <v>609</v>
      </c>
    </row>
    <row r="81" spans="1:9">
      <c r="A81" s="7" t="s">
        <v>667</v>
      </c>
      <c r="B81" s="7" t="s">
        <v>668</v>
      </c>
      <c r="C81" s="7">
        <v>26</v>
      </c>
      <c r="D81" s="7">
        <v>21</v>
      </c>
      <c r="E81" s="7" t="s">
        <v>634</v>
      </c>
      <c r="F81" s="7">
        <v>5</v>
      </c>
      <c r="G81" s="7" t="s">
        <v>629</v>
      </c>
    </row>
    <row r="82" spans="1:9">
      <c r="A82" s="7" t="s">
        <v>669</v>
      </c>
      <c r="B82" s="7" t="s">
        <v>664</v>
      </c>
      <c r="C82" s="7">
        <v>35</v>
      </c>
      <c r="D82" s="7">
        <v>32</v>
      </c>
      <c r="E82" s="7" t="s">
        <v>634</v>
      </c>
      <c r="F82" s="7">
        <v>3</v>
      </c>
      <c r="G82" s="7" t="s">
        <v>609</v>
      </c>
    </row>
    <row r="83" spans="1:9">
      <c r="A83" s="7" t="s">
        <v>670</v>
      </c>
      <c r="B83" s="7" t="s">
        <v>664</v>
      </c>
      <c r="C83" s="7">
        <v>28</v>
      </c>
      <c r="D83" s="7">
        <v>29</v>
      </c>
      <c r="E83" s="7" t="s">
        <v>634</v>
      </c>
      <c r="F83" s="7">
        <v>0</v>
      </c>
      <c r="G83" s="7" t="s">
        <v>609</v>
      </c>
    </row>
    <row r="85" spans="1:9" ht="17.399999999999999">
      <c r="A85" s="240" t="s">
        <v>671</v>
      </c>
      <c r="B85" s="241"/>
      <c r="C85" s="241"/>
      <c r="D85" s="241"/>
      <c r="E85" s="241"/>
      <c r="F85" s="241"/>
      <c r="G85" s="241"/>
      <c r="H85" s="241"/>
      <c r="I85" s="241"/>
    </row>
    <row r="86" spans="1:9">
      <c r="A86" s="115" t="s">
        <v>601</v>
      </c>
      <c r="B86" s="115" t="s">
        <v>647</v>
      </c>
      <c r="C86" s="115" t="s">
        <v>648</v>
      </c>
      <c r="D86" s="249" t="s">
        <v>672</v>
      </c>
      <c r="E86" s="250"/>
      <c r="F86" s="115" t="s">
        <v>531</v>
      </c>
      <c r="G86" s="115" t="s">
        <v>532</v>
      </c>
      <c r="H86" s="33"/>
      <c r="I86" s="33"/>
    </row>
    <row r="87" spans="1:9">
      <c r="A87" s="7" t="s">
        <v>673</v>
      </c>
      <c r="B87" s="7" t="s">
        <v>674</v>
      </c>
      <c r="C87" s="7">
        <v>347</v>
      </c>
      <c r="D87" s="108">
        <v>0.25</v>
      </c>
      <c r="E87" s="108">
        <v>0.91666666666666663</v>
      </c>
      <c r="F87" s="109" t="s">
        <v>675</v>
      </c>
      <c r="G87" s="7" t="s">
        <v>625</v>
      </c>
      <c r="H87"/>
      <c r="I87"/>
    </row>
    <row r="88" spans="1:9">
      <c r="A88" s="7" t="s">
        <v>676</v>
      </c>
      <c r="B88" s="7" t="s">
        <v>677</v>
      </c>
      <c r="C88" s="7">
        <v>289</v>
      </c>
      <c r="D88" s="108">
        <v>0.20833333333333334</v>
      </c>
      <c r="E88" s="108">
        <v>0.95833333333333337</v>
      </c>
      <c r="F88" s="109" t="s">
        <v>675</v>
      </c>
      <c r="G88" s="7" t="s">
        <v>678</v>
      </c>
      <c r="H88"/>
      <c r="I88"/>
    </row>
    <row r="89" spans="1:9">
      <c r="A89" s="7" t="s">
        <v>679</v>
      </c>
      <c r="B89" s="7" t="s">
        <v>680</v>
      </c>
      <c r="C89" s="7">
        <v>198</v>
      </c>
      <c r="D89" s="108">
        <v>0.25</v>
      </c>
      <c r="E89" s="108">
        <v>0.75</v>
      </c>
      <c r="F89" s="109" t="s">
        <v>675</v>
      </c>
      <c r="G89" s="7" t="s">
        <v>605</v>
      </c>
      <c r="H89"/>
      <c r="I89"/>
    </row>
    <row r="90" spans="1:9">
      <c r="A90" s="7" t="s">
        <v>681</v>
      </c>
      <c r="B90" s="7" t="s">
        <v>682</v>
      </c>
      <c r="C90" s="7">
        <v>412</v>
      </c>
      <c r="D90" s="108">
        <v>0.29166666666666669</v>
      </c>
      <c r="E90" s="108">
        <v>0.875</v>
      </c>
      <c r="F90" s="109" t="s">
        <v>683</v>
      </c>
      <c r="G90" s="7" t="s">
        <v>662</v>
      </c>
      <c r="H90"/>
      <c r="I90"/>
    </row>
    <row r="91" spans="1:9">
      <c r="A91" s="7" t="s">
        <v>668</v>
      </c>
      <c r="B91" s="7" t="s">
        <v>684</v>
      </c>
      <c r="C91" s="7">
        <v>156</v>
      </c>
      <c r="D91" s="108">
        <v>0.25</v>
      </c>
      <c r="E91" s="108">
        <v>0.83333333333333337</v>
      </c>
      <c r="F91" s="109" t="s">
        <v>675</v>
      </c>
      <c r="G91" s="7" t="s">
        <v>629</v>
      </c>
      <c r="H91"/>
      <c r="I91"/>
    </row>
    <row r="92" spans="1:9">
      <c r="A92" s="7" t="s">
        <v>685</v>
      </c>
      <c r="B92" s="7" t="s">
        <v>686</v>
      </c>
      <c r="C92" s="7">
        <v>112</v>
      </c>
      <c r="D92" s="108">
        <v>0.29166666666666669</v>
      </c>
      <c r="E92" s="108">
        <v>0.70833333333333337</v>
      </c>
      <c r="F92" s="109" t="s">
        <v>675</v>
      </c>
      <c r="G92" s="7" t="s">
        <v>609</v>
      </c>
      <c r="H92"/>
      <c r="I92"/>
    </row>
    <row r="93" spans="1:9">
      <c r="A93" s="7" t="s">
        <v>687</v>
      </c>
      <c r="B93" s="7" t="s">
        <v>677</v>
      </c>
      <c r="C93" s="7">
        <v>167</v>
      </c>
      <c r="D93" s="108">
        <v>0.33333333333333331</v>
      </c>
      <c r="E93" s="108">
        <v>0.70833333333333337</v>
      </c>
      <c r="F93" s="109" t="s">
        <v>683</v>
      </c>
      <c r="G93" s="7" t="s">
        <v>688</v>
      </c>
      <c r="H93"/>
      <c r="I93"/>
    </row>
    <row r="94" spans="1:9">
      <c r="A94" s="7" t="s">
        <v>689</v>
      </c>
      <c r="B94" s="7" t="s">
        <v>690</v>
      </c>
      <c r="C94" s="7">
        <v>94</v>
      </c>
      <c r="D94" s="108">
        <v>0.25</v>
      </c>
      <c r="E94" s="108">
        <v>0.75</v>
      </c>
      <c r="F94" s="109" t="s">
        <v>675</v>
      </c>
      <c r="G94" s="7" t="s">
        <v>691</v>
      </c>
      <c r="H94"/>
      <c r="I94"/>
    </row>
    <row r="95" spans="1:9">
      <c r="A95" s="7" t="s">
        <v>692</v>
      </c>
      <c r="B95" s="7" t="s">
        <v>693</v>
      </c>
      <c r="C95" s="7">
        <v>234</v>
      </c>
      <c r="D95" s="108">
        <v>0.29166666666666669</v>
      </c>
      <c r="E95" s="108">
        <v>0.70833333333333337</v>
      </c>
      <c r="F95" s="109" t="s">
        <v>675</v>
      </c>
      <c r="G95" s="7" t="s">
        <v>618</v>
      </c>
      <c r="H95"/>
      <c r="I95"/>
    </row>
    <row r="96" spans="1:9">
      <c r="A96" s="7" t="s">
        <v>694</v>
      </c>
      <c r="B96" s="7" t="s">
        <v>695</v>
      </c>
      <c r="C96" s="7">
        <v>143</v>
      </c>
      <c r="D96" s="108">
        <v>0.25</v>
      </c>
      <c r="E96" s="108">
        <v>0.83333333333333337</v>
      </c>
      <c r="F96" s="109" t="s">
        <v>675</v>
      </c>
      <c r="G96" s="7" t="s">
        <v>678</v>
      </c>
      <c r="H96"/>
      <c r="I96"/>
    </row>
    <row r="97" spans="1:9" hidden="1">
      <c r="A97" s="7" t="s">
        <v>696</v>
      </c>
      <c r="B97" s="7" t="s">
        <v>697</v>
      </c>
      <c r="C97" s="7">
        <v>128</v>
      </c>
      <c r="D97" s="108">
        <v>0.25</v>
      </c>
      <c r="E97" s="108">
        <v>0.75</v>
      </c>
      <c r="F97" s="109" t="s">
        <v>675</v>
      </c>
      <c r="G97" s="7" t="s">
        <v>625</v>
      </c>
      <c r="H97"/>
      <c r="I97"/>
    </row>
    <row r="98" spans="1:9" hidden="1">
      <c r="A98" s="7" t="s">
        <v>698</v>
      </c>
      <c r="B98" s="7" t="s">
        <v>699</v>
      </c>
      <c r="C98" s="7">
        <v>189</v>
      </c>
      <c r="D98" s="108">
        <v>0.29166666666666669</v>
      </c>
      <c r="E98" s="108">
        <v>0.79166666666666663</v>
      </c>
      <c r="F98" s="109" t="s">
        <v>675</v>
      </c>
      <c r="G98" s="7" t="s">
        <v>700</v>
      </c>
      <c r="H98"/>
      <c r="I98"/>
    </row>
    <row r="99" spans="1:9" hidden="1">
      <c r="A99" s="7" t="s">
        <v>701</v>
      </c>
      <c r="B99" s="7" t="s">
        <v>702</v>
      </c>
      <c r="C99" s="7">
        <v>312</v>
      </c>
      <c r="D99" s="108">
        <v>0.20833333333333334</v>
      </c>
      <c r="E99" s="108">
        <v>0.83333333333333337</v>
      </c>
      <c r="F99" s="109" t="s">
        <v>675</v>
      </c>
      <c r="G99" s="7" t="s">
        <v>609</v>
      </c>
      <c r="H99"/>
      <c r="I99"/>
    </row>
    <row r="100" spans="1:9" hidden="1">
      <c r="A100" s="7" t="s">
        <v>703</v>
      </c>
      <c r="B100" s="7" t="s">
        <v>682</v>
      </c>
      <c r="C100" s="7">
        <v>176</v>
      </c>
      <c r="D100" s="108">
        <v>0.29166666666666669</v>
      </c>
      <c r="E100" s="108">
        <v>0.875</v>
      </c>
      <c r="F100" s="109" t="s">
        <v>675</v>
      </c>
      <c r="G100" s="7" t="s">
        <v>662</v>
      </c>
      <c r="H100"/>
      <c r="I100"/>
    </row>
    <row r="101" spans="1:9" hidden="1">
      <c r="A101" s="7" t="s">
        <v>704</v>
      </c>
      <c r="B101" s="7" t="s">
        <v>695</v>
      </c>
      <c r="C101" s="7">
        <v>135</v>
      </c>
      <c r="D101" s="108">
        <v>0.29166666666666669</v>
      </c>
      <c r="E101" s="108">
        <v>0.70833333333333337</v>
      </c>
      <c r="F101" s="109" t="s">
        <v>675</v>
      </c>
      <c r="G101" s="7" t="s">
        <v>678</v>
      </c>
      <c r="H101"/>
      <c r="I101"/>
    </row>
    <row r="104" spans="1:9" ht="17.399999999999999" hidden="1">
      <c r="A104" s="240" t="s">
        <v>705</v>
      </c>
      <c r="B104" s="241"/>
      <c r="C104" s="241"/>
      <c r="D104" s="241"/>
      <c r="E104" s="241"/>
      <c r="F104" s="241"/>
      <c r="G104" s="241"/>
      <c r="H104" s="241"/>
      <c r="I104" s="241"/>
    </row>
    <row r="105" spans="1:9" hidden="1">
      <c r="A105" s="116" t="s">
        <v>706</v>
      </c>
      <c r="B105" s="116" t="s">
        <v>707</v>
      </c>
      <c r="C105" s="116" t="s">
        <v>708</v>
      </c>
      <c r="D105" s="116" t="s">
        <v>709</v>
      </c>
      <c r="E105" s="116" t="s">
        <v>710</v>
      </c>
      <c r="F105" s="116" t="s">
        <v>711</v>
      </c>
    </row>
    <row r="106" spans="1:9" hidden="1">
      <c r="A106" s="117" t="s">
        <v>712</v>
      </c>
      <c r="B106" s="53" t="s">
        <v>713</v>
      </c>
      <c r="C106" s="53">
        <v>6521</v>
      </c>
      <c r="D106" s="53">
        <v>2608</v>
      </c>
      <c r="E106" s="53">
        <v>489</v>
      </c>
      <c r="F106" s="53">
        <v>3424</v>
      </c>
    </row>
    <row r="107" spans="1:9" hidden="1">
      <c r="A107" s="117" t="s">
        <v>714</v>
      </c>
      <c r="B107" s="53" t="s">
        <v>715</v>
      </c>
      <c r="C107" s="53">
        <v>4583</v>
      </c>
      <c r="D107" s="53">
        <v>1833</v>
      </c>
      <c r="E107" s="53">
        <v>344</v>
      </c>
      <c r="F107" s="53">
        <v>2406</v>
      </c>
    </row>
    <row r="108" spans="1:9" hidden="1">
      <c r="A108" s="117" t="s">
        <v>716</v>
      </c>
      <c r="B108" s="53" t="s">
        <v>717</v>
      </c>
      <c r="C108" s="53">
        <v>4679</v>
      </c>
      <c r="D108" s="53">
        <v>1872</v>
      </c>
      <c r="E108" s="53">
        <v>351</v>
      </c>
      <c r="F108" s="53">
        <v>2456</v>
      </c>
    </row>
    <row r="109" spans="1:9" hidden="1">
      <c r="A109" s="117" t="s">
        <v>718</v>
      </c>
      <c r="B109" s="53" t="s">
        <v>719</v>
      </c>
      <c r="C109" s="53">
        <v>4732</v>
      </c>
      <c r="D109" s="53">
        <v>1893</v>
      </c>
      <c r="E109" s="53">
        <v>355</v>
      </c>
      <c r="F109" s="53">
        <v>2484</v>
      </c>
    </row>
    <row r="110" spans="1:9" hidden="1">
      <c r="A110" s="117" t="s">
        <v>720</v>
      </c>
      <c r="B110" s="53" t="s">
        <v>721</v>
      </c>
      <c r="C110" s="53">
        <v>6714</v>
      </c>
      <c r="D110" s="53">
        <v>2686</v>
      </c>
      <c r="E110" s="53">
        <v>503</v>
      </c>
      <c r="F110" s="53">
        <v>3525</v>
      </c>
    </row>
    <row r="111" spans="1:9" hidden="1">
      <c r="A111" s="117" t="s">
        <v>722</v>
      </c>
      <c r="B111" s="53" t="s">
        <v>723</v>
      </c>
      <c r="C111" s="53">
        <v>8743</v>
      </c>
      <c r="D111" s="53">
        <v>3497</v>
      </c>
      <c r="E111" s="53">
        <v>656</v>
      </c>
      <c r="F111" s="53">
        <v>4590</v>
      </c>
    </row>
    <row r="112" spans="1:9" hidden="1">
      <c r="A112" s="117" t="s">
        <v>724</v>
      </c>
      <c r="B112" s="53" t="s">
        <v>725</v>
      </c>
      <c r="C112" s="53">
        <v>8921</v>
      </c>
      <c r="D112" s="53">
        <v>3568</v>
      </c>
      <c r="E112" s="53">
        <v>669</v>
      </c>
      <c r="F112" s="53">
        <v>4684</v>
      </c>
    </row>
    <row r="113" spans="1:6" hidden="1">
      <c r="A113" s="117" t="s">
        <v>726</v>
      </c>
      <c r="B113" s="53" t="s">
        <v>713</v>
      </c>
      <c r="C113" s="53">
        <v>6489</v>
      </c>
      <c r="D113" s="53">
        <v>2596</v>
      </c>
      <c r="E113" s="53">
        <v>486</v>
      </c>
      <c r="F113" s="53">
        <v>3407</v>
      </c>
    </row>
    <row r="114" spans="1:6" hidden="1">
      <c r="A114" s="117" t="s">
        <v>727</v>
      </c>
      <c r="B114" s="53" t="s">
        <v>715</v>
      </c>
      <c r="C114" s="53">
        <v>4617</v>
      </c>
      <c r="D114" s="53">
        <v>1847</v>
      </c>
      <c r="E114" s="53">
        <v>346</v>
      </c>
      <c r="F114" s="53">
        <v>2424</v>
      </c>
    </row>
    <row r="115" spans="1:6" hidden="1">
      <c r="A115" s="117" t="s">
        <v>728</v>
      </c>
      <c r="B115" s="53" t="s">
        <v>717</v>
      </c>
      <c r="C115" s="53">
        <v>4698</v>
      </c>
      <c r="D115" s="53">
        <v>1879</v>
      </c>
      <c r="E115" s="53">
        <v>352</v>
      </c>
      <c r="F115" s="53">
        <v>2467</v>
      </c>
    </row>
    <row r="116" spans="1:6" hidden="1">
      <c r="A116" s="117" t="s">
        <v>729</v>
      </c>
      <c r="B116" s="53" t="s">
        <v>719</v>
      </c>
      <c r="C116" s="53">
        <v>4756</v>
      </c>
      <c r="D116" s="53">
        <v>1902</v>
      </c>
      <c r="E116" s="53">
        <v>357</v>
      </c>
      <c r="F116" s="53">
        <v>2497</v>
      </c>
    </row>
    <row r="117" spans="1:6" hidden="1">
      <c r="A117" s="117" t="s">
        <v>730</v>
      </c>
      <c r="B117" s="53" t="s">
        <v>721</v>
      </c>
      <c r="C117" s="53">
        <v>6792</v>
      </c>
      <c r="D117" s="53">
        <v>2717</v>
      </c>
      <c r="E117" s="53">
        <v>509</v>
      </c>
      <c r="F117" s="53">
        <v>3566</v>
      </c>
    </row>
    <row r="118" spans="1:6" hidden="1">
      <c r="A118" s="53" t="s">
        <v>731</v>
      </c>
      <c r="B118" s="53" t="s">
        <v>723</v>
      </c>
      <c r="C118" s="53">
        <v>8812</v>
      </c>
      <c r="D118" s="53">
        <v>3525</v>
      </c>
      <c r="E118" s="53">
        <v>661</v>
      </c>
      <c r="F118" s="53">
        <v>4626</v>
      </c>
    </row>
    <row r="119" spans="1:6" hidden="1">
      <c r="A119" s="53" t="s">
        <v>732</v>
      </c>
      <c r="B119" s="53" t="s">
        <v>725</v>
      </c>
      <c r="C119" s="53">
        <v>8976</v>
      </c>
      <c r="D119" s="53">
        <v>3590</v>
      </c>
      <c r="E119" s="53">
        <v>673</v>
      </c>
      <c r="F119" s="53">
        <v>4713</v>
      </c>
    </row>
    <row r="120" spans="1:6" hidden="1">
      <c r="A120" s="53" t="s">
        <v>733</v>
      </c>
      <c r="B120" s="53" t="s">
        <v>713</v>
      </c>
      <c r="C120" s="53">
        <v>6543</v>
      </c>
      <c r="D120" s="53">
        <v>2617</v>
      </c>
      <c r="E120" s="53">
        <v>491</v>
      </c>
      <c r="F120" s="53">
        <v>3435</v>
      </c>
    </row>
    <row r="121" spans="1:6" hidden="1">
      <c r="A121" s="53" t="s">
        <v>734</v>
      </c>
      <c r="B121" s="53" t="s">
        <v>715</v>
      </c>
      <c r="C121" s="53">
        <v>4639</v>
      </c>
      <c r="D121" s="53">
        <v>1856</v>
      </c>
      <c r="E121" s="53">
        <v>348</v>
      </c>
      <c r="F121" s="53">
        <v>2435</v>
      </c>
    </row>
    <row r="122" spans="1:6" hidden="1">
      <c r="A122" s="53" t="s">
        <v>735</v>
      </c>
      <c r="B122" s="53" t="s">
        <v>717</v>
      </c>
      <c r="C122" s="53">
        <v>4712</v>
      </c>
      <c r="D122" s="53">
        <v>1885</v>
      </c>
      <c r="E122" s="53">
        <v>353</v>
      </c>
      <c r="F122" s="53">
        <v>2474</v>
      </c>
    </row>
    <row r="123" spans="1:6" hidden="1">
      <c r="A123" s="53" t="s">
        <v>736</v>
      </c>
      <c r="B123" s="53" t="s">
        <v>719</v>
      </c>
      <c r="C123" s="53">
        <v>4778</v>
      </c>
      <c r="D123" s="53">
        <v>1911</v>
      </c>
      <c r="E123" s="53">
        <v>358</v>
      </c>
      <c r="F123" s="53">
        <v>2509</v>
      </c>
    </row>
    <row r="124" spans="1:6" hidden="1">
      <c r="A124" s="53" t="s">
        <v>737</v>
      </c>
      <c r="B124" s="53" t="s">
        <v>721</v>
      </c>
      <c r="C124" s="53">
        <v>6839</v>
      </c>
      <c r="D124" s="53">
        <v>2736</v>
      </c>
      <c r="E124" s="53">
        <v>513</v>
      </c>
      <c r="F124" s="53">
        <v>3590</v>
      </c>
    </row>
    <row r="125" spans="1:6" hidden="1">
      <c r="A125" s="53" t="s">
        <v>738</v>
      </c>
      <c r="B125" s="53" t="s">
        <v>723</v>
      </c>
      <c r="C125" s="53">
        <v>8874</v>
      </c>
      <c r="D125" s="53">
        <v>3550</v>
      </c>
      <c r="E125" s="53">
        <v>665</v>
      </c>
      <c r="F125" s="53">
        <v>4659</v>
      </c>
    </row>
    <row r="126" spans="1:6" hidden="1">
      <c r="A126" s="53" t="s">
        <v>739</v>
      </c>
      <c r="B126" s="53" t="s">
        <v>740</v>
      </c>
      <c r="C126" s="53">
        <v>9123</v>
      </c>
      <c r="D126" s="53">
        <v>3649</v>
      </c>
      <c r="E126" s="53">
        <v>684</v>
      </c>
      <c r="F126" s="53">
        <v>4790</v>
      </c>
    </row>
    <row r="129" spans="1:9" ht="18.75" customHeight="1">
      <c r="A129" s="240" t="s">
        <v>741</v>
      </c>
      <c r="B129" s="241"/>
      <c r="C129" s="241"/>
      <c r="D129" s="241"/>
      <c r="E129" s="241"/>
      <c r="F129" s="241"/>
      <c r="G129" s="241"/>
      <c r="H129" s="241"/>
      <c r="I129" s="241"/>
    </row>
    <row r="130" spans="1:9">
      <c r="B130" s="144" t="s">
        <v>742</v>
      </c>
      <c r="C130" s="116" t="s">
        <v>601</v>
      </c>
      <c r="D130" s="116" t="s">
        <v>743</v>
      </c>
    </row>
    <row r="131" spans="1:9">
      <c r="B131" s="53">
        <v>1</v>
      </c>
      <c r="C131" s="7" t="s">
        <v>673</v>
      </c>
      <c r="D131" s="7">
        <v>122.14400000000001</v>
      </c>
    </row>
    <row r="132" spans="1:9">
      <c r="B132" s="53">
        <v>2</v>
      </c>
      <c r="C132" s="7" t="s">
        <v>676</v>
      </c>
      <c r="D132" s="7">
        <v>91.608000000000004</v>
      </c>
    </row>
    <row r="133" spans="1:9">
      <c r="B133" s="53">
        <v>3</v>
      </c>
      <c r="C133" s="7" t="s">
        <v>744</v>
      </c>
      <c r="D133" s="7">
        <v>61.072000000000003</v>
      </c>
    </row>
    <row r="134" spans="1:9">
      <c r="B134" s="53">
        <v>4</v>
      </c>
      <c r="C134" s="7" t="s">
        <v>745</v>
      </c>
      <c r="D134" s="7">
        <v>45.804000000000002</v>
      </c>
    </row>
    <row r="135" spans="1:9">
      <c r="B135" s="53">
        <v>5</v>
      </c>
      <c r="C135" s="7" t="s">
        <v>668</v>
      </c>
      <c r="D135" s="7">
        <v>30.536000000000001</v>
      </c>
    </row>
    <row r="136" spans="1:9">
      <c r="B136" s="53">
        <v>6</v>
      </c>
      <c r="C136" s="7" t="s">
        <v>746</v>
      </c>
      <c r="D136" s="7">
        <v>30.536000000000001</v>
      </c>
    </row>
    <row r="137" spans="1:9">
      <c r="B137" s="53">
        <v>7</v>
      </c>
      <c r="C137" s="7" t="s">
        <v>687</v>
      </c>
      <c r="D137" s="7">
        <v>22.902000000000001</v>
      </c>
    </row>
    <row r="138" spans="1:9">
      <c r="B138" s="53">
        <v>8</v>
      </c>
      <c r="C138" s="7" t="s">
        <v>692</v>
      </c>
      <c r="D138" s="7">
        <v>22.902000000000001</v>
      </c>
    </row>
    <row r="139" spans="1:9">
      <c r="B139" s="53">
        <v>9</v>
      </c>
      <c r="C139" s="134" t="s">
        <v>689</v>
      </c>
      <c r="D139" s="134">
        <v>15.268000000000001</v>
      </c>
    </row>
    <row r="140" spans="1:9">
      <c r="B140" s="145">
        <v>10</v>
      </c>
      <c r="C140" s="7" t="s">
        <v>694</v>
      </c>
      <c r="D140" s="7">
        <v>15.268000000000001</v>
      </c>
    </row>
    <row r="141" spans="1:9" ht="17.399999999999999">
      <c r="A141" s="240" t="s">
        <v>747</v>
      </c>
      <c r="B141" s="241"/>
      <c r="C141" s="241"/>
      <c r="D141" s="241"/>
      <c r="E141" s="241"/>
      <c r="F141" s="241"/>
      <c r="G141" s="241"/>
      <c r="H141" s="241"/>
      <c r="I141" s="241"/>
    </row>
    <row r="142" spans="1:9">
      <c r="A142" s="115" t="s">
        <v>748</v>
      </c>
      <c r="B142" s="115" t="s">
        <v>749</v>
      </c>
      <c r="C142" s="115" t="s">
        <v>750</v>
      </c>
      <c r="D142" s="115" t="s">
        <v>5</v>
      </c>
      <c r="E142" s="115" t="s">
        <v>531</v>
      </c>
      <c r="F142" s="115" t="s">
        <v>751</v>
      </c>
      <c r="G142" s="115" t="s">
        <v>752</v>
      </c>
      <c r="H142" s="115" t="s">
        <v>532</v>
      </c>
    </row>
    <row r="143" spans="1:9">
      <c r="A143" s="162">
        <v>45666</v>
      </c>
      <c r="B143" s="7" t="s">
        <v>753</v>
      </c>
      <c r="C143" s="7" t="s">
        <v>754</v>
      </c>
      <c r="D143" s="7" t="s">
        <v>755</v>
      </c>
      <c r="E143" s="7" t="s">
        <v>756</v>
      </c>
      <c r="F143" s="7" t="s">
        <v>757</v>
      </c>
      <c r="G143" s="7" t="s">
        <v>758</v>
      </c>
      <c r="H143" s="7" t="s">
        <v>678</v>
      </c>
    </row>
    <row r="144" spans="1:9">
      <c r="A144" s="162">
        <v>45666.410185185188</v>
      </c>
      <c r="B144" s="7" t="s">
        <v>759</v>
      </c>
      <c r="C144" s="7" t="s">
        <v>760</v>
      </c>
      <c r="D144" s="7" t="s">
        <v>761</v>
      </c>
      <c r="E144" s="7" t="s">
        <v>756</v>
      </c>
      <c r="F144" s="7" t="s">
        <v>762</v>
      </c>
      <c r="G144" s="7" t="s">
        <v>763</v>
      </c>
      <c r="H144" s="7" t="s">
        <v>559</v>
      </c>
    </row>
    <row r="145" spans="1:8">
      <c r="A145" s="162">
        <v>45786.338194444441</v>
      </c>
      <c r="B145" s="7" t="s">
        <v>764</v>
      </c>
      <c r="C145" s="7" t="s">
        <v>765</v>
      </c>
      <c r="D145" s="7" t="s">
        <v>766</v>
      </c>
      <c r="E145" s="7" t="s">
        <v>756</v>
      </c>
      <c r="F145" s="7" t="s">
        <v>767</v>
      </c>
      <c r="G145" s="7" t="s">
        <v>768</v>
      </c>
      <c r="H145" s="7" t="s">
        <v>625</v>
      </c>
    </row>
    <row r="146" spans="1:8">
      <c r="A146" s="162">
        <v>45847.402777777781</v>
      </c>
      <c r="B146" s="7" t="s">
        <v>753</v>
      </c>
      <c r="C146" s="7" t="s">
        <v>769</v>
      </c>
      <c r="D146" s="7" t="s">
        <v>761</v>
      </c>
      <c r="E146" s="7" t="s">
        <v>756</v>
      </c>
      <c r="F146" s="7" t="s">
        <v>770</v>
      </c>
      <c r="G146" s="7" t="s">
        <v>771</v>
      </c>
      <c r="H146" s="7" t="s">
        <v>678</v>
      </c>
    </row>
    <row r="147" spans="1:8">
      <c r="A147" s="162">
        <v>45939.507407407407</v>
      </c>
      <c r="B147" s="7" t="s">
        <v>626</v>
      </c>
      <c r="C147" s="7" t="s">
        <v>772</v>
      </c>
      <c r="D147" s="7" t="s">
        <v>766</v>
      </c>
      <c r="E147" s="7" t="s">
        <v>756</v>
      </c>
      <c r="F147" s="7" t="s">
        <v>773</v>
      </c>
      <c r="G147" s="7" t="s">
        <v>774</v>
      </c>
      <c r="H147" s="7" t="s">
        <v>609</v>
      </c>
    </row>
    <row r="148" spans="1:8">
      <c r="A148" s="7" t="s">
        <v>775</v>
      </c>
      <c r="B148" s="7" t="s">
        <v>753</v>
      </c>
      <c r="C148" s="7" t="s">
        <v>776</v>
      </c>
      <c r="D148" s="7" t="s">
        <v>766</v>
      </c>
      <c r="E148" s="7" t="s">
        <v>756</v>
      </c>
      <c r="F148" s="7" t="s">
        <v>777</v>
      </c>
      <c r="G148" s="7" t="s">
        <v>778</v>
      </c>
      <c r="H148" s="7" t="s">
        <v>605</v>
      </c>
    </row>
    <row r="149" spans="1:8">
      <c r="A149" s="7" t="s">
        <v>779</v>
      </c>
      <c r="B149" s="7" t="s">
        <v>764</v>
      </c>
      <c r="C149" s="7" t="s">
        <v>780</v>
      </c>
      <c r="D149" s="7" t="s">
        <v>761</v>
      </c>
      <c r="E149" s="7" t="s">
        <v>781</v>
      </c>
      <c r="F149" s="7" t="s">
        <v>782</v>
      </c>
      <c r="G149" s="7" t="s">
        <v>783</v>
      </c>
      <c r="H149" s="7" t="s">
        <v>625</v>
      </c>
    </row>
    <row r="150" spans="1:8">
      <c r="A150" s="7" t="s">
        <v>784</v>
      </c>
      <c r="B150" s="7" t="s">
        <v>764</v>
      </c>
      <c r="C150" s="7" t="s">
        <v>785</v>
      </c>
      <c r="D150" s="7" t="s">
        <v>761</v>
      </c>
      <c r="E150" s="7" t="s">
        <v>781</v>
      </c>
      <c r="F150" s="7" t="s">
        <v>786</v>
      </c>
      <c r="G150" s="7" t="s">
        <v>787</v>
      </c>
      <c r="H150" s="7" t="s">
        <v>678</v>
      </c>
    </row>
    <row r="151" spans="1:8">
      <c r="A151" s="7" t="s">
        <v>788</v>
      </c>
      <c r="B151" s="7" t="s">
        <v>615</v>
      </c>
      <c r="C151" s="7" t="s">
        <v>789</v>
      </c>
      <c r="D151" s="7" t="s">
        <v>755</v>
      </c>
      <c r="E151" s="7" t="s">
        <v>790</v>
      </c>
      <c r="F151" s="7" t="s">
        <v>791</v>
      </c>
      <c r="G151" s="7" t="s">
        <v>792</v>
      </c>
      <c r="H151" s="7" t="s">
        <v>629</v>
      </c>
    </row>
    <row r="152" spans="1:8">
      <c r="A152" s="7" t="s">
        <v>793</v>
      </c>
      <c r="B152" s="7" t="s">
        <v>794</v>
      </c>
      <c r="C152" s="7" t="s">
        <v>795</v>
      </c>
      <c r="D152" s="7" t="s">
        <v>761</v>
      </c>
      <c r="E152" s="7" t="s">
        <v>790</v>
      </c>
      <c r="F152" s="7" t="s">
        <v>796</v>
      </c>
      <c r="G152" s="7" t="s">
        <v>797</v>
      </c>
      <c r="H152" s="7" t="s">
        <v>678</v>
      </c>
    </row>
  </sheetData>
  <mergeCells count="13">
    <mergeCell ref="A141:I141"/>
    <mergeCell ref="A1:I1"/>
    <mergeCell ref="A47:B47"/>
    <mergeCell ref="H56:I56"/>
    <mergeCell ref="A28:I28"/>
    <mergeCell ref="A66:I66"/>
    <mergeCell ref="A129:I129"/>
    <mergeCell ref="A46:I46"/>
    <mergeCell ref="A67:C67"/>
    <mergeCell ref="A85:I85"/>
    <mergeCell ref="A104:I104"/>
    <mergeCell ref="D86:E86"/>
    <mergeCell ref="A2:I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3F11-AB66-4073-B268-33AFDDA7EDA0}">
  <dimension ref="A2:L45"/>
  <sheetViews>
    <sheetView workbookViewId="0">
      <selection activeCell="B3" sqref="B3:D5"/>
    </sheetView>
  </sheetViews>
  <sheetFormatPr defaultColWidth="9.09765625" defaultRowHeight="13.8"/>
  <cols>
    <col min="1" max="1" width="9.09765625" style="93"/>
    <col min="2" max="2" width="35.296875" style="93" customWidth="1"/>
    <col min="3" max="3" width="24.3984375" style="93" customWidth="1"/>
    <col min="4" max="4" width="23.3984375" style="93" customWidth="1"/>
    <col min="5" max="5" width="19.69921875" style="93" customWidth="1"/>
    <col min="6" max="6" width="27.8984375" style="93" customWidth="1"/>
    <col min="7" max="7" width="23.8984375" style="93" customWidth="1"/>
    <col min="8" max="8" width="19.09765625" style="93" customWidth="1"/>
    <col min="9" max="16384" width="9.09765625" style="93"/>
  </cols>
  <sheetData>
    <row r="2" spans="1:10" ht="17.399999999999999">
      <c r="A2" s="240" t="s">
        <v>798</v>
      </c>
      <c r="B2" s="241"/>
      <c r="C2" s="241"/>
      <c r="D2" s="241"/>
      <c r="E2" s="241"/>
      <c r="F2" s="241"/>
      <c r="G2" s="241"/>
      <c r="H2" s="241"/>
      <c r="I2" s="241"/>
      <c r="J2" s="241"/>
    </row>
    <row r="3" spans="1:10">
      <c r="B3" s="53" t="s">
        <v>511</v>
      </c>
      <c r="C3" s="53" t="s">
        <v>799</v>
      </c>
      <c r="D3" s="53" t="s">
        <v>800</v>
      </c>
      <c r="F3" s="53" t="s">
        <v>801</v>
      </c>
      <c r="G3" s="53" t="s">
        <v>802</v>
      </c>
      <c r="H3" s="53" t="s">
        <v>803</v>
      </c>
    </row>
    <row r="4" spans="1:10">
      <c r="B4" s="53" t="s">
        <v>804</v>
      </c>
      <c r="C4" s="53" t="s">
        <v>805</v>
      </c>
      <c r="D4" s="53" t="s">
        <v>806</v>
      </c>
      <c r="F4" s="53" t="s">
        <v>804</v>
      </c>
      <c r="G4" s="53" t="s">
        <v>807</v>
      </c>
      <c r="H4" s="53" t="s">
        <v>808</v>
      </c>
    </row>
    <row r="5" spans="1:10">
      <c r="B5" s="53" t="s">
        <v>809</v>
      </c>
      <c r="C5" s="53" t="s">
        <v>810</v>
      </c>
      <c r="D5" s="53" t="s">
        <v>811</v>
      </c>
      <c r="F5" s="53" t="s">
        <v>812</v>
      </c>
      <c r="G5" s="53" t="s">
        <v>813</v>
      </c>
      <c r="H5" s="53" t="s">
        <v>814</v>
      </c>
    </row>
    <row r="6" spans="1:10">
      <c r="B6" s="253" t="s">
        <v>815</v>
      </c>
      <c r="C6" s="253"/>
      <c r="D6" s="253"/>
      <c r="F6" s="253" t="s">
        <v>816</v>
      </c>
      <c r="G6" s="253"/>
      <c r="H6" s="253"/>
    </row>
    <row r="7" spans="1:10">
      <c r="B7" s="115" t="s">
        <v>817</v>
      </c>
      <c r="C7" s="115" t="s">
        <v>818</v>
      </c>
      <c r="D7" s="115" t="s">
        <v>520</v>
      </c>
      <c r="E7" s="150"/>
      <c r="F7" s="115" t="s">
        <v>817</v>
      </c>
      <c r="G7" s="115" t="s">
        <v>819</v>
      </c>
      <c r="H7" s="115" t="s">
        <v>520</v>
      </c>
      <c r="I7" s="150"/>
    </row>
    <row r="8" spans="1:10">
      <c r="B8" s="53" t="s">
        <v>820</v>
      </c>
      <c r="C8" s="53">
        <v>241</v>
      </c>
      <c r="D8" s="176">
        <v>0.11</v>
      </c>
      <c r="F8" s="53" t="s">
        <v>820</v>
      </c>
      <c r="G8" s="53">
        <v>275</v>
      </c>
      <c r="H8" s="176">
        <v>0.25</v>
      </c>
    </row>
    <row r="9" spans="1:10">
      <c r="B9" s="53" t="s">
        <v>821</v>
      </c>
      <c r="C9" s="53">
        <v>1.0940000000000001</v>
      </c>
      <c r="D9" s="176">
        <v>0.5</v>
      </c>
      <c r="F9" s="53" t="s">
        <v>821</v>
      </c>
      <c r="G9" s="53">
        <v>438</v>
      </c>
      <c r="H9" s="176">
        <v>0.4</v>
      </c>
    </row>
    <row r="10" spans="1:10">
      <c r="B10" s="53" t="s">
        <v>822</v>
      </c>
      <c r="C10" s="53">
        <v>328</v>
      </c>
      <c r="D10" s="176">
        <v>0.15</v>
      </c>
      <c r="F10" s="53" t="s">
        <v>822</v>
      </c>
      <c r="G10" s="53">
        <v>219</v>
      </c>
      <c r="H10" s="176">
        <v>0.2</v>
      </c>
    </row>
    <row r="11" spans="1:10">
      <c r="B11" s="53" t="s">
        <v>85</v>
      </c>
      <c r="C11" s="53">
        <v>109</v>
      </c>
      <c r="D11" s="176">
        <v>0.05</v>
      </c>
      <c r="F11" s="53" t="s">
        <v>85</v>
      </c>
      <c r="G11" s="53">
        <v>55</v>
      </c>
      <c r="H11" s="176">
        <v>0.05</v>
      </c>
    </row>
    <row r="12" spans="1:10">
      <c r="B12" s="53" t="s">
        <v>72</v>
      </c>
      <c r="C12" s="53">
        <v>88</v>
      </c>
      <c r="D12" s="176">
        <v>0.04</v>
      </c>
      <c r="F12" s="53" t="s">
        <v>72</v>
      </c>
      <c r="G12" s="53">
        <v>44</v>
      </c>
      <c r="H12" s="176">
        <v>0.04</v>
      </c>
    </row>
    <row r="13" spans="1:10">
      <c r="B13" s="53" t="s">
        <v>201</v>
      </c>
      <c r="C13" s="53">
        <v>328</v>
      </c>
      <c r="D13" s="176">
        <v>0.15</v>
      </c>
      <c r="F13" s="53" t="s">
        <v>201</v>
      </c>
      <c r="G13" s="53">
        <v>63</v>
      </c>
      <c r="H13" s="176">
        <v>0.06</v>
      </c>
    </row>
    <row r="14" spans="1:10">
      <c r="B14" s="177" t="s">
        <v>823</v>
      </c>
      <c r="C14" s="177">
        <v>2.1880000000000002</v>
      </c>
      <c r="D14" s="178">
        <v>1</v>
      </c>
      <c r="F14" s="177" t="s">
        <v>824</v>
      </c>
      <c r="G14" s="177">
        <v>1.0940000000000001</v>
      </c>
      <c r="H14" s="178">
        <v>1</v>
      </c>
    </row>
    <row r="16" spans="1:10" ht="17.399999999999999">
      <c r="A16" s="240" t="s">
        <v>825</v>
      </c>
      <c r="B16" s="241"/>
      <c r="C16" s="241"/>
      <c r="D16" s="241"/>
      <c r="E16" s="241"/>
      <c r="F16" s="241"/>
      <c r="G16" s="241"/>
      <c r="H16" s="241"/>
      <c r="I16" s="241"/>
      <c r="J16" s="241"/>
    </row>
    <row r="17" spans="2:11">
      <c r="B17" s="251" t="s">
        <v>826</v>
      </c>
      <c r="C17" s="251"/>
      <c r="F17" s="252" t="s">
        <v>827</v>
      </c>
      <c r="G17" s="252"/>
    </row>
    <row r="18" spans="2:11">
      <c r="B18" s="53" t="s">
        <v>828</v>
      </c>
      <c r="C18" s="53" t="s">
        <v>829</v>
      </c>
      <c r="F18" s="53" t="s">
        <v>828</v>
      </c>
      <c r="G18" s="179" t="s">
        <v>830</v>
      </c>
    </row>
    <row r="19" spans="2:11">
      <c r="B19" s="53" t="s">
        <v>831</v>
      </c>
      <c r="C19" s="180">
        <v>1.06</v>
      </c>
      <c r="F19" s="53" t="s">
        <v>831</v>
      </c>
      <c r="G19" s="180">
        <v>0.9</v>
      </c>
    </row>
    <row r="20" spans="2:11">
      <c r="B20" s="181" t="s">
        <v>832</v>
      </c>
      <c r="C20" s="181" t="s">
        <v>833</v>
      </c>
      <c r="F20" s="53" t="s">
        <v>832</v>
      </c>
      <c r="G20" s="53" t="s">
        <v>834</v>
      </c>
    </row>
    <row r="21" spans="2:11">
      <c r="B21" s="53" t="s">
        <v>804</v>
      </c>
      <c r="C21" s="53" t="s">
        <v>835</v>
      </c>
      <c r="F21" s="53" t="s">
        <v>804</v>
      </c>
      <c r="G21" s="53" t="s">
        <v>836</v>
      </c>
    </row>
    <row r="22" spans="2:11">
      <c r="B22" s="53" t="s">
        <v>809</v>
      </c>
      <c r="C22" s="53" t="s">
        <v>837</v>
      </c>
      <c r="D22" s="93" t="s">
        <v>838</v>
      </c>
      <c r="F22" s="53" t="s">
        <v>809</v>
      </c>
      <c r="G22" s="53" t="s">
        <v>839</v>
      </c>
      <c r="K22" s="93" t="s">
        <v>840</v>
      </c>
    </row>
    <row r="23" spans="2:11">
      <c r="B23" s="93" t="s">
        <v>841</v>
      </c>
      <c r="F23" s="93" t="s">
        <v>842</v>
      </c>
    </row>
    <row r="24" spans="2:11">
      <c r="B24" s="115" t="s">
        <v>843</v>
      </c>
      <c r="C24" s="115" t="s">
        <v>844</v>
      </c>
      <c r="D24" s="115" t="s">
        <v>520</v>
      </c>
      <c r="E24" s="150"/>
      <c r="F24" s="115" t="s">
        <v>845</v>
      </c>
      <c r="G24" s="115" t="s">
        <v>846</v>
      </c>
      <c r="H24" s="115" t="s">
        <v>520</v>
      </c>
      <c r="I24" s="150"/>
    </row>
    <row r="25" spans="2:11">
      <c r="B25" s="53" t="s">
        <v>847</v>
      </c>
      <c r="C25" s="53">
        <v>516</v>
      </c>
      <c r="D25" s="176">
        <v>0.3</v>
      </c>
      <c r="F25" s="53" t="s">
        <v>848</v>
      </c>
      <c r="G25" s="53">
        <v>60</v>
      </c>
      <c r="H25" s="176">
        <v>0.4</v>
      </c>
    </row>
    <row r="26" spans="2:11">
      <c r="B26" s="53" t="s">
        <v>849</v>
      </c>
      <c r="C26" s="53">
        <v>344</v>
      </c>
      <c r="D26" s="176">
        <v>0.2</v>
      </c>
      <c r="F26" s="53" t="s">
        <v>85</v>
      </c>
      <c r="G26" s="53">
        <v>15</v>
      </c>
      <c r="H26" s="176">
        <v>0.1</v>
      </c>
    </row>
    <row r="27" spans="2:11">
      <c r="B27" s="53" t="s">
        <v>850</v>
      </c>
      <c r="C27" s="53">
        <v>172</v>
      </c>
      <c r="D27" s="176">
        <v>0.1</v>
      </c>
      <c r="F27" s="53" t="s">
        <v>72</v>
      </c>
      <c r="G27" s="53">
        <v>12</v>
      </c>
      <c r="H27" s="176">
        <v>0.08</v>
      </c>
    </row>
    <row r="28" spans="2:11">
      <c r="B28" s="53" t="s">
        <v>851</v>
      </c>
      <c r="C28" s="53">
        <v>258</v>
      </c>
      <c r="D28" s="176">
        <v>0.15</v>
      </c>
      <c r="F28" s="53" t="s">
        <v>852</v>
      </c>
      <c r="G28" s="53">
        <v>9</v>
      </c>
      <c r="H28" s="176">
        <v>0.06</v>
      </c>
    </row>
    <row r="29" spans="2:11">
      <c r="B29" s="53" t="s">
        <v>111</v>
      </c>
      <c r="C29" s="53">
        <v>86</v>
      </c>
      <c r="D29" s="176">
        <v>0.05</v>
      </c>
      <c r="F29" s="53" t="s">
        <v>853</v>
      </c>
      <c r="G29" s="53">
        <v>30</v>
      </c>
      <c r="H29" s="176">
        <v>0.2</v>
      </c>
    </row>
    <row r="30" spans="2:11">
      <c r="B30" s="53" t="s">
        <v>854</v>
      </c>
      <c r="C30" s="53">
        <v>34</v>
      </c>
      <c r="D30" s="176">
        <v>0.02</v>
      </c>
      <c r="F30" s="53" t="s">
        <v>855</v>
      </c>
      <c r="G30" s="53">
        <v>12</v>
      </c>
      <c r="H30" s="176">
        <v>0.08</v>
      </c>
    </row>
    <row r="31" spans="2:11">
      <c r="B31" s="53" t="s">
        <v>201</v>
      </c>
      <c r="C31" s="53">
        <v>310</v>
      </c>
      <c r="D31" s="176">
        <v>0.18</v>
      </c>
      <c r="F31" s="53" t="s">
        <v>111</v>
      </c>
      <c r="G31" s="53">
        <v>6</v>
      </c>
      <c r="H31" s="176">
        <v>0.04</v>
      </c>
    </row>
    <row r="32" spans="2:11">
      <c r="B32" s="177" t="s">
        <v>856</v>
      </c>
      <c r="C32" s="177">
        <v>1720</v>
      </c>
      <c r="D32" s="178">
        <v>1</v>
      </c>
      <c r="F32" s="53" t="s">
        <v>201</v>
      </c>
      <c r="G32" s="53">
        <v>6</v>
      </c>
      <c r="H32" s="176">
        <v>0.04</v>
      </c>
    </row>
    <row r="33" spans="2:12">
      <c r="F33" s="177" t="s">
        <v>857</v>
      </c>
      <c r="G33" s="177">
        <v>150</v>
      </c>
      <c r="H33" s="178">
        <v>1</v>
      </c>
    </row>
    <row r="35" spans="2:12">
      <c r="B35" s="252" t="s">
        <v>858</v>
      </c>
      <c r="C35" s="252"/>
      <c r="F35" s="252" t="s">
        <v>859</v>
      </c>
      <c r="G35" s="252"/>
    </row>
    <row r="36" spans="2:12">
      <c r="B36" s="115" t="s">
        <v>483</v>
      </c>
      <c r="C36" s="115" t="s">
        <v>860</v>
      </c>
      <c r="D36" s="150"/>
      <c r="E36" s="150"/>
      <c r="F36" s="115" t="s">
        <v>483</v>
      </c>
      <c r="G36" s="115" t="s">
        <v>861</v>
      </c>
      <c r="H36" s="150"/>
      <c r="I36" s="150"/>
      <c r="J36" s="150"/>
      <c r="K36" s="150"/>
      <c r="L36" s="150"/>
    </row>
    <row r="37" spans="2:12">
      <c r="B37" s="53" t="s">
        <v>862</v>
      </c>
      <c r="C37" s="53">
        <v>171</v>
      </c>
      <c r="F37" s="53" t="s">
        <v>862</v>
      </c>
      <c r="G37" s="53">
        <v>12</v>
      </c>
      <c r="J37" s="182"/>
      <c r="K37" s="182"/>
    </row>
    <row r="38" spans="2:12">
      <c r="B38" s="53" t="s">
        <v>863</v>
      </c>
      <c r="C38" s="53">
        <v>165</v>
      </c>
      <c r="F38" s="53" t="s">
        <v>863</v>
      </c>
      <c r="G38" s="53">
        <v>11</v>
      </c>
      <c r="K38" s="182"/>
    </row>
    <row r="39" spans="2:12">
      <c r="B39" s="53" t="s">
        <v>864</v>
      </c>
      <c r="C39" s="53">
        <v>182</v>
      </c>
      <c r="F39" s="53" t="s">
        <v>864</v>
      </c>
      <c r="G39" s="53">
        <v>10</v>
      </c>
      <c r="K39" s="182"/>
    </row>
    <row r="40" spans="2:12">
      <c r="B40" s="53" t="s">
        <v>865</v>
      </c>
      <c r="C40" s="53">
        <v>176</v>
      </c>
      <c r="F40" s="53" t="s">
        <v>865</v>
      </c>
      <c r="G40" s="53">
        <v>10</v>
      </c>
      <c r="K40" s="182"/>
    </row>
    <row r="41" spans="2:12">
      <c r="B41" s="53" t="s">
        <v>866</v>
      </c>
      <c r="C41" s="53">
        <v>189</v>
      </c>
      <c r="F41" s="53" t="s">
        <v>866</v>
      </c>
      <c r="G41" s="53">
        <v>11</v>
      </c>
      <c r="K41" s="182"/>
    </row>
    <row r="42" spans="2:12">
      <c r="B42" s="53" t="s">
        <v>867</v>
      </c>
      <c r="C42" s="53">
        <v>203</v>
      </c>
      <c r="F42" s="53" t="s">
        <v>867</v>
      </c>
      <c r="G42" s="53">
        <v>13</v>
      </c>
      <c r="K42" s="182"/>
    </row>
    <row r="43" spans="2:12">
      <c r="B43" s="53" t="s">
        <v>489</v>
      </c>
      <c r="C43" s="53">
        <v>198</v>
      </c>
      <c r="F43" s="53" t="s">
        <v>489</v>
      </c>
      <c r="G43" s="53">
        <v>14</v>
      </c>
      <c r="K43" s="182"/>
    </row>
    <row r="44" spans="2:12">
      <c r="B44" s="181" t="s">
        <v>497</v>
      </c>
      <c r="C44" s="181">
        <v>192</v>
      </c>
      <c r="F44" s="181" t="s">
        <v>497</v>
      </c>
      <c r="G44" s="181">
        <v>14</v>
      </c>
      <c r="K44" s="182"/>
    </row>
    <row r="45" spans="2:12">
      <c r="B45" s="177" t="s">
        <v>868</v>
      </c>
      <c r="C45" s="177">
        <v>130</v>
      </c>
      <c r="D45" s="150"/>
      <c r="E45" s="150"/>
      <c r="F45" s="177" t="s">
        <v>868</v>
      </c>
      <c r="G45" s="177">
        <v>28</v>
      </c>
      <c r="H45" s="150"/>
      <c r="I45" s="150"/>
      <c r="J45" s="150"/>
      <c r="K45" s="183"/>
    </row>
  </sheetData>
  <mergeCells count="8">
    <mergeCell ref="A2:J2"/>
    <mergeCell ref="A16:J16"/>
    <mergeCell ref="B17:C17"/>
    <mergeCell ref="F17:G17"/>
    <mergeCell ref="B35:C35"/>
    <mergeCell ref="B6:D6"/>
    <mergeCell ref="F6:H6"/>
    <mergeCell ref="F35:G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415F2-DB6B-46EF-9AE8-4D65AC23370F}">
  <dimension ref="A2:L86"/>
  <sheetViews>
    <sheetView topLeftCell="A58" workbookViewId="0">
      <selection activeCell="A28" sqref="A28"/>
    </sheetView>
  </sheetViews>
  <sheetFormatPr defaultRowHeight="13.8"/>
  <cols>
    <col min="1" max="1" width="44.3984375" bestFit="1" customWidth="1"/>
    <col min="2" max="2" width="18.59765625" bestFit="1" customWidth="1"/>
    <col min="3" max="3" width="8.69921875" bestFit="1" customWidth="1"/>
    <col min="9" max="9" width="36.3984375" bestFit="1" customWidth="1"/>
    <col min="10" max="10" width="42.3984375" bestFit="1" customWidth="1"/>
  </cols>
  <sheetData>
    <row r="2" spans="1:12">
      <c r="A2" s="254" t="s">
        <v>869</v>
      </c>
      <c r="B2" s="254"/>
      <c r="C2" s="254"/>
      <c r="D2" s="254"/>
      <c r="I2" s="255" t="s">
        <v>870</v>
      </c>
      <c r="J2" s="255"/>
      <c r="K2" s="255"/>
      <c r="L2" s="255"/>
    </row>
    <row r="3" spans="1:12">
      <c r="A3" s="137" t="s">
        <v>871</v>
      </c>
      <c r="B3" s="7"/>
      <c r="C3" s="7"/>
      <c r="D3" s="7"/>
      <c r="I3" s="33" t="s">
        <v>872</v>
      </c>
    </row>
    <row r="4" spans="1:12">
      <c r="A4" s="137" t="s">
        <v>873</v>
      </c>
      <c r="B4" s="137" t="s">
        <v>874</v>
      </c>
      <c r="C4" s="137" t="s">
        <v>875</v>
      </c>
      <c r="D4" s="137" t="s">
        <v>876</v>
      </c>
      <c r="I4" s="137" t="s">
        <v>873</v>
      </c>
      <c r="J4" s="137" t="s">
        <v>874</v>
      </c>
      <c r="K4" s="137" t="s">
        <v>875</v>
      </c>
      <c r="L4" s="137" t="s">
        <v>876</v>
      </c>
    </row>
    <row r="5" spans="1:12">
      <c r="A5" s="7" t="s">
        <v>877</v>
      </c>
      <c r="B5" s="7" t="s">
        <v>878</v>
      </c>
      <c r="C5" s="7" t="s">
        <v>879</v>
      </c>
      <c r="D5" s="7">
        <v>1985</v>
      </c>
      <c r="I5" s="7" t="s">
        <v>877</v>
      </c>
      <c r="J5" s="7" t="s">
        <v>880</v>
      </c>
      <c r="K5" s="7" t="s">
        <v>879</v>
      </c>
      <c r="L5" s="7">
        <v>1990</v>
      </c>
    </row>
    <row r="6" spans="1:12">
      <c r="A6" s="7" t="s">
        <v>877</v>
      </c>
      <c r="B6" s="7" t="s">
        <v>881</v>
      </c>
      <c r="C6" s="7" t="s">
        <v>882</v>
      </c>
      <c r="D6" s="7">
        <v>1990</v>
      </c>
      <c r="I6" s="7" t="s">
        <v>877</v>
      </c>
      <c r="J6" s="7" t="s">
        <v>881</v>
      </c>
      <c r="K6" s="7" t="s">
        <v>882</v>
      </c>
      <c r="L6" s="7">
        <v>1995</v>
      </c>
    </row>
    <row r="7" spans="1:12">
      <c r="A7" s="7" t="s">
        <v>877</v>
      </c>
      <c r="B7" s="7" t="s">
        <v>883</v>
      </c>
      <c r="C7" s="7" t="s">
        <v>879</v>
      </c>
      <c r="D7" s="7">
        <v>1987</v>
      </c>
      <c r="I7" s="7" t="s">
        <v>877</v>
      </c>
      <c r="J7" s="7" t="s">
        <v>884</v>
      </c>
      <c r="K7" s="7" t="s">
        <v>879</v>
      </c>
      <c r="L7" s="7">
        <v>1985</v>
      </c>
    </row>
    <row r="8" spans="1:12">
      <c r="A8" s="7" t="s">
        <v>877</v>
      </c>
      <c r="B8" s="7" t="s">
        <v>885</v>
      </c>
      <c r="C8" s="7" t="s">
        <v>879</v>
      </c>
      <c r="D8" s="7">
        <v>1995</v>
      </c>
      <c r="I8" s="7" t="s">
        <v>877</v>
      </c>
      <c r="J8" s="7" t="s">
        <v>886</v>
      </c>
      <c r="K8" s="7" t="s">
        <v>882</v>
      </c>
      <c r="L8" s="7">
        <v>1992</v>
      </c>
    </row>
    <row r="9" spans="1:12">
      <c r="A9" s="7" t="s">
        <v>877</v>
      </c>
      <c r="B9" s="7" t="s">
        <v>887</v>
      </c>
      <c r="C9" s="7" t="s">
        <v>882</v>
      </c>
      <c r="D9" s="7">
        <v>1992</v>
      </c>
      <c r="I9" s="7" t="s">
        <v>877</v>
      </c>
      <c r="J9" s="7" t="s">
        <v>888</v>
      </c>
      <c r="K9" s="7" t="s">
        <v>879</v>
      </c>
      <c r="L9" s="7">
        <v>1998</v>
      </c>
    </row>
    <row r="10" spans="1:12">
      <c r="A10" s="7" t="s">
        <v>889</v>
      </c>
      <c r="B10" s="7" t="s">
        <v>890</v>
      </c>
      <c r="C10" s="146" t="s">
        <v>891</v>
      </c>
      <c r="D10" s="146" t="s">
        <v>891</v>
      </c>
      <c r="I10" s="7" t="s">
        <v>892</v>
      </c>
      <c r="J10" s="7" t="s">
        <v>893</v>
      </c>
      <c r="K10" s="146" t="s">
        <v>891</v>
      </c>
      <c r="L10" s="146" t="s">
        <v>891</v>
      </c>
    </row>
    <row r="12" spans="1:12">
      <c r="A12" s="137"/>
      <c r="B12" s="7"/>
      <c r="C12" s="7"/>
      <c r="D12" s="7"/>
      <c r="I12" s="137" t="s">
        <v>894</v>
      </c>
      <c r="J12" s="7"/>
      <c r="K12" s="7"/>
      <c r="L12" s="7"/>
    </row>
    <row r="13" spans="1:12">
      <c r="A13" s="137"/>
      <c r="B13" s="137"/>
      <c r="C13" s="137"/>
      <c r="D13" s="137"/>
      <c r="I13" s="137" t="s">
        <v>873</v>
      </c>
      <c r="J13" s="137" t="s">
        <v>874</v>
      </c>
      <c r="K13" s="137" t="s">
        <v>875</v>
      </c>
      <c r="L13" s="137" t="s">
        <v>876</v>
      </c>
    </row>
    <row r="14" spans="1:12">
      <c r="A14" s="7"/>
      <c r="B14" s="7"/>
      <c r="C14" s="7"/>
      <c r="D14" s="7"/>
      <c r="I14" s="7" t="s">
        <v>877</v>
      </c>
      <c r="J14" s="7" t="s">
        <v>895</v>
      </c>
      <c r="K14" s="7" t="s">
        <v>879</v>
      </c>
      <c r="L14" s="7">
        <v>1988</v>
      </c>
    </row>
    <row r="15" spans="1:12">
      <c r="A15" s="7"/>
      <c r="B15" s="7"/>
      <c r="C15" s="7"/>
      <c r="D15" s="7"/>
      <c r="I15" s="7" t="s">
        <v>877</v>
      </c>
      <c r="J15" s="7" t="s">
        <v>896</v>
      </c>
      <c r="K15" s="7" t="s">
        <v>882</v>
      </c>
      <c r="L15" s="7">
        <v>1991</v>
      </c>
    </row>
    <row r="16" spans="1:12">
      <c r="A16" s="7"/>
      <c r="B16" s="7"/>
      <c r="C16" s="7"/>
      <c r="D16" s="7"/>
      <c r="I16" s="7" t="s">
        <v>877</v>
      </c>
      <c r="J16" s="7" t="s">
        <v>897</v>
      </c>
      <c r="K16" s="7" t="s">
        <v>879</v>
      </c>
      <c r="L16" s="7">
        <v>1990</v>
      </c>
    </row>
    <row r="17" spans="1:12">
      <c r="A17" s="7"/>
      <c r="B17" s="7"/>
      <c r="C17" s="7"/>
      <c r="D17" s="7"/>
      <c r="I17" s="7" t="s">
        <v>877</v>
      </c>
      <c r="J17" s="7" t="s">
        <v>898</v>
      </c>
      <c r="K17" s="7" t="s">
        <v>882</v>
      </c>
      <c r="L17" s="7">
        <v>1993</v>
      </c>
    </row>
    <row r="18" spans="1:12">
      <c r="A18" s="7"/>
      <c r="B18" s="7"/>
      <c r="C18" s="7"/>
      <c r="D18" s="7"/>
      <c r="I18" s="7" t="s">
        <v>877</v>
      </c>
      <c r="J18" s="7" t="s">
        <v>899</v>
      </c>
      <c r="K18" s="7" t="s">
        <v>882</v>
      </c>
      <c r="L18" s="7">
        <v>1987</v>
      </c>
    </row>
    <row r="19" spans="1:12">
      <c r="A19" s="7"/>
      <c r="B19" s="7"/>
      <c r="C19" s="146"/>
      <c r="D19" s="146"/>
      <c r="I19" s="7" t="s">
        <v>900</v>
      </c>
      <c r="J19" s="7" t="s">
        <v>901</v>
      </c>
      <c r="K19" s="146" t="s">
        <v>891</v>
      </c>
      <c r="L19" s="146" t="s">
        <v>891</v>
      </c>
    </row>
    <row r="21" spans="1:12">
      <c r="A21" s="137" t="s">
        <v>902</v>
      </c>
      <c r="B21" s="7"/>
      <c r="C21" s="7"/>
      <c r="D21" s="7"/>
      <c r="I21" s="137" t="s">
        <v>903</v>
      </c>
      <c r="J21" s="7"/>
      <c r="K21" s="7"/>
      <c r="L21" s="7"/>
    </row>
    <row r="22" spans="1:12">
      <c r="A22" s="137" t="s">
        <v>873</v>
      </c>
      <c r="B22" s="137" t="s">
        <v>874</v>
      </c>
      <c r="C22" s="137" t="s">
        <v>875</v>
      </c>
      <c r="D22" s="137" t="s">
        <v>876</v>
      </c>
      <c r="I22" s="137" t="s">
        <v>873</v>
      </c>
      <c r="J22" s="137" t="s">
        <v>874</v>
      </c>
      <c r="K22" s="137" t="s">
        <v>875</v>
      </c>
      <c r="L22" s="137" t="s">
        <v>876</v>
      </c>
    </row>
    <row r="23" spans="1:12">
      <c r="A23" s="7" t="s">
        <v>877</v>
      </c>
      <c r="B23" s="7" t="s">
        <v>904</v>
      </c>
      <c r="C23" s="7" t="s">
        <v>879</v>
      </c>
      <c r="D23" s="7">
        <v>1990</v>
      </c>
      <c r="I23" s="7" t="s">
        <v>877</v>
      </c>
      <c r="J23" s="7" t="s">
        <v>904</v>
      </c>
      <c r="K23" s="7" t="s">
        <v>879</v>
      </c>
      <c r="L23" s="7">
        <v>1990</v>
      </c>
    </row>
    <row r="24" spans="1:12">
      <c r="A24" s="7" t="s">
        <v>877</v>
      </c>
      <c r="B24" s="7" t="s">
        <v>905</v>
      </c>
      <c r="C24" s="7" t="s">
        <v>882</v>
      </c>
      <c r="D24" s="7">
        <v>1985</v>
      </c>
      <c r="I24" s="7" t="s">
        <v>877</v>
      </c>
      <c r="J24" s="7" t="s">
        <v>905</v>
      </c>
      <c r="K24" s="7" t="s">
        <v>882</v>
      </c>
      <c r="L24" s="7">
        <v>1985</v>
      </c>
    </row>
    <row r="25" spans="1:12">
      <c r="A25" s="7" t="s">
        <v>877</v>
      </c>
      <c r="B25" s="7" t="s">
        <v>906</v>
      </c>
      <c r="C25" s="7" t="s">
        <v>879</v>
      </c>
      <c r="D25" s="7">
        <v>1998</v>
      </c>
      <c r="I25" s="7" t="s">
        <v>877</v>
      </c>
      <c r="J25" s="7" t="s">
        <v>906</v>
      </c>
      <c r="K25" s="7" t="s">
        <v>879</v>
      </c>
      <c r="L25" s="7">
        <v>1998</v>
      </c>
    </row>
    <row r="26" spans="1:12">
      <c r="A26" s="7" t="s">
        <v>877</v>
      </c>
      <c r="B26" s="7" t="s">
        <v>907</v>
      </c>
      <c r="C26" s="7" t="s">
        <v>882</v>
      </c>
      <c r="D26" s="7">
        <v>1993</v>
      </c>
      <c r="I26" s="7" t="s">
        <v>877</v>
      </c>
      <c r="J26" s="7" t="s">
        <v>907</v>
      </c>
      <c r="K26" s="7" t="s">
        <v>882</v>
      </c>
      <c r="L26" s="7">
        <v>1993</v>
      </c>
    </row>
    <row r="27" spans="1:12">
      <c r="A27" s="7" t="s">
        <v>877</v>
      </c>
      <c r="B27" s="7" t="s">
        <v>908</v>
      </c>
      <c r="C27" s="7" t="s">
        <v>879</v>
      </c>
      <c r="D27" s="7">
        <v>1987</v>
      </c>
      <c r="I27" s="7" t="s">
        <v>877</v>
      </c>
      <c r="J27" s="7" t="s">
        <v>908</v>
      </c>
      <c r="K27" s="7" t="s">
        <v>879</v>
      </c>
      <c r="L27" s="7">
        <v>1987</v>
      </c>
    </row>
    <row r="28" spans="1:12">
      <c r="A28" s="7" t="s">
        <v>909</v>
      </c>
      <c r="B28" s="7" t="s">
        <v>890</v>
      </c>
      <c r="C28" s="146" t="s">
        <v>891</v>
      </c>
      <c r="D28" s="146" t="s">
        <v>891</v>
      </c>
      <c r="I28" s="7" t="s">
        <v>910</v>
      </c>
      <c r="J28" s="7" t="s">
        <v>893</v>
      </c>
      <c r="K28" s="146" t="s">
        <v>891</v>
      </c>
      <c r="L28" s="146" t="s">
        <v>891</v>
      </c>
    </row>
    <row r="30" spans="1:12">
      <c r="A30" s="137"/>
      <c r="B30" s="7"/>
      <c r="C30" s="7"/>
      <c r="D30" s="7"/>
      <c r="I30" s="137" t="s">
        <v>911</v>
      </c>
      <c r="J30" s="7"/>
      <c r="K30" s="7"/>
      <c r="L30" s="7"/>
    </row>
    <row r="31" spans="1:12">
      <c r="A31" s="137"/>
      <c r="B31" s="137"/>
      <c r="C31" s="137"/>
      <c r="D31" s="137"/>
      <c r="I31" s="137" t="s">
        <v>873</v>
      </c>
      <c r="J31" s="137" t="s">
        <v>874</v>
      </c>
      <c r="K31" s="137" t="s">
        <v>875</v>
      </c>
      <c r="L31" s="137" t="s">
        <v>876</v>
      </c>
    </row>
    <row r="32" spans="1:12">
      <c r="A32" s="7"/>
      <c r="B32" s="7"/>
      <c r="C32" s="7"/>
      <c r="D32" s="7"/>
      <c r="I32" s="7" t="s">
        <v>877</v>
      </c>
      <c r="J32" s="7" t="s">
        <v>912</v>
      </c>
      <c r="K32" s="7" t="s">
        <v>879</v>
      </c>
      <c r="L32" s="7">
        <v>1995</v>
      </c>
    </row>
    <row r="33" spans="1:12">
      <c r="A33" s="7"/>
      <c r="B33" s="7"/>
      <c r="C33" s="7"/>
      <c r="D33" s="7"/>
      <c r="I33" s="7" t="s">
        <v>877</v>
      </c>
      <c r="J33" s="7" t="s">
        <v>913</v>
      </c>
      <c r="K33" s="7" t="s">
        <v>882</v>
      </c>
      <c r="L33" s="7">
        <v>2000</v>
      </c>
    </row>
    <row r="34" spans="1:12">
      <c r="A34" s="7"/>
      <c r="B34" s="7"/>
      <c r="C34" s="7"/>
      <c r="D34" s="7"/>
      <c r="I34" s="7" t="s">
        <v>877</v>
      </c>
      <c r="J34" s="7" t="s">
        <v>914</v>
      </c>
      <c r="K34" s="7" t="s">
        <v>879</v>
      </c>
      <c r="L34" s="7">
        <v>1992</v>
      </c>
    </row>
    <row r="35" spans="1:12">
      <c r="A35" s="7"/>
      <c r="B35" s="7"/>
      <c r="C35" s="7"/>
      <c r="D35" s="7"/>
      <c r="I35" s="7" t="s">
        <v>877</v>
      </c>
      <c r="J35" s="7" t="s">
        <v>915</v>
      </c>
      <c r="K35" s="7" t="s">
        <v>882</v>
      </c>
      <c r="L35" s="7">
        <v>1997</v>
      </c>
    </row>
    <row r="36" spans="1:12">
      <c r="A36" s="7"/>
      <c r="B36" s="7"/>
      <c r="C36" s="7"/>
      <c r="D36" s="7"/>
      <c r="I36" s="7" t="s">
        <v>877</v>
      </c>
      <c r="J36" s="7" t="s">
        <v>916</v>
      </c>
      <c r="K36" s="7" t="s">
        <v>879</v>
      </c>
      <c r="L36" s="7">
        <v>1994</v>
      </c>
    </row>
    <row r="37" spans="1:12">
      <c r="A37" s="7"/>
      <c r="B37" s="7"/>
      <c r="C37" s="146"/>
      <c r="D37" s="146"/>
      <c r="I37" s="7" t="s">
        <v>917</v>
      </c>
      <c r="J37" s="7" t="s">
        <v>918</v>
      </c>
      <c r="K37" s="146" t="s">
        <v>891</v>
      </c>
      <c r="L37" s="146" t="s">
        <v>891</v>
      </c>
    </row>
    <row r="39" spans="1:12">
      <c r="A39" s="137" t="s">
        <v>919</v>
      </c>
      <c r="B39" s="7"/>
      <c r="C39" s="7"/>
      <c r="D39" s="7"/>
      <c r="I39" s="137" t="s">
        <v>920</v>
      </c>
      <c r="J39" s="7"/>
      <c r="K39" s="7"/>
      <c r="L39" s="7"/>
    </row>
    <row r="40" spans="1:12">
      <c r="A40" s="137" t="s">
        <v>873</v>
      </c>
      <c r="B40" s="137" t="s">
        <v>874</v>
      </c>
      <c r="C40" s="137" t="s">
        <v>875</v>
      </c>
      <c r="D40" s="137" t="s">
        <v>876</v>
      </c>
      <c r="I40" s="137" t="s">
        <v>873</v>
      </c>
      <c r="J40" s="137" t="s">
        <v>874</v>
      </c>
      <c r="K40" s="137" t="s">
        <v>875</v>
      </c>
      <c r="L40" s="137" t="s">
        <v>876</v>
      </c>
    </row>
    <row r="41" spans="1:12">
      <c r="A41" s="7" t="s">
        <v>877</v>
      </c>
      <c r="B41" s="7" t="s">
        <v>895</v>
      </c>
      <c r="C41" s="7" t="s">
        <v>879</v>
      </c>
      <c r="D41" s="7">
        <v>1988</v>
      </c>
      <c r="I41" s="7" t="s">
        <v>877</v>
      </c>
      <c r="J41" s="7" t="s">
        <v>921</v>
      </c>
      <c r="K41" s="7" t="s">
        <v>879</v>
      </c>
      <c r="L41" s="7">
        <v>1990</v>
      </c>
    </row>
    <row r="42" spans="1:12">
      <c r="A42" s="7" t="s">
        <v>877</v>
      </c>
      <c r="B42" s="7" t="s">
        <v>896</v>
      </c>
      <c r="C42" s="7" t="s">
        <v>882</v>
      </c>
      <c r="D42" s="7">
        <v>1991</v>
      </c>
      <c r="I42" s="7" t="s">
        <v>877</v>
      </c>
      <c r="J42" s="7" t="s">
        <v>922</v>
      </c>
      <c r="K42" s="7" t="s">
        <v>882</v>
      </c>
      <c r="L42" s="7">
        <v>1995</v>
      </c>
    </row>
    <row r="43" spans="1:12">
      <c r="A43" s="7" t="s">
        <v>877</v>
      </c>
      <c r="B43" s="7" t="s">
        <v>923</v>
      </c>
      <c r="C43" s="7" t="s">
        <v>879</v>
      </c>
      <c r="D43" s="7">
        <v>1985</v>
      </c>
      <c r="I43" s="7" t="s">
        <v>877</v>
      </c>
      <c r="J43" s="7" t="s">
        <v>924</v>
      </c>
      <c r="K43" s="7" t="s">
        <v>882</v>
      </c>
      <c r="L43" s="7">
        <v>1988</v>
      </c>
    </row>
    <row r="44" spans="1:12">
      <c r="A44" s="7" t="s">
        <v>877</v>
      </c>
      <c r="B44" s="7" t="s">
        <v>898</v>
      </c>
      <c r="C44" s="7" t="s">
        <v>882</v>
      </c>
      <c r="D44" s="7">
        <v>1990</v>
      </c>
      <c r="I44" s="7" t="s">
        <v>877</v>
      </c>
      <c r="J44" s="7" t="s">
        <v>925</v>
      </c>
      <c r="K44" s="7" t="s">
        <v>879</v>
      </c>
      <c r="L44" s="7">
        <v>1992</v>
      </c>
    </row>
    <row r="45" spans="1:12">
      <c r="A45" s="7" t="s">
        <v>877</v>
      </c>
      <c r="B45" s="7" t="s">
        <v>899</v>
      </c>
      <c r="C45" s="7" t="s">
        <v>882</v>
      </c>
      <c r="D45" s="7">
        <v>1987</v>
      </c>
      <c r="I45" s="7" t="s">
        <v>877</v>
      </c>
      <c r="J45" s="7" t="s">
        <v>926</v>
      </c>
      <c r="K45" s="7" t="s">
        <v>879</v>
      </c>
      <c r="L45" s="7">
        <v>1994</v>
      </c>
    </row>
    <row r="46" spans="1:12">
      <c r="A46" s="7" t="s">
        <v>927</v>
      </c>
      <c r="B46" s="7" t="s">
        <v>890</v>
      </c>
      <c r="C46" s="146" t="s">
        <v>891</v>
      </c>
      <c r="D46" s="146" t="s">
        <v>891</v>
      </c>
      <c r="I46" s="7" t="s">
        <v>928</v>
      </c>
      <c r="J46" s="7" t="s">
        <v>901</v>
      </c>
      <c r="K46" s="146" t="s">
        <v>891</v>
      </c>
      <c r="L46" s="146" t="s">
        <v>891</v>
      </c>
    </row>
    <row r="48" spans="1:12">
      <c r="A48" s="7" t="s">
        <v>929</v>
      </c>
      <c r="B48" s="7"/>
      <c r="C48" s="7"/>
      <c r="D48" s="7"/>
      <c r="I48" s="137" t="s">
        <v>930</v>
      </c>
      <c r="J48" s="7"/>
      <c r="K48" s="7"/>
      <c r="L48" s="7"/>
    </row>
    <row r="49" spans="1:12">
      <c r="A49" s="137" t="s">
        <v>873</v>
      </c>
      <c r="B49" s="137" t="s">
        <v>874</v>
      </c>
      <c r="C49" s="137" t="s">
        <v>875</v>
      </c>
      <c r="D49" s="137" t="s">
        <v>876</v>
      </c>
      <c r="I49" s="137" t="s">
        <v>873</v>
      </c>
      <c r="J49" s="137" t="s">
        <v>874</v>
      </c>
      <c r="K49" s="137" t="s">
        <v>875</v>
      </c>
      <c r="L49" s="137" t="s">
        <v>876</v>
      </c>
    </row>
    <row r="50" spans="1:12">
      <c r="A50" s="7" t="s">
        <v>877</v>
      </c>
      <c r="B50" s="7" t="s">
        <v>931</v>
      </c>
      <c r="C50" s="7" t="s">
        <v>879</v>
      </c>
      <c r="D50" s="7">
        <v>1992</v>
      </c>
      <c r="I50" s="7" t="s">
        <v>877</v>
      </c>
      <c r="J50" s="7" t="s">
        <v>883</v>
      </c>
      <c r="K50" s="7" t="s">
        <v>879</v>
      </c>
      <c r="L50" s="7">
        <v>1987</v>
      </c>
    </row>
    <row r="51" spans="1:12">
      <c r="A51" s="7" t="s">
        <v>877</v>
      </c>
      <c r="B51" s="7" t="s">
        <v>932</v>
      </c>
      <c r="C51" s="7" t="s">
        <v>882</v>
      </c>
      <c r="D51" s="7">
        <v>1989</v>
      </c>
      <c r="I51" s="7" t="s">
        <v>877</v>
      </c>
      <c r="J51" s="7" t="s">
        <v>887</v>
      </c>
      <c r="K51" s="7" t="s">
        <v>882</v>
      </c>
      <c r="L51" s="7">
        <v>1992</v>
      </c>
    </row>
    <row r="52" spans="1:12">
      <c r="A52" s="7" t="s">
        <v>877</v>
      </c>
      <c r="B52" s="7" t="s">
        <v>933</v>
      </c>
      <c r="C52" s="7" t="s">
        <v>879</v>
      </c>
      <c r="D52" s="7">
        <v>1996</v>
      </c>
      <c r="I52" s="7" t="s">
        <v>877</v>
      </c>
      <c r="J52" s="7" t="s">
        <v>923</v>
      </c>
      <c r="K52" s="7" t="s">
        <v>879</v>
      </c>
      <c r="L52" s="7">
        <v>1985</v>
      </c>
    </row>
    <row r="53" spans="1:12">
      <c r="A53" s="7" t="s">
        <v>877</v>
      </c>
      <c r="B53" s="7" t="s">
        <v>934</v>
      </c>
      <c r="C53" s="7" t="s">
        <v>882</v>
      </c>
      <c r="D53" s="7">
        <v>1993</v>
      </c>
      <c r="I53" s="7" t="s">
        <v>877</v>
      </c>
      <c r="J53" s="7" t="s">
        <v>898</v>
      </c>
      <c r="K53" s="7" t="s">
        <v>882</v>
      </c>
      <c r="L53" s="7">
        <v>1990</v>
      </c>
    </row>
    <row r="54" spans="1:12">
      <c r="A54" s="7" t="s">
        <v>877</v>
      </c>
      <c r="B54" s="7" t="s">
        <v>935</v>
      </c>
      <c r="C54" s="7" t="s">
        <v>879</v>
      </c>
      <c r="D54" s="7">
        <v>1986</v>
      </c>
      <c r="I54" s="7" t="s">
        <v>877</v>
      </c>
      <c r="J54" s="7" t="s">
        <v>899</v>
      </c>
      <c r="K54" s="7" t="s">
        <v>882</v>
      </c>
      <c r="L54" s="7">
        <v>1987</v>
      </c>
    </row>
    <row r="55" spans="1:12">
      <c r="A55" s="7" t="s">
        <v>936</v>
      </c>
      <c r="B55" s="7" t="s">
        <v>890</v>
      </c>
      <c r="C55" s="146" t="s">
        <v>891</v>
      </c>
      <c r="D55" s="146" t="s">
        <v>891</v>
      </c>
      <c r="I55" s="7" t="s">
        <v>900</v>
      </c>
      <c r="J55" s="7" t="s">
        <v>937</v>
      </c>
      <c r="K55" s="146" t="s">
        <v>891</v>
      </c>
      <c r="L55" s="146" t="s">
        <v>891</v>
      </c>
    </row>
    <row r="57" spans="1:12" ht="15.6">
      <c r="A57" s="147" t="s">
        <v>938</v>
      </c>
      <c r="B57" s="7"/>
      <c r="C57" s="7"/>
      <c r="D57" s="7"/>
      <c r="I57" s="137" t="s">
        <v>939</v>
      </c>
      <c r="J57" s="7"/>
      <c r="K57" s="7"/>
      <c r="L57" s="7"/>
    </row>
    <row r="58" spans="1:12">
      <c r="A58" s="137" t="s">
        <v>873</v>
      </c>
      <c r="B58" s="137" t="s">
        <v>874</v>
      </c>
      <c r="C58" s="137" t="s">
        <v>875</v>
      </c>
      <c r="D58" s="137" t="s">
        <v>876</v>
      </c>
      <c r="I58" s="137" t="s">
        <v>873</v>
      </c>
      <c r="J58" s="137" t="s">
        <v>874</v>
      </c>
      <c r="K58" s="137" t="s">
        <v>875</v>
      </c>
      <c r="L58" s="137" t="s">
        <v>876</v>
      </c>
    </row>
    <row r="59" spans="1:12">
      <c r="A59" s="7" t="s">
        <v>940</v>
      </c>
      <c r="B59" s="146" t="s">
        <v>891</v>
      </c>
      <c r="C59" s="146" t="s">
        <v>891</v>
      </c>
      <c r="D59" s="146" t="s">
        <v>891</v>
      </c>
      <c r="I59" s="7" t="s">
        <v>877</v>
      </c>
      <c r="J59" s="7" t="s">
        <v>941</v>
      </c>
      <c r="K59" s="7" t="s">
        <v>879</v>
      </c>
      <c r="L59" s="7">
        <v>1985</v>
      </c>
    </row>
    <row r="60" spans="1:12">
      <c r="A60" s="7"/>
      <c r="B60" s="7"/>
      <c r="C60" s="7"/>
      <c r="D60" s="7"/>
      <c r="I60" s="7" t="s">
        <v>877</v>
      </c>
      <c r="J60" s="7" t="s">
        <v>942</v>
      </c>
      <c r="K60" s="7" t="s">
        <v>882</v>
      </c>
      <c r="L60" s="7">
        <v>1990</v>
      </c>
    </row>
    <row r="61" spans="1:12">
      <c r="A61" s="137" t="s">
        <v>943</v>
      </c>
      <c r="B61" s="7"/>
      <c r="C61" s="7"/>
      <c r="D61" s="7"/>
      <c r="I61" s="7" t="s">
        <v>877</v>
      </c>
      <c r="J61" s="7" t="s">
        <v>944</v>
      </c>
      <c r="K61" s="7" t="s">
        <v>879</v>
      </c>
      <c r="L61" s="7">
        <v>1993</v>
      </c>
    </row>
    <row r="62" spans="1:12">
      <c r="A62" s="137" t="s">
        <v>873</v>
      </c>
      <c r="B62" s="137" t="s">
        <v>874</v>
      </c>
      <c r="C62" s="137" t="s">
        <v>875</v>
      </c>
      <c r="D62" s="137" t="s">
        <v>876</v>
      </c>
      <c r="I62" s="7" t="s">
        <v>877</v>
      </c>
      <c r="J62" s="7" t="s">
        <v>945</v>
      </c>
      <c r="K62" s="7" t="s">
        <v>882</v>
      </c>
      <c r="L62" s="7">
        <v>1987</v>
      </c>
    </row>
    <row r="63" spans="1:12">
      <c r="A63" s="7" t="s">
        <v>877</v>
      </c>
      <c r="B63" s="7" t="s">
        <v>946</v>
      </c>
      <c r="C63" s="7" t="s">
        <v>879</v>
      </c>
      <c r="D63" s="7">
        <v>1990</v>
      </c>
      <c r="I63" s="7" t="s">
        <v>877</v>
      </c>
      <c r="J63" s="7" t="s">
        <v>947</v>
      </c>
      <c r="K63" s="7" t="s">
        <v>879</v>
      </c>
      <c r="L63" s="7">
        <v>1996</v>
      </c>
    </row>
    <row r="64" spans="1:12">
      <c r="A64" s="7" t="s">
        <v>877</v>
      </c>
      <c r="B64" s="7" t="s">
        <v>922</v>
      </c>
      <c r="C64" s="7" t="s">
        <v>882</v>
      </c>
      <c r="D64" s="7">
        <v>1995</v>
      </c>
      <c r="I64" s="7" t="s">
        <v>948</v>
      </c>
      <c r="J64" s="7" t="s">
        <v>949</v>
      </c>
      <c r="K64" s="146" t="s">
        <v>891</v>
      </c>
      <c r="L64" s="146" t="s">
        <v>891</v>
      </c>
    </row>
    <row r="65" spans="1:12">
      <c r="A65" s="7" t="s">
        <v>877</v>
      </c>
      <c r="B65" s="7" t="s">
        <v>950</v>
      </c>
      <c r="C65" s="7" t="s">
        <v>882</v>
      </c>
      <c r="D65" s="7">
        <v>1988</v>
      </c>
    </row>
    <row r="66" spans="1:12">
      <c r="A66" s="7" t="s">
        <v>877</v>
      </c>
      <c r="B66" s="7" t="s">
        <v>925</v>
      </c>
      <c r="C66" s="7" t="s">
        <v>879</v>
      </c>
      <c r="D66" s="7">
        <v>1992</v>
      </c>
      <c r="I66" s="137" t="s">
        <v>951</v>
      </c>
      <c r="J66" s="7"/>
      <c r="K66" s="7"/>
      <c r="L66" s="7"/>
    </row>
    <row r="67" spans="1:12">
      <c r="A67" s="7" t="s">
        <v>877</v>
      </c>
      <c r="B67" s="7" t="s">
        <v>952</v>
      </c>
      <c r="C67" s="7" t="s">
        <v>879</v>
      </c>
      <c r="D67" s="7">
        <v>1994</v>
      </c>
      <c r="I67" s="137" t="s">
        <v>873</v>
      </c>
      <c r="J67" s="137" t="s">
        <v>874</v>
      </c>
      <c r="K67" s="137" t="s">
        <v>875</v>
      </c>
      <c r="L67" s="137" t="s">
        <v>876</v>
      </c>
    </row>
    <row r="68" spans="1:12">
      <c r="A68" s="7" t="s">
        <v>953</v>
      </c>
      <c r="B68" s="7" t="s">
        <v>890</v>
      </c>
      <c r="C68" s="146" t="s">
        <v>891</v>
      </c>
      <c r="D68" s="146" t="s">
        <v>891</v>
      </c>
      <c r="I68" s="7" t="s">
        <v>877</v>
      </c>
      <c r="J68" s="7" t="s">
        <v>954</v>
      </c>
      <c r="K68" s="7" t="s">
        <v>879</v>
      </c>
      <c r="L68" s="7">
        <v>1989</v>
      </c>
    </row>
    <row r="69" spans="1:12">
      <c r="I69" s="7" t="s">
        <v>877</v>
      </c>
      <c r="J69" s="7" t="s">
        <v>955</v>
      </c>
      <c r="K69" s="7" t="s">
        <v>882</v>
      </c>
      <c r="L69" s="7">
        <v>1994</v>
      </c>
    </row>
    <row r="70" spans="1:12">
      <c r="A70" s="33" t="s">
        <v>956</v>
      </c>
      <c r="I70" s="7" t="s">
        <v>877</v>
      </c>
      <c r="J70" s="7" t="s">
        <v>957</v>
      </c>
      <c r="K70" s="7" t="s">
        <v>879</v>
      </c>
      <c r="L70" s="7">
        <v>1991</v>
      </c>
    </row>
    <row r="71" spans="1:12">
      <c r="A71" s="137" t="s">
        <v>873</v>
      </c>
      <c r="B71" s="137" t="s">
        <v>874</v>
      </c>
      <c r="C71" s="137" t="s">
        <v>875</v>
      </c>
      <c r="D71" s="137" t="s">
        <v>876</v>
      </c>
      <c r="I71" s="7" t="s">
        <v>877</v>
      </c>
      <c r="J71" s="7" t="s">
        <v>958</v>
      </c>
      <c r="K71" s="7" t="s">
        <v>882</v>
      </c>
      <c r="L71" s="7">
        <v>1986</v>
      </c>
    </row>
    <row r="72" spans="1:12">
      <c r="A72" s="7" t="s">
        <v>877</v>
      </c>
      <c r="B72" s="7" t="s">
        <v>941</v>
      </c>
      <c r="C72" s="7" t="s">
        <v>879</v>
      </c>
      <c r="D72" s="7">
        <v>1985</v>
      </c>
      <c r="I72" s="7" t="s">
        <v>877</v>
      </c>
      <c r="J72" s="7" t="s">
        <v>959</v>
      </c>
      <c r="K72" s="7" t="s">
        <v>879</v>
      </c>
      <c r="L72" s="7">
        <v>1997</v>
      </c>
    </row>
    <row r="73" spans="1:12">
      <c r="A73" s="7" t="s">
        <v>877</v>
      </c>
      <c r="B73" s="7" t="s">
        <v>942</v>
      </c>
      <c r="C73" s="7" t="s">
        <v>882</v>
      </c>
      <c r="D73" s="7">
        <v>1990</v>
      </c>
      <c r="I73" s="7" t="s">
        <v>960</v>
      </c>
      <c r="J73" s="7" t="s">
        <v>961</v>
      </c>
      <c r="K73" s="146" t="s">
        <v>891</v>
      </c>
      <c r="L73" s="146" t="s">
        <v>891</v>
      </c>
    </row>
    <row r="74" spans="1:12">
      <c r="A74" s="7" t="s">
        <v>877</v>
      </c>
      <c r="B74" s="7" t="s">
        <v>944</v>
      </c>
      <c r="C74" s="7" t="s">
        <v>879</v>
      </c>
      <c r="D74" s="7">
        <v>1993</v>
      </c>
    </row>
    <row r="75" spans="1:12">
      <c r="A75" s="7" t="s">
        <v>877</v>
      </c>
      <c r="B75" s="7" t="s">
        <v>945</v>
      </c>
      <c r="C75" s="7" t="s">
        <v>882</v>
      </c>
      <c r="D75" s="7">
        <v>1987</v>
      </c>
    </row>
    <row r="76" spans="1:12">
      <c r="A76" s="7" t="s">
        <v>877</v>
      </c>
      <c r="B76" s="7" t="s">
        <v>947</v>
      </c>
      <c r="C76" s="7" t="s">
        <v>879</v>
      </c>
      <c r="D76" s="7">
        <v>1996</v>
      </c>
    </row>
    <row r="77" spans="1:12">
      <c r="A77" s="7" t="s">
        <v>962</v>
      </c>
      <c r="B77" s="7" t="s">
        <v>890</v>
      </c>
      <c r="C77" s="146" t="s">
        <v>891</v>
      </c>
      <c r="D77" s="146" t="s">
        <v>891</v>
      </c>
    </row>
    <row r="79" spans="1:12">
      <c r="A79" s="137"/>
      <c r="B79" s="7"/>
      <c r="C79" s="7"/>
      <c r="D79" s="7"/>
    </row>
    <row r="80" spans="1:12">
      <c r="A80" s="137"/>
      <c r="B80" s="137"/>
      <c r="C80" s="137"/>
      <c r="D80" s="137"/>
    </row>
    <row r="81" spans="1:4">
      <c r="A81" s="7"/>
      <c r="B81" s="7"/>
      <c r="C81" s="7"/>
      <c r="D81" s="7"/>
    </row>
    <row r="82" spans="1:4">
      <c r="A82" s="7"/>
      <c r="B82" s="7"/>
      <c r="C82" s="7"/>
      <c r="D82" s="7"/>
    </row>
    <row r="83" spans="1:4">
      <c r="A83" s="7"/>
      <c r="B83" s="7"/>
      <c r="C83" s="7"/>
      <c r="D83" s="7"/>
    </row>
    <row r="84" spans="1:4">
      <c r="A84" s="7"/>
      <c r="B84" s="7"/>
      <c r="C84" s="7"/>
      <c r="D84" s="7"/>
    </row>
    <row r="85" spans="1:4">
      <c r="A85" s="7"/>
      <c r="B85" s="7"/>
      <c r="C85" s="7"/>
      <c r="D85" s="7"/>
    </row>
    <row r="86" spans="1:4">
      <c r="A86" s="7"/>
      <c r="B86" s="7"/>
      <c r="C86" s="146"/>
      <c r="D86" s="146"/>
    </row>
  </sheetData>
  <mergeCells count="2">
    <mergeCell ref="A2:D2"/>
    <mergeCell ref="I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E660-1BCE-4FFC-BF0D-58AE839F42E3}">
  <dimension ref="A3:H97"/>
  <sheetViews>
    <sheetView topLeftCell="C1" workbookViewId="0">
      <selection activeCell="C21" sqref="C21"/>
    </sheetView>
  </sheetViews>
  <sheetFormatPr defaultRowHeight="13.8"/>
  <cols>
    <col min="2" max="2" width="25.296875" bestFit="1" customWidth="1"/>
    <col min="3" max="3" width="31.09765625" bestFit="1" customWidth="1"/>
    <col min="4" max="4" width="19.09765625" bestFit="1" customWidth="1"/>
    <col min="5" max="5" width="21" customWidth="1"/>
    <col min="6" max="6" width="19.69921875" bestFit="1" customWidth="1"/>
    <col min="7" max="7" width="35.296875" bestFit="1" customWidth="1"/>
    <col min="8" max="8" width="16.69921875" bestFit="1" customWidth="1"/>
  </cols>
  <sheetData>
    <row r="3" spans="1:8">
      <c r="A3" s="33" t="s">
        <v>742</v>
      </c>
      <c r="B3" s="33" t="s">
        <v>646</v>
      </c>
      <c r="C3" s="33" t="s">
        <v>647</v>
      </c>
      <c r="D3" s="33" t="s">
        <v>648</v>
      </c>
      <c r="E3" s="33" t="s">
        <v>649</v>
      </c>
      <c r="F3" s="33" t="s">
        <v>531</v>
      </c>
      <c r="G3" s="33" t="s">
        <v>650</v>
      </c>
      <c r="H3" s="33" t="s">
        <v>532</v>
      </c>
    </row>
    <row r="4" spans="1:8">
      <c r="A4">
        <v>1</v>
      </c>
      <c r="B4" t="s">
        <v>651</v>
      </c>
      <c r="C4" t="s">
        <v>652</v>
      </c>
      <c r="D4">
        <v>123</v>
      </c>
      <c r="E4">
        <v>107</v>
      </c>
      <c r="F4" t="s">
        <v>634</v>
      </c>
      <c r="G4" t="s">
        <v>963</v>
      </c>
      <c r="H4" t="s">
        <v>964</v>
      </c>
    </row>
    <row r="5" spans="1:8">
      <c r="A5">
        <v>2</v>
      </c>
      <c r="B5" t="s">
        <v>653</v>
      </c>
      <c r="C5" t="s">
        <v>654</v>
      </c>
      <c r="D5">
        <v>82</v>
      </c>
      <c r="E5">
        <v>91</v>
      </c>
      <c r="F5" t="s">
        <v>634</v>
      </c>
      <c r="G5" t="s">
        <v>965</v>
      </c>
      <c r="H5" t="s">
        <v>966</v>
      </c>
    </row>
    <row r="6" spans="1:8">
      <c r="A6">
        <v>3</v>
      </c>
      <c r="B6" t="s">
        <v>655</v>
      </c>
      <c r="C6" t="s">
        <v>656</v>
      </c>
      <c r="D6">
        <v>61</v>
      </c>
      <c r="E6">
        <v>51</v>
      </c>
      <c r="F6" t="s">
        <v>638</v>
      </c>
      <c r="G6" t="s">
        <v>967</v>
      </c>
      <c r="H6" t="s">
        <v>968</v>
      </c>
    </row>
    <row r="7" spans="1:8">
      <c r="A7">
        <v>4</v>
      </c>
      <c r="B7" t="s">
        <v>657</v>
      </c>
      <c r="C7" t="s">
        <v>658</v>
      </c>
      <c r="D7">
        <v>21</v>
      </c>
      <c r="E7">
        <v>26</v>
      </c>
      <c r="F7" t="s">
        <v>634</v>
      </c>
      <c r="G7" t="s">
        <v>969</v>
      </c>
      <c r="H7" t="s">
        <v>970</v>
      </c>
    </row>
    <row r="8" spans="1:8">
      <c r="A8">
        <v>5</v>
      </c>
      <c r="B8" t="s">
        <v>660</v>
      </c>
      <c r="C8" t="s">
        <v>661</v>
      </c>
      <c r="D8">
        <v>152</v>
      </c>
      <c r="E8">
        <v>141</v>
      </c>
      <c r="F8" t="s">
        <v>634</v>
      </c>
      <c r="G8" t="s">
        <v>971</v>
      </c>
      <c r="H8" t="s">
        <v>972</v>
      </c>
    </row>
    <row r="9" spans="1:8">
      <c r="A9">
        <v>6</v>
      </c>
      <c r="B9" t="s">
        <v>663</v>
      </c>
      <c r="C9" t="s">
        <v>664</v>
      </c>
      <c r="D9">
        <v>41</v>
      </c>
      <c r="E9">
        <v>46</v>
      </c>
      <c r="F9" t="s">
        <v>638</v>
      </c>
      <c r="G9" t="s">
        <v>973</v>
      </c>
      <c r="H9" t="s">
        <v>966</v>
      </c>
    </row>
    <row r="10" spans="1:8">
      <c r="A10">
        <v>7</v>
      </c>
      <c r="B10" t="s">
        <v>665</v>
      </c>
      <c r="C10" t="s">
        <v>666</v>
      </c>
      <c r="D10">
        <v>0</v>
      </c>
      <c r="E10">
        <v>0</v>
      </c>
      <c r="F10" t="s">
        <v>642</v>
      </c>
      <c r="G10" t="s">
        <v>974</v>
      </c>
      <c r="H10" t="s">
        <v>966</v>
      </c>
    </row>
    <row r="11" spans="1:8">
      <c r="A11">
        <v>8</v>
      </c>
      <c r="B11" t="s">
        <v>667</v>
      </c>
      <c r="C11" t="s">
        <v>668</v>
      </c>
      <c r="D11">
        <v>26</v>
      </c>
      <c r="E11">
        <v>21</v>
      </c>
      <c r="F11" t="s">
        <v>634</v>
      </c>
      <c r="G11" t="s">
        <v>975</v>
      </c>
      <c r="H11" t="s">
        <v>976</v>
      </c>
    </row>
    <row r="12" spans="1:8">
      <c r="A12">
        <v>9</v>
      </c>
      <c r="B12" t="s">
        <v>669</v>
      </c>
      <c r="C12" t="s">
        <v>664</v>
      </c>
      <c r="D12">
        <v>35</v>
      </c>
      <c r="E12">
        <v>32</v>
      </c>
      <c r="F12" t="s">
        <v>634</v>
      </c>
      <c r="G12" t="s">
        <v>977</v>
      </c>
      <c r="H12" t="s">
        <v>966</v>
      </c>
    </row>
    <row r="13" spans="1:8">
      <c r="A13">
        <v>10</v>
      </c>
      <c r="B13" t="s">
        <v>670</v>
      </c>
      <c r="C13" t="s">
        <v>664</v>
      </c>
      <c r="D13">
        <v>28</v>
      </c>
      <c r="E13">
        <v>29</v>
      </c>
      <c r="F13" t="s">
        <v>634</v>
      </c>
      <c r="G13" t="s">
        <v>978</v>
      </c>
      <c r="H13" t="s">
        <v>966</v>
      </c>
    </row>
    <row r="14" spans="1:8">
      <c r="A14">
        <v>11</v>
      </c>
      <c r="B14" t="s">
        <v>979</v>
      </c>
      <c r="C14" t="s">
        <v>664</v>
      </c>
      <c r="D14">
        <v>47</v>
      </c>
      <c r="E14">
        <v>43</v>
      </c>
      <c r="F14" t="s">
        <v>638</v>
      </c>
      <c r="G14" t="s">
        <v>980</v>
      </c>
      <c r="H14" t="s">
        <v>966</v>
      </c>
    </row>
    <row r="15" spans="1:8">
      <c r="A15">
        <v>12</v>
      </c>
      <c r="B15" t="s">
        <v>981</v>
      </c>
      <c r="C15" t="s">
        <v>676</v>
      </c>
      <c r="D15">
        <v>68</v>
      </c>
      <c r="E15">
        <v>62</v>
      </c>
      <c r="F15" t="s">
        <v>634</v>
      </c>
      <c r="G15" t="s">
        <v>982</v>
      </c>
      <c r="H15" t="s">
        <v>983</v>
      </c>
    </row>
    <row r="16" spans="1:8">
      <c r="A16">
        <v>13</v>
      </c>
      <c r="B16" t="s">
        <v>984</v>
      </c>
      <c r="C16" t="s">
        <v>985</v>
      </c>
      <c r="D16">
        <v>89</v>
      </c>
      <c r="E16">
        <v>85</v>
      </c>
      <c r="F16" t="s">
        <v>634</v>
      </c>
      <c r="G16" t="s">
        <v>986</v>
      </c>
      <c r="H16" t="s">
        <v>964</v>
      </c>
    </row>
    <row r="17" spans="1:8">
      <c r="A17">
        <v>14</v>
      </c>
      <c r="B17" t="s">
        <v>987</v>
      </c>
      <c r="C17" t="s">
        <v>985</v>
      </c>
      <c r="D17">
        <v>34</v>
      </c>
      <c r="E17">
        <v>36</v>
      </c>
      <c r="F17" t="s">
        <v>634</v>
      </c>
      <c r="G17" t="s">
        <v>988</v>
      </c>
      <c r="H17" t="s">
        <v>964</v>
      </c>
    </row>
    <row r="18" spans="1:8">
      <c r="A18">
        <v>15</v>
      </c>
      <c r="B18" t="s">
        <v>989</v>
      </c>
      <c r="C18" t="s">
        <v>985</v>
      </c>
      <c r="D18">
        <v>52</v>
      </c>
      <c r="E18">
        <v>48</v>
      </c>
      <c r="F18" t="s">
        <v>638</v>
      </c>
      <c r="G18" t="s">
        <v>990</v>
      </c>
      <c r="H18" t="s">
        <v>964</v>
      </c>
    </row>
    <row r="19" spans="1:8">
      <c r="A19">
        <v>16</v>
      </c>
      <c r="B19" t="s">
        <v>991</v>
      </c>
      <c r="C19" t="s">
        <v>992</v>
      </c>
      <c r="D19">
        <v>17</v>
      </c>
      <c r="E19">
        <v>19</v>
      </c>
      <c r="F19" t="s">
        <v>634</v>
      </c>
      <c r="G19" t="s">
        <v>993</v>
      </c>
      <c r="H19" t="s">
        <v>966</v>
      </c>
    </row>
    <row r="20" spans="1:8">
      <c r="A20">
        <v>17</v>
      </c>
      <c r="B20" t="s">
        <v>994</v>
      </c>
      <c r="C20" t="s">
        <v>995</v>
      </c>
      <c r="D20">
        <v>24</v>
      </c>
      <c r="E20">
        <v>22</v>
      </c>
      <c r="F20" t="s">
        <v>634</v>
      </c>
      <c r="G20" t="s">
        <v>996</v>
      </c>
      <c r="H20" t="s">
        <v>966</v>
      </c>
    </row>
    <row r="21" spans="1:8">
      <c r="A21">
        <v>18</v>
      </c>
      <c r="B21" t="s">
        <v>997</v>
      </c>
      <c r="C21" t="s">
        <v>998</v>
      </c>
      <c r="D21">
        <v>19</v>
      </c>
      <c r="E21">
        <v>21</v>
      </c>
      <c r="F21" t="s">
        <v>634</v>
      </c>
      <c r="G21" t="s">
        <v>999</v>
      </c>
      <c r="H21" t="s">
        <v>966</v>
      </c>
    </row>
    <row r="22" spans="1:8">
      <c r="A22">
        <v>19</v>
      </c>
      <c r="B22" t="s">
        <v>1000</v>
      </c>
      <c r="C22" t="s">
        <v>661</v>
      </c>
      <c r="D22">
        <v>56</v>
      </c>
      <c r="E22">
        <v>53</v>
      </c>
      <c r="F22" t="s">
        <v>638</v>
      </c>
      <c r="G22" t="s">
        <v>1001</v>
      </c>
      <c r="H22" t="s">
        <v>972</v>
      </c>
    </row>
    <row r="23" spans="1:8">
      <c r="A23">
        <v>20</v>
      </c>
      <c r="B23" t="s">
        <v>1002</v>
      </c>
      <c r="C23" t="s">
        <v>1003</v>
      </c>
      <c r="D23">
        <v>73</v>
      </c>
      <c r="E23">
        <v>69</v>
      </c>
      <c r="F23" t="s">
        <v>634</v>
      </c>
      <c r="G23" t="s">
        <v>1004</v>
      </c>
      <c r="H23" t="s">
        <v>972</v>
      </c>
    </row>
    <row r="24" spans="1:8">
      <c r="A24">
        <v>21</v>
      </c>
      <c r="B24" t="s">
        <v>1005</v>
      </c>
      <c r="C24" t="s">
        <v>676</v>
      </c>
      <c r="D24">
        <v>64</v>
      </c>
      <c r="E24">
        <v>58</v>
      </c>
      <c r="F24" t="s">
        <v>634</v>
      </c>
      <c r="G24" t="s">
        <v>1006</v>
      </c>
      <c r="H24" t="s">
        <v>983</v>
      </c>
    </row>
    <row r="25" spans="1:8">
      <c r="A25">
        <v>22</v>
      </c>
      <c r="B25" t="s">
        <v>1007</v>
      </c>
      <c r="C25" t="s">
        <v>985</v>
      </c>
      <c r="D25">
        <v>137</v>
      </c>
      <c r="E25">
        <v>132</v>
      </c>
      <c r="F25" t="s">
        <v>634</v>
      </c>
      <c r="G25" t="s">
        <v>1008</v>
      </c>
      <c r="H25" t="s">
        <v>964</v>
      </c>
    </row>
    <row r="26" spans="1:8">
      <c r="A26">
        <v>23</v>
      </c>
      <c r="B26" t="s">
        <v>1009</v>
      </c>
      <c r="C26" t="s">
        <v>1010</v>
      </c>
      <c r="D26">
        <v>98</v>
      </c>
      <c r="E26">
        <v>94</v>
      </c>
      <c r="F26" t="s">
        <v>638</v>
      </c>
      <c r="G26" t="s">
        <v>1011</v>
      </c>
      <c r="H26" t="s">
        <v>964</v>
      </c>
    </row>
    <row r="27" spans="1:8">
      <c r="A27">
        <v>24</v>
      </c>
      <c r="B27" t="s">
        <v>1012</v>
      </c>
      <c r="C27" t="s">
        <v>1013</v>
      </c>
      <c r="D27">
        <v>45</v>
      </c>
      <c r="E27">
        <v>42</v>
      </c>
      <c r="F27" t="s">
        <v>634</v>
      </c>
      <c r="G27" t="s">
        <v>1014</v>
      </c>
      <c r="H27" t="s">
        <v>1015</v>
      </c>
    </row>
    <row r="28" spans="1:8">
      <c r="A28">
        <v>25</v>
      </c>
      <c r="B28" t="s">
        <v>1016</v>
      </c>
      <c r="C28" t="s">
        <v>1003</v>
      </c>
      <c r="D28">
        <v>81</v>
      </c>
      <c r="E28">
        <v>77</v>
      </c>
      <c r="F28" t="s">
        <v>634</v>
      </c>
      <c r="G28" t="s">
        <v>1017</v>
      </c>
      <c r="H28" t="s">
        <v>972</v>
      </c>
    </row>
    <row r="29" spans="1:8">
      <c r="A29">
        <v>26</v>
      </c>
      <c r="B29" t="s">
        <v>1018</v>
      </c>
      <c r="C29" t="s">
        <v>1019</v>
      </c>
      <c r="D29">
        <v>39</v>
      </c>
      <c r="E29">
        <v>37</v>
      </c>
      <c r="F29" t="s">
        <v>638</v>
      </c>
      <c r="G29" t="s">
        <v>1020</v>
      </c>
      <c r="H29" t="s">
        <v>1021</v>
      </c>
    </row>
    <row r="30" spans="1:8">
      <c r="A30">
        <v>27</v>
      </c>
      <c r="B30" t="s">
        <v>1022</v>
      </c>
      <c r="C30" t="s">
        <v>676</v>
      </c>
      <c r="D30">
        <v>29</v>
      </c>
      <c r="E30">
        <v>27</v>
      </c>
      <c r="F30" t="s">
        <v>634</v>
      </c>
      <c r="G30" t="s">
        <v>1023</v>
      </c>
      <c r="H30" t="s">
        <v>983</v>
      </c>
    </row>
    <row r="31" spans="1:8">
      <c r="A31">
        <v>28</v>
      </c>
      <c r="B31" t="s">
        <v>1024</v>
      </c>
      <c r="C31" t="s">
        <v>676</v>
      </c>
      <c r="D31">
        <v>53</v>
      </c>
      <c r="E31">
        <v>49</v>
      </c>
      <c r="F31" t="s">
        <v>634</v>
      </c>
      <c r="G31" t="s">
        <v>1025</v>
      </c>
      <c r="H31" t="s">
        <v>983</v>
      </c>
    </row>
    <row r="32" spans="1:8">
      <c r="A32">
        <v>29</v>
      </c>
      <c r="B32" t="s">
        <v>1026</v>
      </c>
      <c r="C32" t="s">
        <v>673</v>
      </c>
      <c r="D32">
        <v>67</v>
      </c>
      <c r="E32">
        <v>63</v>
      </c>
      <c r="F32" t="s">
        <v>638</v>
      </c>
      <c r="G32" t="s">
        <v>1027</v>
      </c>
      <c r="H32" t="s">
        <v>968</v>
      </c>
    </row>
    <row r="33" spans="1:8">
      <c r="A33">
        <v>30</v>
      </c>
      <c r="B33" t="s">
        <v>1028</v>
      </c>
      <c r="C33" t="s">
        <v>668</v>
      </c>
      <c r="D33">
        <v>22</v>
      </c>
      <c r="E33">
        <v>20</v>
      </c>
      <c r="F33" t="s">
        <v>634</v>
      </c>
      <c r="G33" t="s">
        <v>1029</v>
      </c>
      <c r="H33" t="s">
        <v>976</v>
      </c>
    </row>
    <row r="34" spans="1:8">
      <c r="A34">
        <v>31</v>
      </c>
      <c r="B34" t="s">
        <v>1030</v>
      </c>
      <c r="C34" t="s">
        <v>1019</v>
      </c>
      <c r="D34">
        <v>48</v>
      </c>
      <c r="E34">
        <v>45</v>
      </c>
      <c r="F34" t="s">
        <v>634</v>
      </c>
      <c r="G34" t="s">
        <v>1031</v>
      </c>
      <c r="H34" t="s">
        <v>1021</v>
      </c>
    </row>
    <row r="35" spans="1:8">
      <c r="A35">
        <v>32</v>
      </c>
      <c r="B35" t="s">
        <v>1032</v>
      </c>
      <c r="C35" t="s">
        <v>1033</v>
      </c>
      <c r="D35">
        <v>14</v>
      </c>
      <c r="E35">
        <v>16</v>
      </c>
      <c r="F35" t="s">
        <v>634</v>
      </c>
      <c r="G35" t="s">
        <v>1034</v>
      </c>
      <c r="H35" t="s">
        <v>1035</v>
      </c>
    </row>
    <row r="36" spans="1:8">
      <c r="A36">
        <v>33</v>
      </c>
      <c r="B36" t="s">
        <v>1036</v>
      </c>
      <c r="C36" t="s">
        <v>1037</v>
      </c>
      <c r="D36">
        <v>31</v>
      </c>
      <c r="E36">
        <v>28</v>
      </c>
      <c r="F36" t="s">
        <v>638</v>
      </c>
      <c r="G36" t="s">
        <v>1038</v>
      </c>
      <c r="H36" t="s">
        <v>1039</v>
      </c>
    </row>
    <row r="37" spans="1:8">
      <c r="A37">
        <v>34</v>
      </c>
      <c r="B37" t="s">
        <v>1040</v>
      </c>
      <c r="C37" t="s">
        <v>1041</v>
      </c>
      <c r="D37">
        <v>18</v>
      </c>
      <c r="E37">
        <v>19</v>
      </c>
      <c r="F37" t="s">
        <v>634</v>
      </c>
      <c r="G37" t="s">
        <v>1042</v>
      </c>
      <c r="H37" t="s">
        <v>1043</v>
      </c>
    </row>
    <row r="38" spans="1:8">
      <c r="A38">
        <v>35</v>
      </c>
      <c r="B38" t="s">
        <v>1044</v>
      </c>
      <c r="C38" t="s">
        <v>1045</v>
      </c>
      <c r="D38">
        <v>26</v>
      </c>
      <c r="E38">
        <v>24</v>
      </c>
      <c r="F38" t="s">
        <v>634</v>
      </c>
      <c r="G38" t="s">
        <v>1046</v>
      </c>
      <c r="H38" t="s">
        <v>1047</v>
      </c>
    </row>
    <row r="39" spans="1:8">
      <c r="A39">
        <v>36</v>
      </c>
      <c r="B39" t="s">
        <v>1048</v>
      </c>
      <c r="C39" t="s">
        <v>1049</v>
      </c>
      <c r="D39">
        <v>55</v>
      </c>
      <c r="E39">
        <v>52</v>
      </c>
      <c r="F39" t="s">
        <v>638</v>
      </c>
      <c r="G39" t="s">
        <v>1050</v>
      </c>
      <c r="H39" t="s">
        <v>966</v>
      </c>
    </row>
    <row r="40" spans="1:8">
      <c r="A40">
        <v>37</v>
      </c>
      <c r="B40" t="s">
        <v>1051</v>
      </c>
      <c r="C40" t="s">
        <v>1052</v>
      </c>
      <c r="D40">
        <v>33</v>
      </c>
      <c r="E40">
        <v>31</v>
      </c>
      <c r="F40" t="s">
        <v>634</v>
      </c>
      <c r="G40" t="s">
        <v>1053</v>
      </c>
      <c r="H40" t="s">
        <v>1054</v>
      </c>
    </row>
    <row r="41" spans="1:8">
      <c r="A41">
        <v>38</v>
      </c>
      <c r="B41" t="s">
        <v>1055</v>
      </c>
      <c r="C41" t="s">
        <v>1056</v>
      </c>
      <c r="D41">
        <v>42</v>
      </c>
      <c r="E41">
        <v>39</v>
      </c>
      <c r="F41" t="s">
        <v>634</v>
      </c>
      <c r="G41" t="s">
        <v>1057</v>
      </c>
      <c r="H41" t="s">
        <v>1058</v>
      </c>
    </row>
    <row r="42" spans="1:8">
      <c r="A42">
        <v>39</v>
      </c>
      <c r="B42" t="s">
        <v>1059</v>
      </c>
      <c r="C42" t="s">
        <v>1060</v>
      </c>
      <c r="D42">
        <v>15</v>
      </c>
      <c r="E42">
        <v>17</v>
      </c>
      <c r="F42" t="s">
        <v>634</v>
      </c>
      <c r="G42" t="s">
        <v>1061</v>
      </c>
      <c r="H42" t="s">
        <v>1062</v>
      </c>
    </row>
    <row r="43" spans="1:8">
      <c r="A43">
        <v>40</v>
      </c>
      <c r="B43" t="s">
        <v>1063</v>
      </c>
      <c r="C43" t="s">
        <v>1010</v>
      </c>
      <c r="D43">
        <v>71</v>
      </c>
      <c r="E43">
        <v>67</v>
      </c>
      <c r="F43" t="s">
        <v>638</v>
      </c>
      <c r="G43" t="s">
        <v>1064</v>
      </c>
      <c r="H43" t="s">
        <v>964</v>
      </c>
    </row>
    <row r="44" spans="1:8">
      <c r="A44">
        <v>41</v>
      </c>
      <c r="B44" t="s">
        <v>1065</v>
      </c>
      <c r="C44" t="s">
        <v>1066</v>
      </c>
      <c r="D44">
        <v>38</v>
      </c>
      <c r="E44">
        <v>35</v>
      </c>
      <c r="F44" t="s">
        <v>634</v>
      </c>
      <c r="G44" t="s">
        <v>1067</v>
      </c>
      <c r="H44" t="s">
        <v>966</v>
      </c>
    </row>
    <row r="45" spans="1:8">
      <c r="A45">
        <v>42</v>
      </c>
      <c r="B45" t="s">
        <v>1068</v>
      </c>
      <c r="C45" t="s">
        <v>676</v>
      </c>
      <c r="D45">
        <v>59</v>
      </c>
      <c r="E45">
        <v>55</v>
      </c>
      <c r="F45" t="s">
        <v>634</v>
      </c>
      <c r="G45" t="s">
        <v>1069</v>
      </c>
      <c r="H45" t="s">
        <v>983</v>
      </c>
    </row>
    <row r="46" spans="1:8">
      <c r="A46">
        <v>43</v>
      </c>
      <c r="B46" t="s">
        <v>1070</v>
      </c>
      <c r="C46" t="s">
        <v>673</v>
      </c>
      <c r="D46">
        <v>44</v>
      </c>
      <c r="E46">
        <v>41</v>
      </c>
      <c r="F46" t="s">
        <v>638</v>
      </c>
      <c r="G46" t="s">
        <v>1071</v>
      </c>
      <c r="H46" t="s">
        <v>968</v>
      </c>
    </row>
    <row r="47" spans="1:8">
      <c r="A47">
        <v>44</v>
      </c>
      <c r="B47" t="s">
        <v>1072</v>
      </c>
      <c r="C47" t="s">
        <v>668</v>
      </c>
      <c r="D47">
        <v>23</v>
      </c>
      <c r="E47">
        <v>21</v>
      </c>
      <c r="F47" t="s">
        <v>634</v>
      </c>
      <c r="G47" t="s">
        <v>1073</v>
      </c>
      <c r="H47" t="s">
        <v>976</v>
      </c>
    </row>
    <row r="48" spans="1:8">
      <c r="A48">
        <v>45</v>
      </c>
      <c r="B48" t="s">
        <v>1074</v>
      </c>
      <c r="C48" t="s">
        <v>1019</v>
      </c>
      <c r="D48">
        <v>51</v>
      </c>
      <c r="E48">
        <v>48</v>
      </c>
      <c r="F48" t="s">
        <v>634</v>
      </c>
      <c r="G48" t="s">
        <v>1075</v>
      </c>
      <c r="H48" t="s">
        <v>1021</v>
      </c>
    </row>
    <row r="49" spans="1:8">
      <c r="A49">
        <v>46</v>
      </c>
      <c r="B49" t="s">
        <v>1076</v>
      </c>
      <c r="C49" t="s">
        <v>1033</v>
      </c>
      <c r="D49">
        <v>16</v>
      </c>
      <c r="E49">
        <v>18</v>
      </c>
      <c r="F49" t="s">
        <v>634</v>
      </c>
      <c r="G49" t="s">
        <v>1077</v>
      </c>
      <c r="H49" t="s">
        <v>1035</v>
      </c>
    </row>
    <row r="50" spans="1:8">
      <c r="A50">
        <v>47</v>
      </c>
      <c r="B50" t="s">
        <v>1078</v>
      </c>
      <c r="C50" t="s">
        <v>1037</v>
      </c>
      <c r="D50">
        <v>32</v>
      </c>
      <c r="E50">
        <v>29</v>
      </c>
      <c r="F50" t="s">
        <v>638</v>
      </c>
      <c r="G50" t="s">
        <v>1079</v>
      </c>
      <c r="H50" t="s">
        <v>1039</v>
      </c>
    </row>
    <row r="51" spans="1:8">
      <c r="A51">
        <v>48</v>
      </c>
      <c r="B51" t="s">
        <v>1080</v>
      </c>
      <c r="C51" t="s">
        <v>1041</v>
      </c>
      <c r="D51">
        <v>19</v>
      </c>
      <c r="E51">
        <v>20</v>
      </c>
      <c r="F51" t="s">
        <v>634</v>
      </c>
      <c r="G51" t="s">
        <v>1081</v>
      </c>
      <c r="H51" t="s">
        <v>1043</v>
      </c>
    </row>
    <row r="52" spans="1:8">
      <c r="A52">
        <v>49</v>
      </c>
      <c r="B52" t="s">
        <v>1082</v>
      </c>
      <c r="C52" t="s">
        <v>1045</v>
      </c>
      <c r="D52">
        <v>27</v>
      </c>
      <c r="E52">
        <v>25</v>
      </c>
      <c r="F52" t="s">
        <v>634</v>
      </c>
      <c r="G52" t="s">
        <v>1083</v>
      </c>
      <c r="H52" t="s">
        <v>1047</v>
      </c>
    </row>
    <row r="53" spans="1:8">
      <c r="A53">
        <v>50</v>
      </c>
      <c r="B53" t="s">
        <v>1084</v>
      </c>
      <c r="C53" t="s">
        <v>1049</v>
      </c>
      <c r="D53">
        <v>56</v>
      </c>
      <c r="E53">
        <v>53</v>
      </c>
      <c r="F53" t="s">
        <v>638</v>
      </c>
      <c r="G53" t="s">
        <v>1085</v>
      </c>
      <c r="H53" t="s">
        <v>966</v>
      </c>
    </row>
    <row r="54" spans="1:8">
      <c r="A54">
        <v>51</v>
      </c>
      <c r="B54" t="s">
        <v>1086</v>
      </c>
      <c r="C54" t="s">
        <v>1052</v>
      </c>
      <c r="D54">
        <v>34</v>
      </c>
      <c r="E54">
        <v>32</v>
      </c>
      <c r="F54" t="s">
        <v>634</v>
      </c>
      <c r="G54" t="s">
        <v>1087</v>
      </c>
      <c r="H54" t="s">
        <v>1054</v>
      </c>
    </row>
    <row r="55" spans="1:8">
      <c r="A55">
        <v>52</v>
      </c>
      <c r="B55" t="s">
        <v>1088</v>
      </c>
      <c r="C55" t="s">
        <v>1056</v>
      </c>
      <c r="D55">
        <v>43</v>
      </c>
      <c r="E55">
        <v>40</v>
      </c>
      <c r="F55" t="s">
        <v>634</v>
      </c>
      <c r="G55" t="s">
        <v>1089</v>
      </c>
      <c r="H55" t="s">
        <v>1058</v>
      </c>
    </row>
    <row r="56" spans="1:8">
      <c r="A56">
        <v>53</v>
      </c>
      <c r="B56" t="s">
        <v>1090</v>
      </c>
      <c r="C56" t="s">
        <v>1060</v>
      </c>
      <c r="D56">
        <v>16</v>
      </c>
      <c r="E56">
        <v>18</v>
      </c>
      <c r="F56" t="s">
        <v>634</v>
      </c>
      <c r="G56" t="s">
        <v>1077</v>
      </c>
      <c r="H56" t="s">
        <v>1062</v>
      </c>
    </row>
    <row r="57" spans="1:8">
      <c r="A57">
        <v>54</v>
      </c>
      <c r="B57" t="s">
        <v>1091</v>
      </c>
      <c r="C57" t="s">
        <v>1010</v>
      </c>
      <c r="D57">
        <v>72</v>
      </c>
      <c r="E57">
        <v>68</v>
      </c>
      <c r="F57" t="s">
        <v>638</v>
      </c>
      <c r="G57" t="s">
        <v>1092</v>
      </c>
      <c r="H57" t="s">
        <v>964</v>
      </c>
    </row>
    <row r="58" spans="1:8">
      <c r="A58">
        <v>55</v>
      </c>
      <c r="B58" t="s">
        <v>1093</v>
      </c>
      <c r="C58" t="s">
        <v>1066</v>
      </c>
      <c r="D58">
        <v>39</v>
      </c>
      <c r="E58">
        <v>36</v>
      </c>
      <c r="F58" t="s">
        <v>634</v>
      </c>
      <c r="G58" t="s">
        <v>1094</v>
      </c>
      <c r="H58" t="s">
        <v>966</v>
      </c>
    </row>
    <row r="59" spans="1:8">
      <c r="A59">
        <v>56</v>
      </c>
      <c r="B59" t="s">
        <v>1095</v>
      </c>
      <c r="C59" t="s">
        <v>676</v>
      </c>
      <c r="D59">
        <v>60</v>
      </c>
      <c r="E59">
        <v>56</v>
      </c>
      <c r="F59" t="s">
        <v>634</v>
      </c>
      <c r="G59" t="s">
        <v>1096</v>
      </c>
      <c r="H59" t="s">
        <v>983</v>
      </c>
    </row>
    <row r="60" spans="1:8">
      <c r="A60">
        <v>57</v>
      </c>
      <c r="B60" t="s">
        <v>1097</v>
      </c>
      <c r="C60" t="s">
        <v>673</v>
      </c>
      <c r="D60">
        <v>45</v>
      </c>
      <c r="E60">
        <v>42</v>
      </c>
      <c r="F60" t="s">
        <v>638</v>
      </c>
      <c r="G60" t="s">
        <v>1098</v>
      </c>
      <c r="H60" t="s">
        <v>968</v>
      </c>
    </row>
    <row r="61" spans="1:8">
      <c r="A61">
        <v>58</v>
      </c>
      <c r="B61" t="s">
        <v>1099</v>
      </c>
      <c r="C61" t="s">
        <v>668</v>
      </c>
      <c r="D61">
        <v>24</v>
      </c>
      <c r="E61">
        <v>22</v>
      </c>
      <c r="F61" t="s">
        <v>634</v>
      </c>
      <c r="G61" t="s">
        <v>1100</v>
      </c>
      <c r="H61" t="s">
        <v>976</v>
      </c>
    </row>
    <row r="62" spans="1:8">
      <c r="A62">
        <v>59</v>
      </c>
      <c r="B62" t="s">
        <v>1101</v>
      </c>
      <c r="C62" t="s">
        <v>1019</v>
      </c>
      <c r="D62">
        <v>52</v>
      </c>
      <c r="E62">
        <v>49</v>
      </c>
      <c r="F62" t="s">
        <v>634</v>
      </c>
      <c r="G62" t="s">
        <v>1102</v>
      </c>
      <c r="H62" t="s">
        <v>1021</v>
      </c>
    </row>
    <row r="63" spans="1:8">
      <c r="A63">
        <v>60</v>
      </c>
      <c r="B63" t="s">
        <v>1103</v>
      </c>
      <c r="C63" t="s">
        <v>1033</v>
      </c>
      <c r="D63">
        <v>17</v>
      </c>
      <c r="E63">
        <v>19</v>
      </c>
      <c r="F63" t="s">
        <v>634</v>
      </c>
      <c r="G63" t="s">
        <v>1104</v>
      </c>
      <c r="H63" t="s">
        <v>1035</v>
      </c>
    </row>
    <row r="64" spans="1:8">
      <c r="A64">
        <v>61</v>
      </c>
      <c r="B64" t="s">
        <v>1105</v>
      </c>
      <c r="C64" t="s">
        <v>1037</v>
      </c>
      <c r="D64">
        <v>33</v>
      </c>
      <c r="E64">
        <v>30</v>
      </c>
      <c r="F64" t="s">
        <v>638</v>
      </c>
      <c r="G64" t="s">
        <v>1053</v>
      </c>
      <c r="H64" t="s">
        <v>1039</v>
      </c>
    </row>
    <row r="65" spans="1:8">
      <c r="A65">
        <v>62</v>
      </c>
      <c r="B65" t="s">
        <v>1106</v>
      </c>
      <c r="C65" t="s">
        <v>1041</v>
      </c>
      <c r="D65">
        <v>20</v>
      </c>
      <c r="E65">
        <v>21</v>
      </c>
      <c r="F65" t="s">
        <v>634</v>
      </c>
      <c r="G65" t="s">
        <v>1107</v>
      </c>
      <c r="H65" t="s">
        <v>1043</v>
      </c>
    </row>
    <row r="66" spans="1:8">
      <c r="A66">
        <v>63</v>
      </c>
      <c r="B66" t="s">
        <v>1108</v>
      </c>
      <c r="C66" t="s">
        <v>1045</v>
      </c>
      <c r="D66">
        <v>28</v>
      </c>
      <c r="E66">
        <v>26</v>
      </c>
      <c r="F66" t="s">
        <v>634</v>
      </c>
      <c r="G66" t="s">
        <v>1109</v>
      </c>
      <c r="H66" t="s">
        <v>1047</v>
      </c>
    </row>
    <row r="67" spans="1:8">
      <c r="A67">
        <v>64</v>
      </c>
      <c r="B67" t="s">
        <v>1110</v>
      </c>
      <c r="C67" t="s">
        <v>1049</v>
      </c>
      <c r="D67">
        <v>57</v>
      </c>
      <c r="E67">
        <v>54</v>
      </c>
      <c r="F67" t="s">
        <v>638</v>
      </c>
      <c r="G67" t="s">
        <v>1111</v>
      </c>
      <c r="H67" t="s">
        <v>966</v>
      </c>
    </row>
    <row r="68" spans="1:8">
      <c r="A68">
        <v>65</v>
      </c>
      <c r="B68" t="s">
        <v>1112</v>
      </c>
      <c r="C68" t="s">
        <v>1052</v>
      </c>
      <c r="D68">
        <v>35</v>
      </c>
      <c r="E68">
        <v>33</v>
      </c>
      <c r="F68" t="s">
        <v>634</v>
      </c>
      <c r="G68" t="s">
        <v>1113</v>
      </c>
      <c r="H68" t="s">
        <v>1054</v>
      </c>
    </row>
    <row r="69" spans="1:8">
      <c r="A69">
        <v>66</v>
      </c>
      <c r="B69" t="s">
        <v>1114</v>
      </c>
      <c r="C69" t="s">
        <v>1056</v>
      </c>
      <c r="D69">
        <v>44</v>
      </c>
      <c r="E69">
        <v>41</v>
      </c>
      <c r="F69" t="s">
        <v>634</v>
      </c>
      <c r="G69" t="s">
        <v>1115</v>
      </c>
      <c r="H69" t="s">
        <v>1058</v>
      </c>
    </row>
    <row r="70" spans="1:8">
      <c r="A70">
        <v>67</v>
      </c>
      <c r="B70" t="s">
        <v>1116</v>
      </c>
      <c r="C70" t="s">
        <v>1060</v>
      </c>
      <c r="D70">
        <v>17</v>
      </c>
      <c r="E70">
        <v>19</v>
      </c>
      <c r="F70" t="s">
        <v>634</v>
      </c>
      <c r="G70" t="s">
        <v>1104</v>
      </c>
      <c r="H70" t="s">
        <v>1062</v>
      </c>
    </row>
    <row r="71" spans="1:8">
      <c r="A71">
        <v>68</v>
      </c>
      <c r="B71" t="s">
        <v>1117</v>
      </c>
      <c r="C71" t="s">
        <v>1010</v>
      </c>
      <c r="D71">
        <v>73</v>
      </c>
      <c r="E71">
        <v>69</v>
      </c>
      <c r="F71" t="s">
        <v>638</v>
      </c>
      <c r="G71" t="s">
        <v>1118</v>
      </c>
      <c r="H71" t="s">
        <v>964</v>
      </c>
    </row>
    <row r="72" spans="1:8">
      <c r="A72">
        <v>69</v>
      </c>
      <c r="B72" t="s">
        <v>1119</v>
      </c>
      <c r="C72" t="s">
        <v>1066</v>
      </c>
      <c r="D72">
        <v>40</v>
      </c>
      <c r="E72">
        <v>37</v>
      </c>
      <c r="F72" t="s">
        <v>634</v>
      </c>
      <c r="G72" t="s">
        <v>1120</v>
      </c>
      <c r="H72" t="s">
        <v>966</v>
      </c>
    </row>
    <row r="73" spans="1:8">
      <c r="A73">
        <v>70</v>
      </c>
      <c r="B73" t="s">
        <v>1121</v>
      </c>
      <c r="C73" t="s">
        <v>676</v>
      </c>
      <c r="D73">
        <v>61</v>
      </c>
      <c r="E73">
        <v>57</v>
      </c>
      <c r="F73" t="s">
        <v>634</v>
      </c>
      <c r="G73" t="s">
        <v>1122</v>
      </c>
      <c r="H73" t="s">
        <v>983</v>
      </c>
    </row>
    <row r="74" spans="1:8">
      <c r="A74">
        <v>71</v>
      </c>
      <c r="B74" t="s">
        <v>1123</v>
      </c>
      <c r="C74" t="s">
        <v>673</v>
      </c>
      <c r="D74">
        <v>46</v>
      </c>
      <c r="E74">
        <v>43</v>
      </c>
      <c r="F74" t="s">
        <v>638</v>
      </c>
      <c r="G74" t="s">
        <v>1124</v>
      </c>
      <c r="H74" t="s">
        <v>968</v>
      </c>
    </row>
    <row r="75" spans="1:8">
      <c r="A75">
        <v>72</v>
      </c>
      <c r="B75" t="s">
        <v>1125</v>
      </c>
      <c r="C75" t="s">
        <v>668</v>
      </c>
      <c r="D75">
        <v>25</v>
      </c>
      <c r="E75">
        <v>23</v>
      </c>
      <c r="F75" t="s">
        <v>634</v>
      </c>
      <c r="G75" t="s">
        <v>1126</v>
      </c>
      <c r="H75" t="s">
        <v>976</v>
      </c>
    </row>
    <row r="76" spans="1:8">
      <c r="A76">
        <v>73</v>
      </c>
      <c r="B76" t="s">
        <v>1127</v>
      </c>
      <c r="C76" t="s">
        <v>1019</v>
      </c>
      <c r="D76">
        <v>53</v>
      </c>
      <c r="E76">
        <v>50</v>
      </c>
      <c r="F76" t="s">
        <v>634</v>
      </c>
      <c r="G76" t="s">
        <v>1128</v>
      </c>
      <c r="H76" t="s">
        <v>1021</v>
      </c>
    </row>
    <row r="77" spans="1:8">
      <c r="A77">
        <v>74</v>
      </c>
      <c r="B77" t="s">
        <v>1129</v>
      </c>
      <c r="C77" t="s">
        <v>1033</v>
      </c>
      <c r="D77">
        <v>18</v>
      </c>
      <c r="E77">
        <v>20</v>
      </c>
      <c r="F77" t="s">
        <v>634</v>
      </c>
      <c r="G77" t="s">
        <v>1130</v>
      </c>
      <c r="H77" t="s">
        <v>1035</v>
      </c>
    </row>
    <row r="78" spans="1:8">
      <c r="A78">
        <v>75</v>
      </c>
      <c r="B78" t="s">
        <v>1131</v>
      </c>
      <c r="C78" t="s">
        <v>1037</v>
      </c>
      <c r="D78">
        <v>34</v>
      </c>
      <c r="E78">
        <v>31</v>
      </c>
      <c r="F78" t="s">
        <v>638</v>
      </c>
      <c r="G78" t="s">
        <v>1087</v>
      </c>
      <c r="H78" t="s">
        <v>1039</v>
      </c>
    </row>
    <row r="79" spans="1:8">
      <c r="A79">
        <v>76</v>
      </c>
      <c r="B79" t="s">
        <v>1132</v>
      </c>
      <c r="C79" t="s">
        <v>1041</v>
      </c>
      <c r="D79">
        <v>21</v>
      </c>
      <c r="E79">
        <v>22</v>
      </c>
      <c r="F79" t="s">
        <v>634</v>
      </c>
      <c r="G79" t="s">
        <v>1133</v>
      </c>
      <c r="H79" t="s">
        <v>1043</v>
      </c>
    </row>
    <row r="80" spans="1:8">
      <c r="A80">
        <v>77</v>
      </c>
      <c r="B80" t="s">
        <v>1134</v>
      </c>
      <c r="C80" t="s">
        <v>1045</v>
      </c>
      <c r="D80">
        <v>29</v>
      </c>
      <c r="E80">
        <v>27</v>
      </c>
      <c r="F80" t="s">
        <v>634</v>
      </c>
      <c r="G80" t="s">
        <v>1135</v>
      </c>
      <c r="H80" t="s">
        <v>1047</v>
      </c>
    </row>
    <row r="81" spans="1:8">
      <c r="A81">
        <v>78</v>
      </c>
      <c r="B81" t="s">
        <v>1136</v>
      </c>
      <c r="C81" t="s">
        <v>1049</v>
      </c>
      <c r="D81">
        <v>58</v>
      </c>
      <c r="E81">
        <v>55</v>
      </c>
      <c r="F81" t="s">
        <v>638</v>
      </c>
      <c r="G81" t="s">
        <v>1137</v>
      </c>
      <c r="H81" t="s">
        <v>966</v>
      </c>
    </row>
    <row r="82" spans="1:8">
      <c r="A82">
        <v>79</v>
      </c>
      <c r="B82" t="s">
        <v>1138</v>
      </c>
      <c r="C82" t="s">
        <v>1052</v>
      </c>
      <c r="D82">
        <v>36</v>
      </c>
      <c r="E82">
        <v>34</v>
      </c>
      <c r="F82" t="s">
        <v>634</v>
      </c>
      <c r="G82" t="s">
        <v>1139</v>
      </c>
      <c r="H82" t="s">
        <v>1054</v>
      </c>
    </row>
    <row r="83" spans="1:8">
      <c r="A83">
        <v>80</v>
      </c>
      <c r="B83" t="s">
        <v>1140</v>
      </c>
      <c r="C83" t="s">
        <v>1056</v>
      </c>
      <c r="D83">
        <v>45</v>
      </c>
      <c r="E83">
        <v>42</v>
      </c>
      <c r="F83" t="s">
        <v>634</v>
      </c>
      <c r="G83" t="s">
        <v>1141</v>
      </c>
      <c r="H83" t="s">
        <v>1058</v>
      </c>
    </row>
    <row r="84" spans="1:8">
      <c r="A84">
        <v>81</v>
      </c>
      <c r="B84" t="s">
        <v>1142</v>
      </c>
      <c r="C84" t="s">
        <v>1060</v>
      </c>
      <c r="D84">
        <v>18</v>
      </c>
      <c r="E84">
        <v>20</v>
      </c>
      <c r="F84" t="s">
        <v>634</v>
      </c>
      <c r="G84" t="s">
        <v>1130</v>
      </c>
      <c r="H84" t="s">
        <v>1062</v>
      </c>
    </row>
    <row r="85" spans="1:8">
      <c r="A85">
        <v>82</v>
      </c>
      <c r="B85" t="s">
        <v>1143</v>
      </c>
      <c r="C85" t="s">
        <v>1010</v>
      </c>
      <c r="D85">
        <v>74</v>
      </c>
      <c r="E85">
        <v>70</v>
      </c>
      <c r="F85" t="s">
        <v>638</v>
      </c>
      <c r="G85" t="s">
        <v>1144</v>
      </c>
      <c r="H85" t="s">
        <v>964</v>
      </c>
    </row>
    <row r="86" spans="1:8">
      <c r="A86">
        <v>83</v>
      </c>
      <c r="B86" t="s">
        <v>1145</v>
      </c>
      <c r="C86" t="s">
        <v>1066</v>
      </c>
      <c r="D86">
        <v>41</v>
      </c>
      <c r="E86">
        <v>38</v>
      </c>
      <c r="F86" t="s">
        <v>634</v>
      </c>
      <c r="G86" t="s">
        <v>1146</v>
      </c>
      <c r="H86" t="s">
        <v>966</v>
      </c>
    </row>
    <row r="87" spans="1:8">
      <c r="A87">
        <v>84</v>
      </c>
      <c r="B87" t="s">
        <v>1147</v>
      </c>
      <c r="C87" t="s">
        <v>676</v>
      </c>
      <c r="D87">
        <v>62</v>
      </c>
      <c r="E87">
        <v>58</v>
      </c>
      <c r="F87" t="s">
        <v>634</v>
      </c>
      <c r="G87" t="s">
        <v>1148</v>
      </c>
      <c r="H87" t="s">
        <v>983</v>
      </c>
    </row>
    <row r="88" spans="1:8">
      <c r="A88">
        <v>85</v>
      </c>
      <c r="B88" t="s">
        <v>1149</v>
      </c>
      <c r="C88" t="s">
        <v>673</v>
      </c>
      <c r="D88">
        <v>47</v>
      </c>
      <c r="E88">
        <v>44</v>
      </c>
      <c r="F88" t="s">
        <v>638</v>
      </c>
      <c r="G88" t="s">
        <v>1150</v>
      </c>
      <c r="H88" t="s">
        <v>968</v>
      </c>
    </row>
    <row r="89" spans="1:8">
      <c r="A89">
        <v>86</v>
      </c>
      <c r="B89" t="s">
        <v>1151</v>
      </c>
      <c r="C89" t="s">
        <v>668</v>
      </c>
      <c r="D89">
        <v>26</v>
      </c>
      <c r="E89">
        <v>24</v>
      </c>
      <c r="F89" t="s">
        <v>634</v>
      </c>
      <c r="G89" t="s">
        <v>1152</v>
      </c>
      <c r="H89" t="s">
        <v>976</v>
      </c>
    </row>
    <row r="90" spans="1:8">
      <c r="A90">
        <v>87</v>
      </c>
      <c r="B90" t="s">
        <v>1153</v>
      </c>
      <c r="C90" t="s">
        <v>1019</v>
      </c>
      <c r="D90">
        <v>54</v>
      </c>
      <c r="E90">
        <v>51</v>
      </c>
      <c r="F90" t="s">
        <v>634</v>
      </c>
      <c r="G90" t="s">
        <v>1154</v>
      </c>
      <c r="H90" t="s">
        <v>1021</v>
      </c>
    </row>
    <row r="91" spans="1:8">
      <c r="A91">
        <v>88</v>
      </c>
      <c r="B91" t="s">
        <v>1155</v>
      </c>
      <c r="C91" t="s">
        <v>1033</v>
      </c>
      <c r="D91">
        <v>19</v>
      </c>
      <c r="E91">
        <v>21</v>
      </c>
      <c r="F91" t="s">
        <v>634</v>
      </c>
      <c r="G91" t="s">
        <v>1156</v>
      </c>
      <c r="H91" t="s">
        <v>1035</v>
      </c>
    </row>
    <row r="92" spans="1:8">
      <c r="A92">
        <v>89</v>
      </c>
      <c r="B92" t="s">
        <v>1157</v>
      </c>
      <c r="C92" t="s">
        <v>1037</v>
      </c>
      <c r="D92">
        <v>35</v>
      </c>
      <c r="E92">
        <v>32</v>
      </c>
      <c r="F92" t="s">
        <v>638</v>
      </c>
      <c r="G92" t="s">
        <v>1113</v>
      </c>
      <c r="H92" t="s">
        <v>1039</v>
      </c>
    </row>
    <row r="93" spans="1:8">
      <c r="A93">
        <v>90</v>
      </c>
      <c r="B93" t="s">
        <v>1158</v>
      </c>
      <c r="C93" t="s">
        <v>1041</v>
      </c>
      <c r="D93">
        <v>22</v>
      </c>
      <c r="E93">
        <v>23</v>
      </c>
      <c r="F93" t="s">
        <v>634</v>
      </c>
      <c r="G93" t="s">
        <v>1159</v>
      </c>
      <c r="H93" t="s">
        <v>1043</v>
      </c>
    </row>
    <row r="94" spans="1:8">
      <c r="A94">
        <v>91</v>
      </c>
      <c r="B94" t="s">
        <v>1160</v>
      </c>
      <c r="C94" t="s">
        <v>1045</v>
      </c>
      <c r="D94">
        <v>30</v>
      </c>
      <c r="E94">
        <v>28</v>
      </c>
      <c r="F94" t="s">
        <v>634</v>
      </c>
      <c r="G94" t="s">
        <v>1161</v>
      </c>
      <c r="H94" t="s">
        <v>1047</v>
      </c>
    </row>
    <row r="95" spans="1:8">
      <c r="A95">
        <v>92</v>
      </c>
      <c r="B95" t="s">
        <v>1162</v>
      </c>
      <c r="C95" t="s">
        <v>1049</v>
      </c>
      <c r="D95">
        <v>59</v>
      </c>
      <c r="E95">
        <v>56</v>
      </c>
      <c r="F95" t="s">
        <v>638</v>
      </c>
      <c r="G95" t="s">
        <v>1163</v>
      </c>
      <c r="H95" t="s">
        <v>966</v>
      </c>
    </row>
    <row r="96" spans="1:8">
      <c r="A96">
        <v>93</v>
      </c>
      <c r="B96" t="s">
        <v>1164</v>
      </c>
      <c r="C96" t="s">
        <v>1052</v>
      </c>
      <c r="D96">
        <v>37</v>
      </c>
      <c r="E96">
        <v>35</v>
      </c>
      <c r="F96" t="s">
        <v>634</v>
      </c>
      <c r="G96" t="s">
        <v>1165</v>
      </c>
      <c r="H96" t="s">
        <v>1054</v>
      </c>
    </row>
    <row r="97" spans="1:8">
      <c r="A97">
        <v>94</v>
      </c>
      <c r="B97" t="s">
        <v>1166</v>
      </c>
      <c r="C97" t="s">
        <v>1056</v>
      </c>
      <c r="D97">
        <v>46</v>
      </c>
      <c r="E97">
        <v>43</v>
      </c>
      <c r="F97" t="s">
        <v>634</v>
      </c>
      <c r="G97" t="s">
        <v>1167</v>
      </c>
      <c r="H97" t="s">
        <v>1058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3AC2-D1BC-4E5D-9634-06864520CF3D}">
  <dimension ref="B1:K64"/>
  <sheetViews>
    <sheetView topLeftCell="B8" zoomScale="115" zoomScaleNormal="115" workbookViewId="0">
      <selection activeCell="B9" sqref="B9"/>
    </sheetView>
  </sheetViews>
  <sheetFormatPr defaultRowHeight="13.8"/>
  <cols>
    <col min="2" max="2" width="44.69921875" customWidth="1"/>
    <col min="3" max="3" width="55" customWidth="1"/>
    <col min="4" max="4" width="26" customWidth="1"/>
    <col min="9" max="9" width="28.3984375" customWidth="1"/>
  </cols>
  <sheetData>
    <row r="1" spans="2:11" ht="14.4" thickBot="1"/>
    <row r="2" spans="2:11" ht="17.399999999999999">
      <c r="B2" s="238" t="s">
        <v>1168</v>
      </c>
      <c r="C2" s="238"/>
      <c r="D2" s="238"/>
      <c r="I2" s="238" t="s">
        <v>1169</v>
      </c>
      <c r="J2" s="238"/>
      <c r="K2" s="238"/>
    </row>
    <row r="3" spans="2:11" ht="15.6">
      <c r="B3" s="256" t="s">
        <v>1170</v>
      </c>
      <c r="C3" s="256"/>
      <c r="D3" s="50"/>
      <c r="I3" t="s">
        <v>1171</v>
      </c>
    </row>
    <row r="4" spans="2:11">
      <c r="B4" s="38" t="s">
        <v>752</v>
      </c>
      <c r="C4" s="43" t="s">
        <v>1172</v>
      </c>
      <c r="D4" s="50"/>
      <c r="I4" t="s">
        <v>1173</v>
      </c>
    </row>
    <row r="5" spans="2:11">
      <c r="B5" s="38" t="s">
        <v>1174</v>
      </c>
      <c r="C5" s="33" t="s">
        <v>1175</v>
      </c>
      <c r="D5" s="50"/>
      <c r="I5" t="s">
        <v>1176</v>
      </c>
    </row>
    <row r="6" spans="2:11">
      <c r="B6" s="38" t="s">
        <v>1177</v>
      </c>
      <c r="C6">
        <v>2017</v>
      </c>
      <c r="D6" s="50"/>
      <c r="I6" t="s">
        <v>1168</v>
      </c>
    </row>
    <row r="7" spans="2:11">
      <c r="B7" s="38" t="s">
        <v>215</v>
      </c>
      <c r="D7" s="50"/>
      <c r="I7" t="s">
        <v>1178</v>
      </c>
    </row>
    <row r="8" spans="2:11" ht="15.6">
      <c r="B8" s="38" t="s">
        <v>647</v>
      </c>
      <c r="C8" s="41" t="s">
        <v>1179</v>
      </c>
      <c r="D8" s="50"/>
      <c r="I8" t="s">
        <v>1180</v>
      </c>
    </row>
    <row r="9" spans="2:11" ht="272.25" customHeight="1">
      <c r="B9" s="38" t="s">
        <v>1181</v>
      </c>
      <c r="C9" s="3" t="s">
        <v>1182</v>
      </c>
      <c r="D9" s="50"/>
    </row>
    <row r="10" spans="2:11" ht="18.75" customHeight="1">
      <c r="B10" s="38" t="s">
        <v>1183</v>
      </c>
      <c r="C10" t="s">
        <v>1184</v>
      </c>
      <c r="D10" s="50"/>
    </row>
    <row r="11" spans="2:11" ht="18.75" customHeight="1">
      <c r="B11" s="38" t="s">
        <v>1185</v>
      </c>
      <c r="C11" s="37" t="s">
        <v>1186</v>
      </c>
      <c r="D11" s="50"/>
    </row>
    <row r="12" spans="2:11" ht="15.6">
      <c r="B12" s="256" t="s">
        <v>1187</v>
      </c>
      <c r="C12" s="256"/>
      <c r="D12" s="50"/>
    </row>
    <row r="13" spans="2:11">
      <c r="B13" s="38" t="s">
        <v>1188</v>
      </c>
      <c r="C13" s="27">
        <v>0</v>
      </c>
      <c r="D13" s="50"/>
    </row>
    <row r="14" spans="2:11" ht="15">
      <c r="B14" s="38" t="s">
        <v>64</v>
      </c>
      <c r="C14" s="42" t="s">
        <v>1189</v>
      </c>
      <c r="D14" s="50"/>
    </row>
    <row r="15" spans="2:11">
      <c r="B15" s="38" t="s">
        <v>112</v>
      </c>
      <c r="C15" s="27">
        <v>0.3</v>
      </c>
      <c r="D15" s="50"/>
    </row>
    <row r="16" spans="2:11">
      <c r="B16" s="38" t="s">
        <v>167</v>
      </c>
      <c r="C16" t="s">
        <v>1190</v>
      </c>
      <c r="D16" s="50"/>
    </row>
    <row r="17" spans="2:4">
      <c r="B17" s="38" t="s">
        <v>245</v>
      </c>
      <c r="C17" t="s">
        <v>1191</v>
      </c>
      <c r="D17" s="50"/>
    </row>
    <row r="18" spans="2:4">
      <c r="B18" s="38" t="s">
        <v>1192</v>
      </c>
      <c r="C18" t="s">
        <v>1193</v>
      </c>
      <c r="D18" s="50"/>
    </row>
    <row r="19" spans="2:4" ht="15.6">
      <c r="B19" s="256" t="s">
        <v>1194</v>
      </c>
      <c r="C19" s="256"/>
      <c r="D19" s="50"/>
    </row>
    <row r="20" spans="2:4">
      <c r="B20" s="38" t="s">
        <v>1195</v>
      </c>
      <c r="C20" t="s">
        <v>1196</v>
      </c>
      <c r="D20" s="51" t="s">
        <v>1197</v>
      </c>
    </row>
    <row r="21" spans="2:4">
      <c r="B21" s="38" t="s">
        <v>1198</v>
      </c>
      <c r="C21" t="s">
        <v>1199</v>
      </c>
      <c r="D21" s="49" t="s">
        <v>1200</v>
      </c>
    </row>
    <row r="22" spans="2:4">
      <c r="B22" s="38" t="s">
        <v>1201</v>
      </c>
      <c r="C22" s="38" t="s">
        <v>1202</v>
      </c>
      <c r="D22" s="51" t="s">
        <v>1203</v>
      </c>
    </row>
    <row r="23" spans="2:4" ht="14.4" thickBot="1">
      <c r="B23" s="38" t="s">
        <v>1204</v>
      </c>
      <c r="C23" s="38" t="s">
        <v>1205</v>
      </c>
      <c r="D23" s="49" t="s">
        <v>1206</v>
      </c>
    </row>
    <row r="24" spans="2:4" ht="17.399999999999999">
      <c r="B24" s="238" t="s">
        <v>1178</v>
      </c>
      <c r="C24" s="238"/>
      <c r="D24" s="238"/>
    </row>
    <row r="25" spans="2:4" ht="15" customHeight="1">
      <c r="B25" s="256" t="s">
        <v>1170</v>
      </c>
      <c r="C25" s="256"/>
      <c r="D25" s="50"/>
    </row>
    <row r="26" spans="2:4">
      <c r="B26" s="38" t="s">
        <v>752</v>
      </c>
      <c r="C26" s="43" t="s">
        <v>1207</v>
      </c>
      <c r="D26" s="50"/>
    </row>
    <row r="27" spans="2:4" ht="14.4">
      <c r="B27" s="38" t="s">
        <v>1174</v>
      </c>
      <c r="C27" s="44" t="s">
        <v>1208</v>
      </c>
      <c r="D27" s="50"/>
    </row>
    <row r="28" spans="2:4" ht="14.4">
      <c r="B28" s="38" t="s">
        <v>1177</v>
      </c>
      <c r="C28" s="44" t="s">
        <v>1209</v>
      </c>
      <c r="D28" s="50"/>
    </row>
    <row r="29" spans="2:4" ht="14.4">
      <c r="B29" s="38" t="s">
        <v>215</v>
      </c>
      <c r="C29" s="44"/>
      <c r="D29" s="50"/>
    </row>
    <row r="30" spans="2:4" ht="14.4">
      <c r="B30" s="38" t="s">
        <v>647</v>
      </c>
      <c r="C30" s="44" t="s">
        <v>1210</v>
      </c>
      <c r="D30" s="50"/>
    </row>
    <row r="31" spans="2:4">
      <c r="B31" s="38" t="s">
        <v>1183</v>
      </c>
      <c r="C31" t="s">
        <v>1184</v>
      </c>
      <c r="D31" s="50"/>
    </row>
    <row r="32" spans="2:4" ht="14.4">
      <c r="B32" s="38" t="s">
        <v>1185</v>
      </c>
      <c r="C32" s="37" t="s">
        <v>1211</v>
      </c>
      <c r="D32" s="50"/>
    </row>
    <row r="33" spans="2:4" ht="248.4">
      <c r="B33" s="38" t="s">
        <v>1181</v>
      </c>
      <c r="C33" s="3" t="s">
        <v>1212</v>
      </c>
      <c r="D33" s="50"/>
    </row>
    <row r="34" spans="2:4" ht="15.6">
      <c r="B34" s="256" t="s">
        <v>1187</v>
      </c>
      <c r="C34" s="189"/>
      <c r="D34" s="50"/>
    </row>
    <row r="35" spans="2:4">
      <c r="B35" s="38" t="s">
        <v>1188</v>
      </c>
      <c r="C35" s="27">
        <v>0</v>
      </c>
      <c r="D35" s="50"/>
    </row>
    <row r="36" spans="2:4" ht="14.4">
      <c r="B36" s="38" t="s">
        <v>64</v>
      </c>
      <c r="C36" s="45">
        <v>0.2</v>
      </c>
      <c r="D36" s="50"/>
    </row>
    <row r="37" spans="2:4">
      <c r="B37" s="38" t="s">
        <v>112</v>
      </c>
      <c r="C37" s="27">
        <v>0.15</v>
      </c>
      <c r="D37" s="50"/>
    </row>
    <row r="38" spans="2:4">
      <c r="B38" s="38" t="s">
        <v>167</v>
      </c>
      <c r="C38" t="s">
        <v>1213</v>
      </c>
      <c r="D38" s="50"/>
    </row>
    <row r="39" spans="2:4">
      <c r="B39" s="38" t="s">
        <v>245</v>
      </c>
      <c r="C39" t="s">
        <v>1214</v>
      </c>
      <c r="D39" s="50"/>
    </row>
    <row r="40" spans="2:4">
      <c r="B40" s="38" t="s">
        <v>1192</v>
      </c>
      <c r="C40" t="s">
        <v>1193</v>
      </c>
      <c r="D40" s="50"/>
    </row>
    <row r="41" spans="2:4" ht="15.6">
      <c r="B41" s="256" t="s">
        <v>1194</v>
      </c>
      <c r="C41" s="189"/>
      <c r="D41" s="50"/>
    </row>
    <row r="42" spans="2:4">
      <c r="B42" s="38" t="s">
        <v>1215</v>
      </c>
      <c r="C42" t="s">
        <v>1216</v>
      </c>
      <c r="D42" s="51" t="s">
        <v>1217</v>
      </c>
    </row>
    <row r="43" spans="2:4">
      <c r="B43" s="38" t="s">
        <v>1218</v>
      </c>
      <c r="C43" s="38" t="s">
        <v>1216</v>
      </c>
      <c r="D43" s="51" t="s">
        <v>1219</v>
      </c>
    </row>
    <row r="44" spans="2:4" ht="14.4" thickBot="1">
      <c r="B44" s="38"/>
      <c r="D44" s="51"/>
    </row>
    <row r="45" spans="2:4" ht="17.399999999999999">
      <c r="B45" s="238" t="s">
        <v>1180</v>
      </c>
      <c r="C45" s="257"/>
      <c r="D45" s="258"/>
    </row>
    <row r="46" spans="2:4" ht="15.6">
      <c r="B46" s="256" t="s">
        <v>1170</v>
      </c>
      <c r="C46" s="189"/>
      <c r="D46" s="50"/>
    </row>
    <row r="47" spans="2:4">
      <c r="B47" s="38" t="s">
        <v>752</v>
      </c>
      <c r="C47" s="43" t="s">
        <v>1220</v>
      </c>
      <c r="D47" s="50"/>
    </row>
    <row r="48" spans="2:4" ht="15.6">
      <c r="B48" s="38" t="s">
        <v>1174</v>
      </c>
      <c r="C48" s="48" t="s">
        <v>1221</v>
      </c>
      <c r="D48" s="50"/>
    </row>
    <row r="49" spans="2:4" ht="15.6">
      <c r="B49" s="38" t="s">
        <v>215</v>
      </c>
      <c r="C49" s="48"/>
      <c r="D49" s="50"/>
    </row>
    <row r="50" spans="2:4" ht="15.6">
      <c r="B50" s="38" t="s">
        <v>1177</v>
      </c>
      <c r="C50" s="46" t="s">
        <v>1222</v>
      </c>
      <c r="D50" s="50"/>
    </row>
    <row r="51" spans="2:4" ht="14.4">
      <c r="B51" s="38" t="s">
        <v>647</v>
      </c>
      <c r="C51" s="44" t="s">
        <v>1223</v>
      </c>
      <c r="D51" s="50"/>
    </row>
    <row r="52" spans="2:4">
      <c r="B52" s="38" t="s">
        <v>1183</v>
      </c>
      <c r="C52" t="s">
        <v>1184</v>
      </c>
      <c r="D52" s="50"/>
    </row>
    <row r="53" spans="2:4">
      <c r="B53" s="38" t="s">
        <v>1185</v>
      </c>
      <c r="C53" s="33" t="s">
        <v>1224</v>
      </c>
      <c r="D53" s="50"/>
    </row>
    <row r="54" spans="2:4" ht="234.6">
      <c r="B54" s="38" t="s">
        <v>1181</v>
      </c>
      <c r="C54" s="3" t="s">
        <v>1225</v>
      </c>
      <c r="D54" s="50"/>
    </row>
    <row r="55" spans="2:4" ht="15.6">
      <c r="B55" s="256" t="s">
        <v>1187</v>
      </c>
      <c r="C55" s="189"/>
      <c r="D55" s="50"/>
    </row>
    <row r="56" spans="2:4">
      <c r="B56" s="38" t="s">
        <v>1188</v>
      </c>
      <c r="C56" s="27">
        <v>0</v>
      </c>
      <c r="D56" s="50"/>
    </row>
    <row r="57" spans="2:4" ht="14.4">
      <c r="B57" s="38" t="s">
        <v>64</v>
      </c>
      <c r="C57" s="44" t="s">
        <v>1226</v>
      </c>
      <c r="D57" s="50"/>
    </row>
    <row r="58" spans="2:4">
      <c r="B58" s="38" t="s">
        <v>112</v>
      </c>
      <c r="C58" s="27">
        <v>0.15</v>
      </c>
      <c r="D58" s="50"/>
    </row>
    <row r="59" spans="2:4">
      <c r="B59" s="38" t="s">
        <v>167</v>
      </c>
      <c r="C59" t="s">
        <v>1213</v>
      </c>
      <c r="D59" s="50"/>
    </row>
    <row r="60" spans="2:4" ht="14.4">
      <c r="B60" s="38" t="s">
        <v>245</v>
      </c>
      <c r="C60" s="47" t="s">
        <v>1227</v>
      </c>
      <c r="D60" s="50"/>
    </row>
    <row r="61" spans="2:4">
      <c r="B61" s="38" t="s">
        <v>1192</v>
      </c>
      <c r="C61" t="s">
        <v>1193</v>
      </c>
      <c r="D61" s="50"/>
    </row>
    <row r="62" spans="2:4" ht="15.6">
      <c r="B62" s="256" t="s">
        <v>1194</v>
      </c>
      <c r="C62" s="189"/>
      <c r="D62" s="50"/>
    </row>
    <row r="63" spans="2:4">
      <c r="B63" s="38" t="s">
        <v>1228</v>
      </c>
      <c r="C63" t="s">
        <v>1229</v>
      </c>
      <c r="D63" s="49" t="s">
        <v>1230</v>
      </c>
    </row>
    <row r="64" spans="2:4" ht="14.4" thickBot="1">
      <c r="B64" s="39"/>
      <c r="C64" s="40"/>
      <c r="D64" s="52"/>
    </row>
  </sheetData>
  <mergeCells count="13">
    <mergeCell ref="B46:C46"/>
    <mergeCell ref="B55:C55"/>
    <mergeCell ref="B62:C62"/>
    <mergeCell ref="I2:K2"/>
    <mergeCell ref="B2:D2"/>
    <mergeCell ref="B24:D24"/>
    <mergeCell ref="B45:D45"/>
    <mergeCell ref="B3:C3"/>
    <mergeCell ref="B12:C12"/>
    <mergeCell ref="B19:C19"/>
    <mergeCell ref="B25:C25"/>
    <mergeCell ref="B34:C34"/>
    <mergeCell ref="B41:C41"/>
  </mergeCells>
  <hyperlinks>
    <hyperlink ref="C26" r:id="rId1" display="https://www.bing.com/images/search?view=detailV2&amp;ccid=YmuBmm%2bl&amp;id=C86045958DC4A7BB23C34B2A33912B7A5E7DD795&amp;thid=OIP.YmuBmm-lCYkBje-aPGy8PAHaEK&amp;mediaurl=https%3a%2f%2fodinland.com%2fwp-content%2fuploads%2f2021%2f09%2fDu-an-khu-cong-nghiep-phuong-nam.jpg&amp;cdnurl=https%3a%2f%2fth.bing.com%2fth%2fid%2fR.626b819a6fa50989018def9a3c6cbc3c%3frik%3dldd9XnorkTMqSw%26pid%3dImgRaw%26r%3d0&amp;exph=900&amp;expw=1600&amp;q=ph%c6%b0%c6%a1ng+nam+u%c3%b4ng+b%c3%ad&amp;FORM=IRPRST&amp;ck=898B780CDC50504F0EA2EA780F28619F&amp;selectedIndex=0&amp;itb=0&amp;idpp=overlayview&amp;ajaxhist=0&amp;ajaxserp=0" xr:uid="{23397B23-1601-42AB-9E78-44FAFD4A6DFC}"/>
    <hyperlink ref="C4" r:id="rId2" xr:uid="{AD22CB0B-19A0-4F64-ABEB-15979E897D2E}"/>
    <hyperlink ref="C47" r:id="rId3" display="https://www.bing.com/images/search?view=detailV2&amp;ccid=lBMrUhID&amp;id=FDEF33561AFDD4B56132EBB71240D72F57867B78&amp;thid=OIP.lBMrUhIDkGeubPDG3vyGNwHaFj&amp;mediaurl=https%3A%2F%2Fwww.redsunland.vn%2Fwp-content%2Fuploads%2F2024%2F05%2Fcum-cong-nghiep-cam-thinh-redsunland-7-of-16.jpg&amp;cdnurl=https%3A%2F%2Fth.bing.com%2Fth%2Fid%2FR.94132b5212039067ae6cf0c6defc8637%3Frik%3DeHuGVy%252fXQBK36w%26pid%3DImgRaw%26r%3D0&amp;exph=900&amp;expw=1200&amp;q=C%E1%BB%A5m+CN+c%E1%BA%A9m+th%E1%BB%8Bnh&amp;FORM=IRPRST&amp;ck=D44DD411157EA691ED353348E22F08E1&amp;selectedIndex=4&amp;itb=0&amp;cw=855&amp;ch=932&amp;ajaxhist=0&amp;ajaxserp=0" xr:uid="{9AA06D2E-3E3E-4F26-9BDD-8732B7AA2758}"/>
    <hyperlink ref="D42" r:id="rId4" display="https://www.google.com/maps/place/Tr%E1%BA%A1m+s%E1%BB%AD+l%C3%BD+n%C6%B0%E1%BB%9Bc+th%E1%BA%A3i/@21.0132003,106.7050408,3068m/data=!3m1!1e3!4m14!1m7!3m6!1s0x314a7d799ea4cefb:0xd9e4cb0184fb25!2zQ-G7pW0gQ8O0bmcgbmdoaeG7h3AgUGjGsMahbmcgTmFt!8m2!3d21.0153002!4d106.6944278!16s%2Fg%2F11kq68_qx8!3m5!1s0x314a7d005caa74a7:0x2584f89b44a19b70!8m2!3d21.0113146!4d106.7022719!16s%2Fg%2F11m68k3v5m!5m1!1e1?entry=ttu&amp;g_ep=EgoyMDI1MDkwOC4wIKXMDSoASAFQAw%3D%3D" xr:uid="{886D4626-5282-4E1F-B9F9-56C94AF73406}"/>
    <hyperlink ref="D43" r:id="rId5" xr:uid="{D0B93EDE-376E-41DC-8D82-C82C1B57045E}"/>
    <hyperlink ref="D20" r:id="rId6" xr:uid="{E7CA4734-A3E7-4C08-9667-7739CEAB247B}"/>
    <hyperlink ref="D22" r:id="rId7" display="https://www.google.com/maps/place/Tr%E1%BA%A1m+tu%E1%BA%A7n+ho%C3%A0n+nh%C3%A0+m%C3%A1y+nhi%E1%BB%87t+%C4%91i%E1%BB%87n+Qu%E1%BA%A3ng+Ninh/@21.0095887,107.1003353,4793m/data=!3m1!1e3!4m9!1m2!2m1!1zY-G7pW0gY8O0bmcgbmdoaeG7h3AgaMOgIGtow6FuaA!3m5!1s0x314af911a4deeca7:0x90f160ccaafa0351!8m2!3d21.0076192!4d107.115515!16s%2Fg%2F11j0wcgx4x!5m1!1e1?entry=ttu&amp;g_ep=EgoyMDI1MDkwOC4wIKXMDSoASAFQAw%3D%3D" xr:uid="{85E8F788-4BAB-44A3-BE91-5F8F769D8939}"/>
    <hyperlink ref="D21" r:id="rId8" xr:uid="{78C13588-5966-4272-AFE8-2F580ACF1FAF}"/>
    <hyperlink ref="D23" r:id="rId9" xr:uid="{A68149BA-AA9A-4BAE-B49D-E9D5189A2372}"/>
    <hyperlink ref="D63" r:id="rId10" xr:uid="{EF885D36-25D3-44FF-9609-A66E9660BAD4}"/>
  </hyperlinks>
  <pageMargins left="0.7" right="0.7" top="0.75" bottom="0.75" header="0.3" footer="0.3"/>
  <drawing r:id="rId11"/>
  <legacyDrawing r:id="rId12"/>
</worksheet>
</file>

<file path=docMetadata/LabelInfo.xml><?xml version="1.0" encoding="utf-8"?>
<clbl:labelList xmlns:clbl="http://schemas.microsoft.com/office/2020/mipLabelMetadata">
  <clbl:label id="{77b77bf4-2a92-401c-a7ea-bc2d78deaf64}" enabled="0" method="" siteId="{77b77bf4-2a92-401c-a7ea-bc2d78deaf6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Tài sản</vt:lpstr>
      <vt:lpstr>SIP Quảng Ninh</vt:lpstr>
      <vt:lpstr>Dữ liệu</vt:lpstr>
      <vt:lpstr>Quy hoạch thông minh</vt:lpstr>
      <vt:lpstr>Dữ liệu Du lịch</vt:lpstr>
      <vt:lpstr>Kinh tế Tài chính</vt:lpstr>
      <vt:lpstr>Chi tiết hành khách</vt:lpstr>
      <vt:lpstr>94 cơ sở lưu trú</vt:lpstr>
      <vt:lpstr>Layer 1 Hà Khánh Cẩm Thịnh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LÊ ĐỨC HUY</dc:creator>
  <cp:keywords/>
  <dc:description/>
  <cp:lastModifiedBy>Pham Tran Lam Nhu</cp:lastModifiedBy>
  <cp:revision/>
  <dcterms:created xsi:type="dcterms:W3CDTF">2025-08-30T03:23:52Z</dcterms:created>
  <dcterms:modified xsi:type="dcterms:W3CDTF">2025-09-20T04:13:37Z</dcterms:modified>
  <cp:category/>
  <cp:contentStatus/>
</cp:coreProperties>
</file>