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higgins/Documents/RCode/rmrwr-book/data/"/>
    </mc:Choice>
  </mc:AlternateContent>
  <xr:revisionPtr revIDLastSave="0" documentId="13_ncr:1_{82DEB1EF-DB12-E142-9E31-A967D063AD38}" xr6:coauthVersionLast="45" xr6:coauthVersionMax="45" xr10:uidLastSave="{00000000-0000-0000-0000-000000000000}"/>
  <bookViews>
    <workbookView xWindow="26240" yWindow="640" windowWidth="24960" windowHeight="17440" xr2:uid="{EBBB99AB-4CBE-8148-B8BE-E972D67982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B11" i="1"/>
  <c r="C11" i="1"/>
  <c r="C3" i="1"/>
  <c r="C4" i="1"/>
  <c r="C5" i="1"/>
  <c r="C6" i="1"/>
  <c r="C2" i="1"/>
  <c r="B5" i="1"/>
  <c r="B4" i="1"/>
  <c r="B3" i="1"/>
  <c r="B2" i="1"/>
  <c r="C7" i="1"/>
  <c r="C8" i="1"/>
  <c r="C9" i="1"/>
  <c r="C10" i="1"/>
  <c r="B7" i="1"/>
  <c r="B8" i="1"/>
  <c r="B9" i="1"/>
  <c r="B10" i="1"/>
  <c r="B6" i="1"/>
  <c r="E10" i="1"/>
  <c r="O12" i="1"/>
  <c r="O13" i="1"/>
  <c r="O14" i="1"/>
  <c r="O15" i="1"/>
  <c r="O11" i="1"/>
  <c r="N14" i="1"/>
  <c r="N13" i="1"/>
  <c r="N12" i="1"/>
  <c r="N15" i="1"/>
  <c r="Q13" i="1" l="1"/>
  <c r="P3" i="1"/>
  <c r="P4" i="1"/>
  <c r="P5" i="1"/>
  <c r="P2" i="1"/>
  <c r="E6" i="1"/>
  <c r="C16" i="1"/>
  <c r="C29" i="1"/>
  <c r="C28" i="1"/>
  <c r="C27" i="1"/>
  <c r="C26" i="1"/>
  <c r="C25" i="1"/>
  <c r="C17" i="1"/>
  <c r="C18" i="1"/>
  <c r="C15" i="1"/>
  <c r="E2" i="1"/>
  <c r="Q5" i="1" l="1"/>
  <c r="Q4" i="1"/>
  <c r="E8" i="1"/>
  <c r="E7" i="1"/>
  <c r="Q15" i="1"/>
  <c r="Q14" i="1"/>
  <c r="Q3" i="1"/>
  <c r="E9" i="1"/>
  <c r="E5" i="1"/>
  <c r="E4" i="1"/>
  <c r="E3" i="1"/>
  <c r="N11" i="1"/>
  <c r="Q12" i="1"/>
</calcChain>
</file>

<file path=xl/sharedStrings.xml><?xml version="1.0" encoding="utf-8"?>
<sst xmlns="http://schemas.openxmlformats.org/spreadsheetml/2006/main" count="76" uniqueCount="57">
  <si>
    <t>bike</t>
  </si>
  <si>
    <t>min</t>
  </si>
  <si>
    <t>sec</t>
  </si>
  <si>
    <t>tot_sec</t>
  </si>
  <si>
    <t>road fast</t>
  </si>
  <si>
    <t>road slow</t>
  </si>
  <si>
    <t>gravel</t>
  </si>
  <si>
    <t>z mtb</t>
  </si>
  <si>
    <t>avatars</t>
  </si>
  <si>
    <t>A</t>
  </si>
  <si>
    <t>B</t>
  </si>
  <si>
    <t>C</t>
  </si>
  <si>
    <t>D</t>
  </si>
  <si>
    <t>w/kg</t>
  </si>
  <si>
    <t>DC</t>
  </si>
  <si>
    <t>Trainer 1</t>
  </si>
  <si>
    <t>Trainer 2</t>
  </si>
  <si>
    <t>Trainer 3</t>
  </si>
  <si>
    <t>Trainer 4</t>
  </si>
  <si>
    <t>Buffalo Bike</t>
  </si>
  <si>
    <t>Penny-farthing (high wheel)</t>
  </si>
  <si>
    <t>Electra flat foot with basket</t>
  </si>
  <si>
    <t>beach cruiser with baby trailer</t>
  </si>
  <si>
    <t>Big wheels from April 1</t>
  </si>
  <si>
    <t>fuego flats</t>
  </si>
  <si>
    <t>Runners</t>
  </si>
  <si>
    <t>per mile</t>
  </si>
  <si>
    <t>CB</t>
  </si>
  <si>
    <t>run with backpack on</t>
  </si>
  <si>
    <t>run with Army boots</t>
  </si>
  <si>
    <t>Army boots and backpack</t>
  </si>
  <si>
    <t>Weighted vest?</t>
  </si>
  <si>
    <t>New 5</t>
  </si>
  <si>
    <t>NAME</t>
  </si>
  <si>
    <t>Color</t>
  </si>
  <si>
    <t>Zone</t>
  </si>
  <si>
    <t>D. Diesel</t>
  </si>
  <si>
    <t>C. Cadence</t>
  </si>
  <si>
    <t>B. Brevet</t>
  </si>
  <si>
    <t>A. Anquetil</t>
  </si>
  <si>
    <t>E. Endure</t>
  </si>
  <si>
    <t>Aston Able</t>
  </si>
  <si>
    <t>Billie Benoit</t>
  </si>
  <si>
    <t>Cara Cadence</t>
  </si>
  <si>
    <t>Dax Diesel</t>
  </si>
  <si>
    <t>Eddy Endurance</t>
  </si>
  <si>
    <t>Blue</t>
  </si>
  <si>
    <t>Yellow</t>
  </si>
  <si>
    <t>Orange</t>
  </si>
  <si>
    <t>Red</t>
  </si>
  <si>
    <t>Green</t>
  </si>
  <si>
    <t>per mile sec</t>
  </si>
  <si>
    <t>pct change</t>
  </si>
  <si>
    <t>mini-parachute?</t>
  </si>
  <si>
    <t>Push pram/stroller with child</t>
  </si>
  <si>
    <t>Trainer 5</t>
  </si>
  <si>
    <t>Trainer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</si>
</sst>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50BA-A03F-0445-879D-10BAD601BE6D}">
  <dimension ref="A1:Q29"/>
  <sheetViews>
    <sheetView tabSelected="1" workbookViewId="0">
      <selection activeCell="M25" sqref="M25"/>
    </sheetView>
  </sheetViews>
  <sheetFormatPr baseColWidth="10" defaultRowHeight="16" x14ac:dyDescent="0.2"/>
  <cols>
    <col min="5" max="5" width="13.6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24</v>
      </c>
      <c r="M1" t="s">
        <v>25</v>
      </c>
      <c r="N1" t="s">
        <v>26</v>
      </c>
      <c r="O1" t="s">
        <v>51</v>
      </c>
      <c r="P1" t="s">
        <v>3</v>
      </c>
      <c r="Q1" t="s">
        <v>52</v>
      </c>
    </row>
    <row r="2" spans="1:17" x14ac:dyDescent="0.2">
      <c r="A2" t="s">
        <v>4</v>
      </c>
      <c r="B2">
        <f t="shared" ref="B2:B5" si="0">ROUND(D2/60,0)</f>
        <v>52</v>
      </c>
      <c r="C2">
        <f t="shared" ref="C2:C6" si="1">MOD(D2,60)</f>
        <v>40</v>
      </c>
      <c r="D2">
        <v>3100</v>
      </c>
      <c r="E2" s="1">
        <f>100*(D2-D$2)/D$2</f>
        <v>0</v>
      </c>
      <c r="M2" t="s">
        <v>12</v>
      </c>
      <c r="N2">
        <v>12</v>
      </c>
      <c r="O2">
        <v>4</v>
      </c>
      <c r="P2">
        <f>N2*60+O2</f>
        <v>724</v>
      </c>
    </row>
    <row r="3" spans="1:17" x14ac:dyDescent="0.2">
      <c r="A3" t="s">
        <v>5</v>
      </c>
      <c r="B3">
        <f t="shared" si="0"/>
        <v>52</v>
      </c>
      <c r="C3">
        <f t="shared" si="1"/>
        <v>40</v>
      </c>
      <c r="D3">
        <v>3100</v>
      </c>
      <c r="E3" s="1">
        <f t="shared" ref="E3:E11" si="2">100*(D3-D$2)/D$2</f>
        <v>0</v>
      </c>
      <c r="M3" t="s">
        <v>11</v>
      </c>
      <c r="N3">
        <v>10</v>
      </c>
      <c r="O3">
        <v>44</v>
      </c>
      <c r="P3">
        <f t="shared" ref="P3:P5" si="3">N3*60+O3</f>
        <v>644</v>
      </c>
      <c r="Q3">
        <f>100*(P2-P3)/P2</f>
        <v>11.049723756906078</v>
      </c>
    </row>
    <row r="4" spans="1:17" x14ac:dyDescent="0.2">
      <c r="A4" t="s">
        <v>6</v>
      </c>
      <c r="B4">
        <f t="shared" si="0"/>
        <v>53</v>
      </c>
      <c r="C4">
        <f t="shared" si="1"/>
        <v>54</v>
      </c>
      <c r="D4">
        <v>3174</v>
      </c>
      <c r="E4" s="1">
        <f t="shared" si="2"/>
        <v>2.3870967741935485</v>
      </c>
      <c r="M4" t="s">
        <v>10</v>
      </c>
      <c r="N4">
        <v>8</v>
      </c>
      <c r="O4">
        <v>7</v>
      </c>
      <c r="P4">
        <f t="shared" si="3"/>
        <v>487</v>
      </c>
      <c r="Q4">
        <f t="shared" ref="Q4:Q5" si="4">100*(P3-P4)/P3</f>
        <v>24.378881987577639</v>
      </c>
    </row>
    <row r="5" spans="1:17" x14ac:dyDescent="0.2">
      <c r="A5" t="s">
        <v>7</v>
      </c>
      <c r="B5">
        <f t="shared" si="0"/>
        <v>55</v>
      </c>
      <c r="C5">
        <f t="shared" si="1"/>
        <v>53</v>
      </c>
      <c r="D5">
        <v>3293</v>
      </c>
      <c r="E5" s="1">
        <f t="shared" si="2"/>
        <v>6.225806451612903</v>
      </c>
      <c r="M5" t="s">
        <v>9</v>
      </c>
      <c r="N5">
        <v>6</v>
      </c>
      <c r="O5">
        <v>54</v>
      </c>
      <c r="P5">
        <f t="shared" si="3"/>
        <v>414</v>
      </c>
      <c r="Q5">
        <f t="shared" si="4"/>
        <v>14.989733059548255</v>
      </c>
    </row>
    <row r="6" spans="1:17" x14ac:dyDescent="0.2">
      <c r="A6" t="s">
        <v>15</v>
      </c>
      <c r="B6">
        <f>ROUND(D6/60,0)</f>
        <v>57</v>
      </c>
      <c r="C6">
        <f t="shared" si="1"/>
        <v>50</v>
      </c>
      <c r="D6">
        <v>3410</v>
      </c>
      <c r="E6" s="1">
        <f t="shared" si="2"/>
        <v>10</v>
      </c>
      <c r="G6" t="s">
        <v>19</v>
      </c>
    </row>
    <row r="7" spans="1:17" x14ac:dyDescent="0.2">
      <c r="A7" t="s">
        <v>16</v>
      </c>
      <c r="B7">
        <f t="shared" ref="B7:B10" si="5">ROUND(D7/60,0)</f>
        <v>59</v>
      </c>
      <c r="C7">
        <f t="shared" ref="C7:C11" si="6">MOD(D7,60)</f>
        <v>54</v>
      </c>
      <c r="D7">
        <v>3534</v>
      </c>
      <c r="E7" s="1">
        <f t="shared" si="2"/>
        <v>14</v>
      </c>
      <c r="G7" t="s">
        <v>23</v>
      </c>
    </row>
    <row r="8" spans="1:17" x14ac:dyDescent="0.2">
      <c r="A8" t="s">
        <v>17</v>
      </c>
      <c r="B8">
        <f t="shared" si="5"/>
        <v>60</v>
      </c>
      <c r="C8">
        <f t="shared" si="6"/>
        <v>56</v>
      </c>
      <c r="D8">
        <v>3596</v>
      </c>
      <c r="E8" s="1">
        <f t="shared" si="2"/>
        <v>16</v>
      </c>
      <c r="G8" t="s">
        <v>20</v>
      </c>
    </row>
    <row r="9" spans="1:17" x14ac:dyDescent="0.2">
      <c r="A9" t="s">
        <v>18</v>
      </c>
      <c r="B9">
        <f t="shared" si="5"/>
        <v>62</v>
      </c>
      <c r="C9">
        <f t="shared" si="6"/>
        <v>0</v>
      </c>
      <c r="D9">
        <v>3720</v>
      </c>
      <c r="E9" s="1">
        <f t="shared" si="2"/>
        <v>20</v>
      </c>
      <c r="G9" t="s">
        <v>21</v>
      </c>
    </row>
    <row r="10" spans="1:17" x14ac:dyDescent="0.2">
      <c r="A10" t="s">
        <v>55</v>
      </c>
      <c r="B10">
        <f t="shared" si="5"/>
        <v>64</v>
      </c>
      <c r="C10">
        <f t="shared" si="6"/>
        <v>4</v>
      </c>
      <c r="D10">
        <v>3844</v>
      </c>
      <c r="E10" s="1">
        <f t="shared" si="2"/>
        <v>24</v>
      </c>
      <c r="G10" t="s">
        <v>22</v>
      </c>
      <c r="M10" t="s">
        <v>25</v>
      </c>
      <c r="N10" t="s">
        <v>26</v>
      </c>
      <c r="P10" t="s">
        <v>3</v>
      </c>
    </row>
    <row r="11" spans="1:17" x14ac:dyDescent="0.2">
      <c r="A11" t="s">
        <v>56</v>
      </c>
      <c r="B11">
        <f t="shared" ref="B11" si="7">ROUND(D11/60,0)</f>
        <v>66</v>
      </c>
      <c r="C11">
        <f t="shared" si="6"/>
        <v>8</v>
      </c>
      <c r="D11">
        <v>3968</v>
      </c>
      <c r="E11" s="1">
        <f t="shared" si="2"/>
        <v>28</v>
      </c>
      <c r="M11" t="s">
        <v>12</v>
      </c>
      <c r="N11">
        <f>FLOOR(P11/60,1)</f>
        <v>12</v>
      </c>
      <c r="O11">
        <f>MOD(P11, 60)</f>
        <v>4</v>
      </c>
      <c r="P11">
        <v>724</v>
      </c>
    </row>
    <row r="12" spans="1:17" x14ac:dyDescent="0.2">
      <c r="E12" s="1"/>
      <c r="M12" t="s">
        <v>11</v>
      </c>
      <c r="N12">
        <f t="shared" ref="N11:N14" si="8">FLOOR(P12/60,1)</f>
        <v>10</v>
      </c>
      <c r="O12">
        <f t="shared" ref="O12:O15" si="9">MOD(P12, 60)</f>
        <v>30</v>
      </c>
      <c r="P12">
        <v>630</v>
      </c>
      <c r="Q12">
        <f>100*(P11-P12)/P11</f>
        <v>12.983425414364641</v>
      </c>
    </row>
    <row r="13" spans="1:17" x14ac:dyDescent="0.2">
      <c r="M13" t="s">
        <v>27</v>
      </c>
      <c r="N13">
        <f t="shared" si="8"/>
        <v>9</v>
      </c>
      <c r="O13">
        <f t="shared" si="9"/>
        <v>8</v>
      </c>
      <c r="P13">
        <v>548</v>
      </c>
      <c r="Q13">
        <f>100*(P12-P13)/P12</f>
        <v>13.015873015873016</v>
      </c>
    </row>
    <row r="14" spans="1:17" x14ac:dyDescent="0.2">
      <c r="A14" t="s">
        <v>8</v>
      </c>
      <c r="B14" t="s">
        <v>13</v>
      </c>
      <c r="M14" t="s">
        <v>10</v>
      </c>
      <c r="N14">
        <f t="shared" si="8"/>
        <v>7</v>
      </c>
      <c r="O14">
        <f t="shared" si="9"/>
        <v>57</v>
      </c>
      <c r="P14">
        <v>477</v>
      </c>
      <c r="Q14">
        <f>100*(P13-P14)/P13</f>
        <v>12.956204379562044</v>
      </c>
    </row>
    <row r="15" spans="1:17" x14ac:dyDescent="0.2">
      <c r="A15" t="s">
        <v>12</v>
      </c>
      <c r="B15">
        <v>1.5</v>
      </c>
      <c r="C15" s="1">
        <f>100*(B15-B$15)/B$15</f>
        <v>0</v>
      </c>
      <c r="M15" t="s">
        <v>9</v>
      </c>
      <c r="N15">
        <f>FLOOR(P15/60,1)</f>
        <v>6</v>
      </c>
      <c r="O15">
        <f t="shared" si="9"/>
        <v>55</v>
      </c>
      <c r="P15">
        <v>415</v>
      </c>
      <c r="Q15">
        <f t="shared" ref="Q15" si="10">100*(P14-P15)/P14</f>
        <v>12.9979035639413</v>
      </c>
    </row>
    <row r="16" spans="1:17" x14ac:dyDescent="0.2">
      <c r="A16" t="s">
        <v>11</v>
      </c>
      <c r="B16">
        <v>2.5</v>
      </c>
      <c r="C16" s="1">
        <f>100*(B16-B15)/B15</f>
        <v>66.666666666666671</v>
      </c>
    </row>
    <row r="17" spans="1:15" x14ac:dyDescent="0.2">
      <c r="A17" t="s">
        <v>10</v>
      </c>
      <c r="B17">
        <v>3.2</v>
      </c>
      <c r="C17" s="1">
        <f t="shared" ref="C17:C18" si="11">100*(B17-B16)/B16</f>
        <v>28.000000000000007</v>
      </c>
    </row>
    <row r="18" spans="1:15" x14ac:dyDescent="0.2">
      <c r="A18" t="s">
        <v>9</v>
      </c>
      <c r="B18">
        <v>4.2</v>
      </c>
      <c r="C18" s="1">
        <f t="shared" si="11"/>
        <v>31.25</v>
      </c>
    </row>
    <row r="19" spans="1:15" x14ac:dyDescent="0.2">
      <c r="O19" t="s">
        <v>52</v>
      </c>
    </row>
    <row r="20" spans="1:15" x14ac:dyDescent="0.2">
      <c r="G20" t="s">
        <v>32</v>
      </c>
      <c r="H20" t="s">
        <v>33</v>
      </c>
      <c r="I20" t="s">
        <v>34</v>
      </c>
      <c r="J20" t="s">
        <v>35</v>
      </c>
      <c r="M20" t="s">
        <v>29</v>
      </c>
      <c r="O20" s="2">
        <v>0.02</v>
      </c>
    </row>
    <row r="21" spans="1:15" x14ac:dyDescent="0.2">
      <c r="F21" t="s">
        <v>45</v>
      </c>
      <c r="H21" t="s">
        <v>40</v>
      </c>
      <c r="I21" t="s">
        <v>46</v>
      </c>
      <c r="J21">
        <v>2</v>
      </c>
      <c r="M21" t="s">
        <v>28</v>
      </c>
      <c r="O21" s="2">
        <v>0.04</v>
      </c>
    </row>
    <row r="22" spans="1:15" x14ac:dyDescent="0.2">
      <c r="F22" t="s">
        <v>44</v>
      </c>
      <c r="H22" t="s">
        <v>36</v>
      </c>
      <c r="I22" t="s">
        <v>50</v>
      </c>
      <c r="J22">
        <v>3</v>
      </c>
      <c r="M22" t="s">
        <v>30</v>
      </c>
      <c r="O22" s="2">
        <v>0.06</v>
      </c>
    </row>
    <row r="23" spans="1:15" x14ac:dyDescent="0.2">
      <c r="F23" t="s">
        <v>43</v>
      </c>
      <c r="H23" t="s">
        <v>37</v>
      </c>
      <c r="I23" t="s">
        <v>47</v>
      </c>
      <c r="J23">
        <v>4</v>
      </c>
      <c r="M23" t="s">
        <v>53</v>
      </c>
      <c r="O23" s="2">
        <v>0.08</v>
      </c>
    </row>
    <row r="24" spans="1:15" x14ac:dyDescent="0.2">
      <c r="A24" t="s">
        <v>8</v>
      </c>
      <c r="B24" t="s">
        <v>13</v>
      </c>
      <c r="F24" t="s">
        <v>42</v>
      </c>
      <c r="H24" t="s">
        <v>38</v>
      </c>
      <c r="I24" t="s">
        <v>48</v>
      </c>
      <c r="J24">
        <v>5</v>
      </c>
      <c r="M24" t="s">
        <v>31</v>
      </c>
      <c r="O24" s="2">
        <v>0.1</v>
      </c>
    </row>
    <row r="25" spans="1:15" x14ac:dyDescent="0.2">
      <c r="A25" t="s">
        <v>12</v>
      </c>
      <c r="B25">
        <v>1.5</v>
      </c>
      <c r="C25" s="1">
        <f>100*(B25-B$15)/B$15</f>
        <v>0</v>
      </c>
      <c r="F25" t="s">
        <v>41</v>
      </c>
      <c r="H25" t="s">
        <v>39</v>
      </c>
      <c r="I25" t="s">
        <v>49</v>
      </c>
      <c r="J25">
        <v>6</v>
      </c>
      <c r="M25" t="s">
        <v>54</v>
      </c>
      <c r="O25" s="2">
        <v>0.12</v>
      </c>
    </row>
    <row r="26" spans="1:15" x14ac:dyDescent="0.2">
      <c r="A26" t="s">
        <v>14</v>
      </c>
      <c r="B26">
        <v>1.95</v>
      </c>
      <c r="C26" s="1">
        <f>100*(B26-B25)/B25</f>
        <v>29.999999999999996</v>
      </c>
    </row>
    <row r="27" spans="1:15" x14ac:dyDescent="0.2">
      <c r="A27" t="s">
        <v>11</v>
      </c>
      <c r="B27">
        <v>2.5499999999999998</v>
      </c>
      <c r="C27" s="1">
        <f t="shared" ref="C27:C29" si="12">100*(B27-B26)/B26</f>
        <v>30.769230769230763</v>
      </c>
    </row>
    <row r="28" spans="1:15" x14ac:dyDescent="0.2">
      <c r="A28" t="s">
        <v>10</v>
      </c>
      <c r="B28">
        <v>3.3</v>
      </c>
      <c r="C28" s="1">
        <f t="shared" si="12"/>
        <v>29.411764705882355</v>
      </c>
    </row>
    <row r="29" spans="1:15" x14ac:dyDescent="0.2">
      <c r="A29" t="s">
        <v>9</v>
      </c>
      <c r="B29">
        <v>4.3</v>
      </c>
      <c r="C29" s="1">
        <f t="shared" si="12"/>
        <v>30.303030303030305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2021-05-25T10:16:00Z</dcterms:created>
  <dcterms:modified xsi:type="dcterms:W3CDTF">2021-06-01T20:56:25Z</dcterms:modified>
</cp:coreProperties>
</file>