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D\University\4th year\Thesis\Code\Thesis\DATA\"/>
    </mc:Choice>
  </mc:AlternateContent>
  <xr:revisionPtr revIDLastSave="0" documentId="13_ncr:1_{D8151832-1307-414B-83A6-542EDC4A028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mponent" sheetId="1" r:id="rId1"/>
    <sheet name="ValidationDatase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2" l="1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4" i="2"/>
  <c r="C5" i="2"/>
  <c r="C6" i="2"/>
  <c r="C7" i="2"/>
  <c r="L4" i="2"/>
  <c r="L3" i="2"/>
  <c r="C31" i="2"/>
  <c r="C32" i="2"/>
  <c r="I4" i="2"/>
  <c r="K4" i="2"/>
  <c r="K3" i="2"/>
  <c r="I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2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0" i="2" l="1"/>
  <c r="C14" i="2"/>
  <c r="C29" i="2" l="1"/>
  <c r="C13" i="2" l="1"/>
  <c r="C12" i="2"/>
  <c r="C28" i="2"/>
  <c r="C11" i="2" l="1"/>
  <c r="C27" i="2"/>
  <c r="C10" i="2" l="1"/>
  <c r="C26" i="2"/>
  <c r="C9" i="2" l="1"/>
  <c r="C25" i="2"/>
  <c r="C8" i="2" l="1"/>
  <c r="C24" i="2"/>
  <c r="C23" i="2" l="1"/>
  <c r="C22" i="2" l="1"/>
  <c r="C21" i="2" l="1"/>
  <c r="C3" i="2" l="1"/>
  <c r="C20" i="2"/>
  <c r="C19" i="2" l="1"/>
  <c r="C18" i="2" l="1"/>
  <c r="C17" i="2" l="1"/>
  <c r="C15" i="2" l="1"/>
  <c r="C16" i="2"/>
</calcChain>
</file>

<file path=xl/sharedStrings.xml><?xml version="1.0" encoding="utf-8"?>
<sst xmlns="http://schemas.openxmlformats.org/spreadsheetml/2006/main" count="87" uniqueCount="83">
  <si>
    <t>ComponentID</t>
  </si>
  <si>
    <t>Duration</t>
  </si>
  <si>
    <t>MachineID</t>
  </si>
  <si>
    <t>Set</t>
  </si>
  <si>
    <t>Job</t>
  </si>
  <si>
    <t>Machine</t>
  </si>
  <si>
    <t>Number of JOB per Finished good</t>
  </si>
  <si>
    <t>Number of OPERATION per Finished good</t>
  </si>
  <si>
    <t>Max number of OPERATION in 1 job</t>
  </si>
  <si>
    <t>VALIDATION</t>
  </si>
  <si>
    <t>TRAINING</t>
  </si>
  <si>
    <t>Small</t>
  </si>
  <si>
    <t>Large</t>
  </si>
  <si>
    <t>NumJob</t>
  </si>
  <si>
    <t>NumMachine</t>
  </si>
  <si>
    <t>TotalNumOperation</t>
  </si>
  <si>
    <t>PlanningHorizon</t>
  </si>
  <si>
    <t>1 shift (8 hours)</t>
  </si>
  <si>
    <t>Batch size</t>
  </si>
  <si>
    <t>NumFinishedGood</t>
  </si>
  <si>
    <t>2 hours</t>
  </si>
  <si>
    <t>NumBatch</t>
  </si>
  <si>
    <t>Scenario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</si>
  <si>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</si>
  <si>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</si>
  <si>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</si>
  <si>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</si>
  <si>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</si>
  <si>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</si>
  <si>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</si>
  <si>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</si>
  <si>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</si>
  <si>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</si>
  <si>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</si>
  <si>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</si>
  <si>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</si>
  <si>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</si>
  <si>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</si>
  <si>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</si>
  <si>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</si>
  <si>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</si>
  <si>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</si>
  <si>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</si>
  <si>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</si>
  <si>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</si>
  <si>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</si>
  <si>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</si>
  <si>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</si>
  <si>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F1</t>
  </si>
  <si>
    <t>F2</t>
  </si>
  <si>
    <t>F3</t>
  </si>
  <si>
    <t>F4</t>
  </si>
  <si>
    <t>F5</t>
  </si>
  <si>
    <t>G1</t>
  </si>
  <si>
    <t>G2</t>
  </si>
  <si>
    <t>G3</t>
  </si>
  <si>
    <t>G4</t>
  </si>
  <si>
    <t>G5</t>
  </si>
  <si>
    <t>H1</t>
  </si>
  <si>
    <t>H2</t>
  </si>
  <si>
    <t>H3</t>
  </si>
  <si>
    <t>H4</t>
  </si>
  <si>
    <t>H5</t>
  </si>
  <si>
    <t>I1</t>
  </si>
  <si>
    <t>I2</t>
  </si>
  <si>
    <t>I3</t>
  </si>
  <si>
    <t>I4</t>
  </si>
  <si>
    <t>I5</t>
  </si>
  <si>
    <t>J1</t>
  </si>
  <si>
    <t>J2</t>
  </si>
  <si>
    <t>J3</t>
  </si>
  <si>
    <t>J4</t>
  </si>
  <si>
    <t>J5</t>
  </si>
  <si>
    <t>K1</t>
  </si>
  <si>
    <t>K2</t>
  </si>
  <si>
    <t>K3</t>
  </si>
  <si>
    <t>K4</t>
  </si>
  <si>
    <t>K5</t>
  </si>
  <si>
    <t>L1</t>
  </si>
  <si>
    <t>L2</t>
  </si>
  <si>
    <t>L3</t>
  </si>
  <si>
    <t>L4</t>
  </si>
  <si>
    <t>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</si>
</sst>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0" fontId="0" fillId="0" borderId="2" xfId="1" applyNumberFormat="1" applyFont="1" applyBorder="1" applyAlignment="1">
      <alignment horizontal="right"/>
    </xf>
    <xf numFmtId="0" fontId="0" fillId="0" borderId="3" xfId="1" applyNumberFormat="1" applyFont="1" applyBorder="1" applyAlignment="1">
      <alignment horizontal="right"/>
    </xf>
    <xf numFmtId="0" fontId="0" fillId="0" borderId="4" xfId="1" applyNumberFormat="1" applyFont="1" applyBorder="1" applyAlignment="1">
      <alignment horizontal="right"/>
    </xf>
    <xf numFmtId="0" fontId="0" fillId="3" borderId="2" xfId="1" applyNumberFormat="1" applyFont="1" applyFill="1" applyBorder="1" applyAlignment="1">
      <alignment horizontal="right"/>
    </xf>
    <xf numFmtId="0" fontId="0" fillId="3" borderId="3" xfId="1" applyNumberFormat="1" applyFont="1" applyFill="1" applyBorder="1" applyAlignment="1">
      <alignment horizontal="right"/>
    </xf>
    <xf numFmtId="0" fontId="0" fillId="0" borderId="6" xfId="1" applyNumberFormat="1" applyFont="1" applyBorder="1" applyAlignment="1">
      <alignment horizontal="right"/>
    </xf>
    <xf numFmtId="0" fontId="0" fillId="3" borderId="5" xfId="1" applyNumberFormat="1" applyFont="1" applyFill="1" applyBorder="1" applyAlignment="1">
      <alignment horizontal="right"/>
    </xf>
    <xf numFmtId="0" fontId="0" fillId="0" borderId="5" xfId="1" applyNumberFormat="1" applyFont="1" applyBorder="1" applyAlignment="1">
      <alignment horizontal="right"/>
    </xf>
    <xf numFmtId="0" fontId="0" fillId="3" borderId="4" xfId="1" applyNumberFormat="1" applyFont="1" applyFill="1" applyBorder="1" applyAlignment="1">
      <alignment horizontal="right"/>
    </xf>
    <xf numFmtId="0" fontId="0" fillId="4" borderId="2" xfId="1" applyNumberFormat="1" applyFont="1" applyFill="1" applyBorder="1" applyAlignment="1">
      <alignment horizontal="right"/>
    </xf>
    <xf numFmtId="0" fontId="0" fillId="4" borderId="3" xfId="1" applyNumberFormat="1" applyFont="1" applyFill="1" applyBorder="1" applyAlignment="1">
      <alignment horizontal="right"/>
    </xf>
    <xf numFmtId="0" fontId="0" fillId="4" borderId="5" xfId="1" applyNumberFormat="1" applyFont="1" applyFill="1" applyBorder="1" applyAlignment="1">
      <alignment horizontal="right"/>
    </xf>
    <xf numFmtId="0" fontId="0" fillId="3" borderId="6" xfId="1" applyNumberFormat="1" applyFont="1" applyFill="1" applyBorder="1" applyAlignment="1">
      <alignment horizontal="right"/>
    </xf>
    <xf numFmtId="164" fontId="0" fillId="0" borderId="2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3" borderId="2" xfId="1" applyNumberFormat="1" applyFont="1" applyFill="1" applyBorder="1" applyAlignment="1">
      <alignment horizontal="center"/>
    </xf>
    <xf numFmtId="164" fontId="0" fillId="3" borderId="3" xfId="1" applyNumberFormat="1" applyFont="1" applyFill="1" applyBorder="1" applyAlignment="1">
      <alignment horizontal="center"/>
    </xf>
    <xf numFmtId="164" fontId="0" fillId="3" borderId="5" xfId="1" applyNumberFormat="1" applyFon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3" borderId="2" xfId="1" applyNumberFormat="1" applyFont="1" applyFill="1" applyBorder="1"/>
    <xf numFmtId="164" fontId="0" fillId="3" borderId="3" xfId="1" applyNumberFormat="1" applyFont="1" applyFill="1" applyBorder="1"/>
    <xf numFmtId="164" fontId="0" fillId="3" borderId="5" xfId="1" applyNumberFormat="1" applyFont="1" applyFill="1" applyBorder="1"/>
    <xf numFmtId="164" fontId="0" fillId="0" borderId="6" xfId="1" applyNumberFormat="1" applyFont="1" applyBorder="1"/>
    <xf numFmtId="164" fontId="0" fillId="0" borderId="5" xfId="1" applyNumberFormat="1" applyFont="1" applyBorder="1"/>
    <xf numFmtId="164" fontId="0" fillId="3" borderId="4" xfId="1" applyNumberFormat="1" applyFont="1" applyFill="1" applyBorder="1"/>
    <xf numFmtId="164" fontId="0" fillId="4" borderId="2" xfId="1" applyNumberFormat="1" applyFont="1" applyFill="1" applyBorder="1"/>
    <xf numFmtId="164" fontId="0" fillId="4" borderId="3" xfId="1" applyNumberFormat="1" applyFont="1" applyFill="1" applyBorder="1"/>
    <xf numFmtId="164" fontId="0" fillId="4" borderId="5" xfId="1" applyNumberFormat="1" applyFont="1" applyFill="1" applyBorder="1"/>
    <xf numFmtId="164" fontId="0" fillId="3" borderId="6" xfId="1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6" borderId="8" xfId="0" applyNumberForma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3" borderId="8" xfId="0" applyFill="1" applyBorder="1" applyAlignment="1">
      <alignment horizontal="left"/>
    </xf>
    <xf numFmtId="0" fontId="0" fillId="3" borderId="8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 textRotation="90"/>
    </xf>
    <xf numFmtId="0" fontId="3" fillId="3" borderId="11" xfId="0" applyFont="1" applyFill="1" applyBorder="1" applyAlignment="1">
      <alignment horizontal="center" vertical="center" textRotation="90"/>
    </xf>
    <xf numFmtId="0" fontId="3" fillId="8" borderId="12" xfId="0" applyFont="1" applyFill="1" applyBorder="1" applyAlignment="1">
      <alignment horizontal="center" vertical="center" textRotation="90"/>
    </xf>
    <xf numFmtId="0" fontId="3" fillId="8" borderId="13" xfId="0" applyFont="1" applyFill="1" applyBorder="1" applyAlignment="1">
      <alignment horizontal="center" vertical="center" textRotation="90"/>
    </xf>
    <xf numFmtId="0" fontId="3" fillId="8" borderId="10" xfId="0" applyFont="1" applyFill="1" applyBorder="1" applyAlignment="1">
      <alignment horizontal="center" vertical="center" textRotation="9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\University\4th%20year\Thesis\Processed%20Data\DataMaster.xlsx" TargetMode="External"/><Relationship Id="rId1" Type="http://schemas.openxmlformats.org/officeDocument/2006/relationships/externalLinkPath" Target="/D/University/4th%20year/Thesis/Processed%20Data/Data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chineMaster"/>
      <sheetName val="Breakdown"/>
      <sheetName val="ComponentMaster"/>
    </sheetNames>
    <sheetDataSet>
      <sheetData sheetId="0">
        <row r="2">
          <cell r="H2" t="str">
            <v>W-SF01-CUR</v>
          </cell>
          <cell r="M2" t="str">
            <v>1</v>
          </cell>
        </row>
        <row r="3">
          <cell r="H3" t="str">
            <v>W-SF01-PRO</v>
          </cell>
          <cell r="M3" t="str">
            <v>2, 3</v>
          </cell>
        </row>
        <row r="4">
          <cell r="H4" t="str">
            <v>W-SF01-SLAT</v>
          </cell>
          <cell r="M4" t="str">
            <v>4</v>
          </cell>
        </row>
        <row r="5">
          <cell r="H5" t="str">
            <v>W-SF02-BACCI</v>
          </cell>
          <cell r="M5" t="str">
            <v>5, 6, 7, 8, 9, 10, 11, 12, 13</v>
          </cell>
        </row>
        <row r="6">
          <cell r="H6" t="str">
            <v>W-SF02-CUR-MIX</v>
          </cell>
          <cell r="M6" t="str">
            <v>14, 15, 16</v>
          </cell>
        </row>
        <row r="7">
          <cell r="H7" t="str">
            <v>W-SF02-ST-MIX</v>
          </cell>
          <cell r="M7" t="str">
            <v>17, 18</v>
          </cell>
        </row>
        <row r="8">
          <cell r="H8" t="str">
            <v>W-SF02-ST-PRO</v>
          </cell>
          <cell r="M8" t="str">
            <v>19, 20</v>
          </cell>
        </row>
        <row r="9">
          <cell r="H9" t="str">
            <v>W-SF03-ASS</v>
          </cell>
          <cell r="M9" t="str">
            <v>21, 22</v>
          </cell>
        </row>
        <row r="10">
          <cell r="H10" t="str">
            <v>W-SF04-SPRAY</v>
          </cell>
          <cell r="M10" t="str">
            <v>23, 24, 25</v>
          </cell>
        </row>
        <row r="11">
          <cell r="H11" t="str">
            <v>W-SF04-DIP</v>
          </cell>
          <cell r="M11" t="str">
            <v>26, 27</v>
          </cell>
        </row>
        <row r="12">
          <cell r="H12" t="str">
            <v>W-SF04-SAND</v>
          </cell>
          <cell r="M12" t="str">
            <v>28, 29, 30</v>
          </cell>
        </row>
      </sheetData>
      <sheetData sheetId="1"/>
      <sheetData sheetId="2">
        <row r="2">
          <cell r="C2" t="str">
            <v>W-SF01-PRO</v>
          </cell>
        </row>
        <row r="3">
          <cell r="C3" t="str">
            <v>W-SF02-ST-PRO</v>
          </cell>
        </row>
        <row r="4">
          <cell r="C4" t="str">
            <v>W-SF02-BACCI</v>
          </cell>
        </row>
        <row r="5">
          <cell r="C5" t="str">
            <v>W-SF01-PRO</v>
          </cell>
        </row>
        <row r="6">
          <cell r="C6" t="str">
            <v>W-SF02-ST-PRO</v>
          </cell>
        </row>
        <row r="7">
          <cell r="C7" t="str">
            <v>W-SF02-BACCI</v>
          </cell>
        </row>
        <row r="8">
          <cell r="C8" t="str">
            <v>W-SF01-PRO</v>
          </cell>
        </row>
        <row r="9">
          <cell r="C9" t="str">
            <v>W-SF02-CUR-MIX</v>
          </cell>
        </row>
        <row r="10">
          <cell r="C10" t="str">
            <v>W-SF01-PRO</v>
          </cell>
        </row>
        <row r="11">
          <cell r="C11" t="str">
            <v>W-SF02-CUR-MIX</v>
          </cell>
        </row>
        <row r="12">
          <cell r="C12" t="str">
            <v>W-SF01-PRO</v>
          </cell>
        </row>
        <row r="13">
          <cell r="C13" t="str">
            <v>W-SF02-CUR-MIX</v>
          </cell>
        </row>
        <row r="14">
          <cell r="C14" t="str">
            <v>W-SF03-ASS</v>
          </cell>
        </row>
        <row r="15">
          <cell r="C15" t="str">
            <v>W-SF04-SPRAY</v>
          </cell>
        </row>
        <row r="16">
          <cell r="C16" t="str">
            <v>W-SF04-DIP</v>
          </cell>
        </row>
        <row r="17">
          <cell r="C17" t="str">
            <v>W-SF04-SAND</v>
          </cell>
        </row>
        <row r="18">
          <cell r="C18" t="str">
            <v>W-SF01-PRO</v>
          </cell>
        </row>
        <row r="19">
          <cell r="C19" t="str">
            <v>W-SF02-CUR-MIX</v>
          </cell>
        </row>
        <row r="20">
          <cell r="C20" t="str">
            <v>W-SF03-ASS</v>
          </cell>
        </row>
        <row r="21">
          <cell r="C21" t="str">
            <v>W-SF04-SPRAY</v>
          </cell>
        </row>
        <row r="22">
          <cell r="C22" t="str">
            <v>W-SF04-DIP</v>
          </cell>
        </row>
        <row r="23">
          <cell r="C23" t="str">
            <v>W-SF04-SAND</v>
          </cell>
        </row>
        <row r="24">
          <cell r="C24" t="str">
            <v>W-SF01-PRO</v>
          </cell>
        </row>
        <row r="25">
          <cell r="C25" t="str">
            <v>W-SF02-ST-PRO</v>
          </cell>
        </row>
        <row r="26">
          <cell r="C26" t="str">
            <v>W-SF02-BACCI</v>
          </cell>
        </row>
        <row r="27">
          <cell r="C27" t="str">
            <v>W-SF01-PRO</v>
          </cell>
        </row>
        <row r="28">
          <cell r="C28" t="str">
            <v>W-SF02-ST-PRO</v>
          </cell>
        </row>
        <row r="29">
          <cell r="C29" t="str">
            <v>W-SF02-BACCI</v>
          </cell>
        </row>
        <row r="30">
          <cell r="C30" t="str">
            <v>W-SF01-SLAT</v>
          </cell>
        </row>
        <row r="31">
          <cell r="C31" t="str">
            <v>W-SF02-ST-PRO</v>
          </cell>
        </row>
        <row r="32">
          <cell r="C32" t="str">
            <v>W-SF01-PRO</v>
          </cell>
        </row>
        <row r="33">
          <cell r="C33" t="str">
            <v>W-SF02-ST-PRO</v>
          </cell>
        </row>
        <row r="34">
          <cell r="C34" t="str">
            <v>W-SF02-BACCI</v>
          </cell>
        </row>
        <row r="35">
          <cell r="C35" t="str">
            <v>W-SF03-ASS</v>
          </cell>
        </row>
        <row r="36">
          <cell r="C36" t="str">
            <v>W-SF04-SPRAY</v>
          </cell>
        </row>
        <row r="37">
          <cell r="C37" t="str">
            <v>W-SF04-DIP</v>
          </cell>
        </row>
        <row r="38">
          <cell r="C38" t="str">
            <v>W-SF04-SAND</v>
          </cell>
        </row>
        <row r="39">
          <cell r="C39" t="str">
            <v>W-SF01-PRO</v>
          </cell>
        </row>
        <row r="40">
          <cell r="C40" t="str">
            <v>W-SF02-CUR-MIX</v>
          </cell>
        </row>
        <row r="41">
          <cell r="C41" t="str">
            <v>W-SF02-BACCI</v>
          </cell>
        </row>
        <row r="42">
          <cell r="C42" t="str">
            <v>W-SF01-PRO</v>
          </cell>
        </row>
        <row r="43">
          <cell r="C43" t="str">
            <v>W-SF02-CUR-MIX</v>
          </cell>
        </row>
        <row r="44">
          <cell r="C44" t="str">
            <v>W-SF02-BACCI</v>
          </cell>
        </row>
        <row r="45">
          <cell r="C45" t="str">
            <v>W-SF01-SLAT</v>
          </cell>
        </row>
        <row r="46">
          <cell r="C46" t="str">
            <v>W-SF02-ST-MIX</v>
          </cell>
        </row>
        <row r="47">
          <cell r="C47" t="str">
            <v>W-SF01-SLAT</v>
          </cell>
        </row>
        <row r="48">
          <cell r="C48" t="str">
            <v>W-SF02-CUR-MIX</v>
          </cell>
        </row>
        <row r="49">
          <cell r="C49" t="str">
            <v>W-SF03-ASS</v>
          </cell>
        </row>
        <row r="50">
          <cell r="C50" t="str">
            <v>W-SF04-SPRAY</v>
          </cell>
        </row>
        <row r="51">
          <cell r="C51" t="str">
            <v>W-SF04-DIP</v>
          </cell>
        </row>
        <row r="52">
          <cell r="C52" t="str">
            <v>W-SF04-SAND</v>
          </cell>
        </row>
        <row r="53">
          <cell r="C53" t="str">
            <v>W-SF01-CUR</v>
          </cell>
        </row>
        <row r="54">
          <cell r="C54" t="str">
            <v>W-SF01-PRO</v>
          </cell>
        </row>
        <row r="55">
          <cell r="C55" t="str">
            <v>W-SF02-CUR-MIX</v>
          </cell>
        </row>
        <row r="56">
          <cell r="C56" t="str">
            <v>W-SF01-CUR</v>
          </cell>
        </row>
        <row r="57">
          <cell r="C57" t="str">
            <v>W-SF01-PRO</v>
          </cell>
        </row>
        <row r="58">
          <cell r="C58" t="str">
            <v>W-SF02-CUR-MIX</v>
          </cell>
        </row>
        <row r="59">
          <cell r="C59" t="str">
            <v>W-SF01-PRO</v>
          </cell>
        </row>
        <row r="60">
          <cell r="C60" t="str">
            <v>W-SF02-CUR-MIX</v>
          </cell>
        </row>
        <row r="61">
          <cell r="C61" t="str">
            <v>W-SF02-BACCI</v>
          </cell>
        </row>
        <row r="62">
          <cell r="C62" t="str">
            <v>W-SF03-ASS</v>
          </cell>
        </row>
        <row r="63">
          <cell r="C63" t="str">
            <v>W-SF04-SPRAY</v>
          </cell>
        </row>
        <row r="64">
          <cell r="C64" t="str">
            <v>W-SF04-DIP</v>
          </cell>
        </row>
        <row r="65">
          <cell r="C65" t="str">
            <v>W-SF04-SAND</v>
          </cell>
        </row>
        <row r="66">
          <cell r="C66" t="str">
            <v>W-SF01-PRO</v>
          </cell>
        </row>
        <row r="67">
          <cell r="C67" t="str">
            <v>W-SF02-CUR-MIX</v>
          </cell>
        </row>
        <row r="68">
          <cell r="C68" t="str">
            <v>W-SF02-BACCI</v>
          </cell>
        </row>
        <row r="69">
          <cell r="C69" t="str">
            <v>W-SF03-ASS</v>
          </cell>
        </row>
        <row r="70">
          <cell r="C70" t="str">
            <v>W-SF04-SPRAY</v>
          </cell>
        </row>
        <row r="71">
          <cell r="C71" t="str">
            <v>W-SF04-DIP</v>
          </cell>
        </row>
        <row r="72">
          <cell r="C72" t="str">
            <v>W-SF04-SAND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workbookViewId="0">
      <selection activeCell="D24" sqref="D24"/>
    </sheetView>
  </sheetViews>
  <sheetFormatPr defaultRowHeight="14.4" x14ac:dyDescent="0.3"/>
  <cols>
    <col min="3" max="3" width="22.77734375" customWidth="1"/>
  </cols>
  <sheetData>
    <row r="1" spans="1:6" x14ac:dyDescent="0.3">
      <c r="A1" s="1" t="s">
        <v>0</v>
      </c>
      <c r="B1" s="15" t="s">
        <v>1</v>
      </c>
      <c r="C1" s="16" t="s">
        <v>2</v>
      </c>
    </row>
    <row r="2" spans="1:6" x14ac:dyDescent="0.3">
      <c r="A2" s="2">
        <v>1</v>
      </c>
      <c r="B2" s="30">
        <f>ROUND(F2*60*60*5,0)</f>
        <v>17</v>
      </c>
      <c r="C2" s="17" t="str">
        <f>_xlfn.XLOOKUP([1]ComponentMaster!C2,[1]MachineMaster!$H$2:$H$12,[1]MachineMaster!$M$2:$M$12)</f>
        <v>2, 3</v>
      </c>
      <c r="F2">
        <v>9.5238099999999997E-4</v>
      </c>
    </row>
    <row r="3" spans="1:6" x14ac:dyDescent="0.3">
      <c r="A3" s="3">
        <v>1</v>
      </c>
      <c r="B3" s="31">
        <f t="shared" ref="B3:B66" si="0">ROUND(F3*60*60*5,0)</f>
        <v>14</v>
      </c>
      <c r="C3" s="18" t="str">
        <f>_xlfn.XLOOKUP([1]ComponentMaster!C3,[1]MachineMaster!$H$2:$H$12,[1]MachineMaster!$M$2:$M$12)</f>
        <v>19, 20</v>
      </c>
      <c r="F3">
        <v>8.0000000000000004E-4</v>
      </c>
    </row>
    <row r="4" spans="1:6" x14ac:dyDescent="0.3">
      <c r="A4" s="4">
        <v>1</v>
      </c>
      <c r="B4" s="32">
        <f t="shared" si="0"/>
        <v>120</v>
      </c>
      <c r="C4" s="19" t="str">
        <f>_xlfn.XLOOKUP([1]ComponentMaster!C4,[1]MachineMaster!$H$2:$H$12,[1]MachineMaster!$M$2:$M$12)</f>
        <v>5, 6, 7, 8, 9, 10, 11, 12, 13</v>
      </c>
      <c r="F4">
        <v>6.6666666999999997E-3</v>
      </c>
    </row>
    <row r="5" spans="1:6" x14ac:dyDescent="0.3">
      <c r="A5" s="5">
        <v>2</v>
      </c>
      <c r="B5" s="33">
        <f t="shared" si="0"/>
        <v>17</v>
      </c>
      <c r="C5" s="20" t="str">
        <f>_xlfn.XLOOKUP([1]ComponentMaster!C5,[1]MachineMaster!$H$2:$H$12,[1]MachineMaster!$M$2:$M$12)</f>
        <v>2, 3</v>
      </c>
      <c r="F5">
        <v>9.5238099999999997E-4</v>
      </c>
    </row>
    <row r="6" spans="1:6" x14ac:dyDescent="0.3">
      <c r="A6" s="6">
        <v>2</v>
      </c>
      <c r="B6" s="34">
        <f t="shared" si="0"/>
        <v>14</v>
      </c>
      <c r="C6" s="21" t="str">
        <f>_xlfn.XLOOKUP([1]ComponentMaster!C6,[1]MachineMaster!$H$2:$H$12,[1]MachineMaster!$M$2:$M$12)</f>
        <v>19, 20</v>
      </c>
      <c r="F6">
        <v>8.0000000000000004E-4</v>
      </c>
    </row>
    <row r="7" spans="1:6" x14ac:dyDescent="0.3">
      <c r="A7" s="7">
        <v>2</v>
      </c>
      <c r="B7" s="35">
        <f t="shared" si="0"/>
        <v>120</v>
      </c>
      <c r="C7" s="21" t="str">
        <f>_xlfn.XLOOKUP([1]ComponentMaster!C7,[1]MachineMaster!$H$2:$H$12,[1]MachineMaster!$M$2:$M$12)</f>
        <v>5, 6, 7, 8, 9, 10, 11, 12, 13</v>
      </c>
      <c r="F7">
        <v>6.6666666999999997E-3</v>
      </c>
    </row>
    <row r="8" spans="1:6" x14ac:dyDescent="0.3">
      <c r="A8" s="8">
        <v>3</v>
      </c>
      <c r="B8" s="36">
        <f t="shared" si="0"/>
        <v>15</v>
      </c>
      <c r="C8" s="22" t="str">
        <f>_xlfn.XLOOKUP([1]ComponentMaster!C8,[1]MachineMaster!$H$2:$H$12,[1]MachineMaster!$M$2:$M$12)</f>
        <v>2, 3</v>
      </c>
      <c r="F8">
        <v>8.0588290000000004E-4</v>
      </c>
    </row>
    <row r="9" spans="1:6" x14ac:dyDescent="0.3">
      <c r="A9" s="4">
        <v>3</v>
      </c>
      <c r="B9" s="32">
        <f t="shared" si="0"/>
        <v>20</v>
      </c>
      <c r="C9" s="19" t="str">
        <f>_xlfn.XLOOKUP([1]ComponentMaster!C9,[1]MachineMaster!$H$2:$H$12,[1]MachineMaster!$M$2:$M$12)</f>
        <v>14, 15, 16</v>
      </c>
      <c r="F9">
        <v>1.0918817000000001E-3</v>
      </c>
    </row>
    <row r="10" spans="1:6" x14ac:dyDescent="0.3">
      <c r="A10" s="5">
        <v>4</v>
      </c>
      <c r="B10" s="33">
        <f t="shared" si="0"/>
        <v>15</v>
      </c>
      <c r="C10" s="20" t="str">
        <f>_xlfn.XLOOKUP([1]ComponentMaster!C10,[1]MachineMaster!$H$2:$H$12,[1]MachineMaster!$M$2:$M$12)</f>
        <v>2, 3</v>
      </c>
      <c r="F10">
        <v>8.0588290000000004E-4</v>
      </c>
    </row>
    <row r="11" spans="1:6" x14ac:dyDescent="0.3">
      <c r="A11" s="7">
        <v>4</v>
      </c>
      <c r="B11" s="35">
        <f t="shared" si="0"/>
        <v>20</v>
      </c>
      <c r="C11" s="23" t="str">
        <f>_xlfn.XLOOKUP([1]ComponentMaster!C11,[1]MachineMaster!$H$2:$H$12,[1]MachineMaster!$M$2:$M$12)</f>
        <v>14, 15, 16</v>
      </c>
      <c r="F11">
        <v>1.0918817000000001E-3</v>
      </c>
    </row>
    <row r="12" spans="1:6" x14ac:dyDescent="0.3">
      <c r="A12" s="2">
        <v>5</v>
      </c>
      <c r="B12" s="37">
        <f t="shared" si="0"/>
        <v>15</v>
      </c>
      <c r="C12" s="17" t="str">
        <f>_xlfn.XLOOKUP([1]ComponentMaster!C12,[1]MachineMaster!$H$2:$H$12,[1]MachineMaster!$M$2:$M$12)</f>
        <v>2, 3</v>
      </c>
      <c r="F12">
        <v>8.0588290000000004E-4</v>
      </c>
    </row>
    <row r="13" spans="1:6" x14ac:dyDescent="0.3">
      <c r="A13" s="3">
        <v>5</v>
      </c>
      <c r="B13" s="38">
        <f t="shared" si="0"/>
        <v>20</v>
      </c>
      <c r="C13" s="18" t="str">
        <f>_xlfn.XLOOKUP([1]ComponentMaster!C13,[1]MachineMaster!$H$2:$H$12,[1]MachineMaster!$M$2:$M$12)</f>
        <v>14, 15, 16</v>
      </c>
      <c r="F13">
        <v>1.0918817000000001E-3</v>
      </c>
    </row>
    <row r="14" spans="1:6" x14ac:dyDescent="0.3">
      <c r="A14" s="3">
        <v>5</v>
      </c>
      <c r="B14" s="38">
        <f t="shared" si="0"/>
        <v>120</v>
      </c>
      <c r="C14" s="18" t="str">
        <f>_xlfn.XLOOKUP([1]ComponentMaster!C14,[1]MachineMaster!$H$2:$H$12,[1]MachineMaster!$M$2:$M$12)</f>
        <v>21, 22</v>
      </c>
      <c r="F14">
        <v>6.6666666999999997E-3</v>
      </c>
    </row>
    <row r="15" spans="1:6" x14ac:dyDescent="0.3">
      <c r="A15" s="3">
        <v>5</v>
      </c>
      <c r="B15" s="38">
        <f t="shared" si="0"/>
        <v>59</v>
      </c>
      <c r="C15" s="18" t="str">
        <f>_xlfn.XLOOKUP([1]ComponentMaster!C15,[1]MachineMaster!$H$2:$H$12,[1]MachineMaster!$M$2:$M$12)</f>
        <v>23, 24, 25</v>
      </c>
      <c r="F15">
        <v>3.2653061E-3</v>
      </c>
    </row>
    <row r="16" spans="1:6" x14ac:dyDescent="0.3">
      <c r="A16" s="3">
        <v>5</v>
      </c>
      <c r="B16" s="38">
        <f t="shared" si="0"/>
        <v>69</v>
      </c>
      <c r="C16" s="18" t="str">
        <f>_xlfn.XLOOKUP([1]ComponentMaster!C16,[1]MachineMaster!$H$2:$H$12,[1]MachineMaster!$M$2:$M$12)</f>
        <v>26, 27</v>
      </c>
      <c r="F16">
        <v>3.8095237999999998E-3</v>
      </c>
    </row>
    <row r="17" spans="1:6" x14ac:dyDescent="0.3">
      <c r="A17" s="4">
        <v>5</v>
      </c>
      <c r="B17" s="39">
        <f t="shared" si="0"/>
        <v>70</v>
      </c>
      <c r="C17" s="19" t="str">
        <f>_xlfn.XLOOKUP([1]ComponentMaster!C17,[1]MachineMaster!$H$2:$H$12,[1]MachineMaster!$M$2:$M$12)</f>
        <v>28, 29, 30</v>
      </c>
      <c r="F17">
        <v>3.9072038999999996E-3</v>
      </c>
    </row>
    <row r="18" spans="1:6" x14ac:dyDescent="0.3">
      <c r="A18" s="5">
        <v>6</v>
      </c>
      <c r="B18" s="40">
        <f t="shared" si="0"/>
        <v>15</v>
      </c>
      <c r="C18" s="20" t="str">
        <f>_xlfn.XLOOKUP([1]ComponentMaster!C18,[1]MachineMaster!$H$2:$H$12,[1]MachineMaster!$M$2:$M$12)</f>
        <v>2, 3</v>
      </c>
      <c r="F18">
        <v>8.0588290000000004E-4</v>
      </c>
    </row>
    <row r="19" spans="1:6" x14ac:dyDescent="0.3">
      <c r="A19" s="6">
        <v>6</v>
      </c>
      <c r="B19" s="41">
        <f t="shared" si="0"/>
        <v>20</v>
      </c>
      <c r="C19" s="21" t="str">
        <f>_xlfn.XLOOKUP([1]ComponentMaster!C19,[1]MachineMaster!$H$2:$H$12,[1]MachineMaster!$M$2:$M$12)</f>
        <v>14, 15, 16</v>
      </c>
      <c r="F19">
        <v>1.0918817000000001E-3</v>
      </c>
    </row>
    <row r="20" spans="1:6" x14ac:dyDescent="0.3">
      <c r="A20" s="6">
        <v>6</v>
      </c>
      <c r="B20" s="41">
        <f t="shared" si="0"/>
        <v>120</v>
      </c>
      <c r="C20" s="21" t="str">
        <f>_xlfn.XLOOKUP([1]ComponentMaster!C20,[1]MachineMaster!$H$2:$H$12,[1]MachineMaster!$M$2:$M$12)</f>
        <v>21, 22</v>
      </c>
      <c r="F20">
        <v>6.6666666999999997E-3</v>
      </c>
    </row>
    <row r="21" spans="1:6" x14ac:dyDescent="0.3">
      <c r="A21" s="6">
        <v>6</v>
      </c>
      <c r="B21" s="41">
        <f t="shared" si="0"/>
        <v>59</v>
      </c>
      <c r="C21" s="21" t="str">
        <f>_xlfn.XLOOKUP([1]ComponentMaster!C21,[1]MachineMaster!$H$2:$H$12,[1]MachineMaster!$M$2:$M$12)</f>
        <v>23, 24, 25</v>
      </c>
      <c r="F21">
        <v>3.2653061E-3</v>
      </c>
    </row>
    <row r="22" spans="1:6" x14ac:dyDescent="0.3">
      <c r="A22" s="6">
        <v>6</v>
      </c>
      <c r="B22" s="41">
        <f t="shared" si="0"/>
        <v>69</v>
      </c>
      <c r="C22" s="21" t="str">
        <f>_xlfn.XLOOKUP([1]ComponentMaster!C22,[1]MachineMaster!$H$2:$H$12,[1]MachineMaster!$M$2:$M$12)</f>
        <v>26, 27</v>
      </c>
      <c r="F22">
        <v>3.8095237999999998E-3</v>
      </c>
    </row>
    <row r="23" spans="1:6" x14ac:dyDescent="0.3">
      <c r="A23" s="7">
        <v>6</v>
      </c>
      <c r="B23" s="42">
        <f t="shared" si="0"/>
        <v>70</v>
      </c>
      <c r="C23" s="23" t="str">
        <f>_xlfn.XLOOKUP([1]ComponentMaster!C23,[1]MachineMaster!$H$2:$H$12,[1]MachineMaster!$M$2:$M$12)</f>
        <v>28, 29, 30</v>
      </c>
      <c r="F23">
        <v>3.9072038999999996E-3</v>
      </c>
    </row>
    <row r="24" spans="1:6" x14ac:dyDescent="0.3">
      <c r="A24" s="8">
        <v>7</v>
      </c>
      <c r="B24" s="43">
        <f t="shared" si="0"/>
        <v>13</v>
      </c>
      <c r="C24" s="22" t="str">
        <f>_xlfn.XLOOKUP([1]ComponentMaster!C24,[1]MachineMaster!$H$2:$H$12,[1]MachineMaster!$M$2:$M$12)</f>
        <v>2, 3</v>
      </c>
      <c r="F24">
        <v>7.3260070000000005E-4</v>
      </c>
    </row>
    <row r="25" spans="1:6" x14ac:dyDescent="0.3">
      <c r="A25" s="3">
        <v>7</v>
      </c>
      <c r="B25" s="38">
        <f t="shared" si="0"/>
        <v>14</v>
      </c>
      <c r="C25" s="18" t="str">
        <f>_xlfn.XLOOKUP([1]ComponentMaster!C25,[1]MachineMaster!$H$2:$H$12,[1]MachineMaster!$M$2:$M$12)</f>
        <v>19, 20</v>
      </c>
      <c r="F25">
        <v>8.0000000000000004E-4</v>
      </c>
    </row>
    <row r="26" spans="1:6" x14ac:dyDescent="0.3">
      <c r="A26" s="4">
        <v>7</v>
      </c>
      <c r="B26" s="39">
        <f t="shared" si="0"/>
        <v>120</v>
      </c>
      <c r="C26" s="19" t="str">
        <f>_xlfn.XLOOKUP([1]ComponentMaster!C26,[1]MachineMaster!$H$2:$H$12,[1]MachineMaster!$M$2:$M$12)</f>
        <v>5, 6, 7, 8, 9, 10, 11, 12, 13</v>
      </c>
      <c r="F26">
        <v>6.6666666999999997E-3</v>
      </c>
    </row>
    <row r="27" spans="1:6" x14ac:dyDescent="0.3">
      <c r="A27" s="5">
        <v>8</v>
      </c>
      <c r="B27" s="40">
        <f t="shared" si="0"/>
        <v>12</v>
      </c>
      <c r="C27" s="20" t="str">
        <f>_xlfn.XLOOKUP([1]ComponentMaster!C27,[1]MachineMaster!$H$2:$H$12,[1]MachineMaster!$M$2:$M$12)</f>
        <v>2, 3</v>
      </c>
      <c r="F27">
        <v>6.5935880000000003E-4</v>
      </c>
    </row>
    <row r="28" spans="1:6" x14ac:dyDescent="0.3">
      <c r="A28" s="6">
        <v>8</v>
      </c>
      <c r="B28" s="41">
        <f t="shared" si="0"/>
        <v>14</v>
      </c>
      <c r="C28" s="21" t="str">
        <f>_xlfn.XLOOKUP([1]ComponentMaster!C28,[1]MachineMaster!$H$2:$H$12,[1]MachineMaster!$M$2:$M$12)</f>
        <v>19, 20</v>
      </c>
      <c r="F28">
        <v>8.0000000000000004E-4</v>
      </c>
    </row>
    <row r="29" spans="1:6" x14ac:dyDescent="0.3">
      <c r="A29" s="7">
        <v>8</v>
      </c>
      <c r="B29" s="42">
        <f t="shared" si="0"/>
        <v>120</v>
      </c>
      <c r="C29" s="23" t="str">
        <f>_xlfn.XLOOKUP([1]ComponentMaster!C29,[1]MachineMaster!$H$2:$H$12,[1]MachineMaster!$M$2:$M$12)</f>
        <v>5, 6, 7, 8, 9, 10, 11, 12, 13</v>
      </c>
      <c r="F29">
        <v>6.6666666999999997E-3</v>
      </c>
    </row>
    <row r="30" spans="1:6" x14ac:dyDescent="0.3">
      <c r="A30" s="8">
        <v>9</v>
      </c>
      <c r="B30" s="43">
        <f t="shared" si="0"/>
        <v>24</v>
      </c>
      <c r="C30" s="22" t="str">
        <f>_xlfn.XLOOKUP([1]ComponentMaster!C30,[1]MachineMaster!$H$2:$H$12,[1]MachineMaster!$M$2:$M$12)</f>
        <v>4</v>
      </c>
      <c r="F30">
        <v>1.3333333E-3</v>
      </c>
    </row>
    <row r="31" spans="1:6" x14ac:dyDescent="0.3">
      <c r="A31" s="4">
        <v>9</v>
      </c>
      <c r="B31" s="39">
        <f t="shared" si="0"/>
        <v>56</v>
      </c>
      <c r="C31" s="19" t="str">
        <f>_xlfn.XLOOKUP([1]ComponentMaster!C31,[1]MachineMaster!$H$2:$H$12,[1]MachineMaster!$M$2:$M$12)</f>
        <v>19, 20</v>
      </c>
      <c r="F31">
        <v>3.1111111000000002E-3</v>
      </c>
    </row>
    <row r="32" spans="1:6" x14ac:dyDescent="0.3">
      <c r="A32" s="5">
        <v>10</v>
      </c>
      <c r="B32" s="40">
        <f t="shared" si="0"/>
        <v>26</v>
      </c>
      <c r="C32" s="20" t="str">
        <f>_xlfn.XLOOKUP([1]ComponentMaster!C32,[1]MachineMaster!$H$2:$H$12,[1]MachineMaster!$M$2:$M$12)</f>
        <v>2, 3</v>
      </c>
      <c r="F32">
        <v>1.4652014999999999E-3</v>
      </c>
    </row>
    <row r="33" spans="1:6" x14ac:dyDescent="0.3">
      <c r="A33" s="6">
        <v>10</v>
      </c>
      <c r="B33" s="41">
        <f t="shared" si="0"/>
        <v>29</v>
      </c>
      <c r="C33" s="21" t="str">
        <f>_xlfn.XLOOKUP([1]ComponentMaster!C33,[1]MachineMaster!$H$2:$H$12,[1]MachineMaster!$M$2:$M$12)</f>
        <v>19, 20</v>
      </c>
      <c r="F33">
        <v>1.6000000000000001E-3</v>
      </c>
    </row>
    <row r="34" spans="1:6" x14ac:dyDescent="0.3">
      <c r="A34" s="6">
        <v>10</v>
      </c>
      <c r="B34" s="41">
        <f t="shared" si="0"/>
        <v>240</v>
      </c>
      <c r="C34" s="21" t="str">
        <f>_xlfn.XLOOKUP([1]ComponentMaster!C34,[1]MachineMaster!$H$2:$H$12,[1]MachineMaster!$M$2:$M$12)</f>
        <v>5, 6, 7, 8, 9, 10, 11, 12, 13</v>
      </c>
      <c r="F34">
        <v>1.33333333E-2</v>
      </c>
    </row>
    <row r="35" spans="1:6" x14ac:dyDescent="0.3">
      <c r="A35" s="6">
        <v>10</v>
      </c>
      <c r="B35" s="41">
        <f t="shared" si="0"/>
        <v>152</v>
      </c>
      <c r="C35" s="21" t="str">
        <f>_xlfn.XLOOKUP([1]ComponentMaster!C35,[1]MachineMaster!$H$2:$H$12,[1]MachineMaster!$M$2:$M$12)</f>
        <v>21, 22</v>
      </c>
      <c r="F35">
        <v>8.4210525999999994E-3</v>
      </c>
    </row>
    <row r="36" spans="1:6" x14ac:dyDescent="0.3">
      <c r="A36" s="6">
        <v>10</v>
      </c>
      <c r="B36" s="41">
        <f t="shared" si="0"/>
        <v>81</v>
      </c>
      <c r="C36" s="21" t="str">
        <f>_xlfn.XLOOKUP([1]ComponentMaster!C36,[1]MachineMaster!$H$2:$H$12,[1]MachineMaster!$M$2:$M$12)</f>
        <v>23, 24, 25</v>
      </c>
      <c r="F36">
        <v>4.4969084000000001E-3</v>
      </c>
    </row>
    <row r="37" spans="1:6" x14ac:dyDescent="0.3">
      <c r="A37" s="6">
        <v>10</v>
      </c>
      <c r="B37" s="41">
        <f t="shared" si="0"/>
        <v>137</v>
      </c>
      <c r="C37" s="21" t="str">
        <f>_xlfn.XLOOKUP([1]ComponentMaster!C37,[1]MachineMaster!$H$2:$H$12,[1]MachineMaster!$M$2:$M$12)</f>
        <v>26, 27</v>
      </c>
      <c r="F37">
        <v>7.6190475999999997E-3</v>
      </c>
    </row>
    <row r="38" spans="1:6" x14ac:dyDescent="0.3">
      <c r="A38" s="7">
        <v>10</v>
      </c>
      <c r="B38" s="42">
        <f t="shared" si="0"/>
        <v>88</v>
      </c>
      <c r="C38" s="23" t="str">
        <f>_xlfn.XLOOKUP([1]ComponentMaster!C38,[1]MachineMaster!$H$2:$H$12,[1]MachineMaster!$M$2:$M$12)</f>
        <v>28, 29, 30</v>
      </c>
      <c r="F38">
        <v>4.8840048999999998E-3</v>
      </c>
    </row>
    <row r="39" spans="1:6" x14ac:dyDescent="0.3">
      <c r="A39" s="8">
        <v>11</v>
      </c>
      <c r="B39" s="43">
        <f t="shared" si="0"/>
        <v>12</v>
      </c>
      <c r="C39" s="22" t="str">
        <f>_xlfn.XLOOKUP([1]ComponentMaster!C39,[1]MachineMaster!$H$2:$H$12,[1]MachineMaster!$M$2:$M$12)</f>
        <v>2, 3</v>
      </c>
      <c r="F39">
        <v>6.5935880000000003E-4</v>
      </c>
    </row>
    <row r="40" spans="1:6" x14ac:dyDescent="0.3">
      <c r="A40" s="3">
        <v>11</v>
      </c>
      <c r="B40" s="38">
        <f t="shared" si="0"/>
        <v>24</v>
      </c>
      <c r="C40" s="18" t="str">
        <f>_xlfn.XLOOKUP([1]ComponentMaster!C40,[1]MachineMaster!$H$2:$H$12,[1]MachineMaster!$M$2:$M$12)</f>
        <v>14, 15, 16</v>
      </c>
      <c r="F40">
        <v>1.3333333E-3</v>
      </c>
    </row>
    <row r="41" spans="1:6" x14ac:dyDescent="0.3">
      <c r="A41" s="4">
        <v>11</v>
      </c>
      <c r="B41" s="39">
        <f t="shared" si="0"/>
        <v>120</v>
      </c>
      <c r="C41" s="19" t="str">
        <f>_xlfn.XLOOKUP([1]ComponentMaster!C41,[1]MachineMaster!$H$2:$H$12,[1]MachineMaster!$M$2:$M$12)</f>
        <v>5, 6, 7, 8, 9, 10, 11, 12, 13</v>
      </c>
      <c r="F41">
        <v>6.6666666999999997E-3</v>
      </c>
    </row>
    <row r="42" spans="1:6" x14ac:dyDescent="0.3">
      <c r="A42" s="5">
        <v>12</v>
      </c>
      <c r="B42" s="40">
        <f t="shared" si="0"/>
        <v>12</v>
      </c>
      <c r="C42" s="20" t="str">
        <f>_xlfn.XLOOKUP([1]ComponentMaster!C42,[1]MachineMaster!$H$2:$H$12,[1]MachineMaster!$M$2:$M$12)</f>
        <v>2, 3</v>
      </c>
      <c r="F42">
        <v>6.5935880000000003E-4</v>
      </c>
    </row>
    <row r="43" spans="1:6" x14ac:dyDescent="0.3">
      <c r="A43" s="6">
        <v>12</v>
      </c>
      <c r="B43" s="41">
        <f t="shared" si="0"/>
        <v>24</v>
      </c>
      <c r="C43" s="21" t="str">
        <f>_xlfn.XLOOKUP([1]ComponentMaster!C43,[1]MachineMaster!$H$2:$H$12,[1]MachineMaster!$M$2:$M$12)</f>
        <v>14, 15, 16</v>
      </c>
      <c r="F43">
        <v>1.3333333E-3</v>
      </c>
    </row>
    <row r="44" spans="1:6" x14ac:dyDescent="0.3">
      <c r="A44" s="7">
        <v>12</v>
      </c>
      <c r="B44" s="42">
        <f t="shared" si="0"/>
        <v>120</v>
      </c>
      <c r="C44" s="23" t="str">
        <f>_xlfn.XLOOKUP([1]ComponentMaster!C44,[1]MachineMaster!$H$2:$H$12,[1]MachineMaster!$M$2:$M$12)</f>
        <v>5, 6, 7, 8, 9, 10, 11, 12, 13</v>
      </c>
      <c r="F44">
        <v>6.6666666999999997E-3</v>
      </c>
    </row>
    <row r="45" spans="1:6" x14ac:dyDescent="0.3">
      <c r="A45" s="8">
        <v>13</v>
      </c>
      <c r="B45" s="43">
        <f t="shared" si="0"/>
        <v>4</v>
      </c>
      <c r="C45" s="22" t="str">
        <f>_xlfn.XLOOKUP([1]ComponentMaster!C45,[1]MachineMaster!$H$2:$H$12,[1]MachineMaster!$M$2:$M$12)</f>
        <v>4</v>
      </c>
      <c r="F45">
        <v>2.2857140000000001E-4</v>
      </c>
    </row>
    <row r="46" spans="1:6" x14ac:dyDescent="0.3">
      <c r="A46" s="4">
        <v>13</v>
      </c>
      <c r="B46" s="39">
        <f t="shared" si="0"/>
        <v>25</v>
      </c>
      <c r="C46" s="19" t="str">
        <f>_xlfn.XLOOKUP([1]ComponentMaster!C46,[1]MachineMaster!$H$2:$H$12,[1]MachineMaster!$M$2:$M$12)</f>
        <v>17, 18</v>
      </c>
      <c r="F46">
        <v>1.3692591000000001E-3</v>
      </c>
    </row>
    <row r="47" spans="1:6" x14ac:dyDescent="0.3">
      <c r="A47" s="5">
        <v>14</v>
      </c>
      <c r="B47" s="40">
        <f t="shared" si="0"/>
        <v>8</v>
      </c>
      <c r="C47" s="20" t="str">
        <f>_xlfn.XLOOKUP([1]ComponentMaster!C47,[1]MachineMaster!$H$2:$H$12,[1]MachineMaster!$M$2:$M$12)</f>
        <v>4</v>
      </c>
      <c r="F47">
        <v>4.5714289999999999E-4</v>
      </c>
    </row>
    <row r="48" spans="1:6" x14ac:dyDescent="0.3">
      <c r="A48" s="6">
        <v>14</v>
      </c>
      <c r="B48" s="41">
        <f t="shared" si="0"/>
        <v>72</v>
      </c>
      <c r="C48" s="21" t="str">
        <f>_xlfn.XLOOKUP([1]ComponentMaster!C48,[1]MachineMaster!$H$2:$H$12,[1]MachineMaster!$M$2:$M$12)</f>
        <v>14, 15, 16</v>
      </c>
      <c r="F48">
        <v>4.0000000000000001E-3</v>
      </c>
    </row>
    <row r="49" spans="1:6" x14ac:dyDescent="0.3">
      <c r="A49" s="6">
        <v>14</v>
      </c>
      <c r="B49" s="41">
        <f t="shared" si="0"/>
        <v>206</v>
      </c>
      <c r="C49" s="21" t="str">
        <f>_xlfn.XLOOKUP([1]ComponentMaster!C49,[1]MachineMaster!$H$2:$H$12,[1]MachineMaster!$M$2:$M$12)</f>
        <v>21, 22</v>
      </c>
      <c r="F49">
        <v>1.14285714E-2</v>
      </c>
    </row>
    <row r="50" spans="1:6" x14ac:dyDescent="0.3">
      <c r="A50" s="6">
        <v>14</v>
      </c>
      <c r="B50" s="41">
        <f t="shared" si="0"/>
        <v>55</v>
      </c>
      <c r="C50" s="21" t="str">
        <f>_xlfn.XLOOKUP([1]ComponentMaster!C50,[1]MachineMaster!$H$2:$H$12,[1]MachineMaster!$M$2:$M$12)</f>
        <v>23, 24, 25</v>
      </c>
      <c r="F50">
        <v>3.0476190000000001E-3</v>
      </c>
    </row>
    <row r="51" spans="1:6" x14ac:dyDescent="0.3">
      <c r="A51" s="6">
        <v>14</v>
      </c>
      <c r="B51" s="41">
        <f t="shared" si="0"/>
        <v>137</v>
      </c>
      <c r="C51" s="21" t="str">
        <f>_xlfn.XLOOKUP([1]ComponentMaster!C51,[1]MachineMaster!$H$2:$H$12,[1]MachineMaster!$M$2:$M$12)</f>
        <v>26, 27</v>
      </c>
      <c r="F51">
        <v>7.6190475999999997E-3</v>
      </c>
    </row>
    <row r="52" spans="1:6" x14ac:dyDescent="0.3">
      <c r="A52" s="7">
        <v>14</v>
      </c>
      <c r="B52" s="42">
        <f t="shared" si="0"/>
        <v>88</v>
      </c>
      <c r="C52" s="23" t="str">
        <f>_xlfn.XLOOKUP([1]ComponentMaster!C52,[1]MachineMaster!$H$2:$H$12,[1]MachineMaster!$M$2:$M$12)</f>
        <v>28, 29, 30</v>
      </c>
      <c r="F52">
        <v>4.8840048999999998E-3</v>
      </c>
    </row>
    <row r="53" spans="1:6" x14ac:dyDescent="0.3">
      <c r="A53" s="8">
        <v>15</v>
      </c>
      <c r="B53" s="43">
        <f t="shared" si="0"/>
        <v>18</v>
      </c>
      <c r="C53" s="22" t="str">
        <f>_xlfn.XLOOKUP([1]ComponentMaster!C53,[1]MachineMaster!$H$2:$H$12,[1]MachineMaster!$M$2:$M$12)</f>
        <v>1</v>
      </c>
      <c r="F53">
        <v>1E-3</v>
      </c>
    </row>
    <row r="54" spans="1:6" x14ac:dyDescent="0.3">
      <c r="A54" s="3">
        <v>15</v>
      </c>
      <c r="B54" s="38">
        <f t="shared" si="0"/>
        <v>4</v>
      </c>
      <c r="C54" s="18" t="str">
        <f>_xlfn.XLOOKUP([1]ComponentMaster!C54,[1]MachineMaster!$H$2:$H$12,[1]MachineMaster!$M$2:$M$12)</f>
        <v>2, 3</v>
      </c>
      <c r="F54">
        <v>2.358974E-4</v>
      </c>
    </row>
    <row r="55" spans="1:6" x14ac:dyDescent="0.3">
      <c r="A55" s="9">
        <v>15</v>
      </c>
      <c r="B55" s="44">
        <f t="shared" si="0"/>
        <v>18</v>
      </c>
      <c r="C55" s="24" t="str">
        <f>_xlfn.XLOOKUP([1]ComponentMaster!C55,[1]MachineMaster!$H$2:$H$12,[1]MachineMaster!$M$2:$M$12)</f>
        <v>14, 15, 16</v>
      </c>
      <c r="F55">
        <v>1E-3</v>
      </c>
    </row>
    <row r="56" spans="1:6" x14ac:dyDescent="0.3">
      <c r="A56" s="5">
        <v>16</v>
      </c>
      <c r="B56" s="40">
        <f t="shared" si="0"/>
        <v>18</v>
      </c>
      <c r="C56" s="20" t="str">
        <f>_xlfn.XLOOKUP([1]ComponentMaster!C56,[1]MachineMaster!$H$2:$H$12,[1]MachineMaster!$M$2:$M$12)</f>
        <v>1</v>
      </c>
      <c r="F56">
        <v>1E-3</v>
      </c>
    </row>
    <row r="57" spans="1:6" x14ac:dyDescent="0.3">
      <c r="A57" s="6">
        <v>16</v>
      </c>
      <c r="B57" s="41">
        <f t="shared" si="0"/>
        <v>4</v>
      </c>
      <c r="C57" s="21" t="str">
        <f>_xlfn.XLOOKUP([1]ComponentMaster!C57,[1]MachineMaster!$H$2:$H$12,[1]MachineMaster!$M$2:$M$12)</f>
        <v>2, 3</v>
      </c>
      <c r="F57">
        <v>2.358974E-4</v>
      </c>
    </row>
    <row r="58" spans="1:6" x14ac:dyDescent="0.3">
      <c r="A58" s="10">
        <v>16</v>
      </c>
      <c r="B58" s="45">
        <f t="shared" si="0"/>
        <v>18</v>
      </c>
      <c r="C58" s="25" t="str">
        <f>_xlfn.XLOOKUP([1]ComponentMaster!C58,[1]MachineMaster!$H$2:$H$12,[1]MachineMaster!$M$2:$M$12)</f>
        <v>14, 15, 16</v>
      </c>
      <c r="F58">
        <v>1E-3</v>
      </c>
    </row>
    <row r="59" spans="1:6" x14ac:dyDescent="0.3">
      <c r="A59" s="11">
        <v>17</v>
      </c>
      <c r="B59" s="46">
        <f t="shared" si="0"/>
        <v>8</v>
      </c>
      <c r="C59" s="26" t="str">
        <f>_xlfn.XLOOKUP([1]ComponentMaster!C59,[1]MachineMaster!$H$2:$H$12,[1]MachineMaster!$M$2:$M$12)</f>
        <v>2, 3</v>
      </c>
      <c r="F59">
        <v>4.3223440000000001E-4</v>
      </c>
    </row>
    <row r="60" spans="1:6" x14ac:dyDescent="0.3">
      <c r="A60" s="12">
        <v>17</v>
      </c>
      <c r="B60" s="47">
        <f t="shared" si="0"/>
        <v>23</v>
      </c>
      <c r="C60" s="27" t="str">
        <f>_xlfn.XLOOKUP([1]ComponentMaster!C60,[1]MachineMaster!$H$2:$H$12,[1]MachineMaster!$M$2:$M$12)</f>
        <v>14, 15, 16</v>
      </c>
      <c r="F60">
        <v>1.2983311E-3</v>
      </c>
    </row>
    <row r="61" spans="1:6" x14ac:dyDescent="0.3">
      <c r="A61" s="12">
        <v>17</v>
      </c>
      <c r="B61" s="47">
        <f t="shared" si="0"/>
        <v>120</v>
      </c>
      <c r="C61" s="27" t="str">
        <f>_xlfn.XLOOKUP([1]ComponentMaster!C61,[1]MachineMaster!$H$2:$H$12,[1]MachineMaster!$M$2:$M$12)</f>
        <v>5, 6, 7, 8, 9, 10, 11, 12, 13</v>
      </c>
      <c r="F61">
        <v>6.6666666999999997E-3</v>
      </c>
    </row>
    <row r="62" spans="1:6" x14ac:dyDescent="0.3">
      <c r="A62" s="12">
        <v>17</v>
      </c>
      <c r="B62" s="47">
        <f t="shared" si="0"/>
        <v>80</v>
      </c>
      <c r="C62" s="27" t="str">
        <f>_xlfn.XLOOKUP([1]ComponentMaster!C62,[1]MachineMaster!$H$2:$H$12,[1]MachineMaster!$M$2:$M$12)</f>
        <v>21, 22</v>
      </c>
      <c r="F62">
        <v>4.4444443999999998E-3</v>
      </c>
    </row>
    <row r="63" spans="1:6" x14ac:dyDescent="0.3">
      <c r="A63" s="12">
        <v>17</v>
      </c>
      <c r="B63" s="47">
        <f t="shared" si="0"/>
        <v>29</v>
      </c>
      <c r="C63" s="27" t="str">
        <f>_xlfn.XLOOKUP([1]ComponentMaster!C63,[1]MachineMaster!$H$2:$H$12,[1]MachineMaster!$M$2:$M$12)</f>
        <v>23, 24, 25</v>
      </c>
      <c r="F63">
        <v>1.6326531E-3</v>
      </c>
    </row>
    <row r="64" spans="1:6" x14ac:dyDescent="0.3">
      <c r="A64" s="12">
        <v>17</v>
      </c>
      <c r="B64" s="47">
        <f t="shared" si="0"/>
        <v>34</v>
      </c>
      <c r="C64" s="27" t="str">
        <f>_xlfn.XLOOKUP([1]ComponentMaster!C64,[1]MachineMaster!$H$2:$H$12,[1]MachineMaster!$M$2:$M$12)</f>
        <v>26, 27</v>
      </c>
      <c r="F64">
        <v>1.9047618999999999E-3</v>
      </c>
    </row>
    <row r="65" spans="1:6" x14ac:dyDescent="0.3">
      <c r="A65" s="13">
        <v>17</v>
      </c>
      <c r="B65" s="48">
        <f t="shared" si="0"/>
        <v>36</v>
      </c>
      <c r="C65" s="28" t="str">
        <f>_xlfn.XLOOKUP([1]ComponentMaster!C65,[1]MachineMaster!$H$2:$H$12,[1]MachineMaster!$M$2:$M$12)</f>
        <v>28, 29, 30</v>
      </c>
      <c r="F65">
        <v>1.984127E-3</v>
      </c>
    </row>
    <row r="66" spans="1:6" x14ac:dyDescent="0.3">
      <c r="A66" s="14">
        <v>18</v>
      </c>
      <c r="B66" s="49">
        <f t="shared" si="0"/>
        <v>8</v>
      </c>
      <c r="C66" s="29" t="str">
        <f>_xlfn.XLOOKUP([1]ComponentMaster!C66,[1]MachineMaster!$H$2:$H$12,[1]MachineMaster!$M$2:$M$12)</f>
        <v>2, 3</v>
      </c>
      <c r="F66">
        <v>4.3223440000000001E-4</v>
      </c>
    </row>
    <row r="67" spans="1:6" x14ac:dyDescent="0.3">
      <c r="A67" s="6">
        <v>18</v>
      </c>
      <c r="B67" s="41">
        <f t="shared" ref="B67:B72" si="1">ROUND(F67*60*60*5,0)</f>
        <v>23</v>
      </c>
      <c r="C67" s="21" t="str">
        <f>_xlfn.XLOOKUP([1]ComponentMaster!C67,[1]MachineMaster!$H$2:$H$12,[1]MachineMaster!$M$2:$M$12)</f>
        <v>14, 15, 16</v>
      </c>
      <c r="F67">
        <v>1.2983311E-3</v>
      </c>
    </row>
    <row r="68" spans="1:6" x14ac:dyDescent="0.3">
      <c r="A68" s="6">
        <v>18</v>
      </c>
      <c r="B68" s="41">
        <f t="shared" si="1"/>
        <v>120</v>
      </c>
      <c r="C68" s="21" t="str">
        <f>_xlfn.XLOOKUP([1]ComponentMaster!C68,[1]MachineMaster!$H$2:$H$12,[1]MachineMaster!$M$2:$M$12)</f>
        <v>5, 6, 7, 8, 9, 10, 11, 12, 13</v>
      </c>
      <c r="F68">
        <v>6.6666666999999997E-3</v>
      </c>
    </row>
    <row r="69" spans="1:6" x14ac:dyDescent="0.3">
      <c r="A69" s="6">
        <v>18</v>
      </c>
      <c r="B69" s="41">
        <f t="shared" si="1"/>
        <v>80</v>
      </c>
      <c r="C69" s="21" t="str">
        <f>_xlfn.XLOOKUP([1]ComponentMaster!C69,[1]MachineMaster!$H$2:$H$12,[1]MachineMaster!$M$2:$M$12)</f>
        <v>21, 22</v>
      </c>
      <c r="F69">
        <v>4.4444443999999998E-3</v>
      </c>
    </row>
    <row r="70" spans="1:6" x14ac:dyDescent="0.3">
      <c r="A70" s="6">
        <v>18</v>
      </c>
      <c r="B70" s="41">
        <f t="shared" si="1"/>
        <v>29</v>
      </c>
      <c r="C70" s="21" t="str">
        <f>_xlfn.XLOOKUP([1]ComponentMaster!C70,[1]MachineMaster!$H$2:$H$12,[1]MachineMaster!$M$2:$M$12)</f>
        <v>23, 24, 25</v>
      </c>
      <c r="F70">
        <v>1.6326531E-3</v>
      </c>
    </row>
    <row r="71" spans="1:6" x14ac:dyDescent="0.3">
      <c r="A71" s="6">
        <v>18</v>
      </c>
      <c r="B71" s="41">
        <f t="shared" si="1"/>
        <v>34</v>
      </c>
      <c r="C71" s="21" t="str">
        <f>_xlfn.XLOOKUP([1]ComponentMaster!C71,[1]MachineMaster!$H$2:$H$12,[1]MachineMaster!$M$2:$M$12)</f>
        <v>26, 27</v>
      </c>
      <c r="F71">
        <v>1.9047618999999999E-3</v>
      </c>
    </row>
    <row r="72" spans="1:6" x14ac:dyDescent="0.3">
      <c r="A72" s="7">
        <v>18</v>
      </c>
      <c r="B72" s="42">
        <f t="shared" si="1"/>
        <v>36</v>
      </c>
      <c r="C72" s="23" t="str">
        <f>_xlfn.XLOOKUP([1]ComponentMaster!C72,[1]MachineMaster!$H$2:$H$12,[1]MachineMaster!$M$2:$M$12)</f>
        <v>28, 29, 30</v>
      </c>
      <c r="F72">
        <v>1.984127E-3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C0F7-6D3A-4AF0-8E4C-1C7D711659C9}">
  <dimension ref="A1:Q62"/>
  <sheetViews>
    <sheetView tabSelected="1" zoomScale="88" workbookViewId="0">
      <selection activeCell="H40" sqref="H40"/>
    </sheetView>
  </sheetViews>
  <sheetFormatPr defaultRowHeight="14.4" x14ac:dyDescent="0.3"/>
  <cols>
    <col min="1" max="1" width="4.33203125" style="50" customWidth="1"/>
    <col min="2" max="2" width="4.77734375" style="50" customWidth="1"/>
    <col min="3" max="3" width="8.109375" style="50" customWidth="1"/>
    <col min="4" max="4" width="9.44140625" style="50" customWidth="1"/>
    <col min="5" max="5" width="9.5546875" style="50" bestFit="1" customWidth="1"/>
    <col min="6" max="6" width="9.5546875" style="50" customWidth="1"/>
    <col min="7" max="8" width="8.88671875" style="50"/>
    <col min="9" max="9" width="14.5546875" style="50" customWidth="1"/>
    <col min="10" max="10" width="11.88671875" style="50" bestFit="1" customWidth="1"/>
    <col min="11" max="11" width="19.21875" style="50" customWidth="1"/>
    <col min="12" max="12" width="19.88671875" style="50" customWidth="1"/>
    <col min="13" max="13" width="14" style="50" customWidth="1"/>
    <col min="14" max="14" width="14.88671875" style="50" bestFit="1" customWidth="1"/>
    <col min="15" max="15" width="8.88671875" style="50"/>
    <col min="16" max="16" width="37" style="50" bestFit="1" customWidth="1"/>
    <col min="17" max="16384" width="8.88671875" style="50"/>
  </cols>
  <sheetData>
    <row r="1" spans="1:17" x14ac:dyDescent="0.3">
      <c r="B1" s="61" t="s">
        <v>9</v>
      </c>
      <c r="C1" s="62"/>
      <c r="D1" s="62"/>
      <c r="E1" s="62"/>
      <c r="F1" s="62"/>
      <c r="H1" s="57" t="s">
        <v>10</v>
      </c>
      <c r="I1" s="57"/>
      <c r="J1" s="57"/>
      <c r="K1" s="57"/>
      <c r="L1" s="57"/>
      <c r="M1" s="57"/>
      <c r="N1" s="57"/>
      <c r="P1" s="59" t="s">
        <v>18</v>
      </c>
      <c r="Q1" s="54">
        <v>10</v>
      </c>
    </row>
    <row r="2" spans="1:17" s="51" customFormat="1" x14ac:dyDescent="0.3">
      <c r="B2" s="53" t="s">
        <v>3</v>
      </c>
      <c r="C2" s="53" t="s">
        <v>4</v>
      </c>
      <c r="D2" s="53" t="s">
        <v>5</v>
      </c>
      <c r="E2" s="53" t="s">
        <v>21</v>
      </c>
      <c r="F2" s="53" t="s">
        <v>22</v>
      </c>
      <c r="H2" s="53" t="s">
        <v>3</v>
      </c>
      <c r="I2" s="53" t="s">
        <v>13</v>
      </c>
      <c r="J2" s="53" t="s">
        <v>14</v>
      </c>
      <c r="K2" s="53" t="s">
        <v>15</v>
      </c>
      <c r="L2" s="53" t="s">
        <v>19</v>
      </c>
      <c r="M2" s="53" t="s">
        <v>21</v>
      </c>
      <c r="N2" s="53" t="s">
        <v>16</v>
      </c>
      <c r="P2" s="59" t="s">
        <v>8</v>
      </c>
      <c r="Q2" s="54">
        <v>7</v>
      </c>
    </row>
    <row r="3" spans="1:17" x14ac:dyDescent="0.3">
      <c r="A3" s="65" t="s">
        <v>11</v>
      </c>
      <c r="B3" s="2">
        <v>1</v>
      </c>
      <c r="C3" s="2">
        <f>E3*$Q$3</f>
        <v>54</v>
      </c>
      <c r="D3" s="2">
        <v>10</v>
      </c>
      <c r="E3" s="2">
        <v>3</v>
      </c>
      <c r="F3" s="2" t="s">
        <v>23</v>
      </c>
      <c r="H3" s="54" t="s">
        <v>11</v>
      </c>
      <c r="I3" s="55">
        <f>M3*$Q$3</f>
        <v>162</v>
      </c>
      <c r="J3" s="55">
        <v>30</v>
      </c>
      <c r="K3" s="55">
        <f>M3*$Q$4</f>
        <v>639</v>
      </c>
      <c r="L3" s="56">
        <f>350/4</f>
        <v>87.5</v>
      </c>
      <c r="M3" s="55">
        <v>9</v>
      </c>
      <c r="N3" s="54" t="s">
        <v>20</v>
      </c>
      <c r="P3" s="60" t="s">
        <v>6</v>
      </c>
      <c r="Q3" s="58">
        <v>18</v>
      </c>
    </row>
    <row r="4" spans="1:17" x14ac:dyDescent="0.3">
      <c r="A4" s="65"/>
      <c r="B4" s="3">
        <v>2</v>
      </c>
      <c r="C4" s="3">
        <f>E4*$Q$3</f>
        <v>54</v>
      </c>
      <c r="D4" s="3">
        <v>10</v>
      </c>
      <c r="E4" s="3">
        <v>3</v>
      </c>
      <c r="F4" s="3" t="s">
        <v>24</v>
      </c>
      <c r="H4" s="54" t="s">
        <v>12</v>
      </c>
      <c r="I4" s="55">
        <f>M4*$Q$3</f>
        <v>630</v>
      </c>
      <c r="J4" s="55">
        <v>30</v>
      </c>
      <c r="K4" s="55">
        <f>M4*$Q$4</f>
        <v>2485</v>
      </c>
      <c r="L4" s="56">
        <f>350</f>
        <v>350</v>
      </c>
      <c r="M4" s="55">
        <v>35</v>
      </c>
      <c r="N4" s="54" t="s">
        <v>17</v>
      </c>
      <c r="P4" s="59" t="s">
        <v>7</v>
      </c>
      <c r="Q4" s="54">
        <v>71</v>
      </c>
    </row>
    <row r="5" spans="1:17" x14ac:dyDescent="0.3">
      <c r="A5" s="65"/>
      <c r="B5" s="3">
        <v>3</v>
      </c>
      <c r="C5" s="3">
        <f>E5*$Q$3</f>
        <v>54</v>
      </c>
      <c r="D5" s="3">
        <v>10</v>
      </c>
      <c r="E5" s="3">
        <v>3</v>
      </c>
      <c r="F5" s="3" t="s">
        <v>25</v>
      </c>
    </row>
    <row r="6" spans="1:17" x14ac:dyDescent="0.3">
      <c r="A6" s="65"/>
      <c r="B6" s="3">
        <v>4</v>
      </c>
      <c r="C6" s="3">
        <f>E6*$Q$3</f>
        <v>54</v>
      </c>
      <c r="D6" s="3">
        <v>10</v>
      </c>
      <c r="E6" s="3">
        <v>3</v>
      </c>
      <c r="F6" s="3" t="s">
        <v>26</v>
      </c>
    </row>
    <row r="7" spans="1:17" x14ac:dyDescent="0.3">
      <c r="A7" s="65"/>
      <c r="B7" s="3">
        <v>5</v>
      </c>
      <c r="C7" s="3">
        <f>E7*$Q$3</f>
        <v>54</v>
      </c>
      <c r="D7" s="3">
        <v>10</v>
      </c>
      <c r="E7" s="3">
        <v>3</v>
      </c>
      <c r="F7" s="3" t="s">
        <v>27</v>
      </c>
    </row>
    <row r="8" spans="1:17" x14ac:dyDescent="0.3">
      <c r="A8" s="65"/>
      <c r="B8" s="63">
        <v>6</v>
      </c>
      <c r="C8" s="63">
        <f>E8*$Q$3</f>
        <v>90</v>
      </c>
      <c r="D8" s="63">
        <v>12</v>
      </c>
      <c r="E8" s="63">
        <v>5</v>
      </c>
      <c r="F8" s="63" t="s">
        <v>28</v>
      </c>
    </row>
    <row r="9" spans="1:17" x14ac:dyDescent="0.3">
      <c r="A9" s="65"/>
      <c r="B9" s="63">
        <v>7</v>
      </c>
      <c r="C9" s="63">
        <f>E9*$Q$3</f>
        <v>90</v>
      </c>
      <c r="D9" s="63">
        <v>12</v>
      </c>
      <c r="E9" s="63">
        <v>5</v>
      </c>
      <c r="F9" s="63" t="s">
        <v>29</v>
      </c>
    </row>
    <row r="10" spans="1:17" x14ac:dyDescent="0.3">
      <c r="A10" s="65"/>
      <c r="B10" s="63">
        <v>8</v>
      </c>
      <c r="C10" s="63">
        <f>E10*$Q$3</f>
        <v>90</v>
      </c>
      <c r="D10" s="63">
        <v>12</v>
      </c>
      <c r="E10" s="63">
        <v>5</v>
      </c>
      <c r="F10" s="63" t="s">
        <v>30</v>
      </c>
    </row>
    <row r="11" spans="1:17" x14ac:dyDescent="0.3">
      <c r="A11" s="65"/>
      <c r="B11" s="63">
        <v>9</v>
      </c>
      <c r="C11" s="63">
        <f>E11*$Q$3</f>
        <v>90</v>
      </c>
      <c r="D11" s="63">
        <v>12</v>
      </c>
      <c r="E11" s="63">
        <v>5</v>
      </c>
      <c r="F11" s="63" t="s">
        <v>31</v>
      </c>
      <c r="M11" s="52"/>
      <c r="N11" s="52"/>
    </row>
    <row r="12" spans="1:17" x14ac:dyDescent="0.3">
      <c r="A12" s="65"/>
      <c r="B12" s="63">
        <v>10</v>
      </c>
      <c r="C12" s="63">
        <f>E12*$Q$3</f>
        <v>90</v>
      </c>
      <c r="D12" s="63">
        <v>12</v>
      </c>
      <c r="E12" s="63">
        <v>5</v>
      </c>
      <c r="F12" s="63" t="s">
        <v>32</v>
      </c>
    </row>
    <row r="13" spans="1:17" x14ac:dyDescent="0.3">
      <c r="A13" s="65"/>
      <c r="B13" s="3">
        <v>11</v>
      </c>
      <c r="C13" s="3">
        <f>E13*$Q$3</f>
        <v>144</v>
      </c>
      <c r="D13" s="3">
        <v>15</v>
      </c>
      <c r="E13" s="3">
        <v>8</v>
      </c>
      <c r="F13" s="3" t="s">
        <v>33</v>
      </c>
    </row>
    <row r="14" spans="1:17" x14ac:dyDescent="0.3">
      <c r="A14" s="65"/>
      <c r="B14" s="3">
        <v>12</v>
      </c>
      <c r="C14" s="3">
        <f>E14*$Q$3</f>
        <v>144</v>
      </c>
      <c r="D14" s="3">
        <v>15</v>
      </c>
      <c r="E14" s="3">
        <v>8</v>
      </c>
      <c r="F14" s="3" t="s">
        <v>34</v>
      </c>
    </row>
    <row r="15" spans="1:17" x14ac:dyDescent="0.3">
      <c r="A15" s="65"/>
      <c r="B15" s="3">
        <v>13</v>
      </c>
      <c r="C15" s="3">
        <f>E15*$Q$3</f>
        <v>144</v>
      </c>
      <c r="D15" s="3">
        <v>15</v>
      </c>
      <c r="E15" s="3">
        <v>8</v>
      </c>
      <c r="F15" s="3" t="s">
        <v>35</v>
      </c>
    </row>
    <row r="16" spans="1:17" x14ac:dyDescent="0.3">
      <c r="A16" s="65"/>
      <c r="B16" s="3">
        <v>14</v>
      </c>
      <c r="C16" s="3">
        <f>E16*$Q$3</f>
        <v>144</v>
      </c>
      <c r="D16" s="3">
        <v>15</v>
      </c>
      <c r="E16" s="3">
        <v>8</v>
      </c>
      <c r="F16" s="3" t="s">
        <v>36</v>
      </c>
    </row>
    <row r="17" spans="1:6" x14ac:dyDescent="0.3">
      <c r="A17" s="65"/>
      <c r="B17" s="3">
        <v>15</v>
      </c>
      <c r="C17" s="3">
        <f>E17*$Q$3</f>
        <v>144</v>
      </c>
      <c r="D17" s="3">
        <v>15</v>
      </c>
      <c r="E17" s="3">
        <v>8</v>
      </c>
      <c r="F17" s="3" t="s">
        <v>37</v>
      </c>
    </row>
    <row r="18" spans="1:6" x14ac:dyDescent="0.3">
      <c r="A18" s="65"/>
      <c r="B18" s="63">
        <v>16</v>
      </c>
      <c r="C18" s="63">
        <f>E18*$Q$3</f>
        <v>180</v>
      </c>
      <c r="D18" s="63">
        <v>20</v>
      </c>
      <c r="E18" s="63">
        <v>10</v>
      </c>
      <c r="F18" s="63" t="s">
        <v>38</v>
      </c>
    </row>
    <row r="19" spans="1:6" x14ac:dyDescent="0.3">
      <c r="A19" s="65"/>
      <c r="B19" s="63">
        <v>17</v>
      </c>
      <c r="C19" s="63">
        <f>E19*$Q$3</f>
        <v>180</v>
      </c>
      <c r="D19" s="63">
        <v>20</v>
      </c>
      <c r="E19" s="63">
        <v>10</v>
      </c>
      <c r="F19" s="63" t="s">
        <v>39</v>
      </c>
    </row>
    <row r="20" spans="1:6" x14ac:dyDescent="0.3">
      <c r="A20" s="65"/>
      <c r="B20" s="63">
        <v>18</v>
      </c>
      <c r="C20" s="63">
        <f>E20*$Q$3</f>
        <v>180</v>
      </c>
      <c r="D20" s="63">
        <v>20</v>
      </c>
      <c r="E20" s="63">
        <v>10</v>
      </c>
      <c r="F20" s="63" t="s">
        <v>40</v>
      </c>
    </row>
    <row r="21" spans="1:6" x14ac:dyDescent="0.3">
      <c r="A21" s="65"/>
      <c r="B21" s="63">
        <v>19</v>
      </c>
      <c r="C21" s="63">
        <f>E21*$Q$3</f>
        <v>180</v>
      </c>
      <c r="D21" s="63">
        <v>20</v>
      </c>
      <c r="E21" s="63">
        <v>10</v>
      </c>
      <c r="F21" s="63" t="s">
        <v>41</v>
      </c>
    </row>
    <row r="22" spans="1:6" x14ac:dyDescent="0.3">
      <c r="A22" s="65"/>
      <c r="B22" s="63">
        <v>20</v>
      </c>
      <c r="C22" s="63">
        <f>E22*$Q$3</f>
        <v>180</v>
      </c>
      <c r="D22" s="63">
        <v>20</v>
      </c>
      <c r="E22" s="63">
        <v>10</v>
      </c>
      <c r="F22" s="63" t="s">
        <v>42</v>
      </c>
    </row>
    <row r="23" spans="1:6" x14ac:dyDescent="0.3">
      <c r="A23" s="65"/>
      <c r="B23" s="3">
        <v>21</v>
      </c>
      <c r="C23" s="3">
        <f>E23*$Q$3</f>
        <v>198</v>
      </c>
      <c r="D23" s="3">
        <v>25</v>
      </c>
      <c r="E23" s="3">
        <v>11</v>
      </c>
      <c r="F23" s="3" t="s">
        <v>43</v>
      </c>
    </row>
    <row r="24" spans="1:6" x14ac:dyDescent="0.3">
      <c r="A24" s="65"/>
      <c r="B24" s="3">
        <v>22</v>
      </c>
      <c r="C24" s="3">
        <f>E24*$Q$3</f>
        <v>198</v>
      </c>
      <c r="D24" s="3">
        <v>25</v>
      </c>
      <c r="E24" s="3">
        <v>11</v>
      </c>
      <c r="F24" s="3" t="s">
        <v>44</v>
      </c>
    </row>
    <row r="25" spans="1:6" x14ac:dyDescent="0.3">
      <c r="A25" s="65"/>
      <c r="B25" s="3">
        <v>23</v>
      </c>
      <c r="C25" s="3">
        <f>E25*$Q$3</f>
        <v>198</v>
      </c>
      <c r="D25" s="3">
        <v>25</v>
      </c>
      <c r="E25" s="3">
        <v>11</v>
      </c>
      <c r="F25" s="3" t="s">
        <v>45</v>
      </c>
    </row>
    <row r="26" spans="1:6" x14ac:dyDescent="0.3">
      <c r="A26" s="65"/>
      <c r="B26" s="3">
        <v>24</v>
      </c>
      <c r="C26" s="3">
        <f>E26*$Q$3</f>
        <v>198</v>
      </c>
      <c r="D26" s="3">
        <v>25</v>
      </c>
      <c r="E26" s="3">
        <v>11</v>
      </c>
      <c r="F26" s="3" t="s">
        <v>46</v>
      </c>
    </row>
    <row r="27" spans="1:6" x14ac:dyDescent="0.3">
      <c r="A27" s="65"/>
      <c r="B27" s="3">
        <v>25</v>
      </c>
      <c r="C27" s="3">
        <f>E27*$Q$3</f>
        <v>198</v>
      </c>
      <c r="D27" s="3">
        <v>25</v>
      </c>
      <c r="E27" s="3">
        <v>11</v>
      </c>
      <c r="F27" s="3" t="s">
        <v>47</v>
      </c>
    </row>
    <row r="28" spans="1:6" x14ac:dyDescent="0.3">
      <c r="A28" s="65"/>
      <c r="B28" s="63">
        <v>26</v>
      </c>
      <c r="C28" s="63">
        <f>E28*$Q$3</f>
        <v>216</v>
      </c>
      <c r="D28" s="63">
        <v>30</v>
      </c>
      <c r="E28" s="63">
        <v>12</v>
      </c>
      <c r="F28" s="63" t="s">
        <v>48</v>
      </c>
    </row>
    <row r="29" spans="1:6" x14ac:dyDescent="0.3">
      <c r="A29" s="65"/>
      <c r="B29" s="63">
        <v>27</v>
      </c>
      <c r="C29" s="63">
        <f>E29*$Q$3</f>
        <v>216</v>
      </c>
      <c r="D29" s="63">
        <v>30</v>
      </c>
      <c r="E29" s="63">
        <v>12</v>
      </c>
      <c r="F29" s="63" t="s">
        <v>49</v>
      </c>
    </row>
    <row r="30" spans="1:6" x14ac:dyDescent="0.3">
      <c r="A30" s="65"/>
      <c r="B30" s="63">
        <v>28</v>
      </c>
      <c r="C30" s="63">
        <f>E30*$Q$3</f>
        <v>216</v>
      </c>
      <c r="D30" s="63">
        <v>30</v>
      </c>
      <c r="E30" s="63">
        <v>12</v>
      </c>
      <c r="F30" s="63" t="s">
        <v>50</v>
      </c>
    </row>
    <row r="31" spans="1:6" x14ac:dyDescent="0.3">
      <c r="A31" s="65"/>
      <c r="B31" s="63">
        <v>29</v>
      </c>
      <c r="C31" s="63">
        <f>E31*$Q$3</f>
        <v>216</v>
      </c>
      <c r="D31" s="63">
        <v>30</v>
      </c>
      <c r="E31" s="63">
        <v>12</v>
      </c>
      <c r="F31" s="63" t="s">
        <v>51</v>
      </c>
    </row>
    <row r="32" spans="1:6" x14ac:dyDescent="0.3">
      <c r="A32" s="66"/>
      <c r="B32" s="64">
        <v>30</v>
      </c>
      <c r="C32" s="64">
        <f>E32*$Q$3</f>
        <v>216</v>
      </c>
      <c r="D32" s="64">
        <v>30</v>
      </c>
      <c r="E32" s="64">
        <v>12</v>
      </c>
      <c r="F32" s="64" t="s">
        <v>52</v>
      </c>
    </row>
    <row r="33" spans="1:6" x14ac:dyDescent="0.3">
      <c r="A33" s="67" t="s">
        <v>12</v>
      </c>
      <c r="B33" s="8">
        <v>1</v>
      </c>
      <c r="C33" s="8">
        <f>E33*$Q$3</f>
        <v>360</v>
      </c>
      <c r="D33" s="8">
        <v>30</v>
      </c>
      <c r="E33" s="8">
        <v>20</v>
      </c>
      <c r="F33" s="8" t="s">
        <v>53</v>
      </c>
    </row>
    <row r="34" spans="1:6" x14ac:dyDescent="0.3">
      <c r="A34" s="68"/>
      <c r="B34" s="3">
        <v>2</v>
      </c>
      <c r="C34" s="3">
        <f>E34*$Q$3</f>
        <v>360</v>
      </c>
      <c r="D34" s="3">
        <v>30</v>
      </c>
      <c r="E34" s="3">
        <v>20</v>
      </c>
      <c r="F34" s="3" t="s">
        <v>54</v>
      </c>
    </row>
    <row r="35" spans="1:6" x14ac:dyDescent="0.3">
      <c r="A35" s="68"/>
      <c r="B35" s="3">
        <v>3</v>
      </c>
      <c r="C35" s="3">
        <f>E35*$Q$3</f>
        <v>360</v>
      </c>
      <c r="D35" s="3">
        <v>30</v>
      </c>
      <c r="E35" s="3">
        <v>20</v>
      </c>
      <c r="F35" s="3" t="s">
        <v>55</v>
      </c>
    </row>
    <row r="36" spans="1:6" x14ac:dyDescent="0.3">
      <c r="A36" s="68"/>
      <c r="B36" s="3">
        <v>4</v>
      </c>
      <c r="C36" s="3">
        <f>E36*$Q$3</f>
        <v>360</v>
      </c>
      <c r="D36" s="3">
        <v>30</v>
      </c>
      <c r="E36" s="3">
        <v>20</v>
      </c>
      <c r="F36" s="3" t="s">
        <v>56</v>
      </c>
    </row>
    <row r="37" spans="1:6" x14ac:dyDescent="0.3">
      <c r="A37" s="68"/>
      <c r="B37" s="3">
        <v>5</v>
      </c>
      <c r="C37" s="3">
        <f>E37*$Q$3</f>
        <v>360</v>
      </c>
      <c r="D37" s="3">
        <v>30</v>
      </c>
      <c r="E37" s="3">
        <v>20</v>
      </c>
      <c r="F37" s="3" t="s">
        <v>57</v>
      </c>
    </row>
    <row r="38" spans="1:6" x14ac:dyDescent="0.3">
      <c r="A38" s="68"/>
      <c r="B38" s="63">
        <v>6</v>
      </c>
      <c r="C38" s="63">
        <f>E38*$Q$3</f>
        <v>450</v>
      </c>
      <c r="D38" s="63">
        <v>30</v>
      </c>
      <c r="E38" s="63">
        <v>25</v>
      </c>
      <c r="F38" s="63" t="s">
        <v>58</v>
      </c>
    </row>
    <row r="39" spans="1:6" x14ac:dyDescent="0.3">
      <c r="A39" s="68"/>
      <c r="B39" s="63">
        <v>7</v>
      </c>
      <c r="C39" s="63">
        <f>E39*$Q$3</f>
        <v>450</v>
      </c>
      <c r="D39" s="63">
        <v>30</v>
      </c>
      <c r="E39" s="63">
        <v>25</v>
      </c>
      <c r="F39" s="63" t="s">
        <v>59</v>
      </c>
    </row>
    <row r="40" spans="1:6" x14ac:dyDescent="0.3">
      <c r="A40" s="68"/>
      <c r="B40" s="63">
        <v>8</v>
      </c>
      <c r="C40" s="63">
        <f>E40*$Q$3</f>
        <v>450</v>
      </c>
      <c r="D40" s="63">
        <v>30</v>
      </c>
      <c r="E40" s="63">
        <v>25</v>
      </c>
      <c r="F40" s="63" t="s">
        <v>60</v>
      </c>
    </row>
    <row r="41" spans="1:6" x14ac:dyDescent="0.3">
      <c r="A41" s="68"/>
      <c r="B41" s="63">
        <v>9</v>
      </c>
      <c r="C41" s="63">
        <f>E41*$Q$3</f>
        <v>450</v>
      </c>
      <c r="D41" s="63">
        <v>30</v>
      </c>
      <c r="E41" s="63">
        <v>25</v>
      </c>
      <c r="F41" s="63" t="s">
        <v>61</v>
      </c>
    </row>
    <row r="42" spans="1:6" x14ac:dyDescent="0.3">
      <c r="A42" s="68"/>
      <c r="B42" s="63">
        <v>10</v>
      </c>
      <c r="C42" s="63">
        <f>E42*$Q$3</f>
        <v>450</v>
      </c>
      <c r="D42" s="63">
        <v>30</v>
      </c>
      <c r="E42" s="63">
        <v>25</v>
      </c>
      <c r="F42" s="63" t="s">
        <v>62</v>
      </c>
    </row>
    <row r="43" spans="1:6" x14ac:dyDescent="0.3">
      <c r="A43" s="68"/>
      <c r="B43" s="3">
        <v>11</v>
      </c>
      <c r="C43" s="3">
        <f>E43*$Q$3</f>
        <v>540</v>
      </c>
      <c r="D43" s="3">
        <v>30</v>
      </c>
      <c r="E43" s="3">
        <v>30</v>
      </c>
      <c r="F43" s="3" t="s">
        <v>63</v>
      </c>
    </row>
    <row r="44" spans="1:6" x14ac:dyDescent="0.3">
      <c r="A44" s="68"/>
      <c r="B44" s="3">
        <v>12</v>
      </c>
      <c r="C44" s="3">
        <f>E44*$Q$3</f>
        <v>540</v>
      </c>
      <c r="D44" s="3">
        <v>30</v>
      </c>
      <c r="E44" s="3">
        <v>30</v>
      </c>
      <c r="F44" s="3" t="s">
        <v>64</v>
      </c>
    </row>
    <row r="45" spans="1:6" x14ac:dyDescent="0.3">
      <c r="A45" s="68"/>
      <c r="B45" s="3">
        <v>13</v>
      </c>
      <c r="C45" s="3">
        <f>E45*$Q$3</f>
        <v>540</v>
      </c>
      <c r="D45" s="3">
        <v>30</v>
      </c>
      <c r="E45" s="3">
        <v>30</v>
      </c>
      <c r="F45" s="3" t="s">
        <v>65</v>
      </c>
    </row>
    <row r="46" spans="1:6" x14ac:dyDescent="0.3">
      <c r="A46" s="68"/>
      <c r="B46" s="3">
        <v>14</v>
      </c>
      <c r="C46" s="3">
        <f>E46*$Q$3</f>
        <v>540</v>
      </c>
      <c r="D46" s="3">
        <v>30</v>
      </c>
      <c r="E46" s="3">
        <v>30</v>
      </c>
      <c r="F46" s="3" t="s">
        <v>66</v>
      </c>
    </row>
    <row r="47" spans="1:6" x14ac:dyDescent="0.3">
      <c r="A47" s="68"/>
      <c r="B47" s="3">
        <v>15</v>
      </c>
      <c r="C47" s="3">
        <f>E47*$Q$3</f>
        <v>540</v>
      </c>
      <c r="D47" s="3">
        <v>30</v>
      </c>
      <c r="E47" s="3">
        <v>30</v>
      </c>
      <c r="F47" s="3" t="s">
        <v>67</v>
      </c>
    </row>
    <row r="48" spans="1:6" x14ac:dyDescent="0.3">
      <c r="A48" s="68"/>
      <c r="B48" s="63">
        <v>16</v>
      </c>
      <c r="C48" s="63">
        <f>E48*$Q$3</f>
        <v>630</v>
      </c>
      <c r="D48" s="63">
        <v>30</v>
      </c>
      <c r="E48" s="63">
        <v>35</v>
      </c>
      <c r="F48" s="63" t="s">
        <v>68</v>
      </c>
    </row>
    <row r="49" spans="1:6" x14ac:dyDescent="0.3">
      <c r="A49" s="68"/>
      <c r="B49" s="63">
        <v>17</v>
      </c>
      <c r="C49" s="63">
        <f>E49*$Q$3</f>
        <v>630</v>
      </c>
      <c r="D49" s="63">
        <v>30</v>
      </c>
      <c r="E49" s="63">
        <v>35</v>
      </c>
      <c r="F49" s="63" t="s">
        <v>69</v>
      </c>
    </row>
    <row r="50" spans="1:6" x14ac:dyDescent="0.3">
      <c r="A50" s="68"/>
      <c r="B50" s="63">
        <v>18</v>
      </c>
      <c r="C50" s="63">
        <f>E50*$Q$3</f>
        <v>630</v>
      </c>
      <c r="D50" s="63">
        <v>30</v>
      </c>
      <c r="E50" s="63">
        <v>35</v>
      </c>
      <c r="F50" s="63" t="s">
        <v>70</v>
      </c>
    </row>
    <row r="51" spans="1:6" x14ac:dyDescent="0.3">
      <c r="A51" s="68"/>
      <c r="B51" s="63">
        <v>19</v>
      </c>
      <c r="C51" s="63">
        <f>E51*$Q$3</f>
        <v>630</v>
      </c>
      <c r="D51" s="63">
        <v>30</v>
      </c>
      <c r="E51" s="63">
        <v>35</v>
      </c>
      <c r="F51" s="63" t="s">
        <v>71</v>
      </c>
    </row>
    <row r="52" spans="1:6" x14ac:dyDescent="0.3">
      <c r="A52" s="68"/>
      <c r="B52" s="63">
        <v>20</v>
      </c>
      <c r="C52" s="63">
        <f>E52*$Q$3</f>
        <v>630</v>
      </c>
      <c r="D52" s="63">
        <v>30</v>
      </c>
      <c r="E52" s="63">
        <v>35</v>
      </c>
      <c r="F52" s="63" t="s">
        <v>72</v>
      </c>
    </row>
    <row r="53" spans="1:6" x14ac:dyDescent="0.3">
      <c r="A53" s="68"/>
      <c r="B53" s="3">
        <v>21</v>
      </c>
      <c r="C53" s="3">
        <f>E53*$Q$3</f>
        <v>720</v>
      </c>
      <c r="D53" s="3">
        <v>30</v>
      </c>
      <c r="E53" s="3">
        <v>40</v>
      </c>
      <c r="F53" s="3" t="s">
        <v>73</v>
      </c>
    </row>
    <row r="54" spans="1:6" x14ac:dyDescent="0.3">
      <c r="A54" s="68"/>
      <c r="B54" s="3">
        <v>22</v>
      </c>
      <c r="C54" s="3">
        <f>E54*$Q$3</f>
        <v>720</v>
      </c>
      <c r="D54" s="3">
        <v>30</v>
      </c>
      <c r="E54" s="3">
        <v>40</v>
      </c>
      <c r="F54" s="3" t="s">
        <v>74</v>
      </c>
    </row>
    <row r="55" spans="1:6" x14ac:dyDescent="0.3">
      <c r="A55" s="68"/>
      <c r="B55" s="3">
        <v>23</v>
      </c>
      <c r="C55" s="3">
        <f>E55*$Q$3</f>
        <v>720</v>
      </c>
      <c r="D55" s="3">
        <v>30</v>
      </c>
      <c r="E55" s="3">
        <v>40</v>
      </c>
      <c r="F55" s="3" t="s">
        <v>75</v>
      </c>
    </row>
    <row r="56" spans="1:6" x14ac:dyDescent="0.3">
      <c r="A56" s="68"/>
      <c r="B56" s="3">
        <v>24</v>
      </c>
      <c r="C56" s="3">
        <f>E56*$Q$3</f>
        <v>720</v>
      </c>
      <c r="D56" s="3">
        <v>30</v>
      </c>
      <c r="E56" s="3">
        <v>40</v>
      </c>
      <c r="F56" s="3" t="s">
        <v>76</v>
      </c>
    </row>
    <row r="57" spans="1:6" x14ac:dyDescent="0.3">
      <c r="A57" s="68"/>
      <c r="B57" s="3">
        <v>25</v>
      </c>
      <c r="C57" s="3">
        <f>E57*$Q$3</f>
        <v>720</v>
      </c>
      <c r="D57" s="3">
        <v>30</v>
      </c>
      <c r="E57" s="3">
        <v>40</v>
      </c>
      <c r="F57" s="3" t="s">
        <v>77</v>
      </c>
    </row>
    <row r="58" spans="1:6" x14ac:dyDescent="0.3">
      <c r="A58" s="68"/>
      <c r="B58" s="63">
        <v>26</v>
      </c>
      <c r="C58" s="63">
        <f>E58*$Q$3</f>
        <v>810</v>
      </c>
      <c r="D58" s="63">
        <v>30</v>
      </c>
      <c r="E58" s="63">
        <v>45</v>
      </c>
      <c r="F58" s="63" t="s">
        <v>78</v>
      </c>
    </row>
    <row r="59" spans="1:6" x14ac:dyDescent="0.3">
      <c r="A59" s="68"/>
      <c r="B59" s="63">
        <v>27</v>
      </c>
      <c r="C59" s="63">
        <f>E59*$Q$3</f>
        <v>810</v>
      </c>
      <c r="D59" s="63">
        <v>30</v>
      </c>
      <c r="E59" s="63">
        <v>45</v>
      </c>
      <c r="F59" s="63" t="s">
        <v>79</v>
      </c>
    </row>
    <row r="60" spans="1:6" x14ac:dyDescent="0.3">
      <c r="A60" s="68"/>
      <c r="B60" s="63">
        <v>28</v>
      </c>
      <c r="C60" s="63">
        <f>E60*$Q$3</f>
        <v>810</v>
      </c>
      <c r="D60" s="63">
        <v>30</v>
      </c>
      <c r="E60" s="63">
        <v>45</v>
      </c>
      <c r="F60" s="63" t="s">
        <v>80</v>
      </c>
    </row>
    <row r="61" spans="1:6" x14ac:dyDescent="0.3">
      <c r="A61" s="68"/>
      <c r="B61" s="63">
        <v>29</v>
      </c>
      <c r="C61" s="63">
        <f>E61*$Q$3</f>
        <v>810</v>
      </c>
      <c r="D61" s="63">
        <v>30</v>
      </c>
      <c r="E61" s="63">
        <v>45</v>
      </c>
      <c r="F61" s="63" t="s">
        <v>81</v>
      </c>
    </row>
    <row r="62" spans="1:6" x14ac:dyDescent="0.3">
      <c r="A62" s="69"/>
      <c r="B62" s="64">
        <v>30</v>
      </c>
      <c r="C62" s="64">
        <f>E62*$Q$3</f>
        <v>810</v>
      </c>
      <c r="D62" s="64">
        <v>30</v>
      </c>
      <c r="E62" s="64">
        <v>45</v>
      </c>
      <c r="F62" s="64" t="s">
        <v>82</v>
      </c>
    </row>
  </sheetData>
  <mergeCells count="4">
    <mergeCell ref="A3:A32"/>
    <mergeCell ref="A33:A62"/>
    <mergeCell ref="H1:N1"/>
    <mergeCell ref="B1:F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ValidationDataset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Mỹ Dung Huỳnh Hoàng</dc:creator>
  <cp:lastModifiedBy>Huynh Hoang My Dung</cp:lastModifiedBy>
  <dcterms:created xsi:type="dcterms:W3CDTF">2015-06-05T18:17:20Z</dcterms:created>
  <dcterms:modified xsi:type="dcterms:W3CDTF">2024-06-16T09:18:27Z</dcterms:modified>
</cp:coreProperties>
</file>