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wd7/repos/siph_skimming/supplement/"/>
    </mc:Choice>
  </mc:AlternateContent>
  <xr:revisionPtr revIDLastSave="0" documentId="13_ncr:1_{1A1A13F6-3FBE-FE4E-912F-83DD3E0069DC}" xr6:coauthVersionLast="47" xr6:coauthVersionMax="47" xr10:uidLastSave="{00000000-0000-0000-0000-000000000000}"/>
  <bookViews>
    <workbookView xWindow="1000" yWindow="1100" windowWidth="27240" windowHeight="16140" xr2:uid="{00000000-000D-0000-FFFF-FFFF00000000}"/>
  </bookViews>
  <sheets>
    <sheet name="Supplementary_Table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G31" i="1"/>
  <c r="F31" i="1"/>
  <c r="G26" i="1"/>
  <c r="G25" i="1"/>
  <c r="G24" i="1"/>
  <c r="G19" i="1"/>
  <c r="G13" i="1"/>
  <c r="G11" i="1"/>
  <c r="G5" i="1"/>
  <c r="F26" i="1"/>
  <c r="F25" i="1"/>
  <c r="F24" i="1"/>
  <c r="F19" i="1"/>
  <c r="F13" i="1"/>
  <c r="F11" i="1"/>
  <c r="F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C3" i="1"/>
  <c r="C4" i="1"/>
  <c r="C7" i="1"/>
  <c r="C8" i="1"/>
  <c r="C9" i="1"/>
  <c r="C10" i="1"/>
  <c r="C12" i="1"/>
  <c r="C14" i="1"/>
  <c r="C15" i="1"/>
  <c r="C16" i="1"/>
  <c r="C17" i="1"/>
  <c r="C18" i="1"/>
  <c r="C20" i="1"/>
  <c r="C21" i="1"/>
  <c r="C22" i="1"/>
  <c r="C23" i="1"/>
  <c r="C27" i="1"/>
  <c r="C28" i="1"/>
  <c r="C29" i="1"/>
  <c r="C32" i="1"/>
  <c r="C33" i="1"/>
  <c r="C34" i="1"/>
  <c r="C35" i="1"/>
  <c r="C36" i="1"/>
  <c r="C2" i="1"/>
  <c r="B31" i="1"/>
  <c r="B26" i="1"/>
  <c r="B25" i="1"/>
  <c r="B24" i="1"/>
  <c r="B13" i="1"/>
  <c r="B11" i="1"/>
  <c r="B5" i="1"/>
</calcChain>
</file>

<file path=xl/sharedStrings.xml><?xml version="1.0" encoding="utf-8"?>
<sst xmlns="http://schemas.openxmlformats.org/spreadsheetml/2006/main" count="219" uniqueCount="78">
  <si>
    <t>sample</t>
  </si>
  <si>
    <t>k</t>
  </si>
  <si>
    <t>min_hom</t>
  </si>
  <si>
    <t>max_hom</t>
  </si>
  <si>
    <t>min_het</t>
  </si>
  <si>
    <t>max_het</t>
  </si>
  <si>
    <t>min_hap_len</t>
  </si>
  <si>
    <t>max_hap_len</t>
  </si>
  <si>
    <t>min_rep_len</t>
  </si>
  <si>
    <t>max_rep_len</t>
  </si>
  <si>
    <t>min_uniq_len</t>
  </si>
  <si>
    <t>max_uniq_len</t>
  </si>
  <si>
    <t>min_model_fit</t>
  </si>
  <si>
    <t>max_model_fit</t>
  </si>
  <si>
    <t>min_read_error_rate</t>
  </si>
  <si>
    <t>max_read_error_rate</t>
  </si>
  <si>
    <t>reads_pairs_raw</t>
  </si>
  <si>
    <t>nucleotides_raw</t>
  </si>
  <si>
    <t>reads_pairs_trimmed</t>
  </si>
  <si>
    <t>nucleotides_trimmed</t>
  </si>
  <si>
    <t>fraction_trimmed</t>
  </si>
  <si>
    <t>reads_unpaired_trimmed</t>
  </si>
  <si>
    <t>nucleotides_unpaired_trimmed</t>
  </si>
  <si>
    <t>kraken_unclassified</t>
  </si>
  <si>
    <t>kraken_Homo_sapiens</t>
  </si>
  <si>
    <t>kraken_Bacteria</t>
  </si>
  <si>
    <t>human_mapped_count</t>
  </si>
  <si>
    <t>peak_location</t>
  </si>
  <si>
    <t>peak_location_unclassified</t>
  </si>
  <si>
    <t>Abylopsis-tetragona</t>
  </si>
  <si>
    <t>None</t>
  </si>
  <si>
    <t>Agalma-clausi</t>
  </si>
  <si>
    <t>Agalma-elegans-Atlantic</t>
  </si>
  <si>
    <t>Agalma-elegans-Pacific</t>
  </si>
  <si>
    <t>36,71</t>
  </si>
  <si>
    <t>35,70</t>
  </si>
  <si>
    <t>Agalma-okeni</t>
  </si>
  <si>
    <t>Apolemia-rubriversa</t>
  </si>
  <si>
    <t>Apolemia-sp3</t>
  </si>
  <si>
    <t>Bargmannia-elongata</t>
  </si>
  <si>
    <t>Bargmannia-lata</t>
  </si>
  <si>
    <t>Chelophyes-appendiculata</t>
  </si>
  <si>
    <t>Chuniphyes-multidentata</t>
  </si>
  <si>
    <t>Cordagalma-ordinatum</t>
  </si>
  <si>
    <t>Craseoa-lathetica</t>
  </si>
  <si>
    <t>Diphyes-dispar</t>
  </si>
  <si>
    <t>Erenna-sirena</t>
  </si>
  <si>
    <t>Forskalia</t>
  </si>
  <si>
    <t>Frillagalma-vityazi</t>
  </si>
  <si>
    <t>Gymnopraia-lapislazula</t>
  </si>
  <si>
    <t>Halistemma-rubrum-Atlantic</t>
  </si>
  <si>
    <t>Halistemma-rubrum-Mediterranean</t>
  </si>
  <si>
    <t>Hippopodius-hippopus</t>
  </si>
  <si>
    <t>Lilyopsis-fluoracantha</t>
  </si>
  <si>
    <t>Nanomia-bijuga-Atlantic</t>
  </si>
  <si>
    <t>43,88</t>
  </si>
  <si>
    <t>43,87</t>
  </si>
  <si>
    <t>Nanomia-Pacific</t>
  </si>
  <si>
    <t>18,36</t>
  </si>
  <si>
    <t>29,57</t>
  </si>
  <si>
    <t>Physonect</t>
  </si>
  <si>
    <t>Praya</t>
  </si>
  <si>
    <t>Praya-dubia</t>
  </si>
  <si>
    <t>Resomia-ornicephala-T845-D3</t>
  </si>
  <si>
    <t>Resomia-ornicephala-T898-D2</t>
  </si>
  <si>
    <t>Rhizophysa-eysenhardtii</t>
  </si>
  <si>
    <t>Rhizophysa-filiformis</t>
  </si>
  <si>
    <t>Rosacea-flaccida</t>
  </si>
  <si>
    <t>Stephalia-dilata</t>
  </si>
  <si>
    <t>Stephanomia-amphytridis</t>
  </si>
  <si>
    <t>haploid genome size estimate (Gb)</t>
  </si>
  <si>
    <t>haploid genome size minimum (Gb)</t>
  </si>
  <si>
    <t>read pair number (millions)</t>
  </si>
  <si>
    <t>heterozygosity (%)</t>
  </si>
  <si>
    <t>Repeat (%)</t>
  </si>
  <si>
    <t>-</t>
  </si>
  <si>
    <t>Total nucleotides (Gb)</t>
  </si>
  <si>
    <t>Physalia-Pacific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</si>
</sst>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6"/>
  <sheetViews>
    <sheetView tabSelected="1" workbookViewId="0">
      <selection activeCell="B19" sqref="B19"/>
    </sheetView>
  </sheetViews>
  <sheetFormatPr baseColWidth="10" defaultRowHeight="16" x14ac:dyDescent="0.2"/>
  <cols>
    <col min="1" max="1" width="34" customWidth="1"/>
    <col min="2" max="2" width="31.33203125" customWidth="1"/>
    <col min="3" max="3" width="31.6640625" customWidth="1"/>
    <col min="4" max="4" width="17.83203125" customWidth="1"/>
    <col min="5" max="5" width="20.33203125" customWidth="1"/>
    <col min="6" max="6" width="16.83203125" customWidth="1"/>
    <col min="7" max="7" width="14.6640625" bestFit="1" customWidth="1"/>
    <col min="13" max="13" width="14.6640625" customWidth="1"/>
    <col min="14" max="14" width="15.1640625" customWidth="1"/>
    <col min="25" max="25" width="18.1640625" customWidth="1"/>
    <col min="26" max="26" width="20" customWidth="1"/>
    <col min="34" max="34" width="18" customWidth="1"/>
  </cols>
  <sheetData>
    <row r="1" spans="1:35" x14ac:dyDescent="0.2">
      <c r="A1" t="s">
        <v>0</v>
      </c>
      <c r="B1" t="s">
        <v>70</v>
      </c>
      <c r="C1" t="s">
        <v>71</v>
      </c>
      <c r="D1" t="s">
        <v>72</v>
      </c>
      <c r="E1" t="s">
        <v>76</v>
      </c>
      <c r="F1" t="s">
        <v>73</v>
      </c>
      <c r="G1" t="s">
        <v>74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</row>
    <row r="2" spans="1:35" x14ac:dyDescent="0.2">
      <c r="A2" t="s">
        <v>29</v>
      </c>
      <c r="B2" s="2" t="s">
        <v>75</v>
      </c>
      <c r="C2" s="3">
        <f>Z2/30/1000000000</f>
        <v>1.0432119237666666</v>
      </c>
      <c r="D2" s="4">
        <f t="shared" ref="D2:D36" si="0">Y2/1000000</f>
        <v>106.342097</v>
      </c>
      <c r="E2" s="3">
        <f t="shared" ref="E2:E36" si="1">Z2/1000000000</f>
        <v>31.296357712999999</v>
      </c>
      <c r="F2" s="3" t="s">
        <v>75</v>
      </c>
      <c r="G2" s="3" t="s">
        <v>75</v>
      </c>
      <c r="H2">
        <v>21</v>
      </c>
      <c r="I2">
        <v>95.242400000000004</v>
      </c>
      <c r="J2">
        <v>96.212100000000007</v>
      </c>
      <c r="K2">
        <v>3.7879</v>
      </c>
      <c r="L2">
        <v>4.7575799999999999</v>
      </c>
      <c r="M2">
        <v>162473749</v>
      </c>
      <c r="N2">
        <v>170809181</v>
      </c>
      <c r="O2">
        <v>135465919</v>
      </c>
      <c r="P2">
        <v>142415762</v>
      </c>
      <c r="Q2">
        <v>27007830</v>
      </c>
      <c r="R2">
        <v>28393420</v>
      </c>
      <c r="S2">
        <v>29.9467</v>
      </c>
      <c r="T2">
        <v>87.143799999999999</v>
      </c>
      <c r="U2">
        <v>3.1177999999999999</v>
      </c>
      <c r="V2">
        <v>3.1177999999999999</v>
      </c>
      <c r="W2">
        <v>106460202</v>
      </c>
      <c r="X2">
        <v>32150981004</v>
      </c>
      <c r="Y2">
        <v>106342097</v>
      </c>
      <c r="Z2">
        <v>31296357713</v>
      </c>
      <c r="AA2">
        <v>2.6581562E-2</v>
      </c>
      <c r="AB2">
        <v>1888</v>
      </c>
      <c r="AC2">
        <v>151982</v>
      </c>
      <c r="AD2">
        <v>94.94</v>
      </c>
      <c r="AE2">
        <v>4.51</v>
      </c>
      <c r="AF2">
        <v>0.27</v>
      </c>
      <c r="AG2">
        <v>0</v>
      </c>
      <c r="AH2" t="s">
        <v>30</v>
      </c>
      <c r="AI2" t="s">
        <v>30</v>
      </c>
    </row>
    <row r="3" spans="1:35" x14ac:dyDescent="0.2">
      <c r="A3" t="s">
        <v>31</v>
      </c>
      <c r="B3" s="2" t="s">
        <v>75</v>
      </c>
      <c r="C3" s="3">
        <f>Z3/30/1000000000</f>
        <v>1.0221936803333334</v>
      </c>
      <c r="D3" s="4">
        <f t="shared" si="0"/>
        <v>103.93870200000001</v>
      </c>
      <c r="E3" s="3">
        <f t="shared" si="1"/>
        <v>30.665810409999999</v>
      </c>
      <c r="F3" s="3" t="s">
        <v>75</v>
      </c>
      <c r="G3" s="3" t="s">
        <v>75</v>
      </c>
      <c r="H3">
        <v>21</v>
      </c>
      <c r="I3">
        <v>95.384299999999996</v>
      </c>
      <c r="J3">
        <v>96.209000000000003</v>
      </c>
      <c r="K3">
        <v>3.7909899999999999</v>
      </c>
      <c r="L3">
        <v>4.6157500000000002</v>
      </c>
      <c r="M3">
        <v>111933470</v>
      </c>
      <c r="N3">
        <v>117236624</v>
      </c>
      <c r="O3">
        <v>90980071</v>
      </c>
      <c r="P3">
        <v>95290501</v>
      </c>
      <c r="Q3">
        <v>20953399</v>
      </c>
      <c r="R3">
        <v>21946123</v>
      </c>
      <c r="S3">
        <v>34.186999999999998</v>
      </c>
      <c r="T3">
        <v>88.481700000000004</v>
      </c>
      <c r="U3">
        <v>4.5822000000000003</v>
      </c>
      <c r="V3">
        <v>4.5822000000000003</v>
      </c>
      <c r="W3">
        <v>104516304</v>
      </c>
      <c r="X3">
        <v>31563923808</v>
      </c>
      <c r="Y3">
        <v>103938702</v>
      </c>
      <c r="Z3">
        <v>30665810410</v>
      </c>
      <c r="AA3">
        <v>2.8453794000000001E-2</v>
      </c>
      <c r="AB3">
        <v>6521</v>
      </c>
      <c r="AC3">
        <v>400091</v>
      </c>
      <c r="AD3">
        <v>87.65</v>
      </c>
      <c r="AE3">
        <v>10.81</v>
      </c>
      <c r="AF3">
        <v>0.9</v>
      </c>
      <c r="AG3">
        <v>323</v>
      </c>
      <c r="AH3" t="s">
        <v>30</v>
      </c>
      <c r="AI3" t="s">
        <v>30</v>
      </c>
    </row>
    <row r="4" spans="1:35" x14ac:dyDescent="0.2">
      <c r="A4" t="s">
        <v>32</v>
      </c>
      <c r="B4" s="2" t="s">
        <v>75</v>
      </c>
      <c r="C4" s="3">
        <f>Z4/30/1000000000</f>
        <v>0.95887309086666672</v>
      </c>
      <c r="D4" s="4">
        <f t="shared" si="0"/>
        <v>96.986594999999994</v>
      </c>
      <c r="E4" s="3">
        <f t="shared" si="1"/>
        <v>28.766192726</v>
      </c>
      <c r="F4" s="3" t="s">
        <v>75</v>
      </c>
      <c r="G4" s="3" t="s">
        <v>75</v>
      </c>
      <c r="H4">
        <v>21</v>
      </c>
      <c r="I4">
        <v>95.330500000000001</v>
      </c>
      <c r="J4">
        <v>96.197500000000005</v>
      </c>
      <c r="K4">
        <v>3.8025000000000002</v>
      </c>
      <c r="L4">
        <v>4.6695000000000002</v>
      </c>
      <c r="M4">
        <v>119894417</v>
      </c>
      <c r="N4">
        <v>125724081</v>
      </c>
      <c r="O4">
        <v>98882720</v>
      </c>
      <c r="P4">
        <v>103690725</v>
      </c>
      <c r="Q4">
        <v>21011697</v>
      </c>
      <c r="R4">
        <v>22033356</v>
      </c>
      <c r="S4">
        <v>31.809100000000001</v>
      </c>
      <c r="T4">
        <v>87.340999999999994</v>
      </c>
      <c r="U4">
        <v>3.8839999999999999</v>
      </c>
      <c r="V4">
        <v>3.8839999999999999</v>
      </c>
      <c r="W4">
        <v>97168657</v>
      </c>
      <c r="X4">
        <v>29344934414</v>
      </c>
      <c r="Y4">
        <v>96986595</v>
      </c>
      <c r="Z4">
        <v>28766192726</v>
      </c>
      <c r="AA4">
        <v>1.9722030000000002E-2</v>
      </c>
      <c r="AB4">
        <v>2426</v>
      </c>
      <c r="AC4">
        <v>176562</v>
      </c>
      <c r="AD4">
        <v>95.26</v>
      </c>
      <c r="AE4">
        <v>3.92</v>
      </c>
      <c r="AF4">
        <v>0.44</v>
      </c>
      <c r="AG4">
        <v>0</v>
      </c>
      <c r="AH4" t="s">
        <v>30</v>
      </c>
      <c r="AI4" t="s">
        <v>30</v>
      </c>
    </row>
    <row r="5" spans="1:35" x14ac:dyDescent="0.2">
      <c r="A5" t="s">
        <v>33</v>
      </c>
      <c r="B5" s="3">
        <f>AVERAGE(M5:N5)/1000000000</f>
        <v>2.3238989404999999</v>
      </c>
      <c r="C5" s="3" t="s">
        <v>75</v>
      </c>
      <c r="D5" s="4">
        <f t="shared" si="0"/>
        <v>1034.742285</v>
      </c>
      <c r="E5" s="3">
        <f t="shared" si="1"/>
        <v>308</v>
      </c>
      <c r="F5" s="3">
        <f>AVERAGE(K5:L5)</f>
        <v>2.7991450000000002</v>
      </c>
      <c r="G5" s="3">
        <f>AVERAGE(O5:P5)/AVERAGE(M5:N5)*100</f>
        <v>57.466026565366469</v>
      </c>
      <c r="H5">
        <v>21</v>
      </c>
      <c r="I5">
        <v>97.164299999999997</v>
      </c>
      <c r="J5">
        <v>97.237399999999994</v>
      </c>
      <c r="K5">
        <v>2.7625500000000001</v>
      </c>
      <c r="L5">
        <v>2.8357399999999999</v>
      </c>
      <c r="M5">
        <v>2314534633</v>
      </c>
      <c r="N5">
        <v>2333263248</v>
      </c>
      <c r="O5">
        <v>1330071087</v>
      </c>
      <c r="P5">
        <v>1340833678</v>
      </c>
      <c r="Q5">
        <v>984463546</v>
      </c>
      <c r="R5">
        <v>992429570</v>
      </c>
      <c r="S5">
        <v>54.457000000000001</v>
      </c>
      <c r="T5">
        <v>97.033600000000007</v>
      </c>
      <c r="U5">
        <v>0.43464399999999997</v>
      </c>
      <c r="V5">
        <v>0.43464399999999997</v>
      </c>
      <c r="W5">
        <v>1036210467</v>
      </c>
      <c r="X5" s="1">
        <v>313000000000</v>
      </c>
      <c r="Y5">
        <v>1034742285</v>
      </c>
      <c r="Z5" s="1">
        <v>308000000000</v>
      </c>
      <c r="AA5">
        <v>1.5243936E-2</v>
      </c>
      <c r="AB5">
        <v>18910</v>
      </c>
      <c r="AC5">
        <v>1550457</v>
      </c>
      <c r="AD5">
        <v>93.39</v>
      </c>
      <c r="AE5">
        <v>5.4</v>
      </c>
      <c r="AF5">
        <v>0.65</v>
      </c>
      <c r="AG5">
        <v>0</v>
      </c>
      <c r="AH5" t="s">
        <v>34</v>
      </c>
      <c r="AI5" t="s">
        <v>35</v>
      </c>
    </row>
    <row r="6" spans="1:35" x14ac:dyDescent="0.2">
      <c r="A6" t="s">
        <v>36</v>
      </c>
      <c r="B6" s="2" t="s">
        <v>75</v>
      </c>
      <c r="C6" s="3" t="s">
        <v>75</v>
      </c>
      <c r="D6" s="4">
        <f t="shared" si="0"/>
        <v>255.281758</v>
      </c>
      <c r="E6" s="3">
        <f t="shared" si="1"/>
        <v>72.973417105999999</v>
      </c>
      <c r="F6" s="3" t="s">
        <v>75</v>
      </c>
      <c r="G6" s="3" t="s">
        <v>75</v>
      </c>
      <c r="H6">
        <v>21</v>
      </c>
      <c r="I6">
        <v>91.573700000000002</v>
      </c>
      <c r="J6">
        <v>94.690799999999996</v>
      </c>
      <c r="K6">
        <v>5.3092300000000003</v>
      </c>
      <c r="L6">
        <v>8.4263300000000001</v>
      </c>
      <c r="M6">
        <v>1009517178</v>
      </c>
      <c r="N6">
        <v>1042122725</v>
      </c>
      <c r="O6">
        <v>778968499</v>
      </c>
      <c r="P6">
        <v>804127748</v>
      </c>
      <c r="Q6">
        <v>230548679</v>
      </c>
      <c r="R6">
        <v>237994978</v>
      </c>
      <c r="S6">
        <v>29.886900000000001</v>
      </c>
      <c r="T6">
        <v>79.187600000000003</v>
      </c>
      <c r="U6">
        <v>1.9488300000000001</v>
      </c>
      <c r="V6">
        <v>1.9488300000000001</v>
      </c>
      <c r="W6">
        <v>257005662</v>
      </c>
      <c r="X6">
        <v>77615709924</v>
      </c>
      <c r="Y6">
        <v>255281758</v>
      </c>
      <c r="Z6">
        <v>72973417106</v>
      </c>
      <c r="AA6">
        <v>5.9811252000000002E-2</v>
      </c>
      <c r="AB6">
        <v>16980</v>
      </c>
      <c r="AC6">
        <v>1112544</v>
      </c>
      <c r="AD6">
        <v>93</v>
      </c>
      <c r="AE6">
        <v>6.09</v>
      </c>
      <c r="AF6">
        <v>0.47</v>
      </c>
      <c r="AG6">
        <v>0</v>
      </c>
      <c r="AH6">
        <v>4</v>
      </c>
      <c r="AI6">
        <v>4</v>
      </c>
    </row>
    <row r="7" spans="1:35" x14ac:dyDescent="0.2">
      <c r="A7" t="s">
        <v>37</v>
      </c>
      <c r="B7" s="2" t="s">
        <v>75</v>
      </c>
      <c r="C7" s="3">
        <f>Z7/30/1000000000</f>
        <v>2.2343956695</v>
      </c>
      <c r="D7" s="4">
        <f t="shared" si="0"/>
        <v>249.82133899999999</v>
      </c>
      <c r="E7" s="3">
        <f t="shared" si="1"/>
        <v>67.031870084999994</v>
      </c>
      <c r="F7" s="3" t="s">
        <v>75</v>
      </c>
      <c r="G7" s="3" t="s">
        <v>75</v>
      </c>
      <c r="H7">
        <v>21</v>
      </c>
      <c r="I7">
        <v>95.314499999999995</v>
      </c>
      <c r="J7">
        <v>96.545900000000003</v>
      </c>
      <c r="K7">
        <v>3.4540500000000001</v>
      </c>
      <c r="L7">
        <v>4.68553</v>
      </c>
      <c r="M7">
        <v>318513959</v>
      </c>
      <c r="N7">
        <v>337373254</v>
      </c>
      <c r="O7">
        <v>278792336</v>
      </c>
      <c r="P7">
        <v>295299704</v>
      </c>
      <c r="Q7">
        <v>39721622</v>
      </c>
      <c r="R7">
        <v>42073550</v>
      </c>
      <c r="S7">
        <v>24.146899999999999</v>
      </c>
      <c r="T7">
        <v>86.095600000000005</v>
      </c>
      <c r="U7">
        <v>2.37222</v>
      </c>
      <c r="V7">
        <v>2.37222</v>
      </c>
      <c r="W7">
        <v>253243374</v>
      </c>
      <c r="X7">
        <v>76479498948</v>
      </c>
      <c r="Y7">
        <v>249821339</v>
      </c>
      <c r="Z7">
        <v>67031870085</v>
      </c>
      <c r="AA7">
        <v>0.12353152100000001</v>
      </c>
      <c r="AB7">
        <v>26940</v>
      </c>
      <c r="AC7">
        <v>1557971</v>
      </c>
      <c r="AD7">
        <v>90.94</v>
      </c>
      <c r="AE7">
        <v>8.26</v>
      </c>
      <c r="AF7">
        <v>0.37</v>
      </c>
      <c r="AG7">
        <v>0</v>
      </c>
      <c r="AH7" t="s">
        <v>30</v>
      </c>
      <c r="AI7" t="s">
        <v>30</v>
      </c>
    </row>
    <row r="8" spans="1:35" x14ac:dyDescent="0.2">
      <c r="A8" t="s">
        <v>38</v>
      </c>
      <c r="B8" s="2" t="s">
        <v>75</v>
      </c>
      <c r="C8" s="3">
        <f>Z8/30/1000000000</f>
        <v>1.3388302877</v>
      </c>
      <c r="D8" s="4">
        <f t="shared" si="0"/>
        <v>145.57233199999999</v>
      </c>
      <c r="E8" s="3">
        <f t="shared" si="1"/>
        <v>40.164908631000003</v>
      </c>
      <c r="F8" s="3" t="s">
        <v>75</v>
      </c>
      <c r="G8" s="3" t="s">
        <v>75</v>
      </c>
      <c r="H8">
        <v>21</v>
      </c>
      <c r="I8">
        <v>95.089799999999997</v>
      </c>
      <c r="J8">
        <v>96.740799999999993</v>
      </c>
      <c r="K8">
        <v>3.2591899999999998</v>
      </c>
      <c r="L8">
        <v>4.9101999999999997</v>
      </c>
      <c r="M8">
        <v>154991185</v>
      </c>
      <c r="N8">
        <v>164981702</v>
      </c>
      <c r="O8">
        <v>136052227</v>
      </c>
      <c r="P8">
        <v>144821964</v>
      </c>
      <c r="Q8">
        <v>18938958</v>
      </c>
      <c r="R8">
        <v>20159737</v>
      </c>
      <c r="S8">
        <v>24.875</v>
      </c>
      <c r="T8">
        <v>85.731999999999999</v>
      </c>
      <c r="U8">
        <v>2.2707999999999999</v>
      </c>
      <c r="V8">
        <v>2.2707999999999999</v>
      </c>
      <c r="W8">
        <v>147433621</v>
      </c>
      <c r="X8">
        <v>44524953542</v>
      </c>
      <c r="Y8">
        <v>145572332</v>
      </c>
      <c r="Z8">
        <v>40164908631</v>
      </c>
      <c r="AA8">
        <v>9.7923626E-2</v>
      </c>
      <c r="AB8">
        <v>18067</v>
      </c>
      <c r="AC8">
        <v>989175</v>
      </c>
      <c r="AD8">
        <v>89.72</v>
      </c>
      <c r="AE8">
        <v>9.86</v>
      </c>
      <c r="AF8">
        <v>0.12</v>
      </c>
      <c r="AG8">
        <v>0</v>
      </c>
      <c r="AH8" t="s">
        <v>30</v>
      </c>
      <c r="AI8" t="s">
        <v>30</v>
      </c>
    </row>
    <row r="9" spans="1:35" x14ac:dyDescent="0.2">
      <c r="A9" t="s">
        <v>39</v>
      </c>
      <c r="B9" s="2" t="s">
        <v>75</v>
      </c>
      <c r="C9" s="3">
        <f>Z9/30/1000000000</f>
        <v>2.8869055793333334</v>
      </c>
      <c r="D9" s="4">
        <f t="shared" si="0"/>
        <v>299.47044199999999</v>
      </c>
      <c r="E9" s="3">
        <f t="shared" si="1"/>
        <v>86.607167380000007</v>
      </c>
      <c r="F9" s="3" t="s">
        <v>75</v>
      </c>
      <c r="G9" s="3" t="s">
        <v>75</v>
      </c>
      <c r="H9">
        <v>21</v>
      </c>
      <c r="I9">
        <v>94.284700000000001</v>
      </c>
      <c r="J9">
        <v>97.322699999999998</v>
      </c>
      <c r="K9">
        <v>2.6772499999999999</v>
      </c>
      <c r="L9">
        <v>5.7152700000000003</v>
      </c>
      <c r="M9">
        <v>341119032</v>
      </c>
      <c r="N9">
        <v>369616748</v>
      </c>
      <c r="O9">
        <v>304744811</v>
      </c>
      <c r="P9">
        <v>330203757</v>
      </c>
      <c r="Q9">
        <v>36374221</v>
      </c>
      <c r="R9">
        <v>39412991</v>
      </c>
      <c r="S9">
        <v>22.421199999999999</v>
      </c>
      <c r="T9">
        <v>85.748699999999999</v>
      </c>
      <c r="U9">
        <v>1.80724</v>
      </c>
      <c r="V9">
        <v>1.80724</v>
      </c>
      <c r="W9">
        <v>301237433</v>
      </c>
      <c r="X9">
        <v>90973704766</v>
      </c>
      <c r="Y9">
        <v>299470442</v>
      </c>
      <c r="Z9">
        <v>86607167380</v>
      </c>
      <c r="AA9">
        <v>4.7997797000000002E-2</v>
      </c>
      <c r="AB9">
        <v>16601</v>
      </c>
      <c r="AC9">
        <v>1130403</v>
      </c>
      <c r="AD9">
        <v>82.4</v>
      </c>
      <c r="AE9">
        <v>15.67</v>
      </c>
      <c r="AF9">
        <v>1.26</v>
      </c>
      <c r="AG9">
        <v>255</v>
      </c>
      <c r="AH9" t="s">
        <v>30</v>
      </c>
      <c r="AI9" t="s">
        <v>30</v>
      </c>
    </row>
    <row r="10" spans="1:35" x14ac:dyDescent="0.2">
      <c r="A10" t="s">
        <v>40</v>
      </c>
      <c r="B10" s="2" t="s">
        <v>75</v>
      </c>
      <c r="C10" s="3">
        <f>Z10/30/1000000000</f>
        <v>1.4163818856333334</v>
      </c>
      <c r="D10" s="4">
        <f t="shared" si="0"/>
        <v>150.626304</v>
      </c>
      <c r="E10" s="3">
        <f t="shared" si="1"/>
        <v>42.491456569</v>
      </c>
      <c r="F10" s="3" t="s">
        <v>75</v>
      </c>
      <c r="G10" s="3" t="s">
        <v>75</v>
      </c>
      <c r="H10">
        <v>21</v>
      </c>
      <c r="I10">
        <v>95.334900000000005</v>
      </c>
      <c r="J10">
        <v>96.357299999999995</v>
      </c>
      <c r="K10">
        <v>3.6427399999999999</v>
      </c>
      <c r="L10">
        <v>4.6651199999999999</v>
      </c>
      <c r="M10">
        <v>220695967</v>
      </c>
      <c r="N10">
        <v>232482042</v>
      </c>
      <c r="O10">
        <v>189004196</v>
      </c>
      <c r="P10">
        <v>199097800</v>
      </c>
      <c r="Q10">
        <v>31691770</v>
      </c>
      <c r="R10">
        <v>33384242</v>
      </c>
      <c r="S10">
        <v>26.960100000000001</v>
      </c>
      <c r="T10">
        <v>87.103899999999996</v>
      </c>
      <c r="U10">
        <v>2.3512499999999998</v>
      </c>
      <c r="V10">
        <v>2.3512499999999998</v>
      </c>
      <c r="W10">
        <v>151962850</v>
      </c>
      <c r="X10">
        <v>45892780700</v>
      </c>
      <c r="Y10">
        <v>150626304</v>
      </c>
      <c r="Z10">
        <v>42491456569</v>
      </c>
      <c r="AA10">
        <v>7.4114579E-2</v>
      </c>
      <c r="AB10">
        <v>12141</v>
      </c>
      <c r="AC10">
        <v>711830</v>
      </c>
      <c r="AD10">
        <v>94.85</v>
      </c>
      <c r="AE10">
        <v>3.77</v>
      </c>
      <c r="AF10">
        <v>0.87</v>
      </c>
      <c r="AG10">
        <v>0</v>
      </c>
      <c r="AH10" t="s">
        <v>30</v>
      </c>
      <c r="AI10" t="s">
        <v>30</v>
      </c>
    </row>
    <row r="11" spans="1:35" x14ac:dyDescent="0.2">
      <c r="A11" t="s">
        <v>41</v>
      </c>
      <c r="B11" s="3">
        <f>AVERAGE(M11:N11)/1000000000</f>
        <v>1.1969166625000001</v>
      </c>
      <c r="C11" s="3" t="s">
        <v>75</v>
      </c>
      <c r="D11" s="4">
        <f t="shared" si="0"/>
        <v>353.18907999999999</v>
      </c>
      <c r="E11" s="3">
        <f t="shared" si="1"/>
        <v>105</v>
      </c>
      <c r="F11" s="3">
        <f>AVERAGE(K11:L11)</f>
        <v>5.1613100000000003</v>
      </c>
      <c r="G11" s="3">
        <f>AVERAGE(O11:P11)/AVERAGE(M11:N11)*100</f>
        <v>56.908877814206214</v>
      </c>
      <c r="H11">
        <v>21</v>
      </c>
      <c r="I11">
        <v>94.755700000000004</v>
      </c>
      <c r="J11">
        <v>94.921700000000001</v>
      </c>
      <c r="K11">
        <v>5.0783300000000002</v>
      </c>
      <c r="L11">
        <v>5.2442900000000003</v>
      </c>
      <c r="M11">
        <v>1192906318</v>
      </c>
      <c r="N11">
        <v>1200927007</v>
      </c>
      <c r="O11">
        <v>678869599</v>
      </c>
      <c r="P11">
        <v>683434083</v>
      </c>
      <c r="Q11">
        <v>514036719</v>
      </c>
      <c r="R11">
        <v>517492924</v>
      </c>
      <c r="S11">
        <v>53.154000000000003</v>
      </c>
      <c r="T11">
        <v>94.981700000000004</v>
      </c>
      <c r="U11">
        <v>0.31295800000000001</v>
      </c>
      <c r="V11">
        <v>0.31295800000000001</v>
      </c>
      <c r="W11">
        <v>353402974</v>
      </c>
      <c r="X11" s="1">
        <v>107000000000</v>
      </c>
      <c r="Y11">
        <v>353189080</v>
      </c>
      <c r="Z11" s="1">
        <v>105000000000</v>
      </c>
      <c r="AA11">
        <v>1.8863101E-2</v>
      </c>
      <c r="AB11">
        <v>3256</v>
      </c>
      <c r="AC11">
        <v>298858</v>
      </c>
      <c r="AD11">
        <v>96.61</v>
      </c>
      <c r="AE11">
        <v>2.79</v>
      </c>
      <c r="AF11">
        <v>0.28000000000000003</v>
      </c>
      <c r="AG11">
        <v>0</v>
      </c>
      <c r="AH11">
        <v>28</v>
      </c>
      <c r="AI11">
        <v>28</v>
      </c>
    </row>
    <row r="12" spans="1:35" x14ac:dyDescent="0.2">
      <c r="A12" t="s">
        <v>42</v>
      </c>
      <c r="B12" s="2" t="s">
        <v>75</v>
      </c>
      <c r="C12" s="3">
        <f>Z12/30/1000000000</f>
        <v>2.0758092502999999</v>
      </c>
      <c r="D12" s="4">
        <f t="shared" si="0"/>
        <v>221.27956499999999</v>
      </c>
      <c r="E12" s="3">
        <f t="shared" si="1"/>
        <v>62.274277509000001</v>
      </c>
      <c r="F12" s="3" t="s">
        <v>75</v>
      </c>
      <c r="G12" s="3" t="s">
        <v>75</v>
      </c>
      <c r="H12">
        <v>21</v>
      </c>
      <c r="I12">
        <v>95.166300000000007</v>
      </c>
      <c r="J12">
        <v>96.721900000000005</v>
      </c>
      <c r="K12">
        <v>3.27813</v>
      </c>
      <c r="L12">
        <v>4.83371</v>
      </c>
      <c r="M12">
        <v>330258779</v>
      </c>
      <c r="N12">
        <v>350873569</v>
      </c>
      <c r="O12">
        <v>292262245</v>
      </c>
      <c r="P12">
        <v>310505287</v>
      </c>
      <c r="Q12">
        <v>37996534</v>
      </c>
      <c r="R12">
        <v>40368282</v>
      </c>
      <c r="S12">
        <v>23.711400000000001</v>
      </c>
      <c r="T12">
        <v>84.965999999999994</v>
      </c>
      <c r="U12">
        <v>1.8412500000000001</v>
      </c>
      <c r="V12">
        <v>1.8412500000000001</v>
      </c>
      <c r="W12">
        <v>222668998</v>
      </c>
      <c r="X12">
        <v>67246037396</v>
      </c>
      <c r="Y12">
        <v>221279565</v>
      </c>
      <c r="Z12">
        <v>62274277509</v>
      </c>
      <c r="AA12">
        <v>7.3933870999999998E-2</v>
      </c>
      <c r="AB12">
        <v>15060</v>
      </c>
      <c r="AC12">
        <v>1004376</v>
      </c>
      <c r="AD12">
        <v>97.17</v>
      </c>
      <c r="AE12">
        <v>2.0699999999999998</v>
      </c>
      <c r="AF12">
        <v>0.32</v>
      </c>
      <c r="AG12">
        <v>0</v>
      </c>
      <c r="AH12" t="s">
        <v>30</v>
      </c>
      <c r="AI12" t="s">
        <v>30</v>
      </c>
    </row>
    <row r="13" spans="1:35" x14ac:dyDescent="0.2">
      <c r="A13" t="s">
        <v>43</v>
      </c>
      <c r="B13" s="3">
        <f>AVERAGE(M13:N13)/1000000000</f>
        <v>0.68601335249999995</v>
      </c>
      <c r="C13" s="3" t="s">
        <v>75</v>
      </c>
      <c r="D13" s="4">
        <f t="shared" si="0"/>
        <v>150.79417699999999</v>
      </c>
      <c r="E13" s="3">
        <f t="shared" si="1"/>
        <v>43.829975720999997</v>
      </c>
      <c r="F13" s="3">
        <f>AVERAGE(K13:L13)</f>
        <v>5.310905</v>
      </c>
      <c r="G13" s="3">
        <f>AVERAGE(O13:P13)/AVERAGE(M13:N13)*100</f>
        <v>50.763500918883352</v>
      </c>
      <c r="H13">
        <v>21</v>
      </c>
      <c r="I13">
        <v>94.621200000000002</v>
      </c>
      <c r="J13">
        <v>94.756900000000002</v>
      </c>
      <c r="K13">
        <v>5.2430599999999998</v>
      </c>
      <c r="L13">
        <v>5.3787500000000001</v>
      </c>
      <c r="M13">
        <v>683421508</v>
      </c>
      <c r="N13">
        <v>688605197</v>
      </c>
      <c r="O13">
        <v>346928684</v>
      </c>
      <c r="P13">
        <v>349560105</v>
      </c>
      <c r="Q13">
        <v>336492825</v>
      </c>
      <c r="R13">
        <v>339045092</v>
      </c>
      <c r="S13">
        <v>56.762700000000002</v>
      </c>
      <c r="T13">
        <v>95.8767</v>
      </c>
      <c r="U13">
        <v>0.329094</v>
      </c>
      <c r="V13">
        <v>0.329094</v>
      </c>
      <c r="W13">
        <v>151311569</v>
      </c>
      <c r="X13">
        <v>45696093838</v>
      </c>
      <c r="Y13">
        <v>150794177</v>
      </c>
      <c r="Z13">
        <v>43829975721</v>
      </c>
      <c r="AA13">
        <v>4.0837585000000003E-2</v>
      </c>
      <c r="AB13">
        <v>5014</v>
      </c>
      <c r="AC13">
        <v>296138</v>
      </c>
      <c r="AD13">
        <v>97.53</v>
      </c>
      <c r="AE13">
        <v>1.49</v>
      </c>
      <c r="AF13">
        <v>0.59</v>
      </c>
      <c r="AG13">
        <v>0</v>
      </c>
      <c r="AH13">
        <v>21</v>
      </c>
      <c r="AI13">
        <v>21</v>
      </c>
    </row>
    <row r="14" spans="1:35" x14ac:dyDescent="0.2">
      <c r="A14" t="s">
        <v>44</v>
      </c>
      <c r="B14" s="2" t="s">
        <v>75</v>
      </c>
      <c r="C14" s="3">
        <f>Z14/30/1000000000</f>
        <v>1.6331117712000001</v>
      </c>
      <c r="D14" s="4">
        <f t="shared" si="0"/>
        <v>170.722058</v>
      </c>
      <c r="E14" s="3">
        <f t="shared" si="1"/>
        <v>48.993353136000003</v>
      </c>
      <c r="F14" s="3" t="s">
        <v>75</v>
      </c>
      <c r="G14" s="3" t="s">
        <v>75</v>
      </c>
      <c r="H14">
        <v>21</v>
      </c>
      <c r="I14">
        <v>95.171800000000005</v>
      </c>
      <c r="J14">
        <v>96.435199999999995</v>
      </c>
      <c r="K14">
        <v>3.5648</v>
      </c>
      <c r="L14">
        <v>4.8281900000000002</v>
      </c>
      <c r="M14">
        <v>236663775</v>
      </c>
      <c r="N14">
        <v>250333689</v>
      </c>
      <c r="O14">
        <v>203872640</v>
      </c>
      <c r="P14">
        <v>215648508</v>
      </c>
      <c r="Q14">
        <v>32791135</v>
      </c>
      <c r="R14">
        <v>34685181</v>
      </c>
      <c r="S14">
        <v>26.3521</v>
      </c>
      <c r="T14">
        <v>87.580399999999997</v>
      </c>
      <c r="U14">
        <v>2.1831700000000001</v>
      </c>
      <c r="V14">
        <v>2.1831700000000001</v>
      </c>
      <c r="W14">
        <v>171991413</v>
      </c>
      <c r="X14">
        <v>51941406726</v>
      </c>
      <c r="Y14">
        <v>170722058</v>
      </c>
      <c r="Z14">
        <v>48993353136</v>
      </c>
      <c r="AA14">
        <v>5.6757292000000001E-2</v>
      </c>
      <c r="AB14">
        <v>11039</v>
      </c>
      <c r="AC14">
        <v>633866</v>
      </c>
      <c r="AD14">
        <v>90.39</v>
      </c>
      <c r="AE14">
        <v>6.74</v>
      </c>
      <c r="AF14">
        <v>2</v>
      </c>
      <c r="AG14">
        <v>0</v>
      </c>
      <c r="AH14" t="s">
        <v>30</v>
      </c>
      <c r="AI14" t="s">
        <v>30</v>
      </c>
    </row>
    <row r="15" spans="1:35" x14ac:dyDescent="0.2">
      <c r="A15" t="s">
        <v>45</v>
      </c>
      <c r="B15" s="2" t="s">
        <v>75</v>
      </c>
      <c r="C15" s="3">
        <f>Z15/30/1000000000</f>
        <v>1.9326008648666666</v>
      </c>
      <c r="D15" s="4">
        <f t="shared" si="0"/>
        <v>198.25357500000001</v>
      </c>
      <c r="E15" s="3">
        <f t="shared" si="1"/>
        <v>57.978025946000002</v>
      </c>
      <c r="F15" s="3" t="s">
        <v>75</v>
      </c>
      <c r="G15" s="3" t="s">
        <v>75</v>
      </c>
      <c r="H15">
        <v>21</v>
      </c>
      <c r="I15">
        <v>95.617599999999996</v>
      </c>
      <c r="J15">
        <v>96.377600000000001</v>
      </c>
      <c r="K15">
        <v>3.6224500000000002</v>
      </c>
      <c r="L15">
        <v>4.3824199999999998</v>
      </c>
      <c r="M15">
        <v>290800378</v>
      </c>
      <c r="N15">
        <v>303799058</v>
      </c>
      <c r="O15">
        <v>244361301</v>
      </c>
      <c r="P15">
        <v>255284170</v>
      </c>
      <c r="Q15">
        <v>46439077</v>
      </c>
      <c r="R15">
        <v>48514888</v>
      </c>
      <c r="S15">
        <v>30.812100000000001</v>
      </c>
      <c r="T15">
        <v>86.715800000000002</v>
      </c>
      <c r="U15">
        <v>3.11381</v>
      </c>
      <c r="V15">
        <v>3.11381</v>
      </c>
      <c r="W15">
        <v>199108254</v>
      </c>
      <c r="X15">
        <v>60130692708</v>
      </c>
      <c r="Y15">
        <v>198253575</v>
      </c>
      <c r="Z15">
        <v>57978025946</v>
      </c>
      <c r="AA15">
        <v>3.57998E-2</v>
      </c>
      <c r="AB15">
        <v>8702</v>
      </c>
      <c r="AC15">
        <v>625045</v>
      </c>
      <c r="AD15">
        <v>93.02</v>
      </c>
      <c r="AE15">
        <v>6.17</v>
      </c>
      <c r="AF15">
        <v>0.42</v>
      </c>
      <c r="AG15">
        <v>0</v>
      </c>
      <c r="AH15" t="s">
        <v>30</v>
      </c>
      <c r="AI15" t="s">
        <v>30</v>
      </c>
    </row>
    <row r="16" spans="1:35" x14ac:dyDescent="0.2">
      <c r="A16" t="s">
        <v>46</v>
      </c>
      <c r="B16" s="2" t="s">
        <v>75</v>
      </c>
      <c r="C16" s="3">
        <f>Z16/30/1000000000</f>
        <v>3.0667127445000002</v>
      </c>
      <c r="D16" s="4">
        <f t="shared" si="0"/>
        <v>331.33226999999999</v>
      </c>
      <c r="E16" s="3">
        <f t="shared" si="1"/>
        <v>92.001382335000002</v>
      </c>
      <c r="F16" s="3" t="s">
        <v>75</v>
      </c>
      <c r="G16" s="3" t="s">
        <v>75</v>
      </c>
      <c r="H16">
        <v>21</v>
      </c>
      <c r="I16">
        <v>95.209599999999995</v>
      </c>
      <c r="J16">
        <v>96.661000000000001</v>
      </c>
      <c r="K16">
        <v>3.33901</v>
      </c>
      <c r="L16">
        <v>4.7903900000000004</v>
      </c>
      <c r="M16">
        <v>404476543</v>
      </c>
      <c r="N16">
        <v>428962757</v>
      </c>
      <c r="O16">
        <v>353011133</v>
      </c>
      <c r="P16">
        <v>374381733</v>
      </c>
      <c r="Q16">
        <v>51465410</v>
      </c>
      <c r="R16">
        <v>54581025</v>
      </c>
      <c r="S16">
        <v>25.744299999999999</v>
      </c>
      <c r="T16">
        <v>86.274699999999996</v>
      </c>
      <c r="U16">
        <v>2.2049099999999999</v>
      </c>
      <c r="V16">
        <v>2.2049099999999999</v>
      </c>
      <c r="W16">
        <v>335244845</v>
      </c>
      <c r="X16" s="1">
        <v>101000000000</v>
      </c>
      <c r="Y16">
        <v>331332270</v>
      </c>
      <c r="Z16">
        <v>92001382335</v>
      </c>
      <c r="AA16">
        <v>9.1290013000000003E-2</v>
      </c>
      <c r="AB16">
        <v>38847</v>
      </c>
      <c r="AC16">
        <v>2555374</v>
      </c>
      <c r="AD16">
        <v>86.51</v>
      </c>
      <c r="AE16">
        <v>12.06</v>
      </c>
      <c r="AF16">
        <v>0.8</v>
      </c>
      <c r="AG16">
        <v>0</v>
      </c>
      <c r="AH16" t="s">
        <v>30</v>
      </c>
      <c r="AI16" t="s">
        <v>30</v>
      </c>
    </row>
    <row r="17" spans="1:35" x14ac:dyDescent="0.2">
      <c r="A17" t="s">
        <v>47</v>
      </c>
      <c r="B17" s="2" t="s">
        <v>75</v>
      </c>
      <c r="C17" s="3">
        <f>Z17/30/1000000000</f>
        <v>2.4744798354999999</v>
      </c>
      <c r="D17" s="4">
        <f t="shared" si="0"/>
        <v>267.534289</v>
      </c>
      <c r="E17" s="3">
        <f t="shared" si="1"/>
        <v>74.234395065000001</v>
      </c>
      <c r="F17" s="3" t="s">
        <v>75</v>
      </c>
      <c r="G17" s="3" t="s">
        <v>75</v>
      </c>
      <c r="H17">
        <v>21</v>
      </c>
      <c r="I17">
        <v>95.270499999999998</v>
      </c>
      <c r="J17">
        <v>96.7196</v>
      </c>
      <c r="K17">
        <v>3.2804099999999998</v>
      </c>
      <c r="L17">
        <v>4.7295199999999999</v>
      </c>
      <c r="M17">
        <v>367310084</v>
      </c>
      <c r="N17">
        <v>390746047</v>
      </c>
      <c r="O17">
        <v>323809696</v>
      </c>
      <c r="P17">
        <v>344470147</v>
      </c>
      <c r="Q17">
        <v>43500388</v>
      </c>
      <c r="R17">
        <v>46275900</v>
      </c>
      <c r="S17">
        <v>24.1998</v>
      </c>
      <c r="T17">
        <v>86.285600000000002</v>
      </c>
      <c r="U17">
        <v>2.09856</v>
      </c>
      <c r="V17">
        <v>2.09856</v>
      </c>
      <c r="W17">
        <v>271237766</v>
      </c>
      <c r="X17">
        <v>81913805332</v>
      </c>
      <c r="Y17">
        <v>267534289</v>
      </c>
      <c r="Z17">
        <v>74234395065</v>
      </c>
      <c r="AA17">
        <v>9.3749890000000002E-2</v>
      </c>
      <c r="AB17">
        <v>31837</v>
      </c>
      <c r="AC17">
        <v>1900216</v>
      </c>
      <c r="AD17">
        <v>87.36</v>
      </c>
      <c r="AE17">
        <v>9.23</v>
      </c>
      <c r="AF17">
        <v>2.39</v>
      </c>
      <c r="AG17">
        <v>0</v>
      </c>
      <c r="AH17" t="s">
        <v>30</v>
      </c>
      <c r="AI17" t="s">
        <v>30</v>
      </c>
    </row>
    <row r="18" spans="1:35" x14ac:dyDescent="0.2">
      <c r="A18" t="s">
        <v>48</v>
      </c>
      <c r="B18" s="2" t="s">
        <v>75</v>
      </c>
      <c r="C18" s="3">
        <f>Z18/30/1000000000</f>
        <v>2.5719904415333334</v>
      </c>
      <c r="D18" s="4">
        <f t="shared" si="0"/>
        <v>284.04904399999998</v>
      </c>
      <c r="E18" s="3">
        <f t="shared" si="1"/>
        <v>77.159713245999995</v>
      </c>
      <c r="F18" s="3" t="s">
        <v>75</v>
      </c>
      <c r="G18" s="3" t="s">
        <v>75</v>
      </c>
      <c r="H18">
        <v>21</v>
      </c>
      <c r="I18">
        <v>95.029300000000006</v>
      </c>
      <c r="J18">
        <v>96.482299999999995</v>
      </c>
      <c r="K18">
        <v>3.51769</v>
      </c>
      <c r="L18">
        <v>4.9707299999999996</v>
      </c>
      <c r="M18">
        <v>303080833</v>
      </c>
      <c r="N18">
        <v>321722747</v>
      </c>
      <c r="O18">
        <v>262844789</v>
      </c>
      <c r="P18">
        <v>279011862</v>
      </c>
      <c r="Q18">
        <v>40236044</v>
      </c>
      <c r="R18">
        <v>42710885</v>
      </c>
      <c r="S18">
        <v>25.056799999999999</v>
      </c>
      <c r="T18">
        <v>86.782200000000003</v>
      </c>
      <c r="U18">
        <v>2.1411699999999998</v>
      </c>
      <c r="V18">
        <v>2.1411699999999998</v>
      </c>
      <c r="W18">
        <v>288799888</v>
      </c>
      <c r="X18">
        <v>87217566176</v>
      </c>
      <c r="Y18">
        <v>284049044</v>
      </c>
      <c r="Z18">
        <v>77159713246</v>
      </c>
      <c r="AA18">
        <v>0.115319119</v>
      </c>
      <c r="AB18">
        <v>37937</v>
      </c>
      <c r="AC18">
        <v>2475095</v>
      </c>
      <c r="AD18">
        <v>86.79</v>
      </c>
      <c r="AE18">
        <v>10.29</v>
      </c>
      <c r="AF18">
        <v>1.49</v>
      </c>
      <c r="AG18">
        <v>115</v>
      </c>
      <c r="AH18" t="s">
        <v>30</v>
      </c>
      <c r="AI18" t="s">
        <v>30</v>
      </c>
    </row>
    <row r="19" spans="1:35" x14ac:dyDescent="0.2">
      <c r="A19" t="s">
        <v>49</v>
      </c>
      <c r="B19" s="3">
        <f>AVERAGE(M19:N19)/1000000000</f>
        <v>2.3338563195000002</v>
      </c>
      <c r="C19" s="3" t="s">
        <v>75</v>
      </c>
      <c r="D19" s="4">
        <f t="shared" si="0"/>
        <v>878.094696</v>
      </c>
      <c r="E19" s="3">
        <f t="shared" si="1"/>
        <v>256</v>
      </c>
      <c r="F19" s="3">
        <f>AVERAGE(K19:L19)</f>
        <v>6.1100949999999994</v>
      </c>
      <c r="G19" s="3">
        <f>AVERAGE(O19:P19)/AVERAGE(M19:N19)*100</f>
        <v>83.982420559630341</v>
      </c>
      <c r="H19">
        <v>21</v>
      </c>
      <c r="I19">
        <v>92.1327</v>
      </c>
      <c r="J19">
        <v>95.647099999999995</v>
      </c>
      <c r="K19">
        <v>4.3529299999999997</v>
      </c>
      <c r="L19">
        <v>7.8672599999999999</v>
      </c>
      <c r="M19">
        <v>2280100841</v>
      </c>
      <c r="N19">
        <v>2387611798</v>
      </c>
      <c r="O19">
        <v>1914883877</v>
      </c>
      <c r="P19">
        <v>2005174182</v>
      </c>
      <c r="Q19">
        <v>365216964</v>
      </c>
      <c r="R19">
        <v>382437617</v>
      </c>
      <c r="S19">
        <v>23.1633</v>
      </c>
      <c r="T19">
        <v>84.315299999999993</v>
      </c>
      <c r="U19">
        <v>0.74839299999999997</v>
      </c>
      <c r="V19">
        <v>0.74839299999999997</v>
      </c>
      <c r="W19">
        <v>881181011</v>
      </c>
      <c r="X19" s="1">
        <v>266000000000</v>
      </c>
      <c r="Y19">
        <v>878094696</v>
      </c>
      <c r="Z19" s="1">
        <v>256000000000</v>
      </c>
      <c r="AA19">
        <v>3.7464208999999998E-2</v>
      </c>
      <c r="AB19">
        <v>34974</v>
      </c>
      <c r="AC19">
        <v>2642225</v>
      </c>
      <c r="AD19">
        <v>96.82</v>
      </c>
      <c r="AE19">
        <v>2.66</v>
      </c>
      <c r="AF19">
        <v>0.25</v>
      </c>
      <c r="AG19">
        <v>0</v>
      </c>
      <c r="AH19">
        <v>13</v>
      </c>
      <c r="AI19">
        <v>13</v>
      </c>
    </row>
    <row r="20" spans="1:35" x14ac:dyDescent="0.2">
      <c r="A20" t="s">
        <v>50</v>
      </c>
      <c r="B20" s="2" t="s">
        <v>75</v>
      </c>
      <c r="C20" s="3">
        <f>Z20/30/1000000000</f>
        <v>1.6680351888</v>
      </c>
      <c r="D20" s="4">
        <f t="shared" si="0"/>
        <v>170.90492699999999</v>
      </c>
      <c r="E20" s="3">
        <f t="shared" si="1"/>
        <v>50.041055663999998</v>
      </c>
      <c r="F20" s="3" t="s">
        <v>75</v>
      </c>
      <c r="G20" s="3" t="s">
        <v>75</v>
      </c>
      <c r="H20">
        <v>21</v>
      </c>
      <c r="I20">
        <v>95.567099999999996</v>
      </c>
      <c r="J20">
        <v>96.504300000000001</v>
      </c>
      <c r="K20">
        <v>3.4956499999999999</v>
      </c>
      <c r="L20">
        <v>4.4329499999999999</v>
      </c>
      <c r="M20">
        <v>241240933</v>
      </c>
      <c r="N20">
        <v>254574568</v>
      </c>
      <c r="O20">
        <v>209951578</v>
      </c>
      <c r="P20">
        <v>221555818</v>
      </c>
      <c r="Q20">
        <v>31289355</v>
      </c>
      <c r="R20">
        <v>33018750</v>
      </c>
      <c r="S20">
        <v>24.7211</v>
      </c>
      <c r="T20">
        <v>86.387900000000002</v>
      </c>
      <c r="U20">
        <v>2.6346400000000001</v>
      </c>
      <c r="V20">
        <v>2.6346400000000001</v>
      </c>
      <c r="W20">
        <v>171500636</v>
      </c>
      <c r="X20">
        <v>51793192072</v>
      </c>
      <c r="Y20">
        <v>170904927</v>
      </c>
      <c r="Z20">
        <v>50041055664</v>
      </c>
      <c r="AA20">
        <v>3.3829472999999999E-2</v>
      </c>
      <c r="AB20">
        <v>6952</v>
      </c>
      <c r="AC20">
        <v>529247</v>
      </c>
      <c r="AD20">
        <v>94.24</v>
      </c>
      <c r="AE20">
        <v>4.7699999999999996</v>
      </c>
      <c r="AF20">
        <v>0.52</v>
      </c>
      <c r="AG20">
        <v>0</v>
      </c>
      <c r="AH20" t="s">
        <v>30</v>
      </c>
      <c r="AI20" t="s">
        <v>30</v>
      </c>
    </row>
    <row r="21" spans="1:35" x14ac:dyDescent="0.2">
      <c r="A21" t="s">
        <v>51</v>
      </c>
      <c r="B21" s="2" t="s">
        <v>75</v>
      </c>
      <c r="C21" s="3">
        <f>Z21/30/1000000000</f>
        <v>1.0256975171333333</v>
      </c>
      <c r="D21" s="4">
        <f t="shared" si="0"/>
        <v>103.78552500000001</v>
      </c>
      <c r="E21" s="3">
        <f t="shared" si="1"/>
        <v>30.770925514000002</v>
      </c>
      <c r="F21" s="3" t="s">
        <v>75</v>
      </c>
      <c r="G21" s="3" t="s">
        <v>75</v>
      </c>
      <c r="H21">
        <v>21</v>
      </c>
      <c r="I21">
        <v>95.130899999999997</v>
      </c>
      <c r="J21">
        <v>96.579899999999995</v>
      </c>
      <c r="K21">
        <v>3.42008</v>
      </c>
      <c r="L21">
        <v>4.8691000000000004</v>
      </c>
      <c r="M21">
        <v>155650482</v>
      </c>
      <c r="N21">
        <v>165542128</v>
      </c>
      <c r="O21">
        <v>134612457</v>
      </c>
      <c r="P21">
        <v>143167129</v>
      </c>
      <c r="Q21">
        <v>21038025</v>
      </c>
      <c r="R21">
        <v>22375000</v>
      </c>
      <c r="S21">
        <v>26.158000000000001</v>
      </c>
      <c r="T21">
        <v>86.209100000000007</v>
      </c>
      <c r="U21">
        <v>2.8382700000000001</v>
      </c>
      <c r="V21">
        <v>2.8382700000000001</v>
      </c>
      <c r="W21">
        <v>103993703</v>
      </c>
      <c r="X21">
        <v>31406098306</v>
      </c>
      <c r="Y21">
        <v>103785525</v>
      </c>
      <c r="Z21">
        <v>30770925514</v>
      </c>
      <c r="AA21">
        <v>2.0224505E-2</v>
      </c>
      <c r="AB21">
        <v>2628</v>
      </c>
      <c r="AC21">
        <v>174076</v>
      </c>
      <c r="AD21">
        <v>96.1</v>
      </c>
      <c r="AE21">
        <v>3.24</v>
      </c>
      <c r="AF21">
        <v>0.35</v>
      </c>
      <c r="AG21">
        <v>0</v>
      </c>
      <c r="AH21" t="s">
        <v>30</v>
      </c>
      <c r="AI21" t="s">
        <v>30</v>
      </c>
    </row>
    <row r="22" spans="1:35" x14ac:dyDescent="0.2">
      <c r="A22" t="s">
        <v>52</v>
      </c>
      <c r="B22" s="2" t="s">
        <v>75</v>
      </c>
      <c r="C22" s="3">
        <f>Z22/30/1000000000</f>
        <v>2.4361880179000002</v>
      </c>
      <c r="D22" s="4">
        <f t="shared" si="0"/>
        <v>266.03637700000002</v>
      </c>
      <c r="E22" s="3">
        <f t="shared" si="1"/>
        <v>73.085640537000003</v>
      </c>
      <c r="F22" s="3" t="s">
        <v>75</v>
      </c>
      <c r="G22" s="3" t="s">
        <v>75</v>
      </c>
      <c r="H22">
        <v>21</v>
      </c>
      <c r="I22">
        <v>95.249300000000005</v>
      </c>
      <c r="J22">
        <v>96.215500000000006</v>
      </c>
      <c r="K22">
        <v>3.7845399999999998</v>
      </c>
      <c r="L22">
        <v>4.7507299999999999</v>
      </c>
      <c r="M22">
        <v>337513950</v>
      </c>
      <c r="N22">
        <v>356274054</v>
      </c>
      <c r="O22">
        <v>278697596</v>
      </c>
      <c r="P22">
        <v>294188500</v>
      </c>
      <c r="Q22">
        <v>58816354</v>
      </c>
      <c r="R22">
        <v>62085555</v>
      </c>
      <c r="S22">
        <v>30.848199999999999</v>
      </c>
      <c r="T22">
        <v>89.438199999999995</v>
      </c>
      <c r="U22">
        <v>2.51207</v>
      </c>
      <c r="V22">
        <v>2.51207</v>
      </c>
      <c r="W22">
        <v>270605623</v>
      </c>
      <c r="X22">
        <v>81722898146</v>
      </c>
      <c r="Y22">
        <v>266036377</v>
      </c>
      <c r="Z22">
        <v>73085640537</v>
      </c>
      <c r="AA22">
        <v>0.105689566</v>
      </c>
      <c r="AB22">
        <v>33821</v>
      </c>
      <c r="AC22">
        <v>2155318</v>
      </c>
      <c r="AD22">
        <v>85.75</v>
      </c>
      <c r="AE22">
        <v>10.99</v>
      </c>
      <c r="AF22">
        <v>2.61</v>
      </c>
      <c r="AG22">
        <v>0</v>
      </c>
      <c r="AH22" t="s">
        <v>30</v>
      </c>
      <c r="AI22" t="s">
        <v>30</v>
      </c>
    </row>
    <row r="23" spans="1:35" x14ac:dyDescent="0.2">
      <c r="A23" t="s">
        <v>53</v>
      </c>
      <c r="B23" s="2" t="s">
        <v>75</v>
      </c>
      <c r="C23" s="3">
        <f>Z23/30/1000000000</f>
        <v>2.6808606277333329</v>
      </c>
      <c r="D23" s="4">
        <f t="shared" si="0"/>
        <v>282.74325099999999</v>
      </c>
      <c r="E23" s="3">
        <f t="shared" si="1"/>
        <v>80.425818832000004</v>
      </c>
      <c r="F23" s="3" t="s">
        <v>75</v>
      </c>
      <c r="G23" s="3" t="s">
        <v>75</v>
      </c>
      <c r="H23">
        <v>21</v>
      </c>
      <c r="I23">
        <v>94.766000000000005</v>
      </c>
      <c r="J23">
        <v>97.013999999999996</v>
      </c>
      <c r="K23">
        <v>2.9860199999999999</v>
      </c>
      <c r="L23">
        <v>5.2339799999999999</v>
      </c>
      <c r="M23">
        <v>342753940</v>
      </c>
      <c r="N23">
        <v>366936437</v>
      </c>
      <c r="O23">
        <v>302374212</v>
      </c>
      <c r="P23">
        <v>323707777</v>
      </c>
      <c r="Q23">
        <v>40379728</v>
      </c>
      <c r="R23">
        <v>43228660</v>
      </c>
      <c r="S23">
        <v>24.8932</v>
      </c>
      <c r="T23">
        <v>85.843100000000007</v>
      </c>
      <c r="U23">
        <v>1.946</v>
      </c>
      <c r="V23">
        <v>1.946</v>
      </c>
      <c r="W23">
        <v>285295476</v>
      </c>
      <c r="X23">
        <v>86159233752</v>
      </c>
      <c r="Y23">
        <v>282743251</v>
      </c>
      <c r="Z23">
        <v>80425818832</v>
      </c>
      <c r="AA23">
        <v>6.6544405000000001E-2</v>
      </c>
      <c r="AB23">
        <v>22078</v>
      </c>
      <c r="AC23">
        <v>1636116</v>
      </c>
      <c r="AD23">
        <v>86.68</v>
      </c>
      <c r="AE23">
        <v>11.18</v>
      </c>
      <c r="AF23">
        <v>1.38</v>
      </c>
      <c r="AG23">
        <v>64</v>
      </c>
      <c r="AH23" t="s">
        <v>30</v>
      </c>
      <c r="AI23" t="s">
        <v>30</v>
      </c>
    </row>
    <row r="24" spans="1:35" x14ac:dyDescent="0.2">
      <c r="A24" t="s">
        <v>54</v>
      </c>
      <c r="B24" s="3">
        <f>AVERAGE(M24:N24)/1000000000</f>
        <v>0.71161129050000005</v>
      </c>
      <c r="C24" s="3" t="s">
        <v>75</v>
      </c>
      <c r="D24" s="4">
        <f t="shared" si="0"/>
        <v>312.83166699999998</v>
      </c>
      <c r="E24" s="3">
        <f t="shared" si="1"/>
        <v>92.498995049000001</v>
      </c>
      <c r="F24" s="3">
        <f>AVERAGE(K24:L24)</f>
        <v>4.0426099999999998</v>
      </c>
      <c r="G24" s="3">
        <f>AVERAGE(O24:P24)/AVERAGE(M24:N24)*100</f>
        <v>44.549912042183934</v>
      </c>
      <c r="H24">
        <v>21</v>
      </c>
      <c r="I24">
        <v>95.927999999999997</v>
      </c>
      <c r="J24">
        <v>95.986800000000002</v>
      </c>
      <c r="K24">
        <v>4.0132000000000003</v>
      </c>
      <c r="L24">
        <v>4.0720200000000002</v>
      </c>
      <c r="M24">
        <v>710501820</v>
      </c>
      <c r="N24">
        <v>712720761</v>
      </c>
      <c r="O24">
        <v>316527936</v>
      </c>
      <c r="P24">
        <v>317516472</v>
      </c>
      <c r="Q24">
        <v>393973884</v>
      </c>
      <c r="R24">
        <v>395204288</v>
      </c>
      <c r="S24">
        <v>66.453500000000005</v>
      </c>
      <c r="T24">
        <v>95.884299999999996</v>
      </c>
      <c r="U24">
        <v>0.240616</v>
      </c>
      <c r="V24">
        <v>0.240616</v>
      </c>
      <c r="W24">
        <v>313143022</v>
      </c>
      <c r="X24">
        <v>94569192644</v>
      </c>
      <c r="Y24">
        <v>312831667</v>
      </c>
      <c r="Z24">
        <v>92498995049</v>
      </c>
      <c r="AA24">
        <v>2.1890824E-2</v>
      </c>
      <c r="AB24">
        <v>2851</v>
      </c>
      <c r="AC24">
        <v>236309</v>
      </c>
      <c r="AD24">
        <v>97.93</v>
      </c>
      <c r="AE24">
        <v>1.04</v>
      </c>
      <c r="AF24">
        <v>0.63</v>
      </c>
      <c r="AG24">
        <v>0</v>
      </c>
      <c r="AH24" t="s">
        <v>55</v>
      </c>
      <c r="AI24" t="s">
        <v>56</v>
      </c>
    </row>
    <row r="25" spans="1:35" x14ac:dyDescent="0.2">
      <c r="A25" t="s">
        <v>57</v>
      </c>
      <c r="B25" s="3">
        <f>AVERAGE(M25:N25)/1000000000</f>
        <v>1.4487752205</v>
      </c>
      <c r="C25" s="3" t="s">
        <v>75</v>
      </c>
      <c r="D25" s="4">
        <f t="shared" si="0"/>
        <v>290.02642200000003</v>
      </c>
      <c r="E25" s="3">
        <f t="shared" si="1"/>
        <v>86.474099796000004</v>
      </c>
      <c r="F25" s="3">
        <f>AVERAGE(K25:L25)</f>
        <v>0.66998449999999998</v>
      </c>
      <c r="G25" s="3">
        <f>AVERAGE(O25:P25)/AVERAGE(M25:N25)*100</f>
        <v>63.301590476091384</v>
      </c>
      <c r="H25">
        <v>21</v>
      </c>
      <c r="I25">
        <v>99.239000000000004</v>
      </c>
      <c r="J25">
        <v>99.421099999999996</v>
      </c>
      <c r="K25">
        <v>0.57892399999999999</v>
      </c>
      <c r="L25">
        <v>0.76104499999999997</v>
      </c>
      <c r="M25">
        <v>1443866966</v>
      </c>
      <c r="N25">
        <v>1453683475</v>
      </c>
      <c r="O25">
        <v>913990754</v>
      </c>
      <c r="P25">
        <v>920204760</v>
      </c>
      <c r="Q25">
        <v>529876212</v>
      </c>
      <c r="R25">
        <v>533478715</v>
      </c>
      <c r="S25">
        <v>42.605600000000003</v>
      </c>
      <c r="T25">
        <v>96.8583</v>
      </c>
      <c r="U25">
        <v>0.45310800000000001</v>
      </c>
      <c r="V25">
        <v>0.45310800000000001</v>
      </c>
      <c r="W25">
        <v>290181437</v>
      </c>
      <c r="X25">
        <v>87634793974</v>
      </c>
      <c r="Y25">
        <v>290026422</v>
      </c>
      <c r="Z25">
        <v>86474099796</v>
      </c>
      <c r="AA25">
        <v>1.3244673E-2</v>
      </c>
      <c r="AB25">
        <v>3051</v>
      </c>
      <c r="AC25">
        <v>223772</v>
      </c>
      <c r="AD25">
        <v>96.96</v>
      </c>
      <c r="AE25">
        <v>2.06</v>
      </c>
      <c r="AF25">
        <v>0.52</v>
      </c>
      <c r="AG25">
        <v>0</v>
      </c>
      <c r="AH25" t="s">
        <v>58</v>
      </c>
      <c r="AI25" t="s">
        <v>58</v>
      </c>
    </row>
    <row r="26" spans="1:35" x14ac:dyDescent="0.2">
      <c r="A26" t="s">
        <v>77</v>
      </c>
      <c r="B26" s="3">
        <f>AVERAGE(M26:N26)/1000000000</f>
        <v>1.6474755000000001</v>
      </c>
      <c r="C26" s="3" t="s">
        <v>75</v>
      </c>
      <c r="D26" s="4">
        <f t="shared" si="0"/>
        <v>663.88213499999995</v>
      </c>
      <c r="E26" s="3">
        <f t="shared" si="1"/>
        <v>185</v>
      </c>
      <c r="F26" s="3">
        <f>AVERAGE(K26:L26)</f>
        <v>3.0130999999999997</v>
      </c>
      <c r="G26" s="3">
        <f>AVERAGE(O26:P26)/AVERAGE(M26:N26)*100</f>
        <v>64.851161671296481</v>
      </c>
      <c r="H26">
        <v>21</v>
      </c>
      <c r="I26">
        <v>96.944900000000004</v>
      </c>
      <c r="J26">
        <v>97.028999999999996</v>
      </c>
      <c r="K26">
        <v>2.97105</v>
      </c>
      <c r="L26">
        <v>3.0551499999999998</v>
      </c>
      <c r="M26">
        <v>1639333833</v>
      </c>
      <c r="N26">
        <v>1655617167</v>
      </c>
      <c r="O26">
        <v>1063127034</v>
      </c>
      <c r="P26">
        <v>1073686966</v>
      </c>
      <c r="Q26">
        <v>576206798</v>
      </c>
      <c r="R26">
        <v>581930201</v>
      </c>
      <c r="S26">
        <v>44.4788</v>
      </c>
      <c r="T26">
        <v>95.703999999999994</v>
      </c>
      <c r="U26">
        <v>0.42966300000000002</v>
      </c>
      <c r="V26">
        <v>0.42966300000000002</v>
      </c>
      <c r="W26">
        <v>670929213</v>
      </c>
      <c r="X26" s="1">
        <v>203000000000</v>
      </c>
      <c r="Y26">
        <v>663882135</v>
      </c>
      <c r="Z26" s="1">
        <v>185000000000</v>
      </c>
      <c r="AA26">
        <v>8.5213059999999993E-2</v>
      </c>
      <c r="AB26">
        <v>97535</v>
      </c>
      <c r="AC26">
        <v>5199706</v>
      </c>
      <c r="AD26">
        <v>98.25</v>
      </c>
      <c r="AE26">
        <v>1.46</v>
      </c>
      <c r="AF26">
        <v>0.1</v>
      </c>
      <c r="AG26">
        <v>0</v>
      </c>
      <c r="AH26" t="s">
        <v>59</v>
      </c>
      <c r="AI26" t="s">
        <v>59</v>
      </c>
    </row>
    <row r="27" spans="1:35" x14ac:dyDescent="0.2">
      <c r="A27" t="s">
        <v>60</v>
      </c>
      <c r="B27" s="2" t="s">
        <v>75</v>
      </c>
      <c r="C27" s="3">
        <f>Z27/30/1000000000</f>
        <v>2.1991171323333334</v>
      </c>
      <c r="D27" s="4">
        <f t="shared" si="0"/>
        <v>229.18460899999999</v>
      </c>
      <c r="E27" s="3">
        <f t="shared" si="1"/>
        <v>65.973513969999999</v>
      </c>
      <c r="F27" s="3" t="s">
        <v>75</v>
      </c>
      <c r="G27" s="3" t="s">
        <v>75</v>
      </c>
      <c r="H27">
        <v>21</v>
      </c>
      <c r="I27">
        <v>94.9255</v>
      </c>
      <c r="J27">
        <v>96.785499999999999</v>
      </c>
      <c r="K27">
        <v>3.2144599999999999</v>
      </c>
      <c r="L27">
        <v>5.0745100000000001</v>
      </c>
      <c r="M27">
        <v>306335811</v>
      </c>
      <c r="N27">
        <v>326942926</v>
      </c>
      <c r="O27">
        <v>269479795</v>
      </c>
      <c r="P27">
        <v>287607617</v>
      </c>
      <c r="Q27">
        <v>36856016</v>
      </c>
      <c r="R27">
        <v>39335309</v>
      </c>
      <c r="S27">
        <v>24.4407</v>
      </c>
      <c r="T27">
        <v>86.111000000000004</v>
      </c>
      <c r="U27">
        <v>2.3363999999999998</v>
      </c>
      <c r="V27">
        <v>2.3363999999999998</v>
      </c>
      <c r="W27">
        <v>230563805</v>
      </c>
      <c r="X27">
        <v>69630269110</v>
      </c>
      <c r="Y27">
        <v>229184609</v>
      </c>
      <c r="Z27">
        <v>65973513970</v>
      </c>
      <c r="AA27">
        <v>5.2516746000000003E-2</v>
      </c>
      <c r="AB27">
        <v>17277</v>
      </c>
      <c r="AC27">
        <v>1357570</v>
      </c>
      <c r="AD27">
        <v>91.42</v>
      </c>
      <c r="AE27">
        <v>7.18</v>
      </c>
      <c r="AF27">
        <v>0.86</v>
      </c>
      <c r="AG27">
        <v>0</v>
      </c>
      <c r="AH27" t="s">
        <v>30</v>
      </c>
      <c r="AI27" t="s">
        <v>30</v>
      </c>
    </row>
    <row r="28" spans="1:35" x14ac:dyDescent="0.2">
      <c r="A28" t="s">
        <v>61</v>
      </c>
      <c r="B28" s="2" t="s">
        <v>75</v>
      </c>
      <c r="C28" s="3">
        <f>Z28/30/1000000000</f>
        <v>2.2287114900666665</v>
      </c>
      <c r="D28" s="4">
        <f t="shared" si="0"/>
        <v>235.93160599999999</v>
      </c>
      <c r="E28" s="3">
        <f t="shared" si="1"/>
        <v>66.861344701999997</v>
      </c>
      <c r="F28" s="3" t="s">
        <v>75</v>
      </c>
      <c r="G28" s="3" t="s">
        <v>75</v>
      </c>
      <c r="H28">
        <v>21</v>
      </c>
      <c r="I28">
        <v>95.258799999999994</v>
      </c>
      <c r="J28">
        <v>96.441999999999993</v>
      </c>
      <c r="K28">
        <v>3.5580099999999999</v>
      </c>
      <c r="L28">
        <v>4.7411500000000002</v>
      </c>
      <c r="M28">
        <v>303481746</v>
      </c>
      <c r="N28">
        <v>321204489</v>
      </c>
      <c r="O28">
        <v>264066888</v>
      </c>
      <c r="P28">
        <v>279487880</v>
      </c>
      <c r="Q28">
        <v>39414858</v>
      </c>
      <c r="R28">
        <v>41716609</v>
      </c>
      <c r="S28">
        <v>24.475899999999999</v>
      </c>
      <c r="T28">
        <v>86.681299999999993</v>
      </c>
      <c r="U28">
        <v>2.31731</v>
      </c>
      <c r="V28">
        <v>2.31731</v>
      </c>
      <c r="W28">
        <v>238886650</v>
      </c>
      <c r="X28">
        <v>72143768300</v>
      </c>
      <c r="Y28">
        <v>235931606</v>
      </c>
      <c r="Z28">
        <v>66861344702</v>
      </c>
      <c r="AA28">
        <v>7.3220787999999995E-2</v>
      </c>
      <c r="AB28">
        <v>36440</v>
      </c>
      <c r="AC28">
        <v>2551310</v>
      </c>
      <c r="AD28">
        <v>82.37</v>
      </c>
      <c r="AE28">
        <v>13.15</v>
      </c>
      <c r="AF28">
        <v>2.79</v>
      </c>
      <c r="AG28">
        <v>100</v>
      </c>
      <c r="AH28" t="s">
        <v>30</v>
      </c>
      <c r="AI28" t="s">
        <v>30</v>
      </c>
    </row>
    <row r="29" spans="1:35" x14ac:dyDescent="0.2">
      <c r="A29" t="s">
        <v>62</v>
      </c>
      <c r="B29" s="2" t="s">
        <v>75</v>
      </c>
      <c r="C29" s="3">
        <f>Z29/30/1000000000</f>
        <v>3.7</v>
      </c>
      <c r="D29" s="4">
        <f t="shared" si="0"/>
        <v>383.25560200000001</v>
      </c>
      <c r="E29" s="3">
        <f t="shared" si="1"/>
        <v>111</v>
      </c>
      <c r="F29" s="3" t="s">
        <v>75</v>
      </c>
      <c r="G29" s="3" t="s">
        <v>75</v>
      </c>
      <c r="H29">
        <v>21</v>
      </c>
      <c r="I29">
        <v>95.153300000000002</v>
      </c>
      <c r="J29">
        <v>96.630499999999998</v>
      </c>
      <c r="K29">
        <v>3.3695400000000002</v>
      </c>
      <c r="L29">
        <v>4.8466899999999997</v>
      </c>
      <c r="M29">
        <v>424403657</v>
      </c>
      <c r="N29">
        <v>451454785</v>
      </c>
      <c r="O29">
        <v>376363795</v>
      </c>
      <c r="P29">
        <v>400352903</v>
      </c>
      <c r="Q29">
        <v>48039862</v>
      </c>
      <c r="R29">
        <v>51101882</v>
      </c>
      <c r="S29">
        <v>22.315799999999999</v>
      </c>
      <c r="T29">
        <v>86.36</v>
      </c>
      <c r="U29">
        <v>1.8849499999999999</v>
      </c>
      <c r="V29">
        <v>1.8849499999999999</v>
      </c>
      <c r="W29">
        <v>384583011</v>
      </c>
      <c r="X29" s="1">
        <v>116000000000</v>
      </c>
      <c r="Y29">
        <v>383255602</v>
      </c>
      <c r="Z29" s="1">
        <v>111000000000</v>
      </c>
      <c r="AA29">
        <v>4.1231298E-2</v>
      </c>
      <c r="AB29">
        <v>18226</v>
      </c>
      <c r="AC29">
        <v>1362585</v>
      </c>
      <c r="AD29">
        <v>79.7</v>
      </c>
      <c r="AE29">
        <v>14.71</v>
      </c>
      <c r="AF29">
        <v>3.21</v>
      </c>
      <c r="AG29">
        <v>0</v>
      </c>
      <c r="AH29" t="s">
        <v>30</v>
      </c>
      <c r="AI29" t="s">
        <v>30</v>
      </c>
    </row>
    <row r="30" spans="1:35" x14ac:dyDescent="0.2">
      <c r="A30" t="s">
        <v>63</v>
      </c>
      <c r="B30" s="2" t="s">
        <v>75</v>
      </c>
      <c r="C30" s="3" t="s">
        <v>75</v>
      </c>
      <c r="D30" s="4">
        <f t="shared" si="0"/>
        <v>167.27775</v>
      </c>
      <c r="E30" s="3">
        <f t="shared" si="1"/>
        <v>46.814267661000002</v>
      </c>
      <c r="F30" s="3" t="s">
        <v>75</v>
      </c>
      <c r="G30" s="3" t="s">
        <v>75</v>
      </c>
      <c r="H30">
        <v>21</v>
      </c>
      <c r="I30">
        <v>96.841399999999993</v>
      </c>
      <c r="J30">
        <v>100</v>
      </c>
      <c r="K30">
        <v>0</v>
      </c>
      <c r="L30">
        <v>3.15862</v>
      </c>
      <c r="M30">
        <v>1420338967</v>
      </c>
      <c r="N30">
        <v>2541099692</v>
      </c>
      <c r="O30">
        <v>763258482</v>
      </c>
      <c r="P30">
        <v>1365530298</v>
      </c>
      <c r="Q30">
        <v>657080485</v>
      </c>
      <c r="R30">
        <v>1175569394</v>
      </c>
      <c r="S30">
        <v>47.508499999999998</v>
      </c>
      <c r="T30">
        <v>96.235100000000003</v>
      </c>
      <c r="U30">
        <v>0.40898600000000002</v>
      </c>
      <c r="V30">
        <v>0.40898600000000002</v>
      </c>
      <c r="W30">
        <v>169072426</v>
      </c>
      <c r="X30">
        <v>51059872652</v>
      </c>
      <c r="Y30">
        <v>167277750</v>
      </c>
      <c r="Z30">
        <v>46814267661</v>
      </c>
      <c r="AA30">
        <v>8.3149540999999993E-2</v>
      </c>
      <c r="AB30">
        <v>15637</v>
      </c>
      <c r="AC30">
        <v>852500</v>
      </c>
      <c r="AD30">
        <v>94.49</v>
      </c>
      <c r="AE30">
        <v>4.03</v>
      </c>
      <c r="AF30">
        <v>0.88</v>
      </c>
      <c r="AG30">
        <v>0</v>
      </c>
      <c r="AH30">
        <v>8</v>
      </c>
      <c r="AI30">
        <v>7</v>
      </c>
    </row>
    <row r="31" spans="1:35" x14ac:dyDescent="0.2">
      <c r="A31" t="s">
        <v>64</v>
      </c>
      <c r="B31" s="3">
        <f>AVERAGE(M31:N31)/1000000000</f>
        <v>1.0130557819999999</v>
      </c>
      <c r="C31" s="3" t="s">
        <v>75</v>
      </c>
      <c r="D31" s="4">
        <f t="shared" si="0"/>
        <v>566.16018599999995</v>
      </c>
      <c r="E31" s="3">
        <f t="shared" si="1"/>
        <v>157</v>
      </c>
      <c r="F31" s="3">
        <f>AVERAGE(K31:L31)</f>
        <v>3.586875</v>
      </c>
      <c r="G31" s="3">
        <f>AVERAGE(O31:P31)/AVERAGE(M31:N31)*100</f>
        <v>60.477927956784519</v>
      </c>
      <c r="H31">
        <v>21</v>
      </c>
      <c r="I31">
        <v>96.309799999999996</v>
      </c>
      <c r="J31">
        <v>96.516400000000004</v>
      </c>
      <c r="K31">
        <v>3.4835699999999998</v>
      </c>
      <c r="L31">
        <v>3.6901799999999998</v>
      </c>
      <c r="M31">
        <v>998026552</v>
      </c>
      <c r="N31">
        <v>1028085012</v>
      </c>
      <c r="O31">
        <v>603585779</v>
      </c>
      <c r="P31">
        <v>621764513</v>
      </c>
      <c r="Q31">
        <v>394440773</v>
      </c>
      <c r="R31">
        <v>406320499</v>
      </c>
      <c r="S31">
        <v>50.226199999999999</v>
      </c>
      <c r="T31">
        <v>96.391800000000003</v>
      </c>
      <c r="U31">
        <v>0.48461799999999999</v>
      </c>
      <c r="V31">
        <v>0.48461799999999999</v>
      </c>
      <c r="W31">
        <v>572564997</v>
      </c>
      <c r="X31" s="1">
        <v>173000000000</v>
      </c>
      <c r="Y31">
        <v>566160186</v>
      </c>
      <c r="Z31" s="1">
        <v>157000000000</v>
      </c>
      <c r="AA31">
        <v>9.4633841999999996E-2</v>
      </c>
      <c r="AB31">
        <v>50086</v>
      </c>
      <c r="AC31">
        <v>3180266</v>
      </c>
      <c r="AD31">
        <v>89.95</v>
      </c>
      <c r="AE31">
        <v>6.63</v>
      </c>
      <c r="AF31">
        <v>2.3199999999999998</v>
      </c>
      <c r="AG31">
        <v>0</v>
      </c>
      <c r="AH31">
        <v>27</v>
      </c>
      <c r="AI31">
        <v>27</v>
      </c>
    </row>
    <row r="32" spans="1:35" x14ac:dyDescent="0.2">
      <c r="A32" t="s">
        <v>65</v>
      </c>
      <c r="B32" s="2" t="s">
        <v>75</v>
      </c>
      <c r="C32" s="3">
        <f>Z32/30/1000000000</f>
        <v>2.2949540375999997</v>
      </c>
      <c r="D32" s="4">
        <f t="shared" si="0"/>
        <v>238.482293</v>
      </c>
      <c r="E32" s="3">
        <f t="shared" si="1"/>
        <v>68.848621128000005</v>
      </c>
      <c r="F32" s="3" t="s">
        <v>75</v>
      </c>
      <c r="G32" s="3" t="s">
        <v>75</v>
      </c>
      <c r="H32">
        <v>21</v>
      </c>
      <c r="I32">
        <v>95.402299999999997</v>
      </c>
      <c r="J32">
        <v>96.385000000000005</v>
      </c>
      <c r="K32">
        <v>3.61503</v>
      </c>
      <c r="L32">
        <v>4.5976499999999998</v>
      </c>
      <c r="M32">
        <v>347711375</v>
      </c>
      <c r="N32">
        <v>366267905</v>
      </c>
      <c r="O32">
        <v>301129849</v>
      </c>
      <c r="P32">
        <v>317200434</v>
      </c>
      <c r="Q32">
        <v>46581526</v>
      </c>
      <c r="R32">
        <v>49067472</v>
      </c>
      <c r="S32">
        <v>25.085599999999999</v>
      </c>
      <c r="T32">
        <v>86.111000000000004</v>
      </c>
      <c r="U32">
        <v>2.75224</v>
      </c>
      <c r="V32">
        <v>2.75224</v>
      </c>
      <c r="W32">
        <v>239493185</v>
      </c>
      <c r="X32">
        <v>72326941870</v>
      </c>
      <c r="Y32">
        <v>238482293</v>
      </c>
      <c r="Z32">
        <v>68848621128</v>
      </c>
      <c r="AA32">
        <v>4.8091633000000002E-2</v>
      </c>
      <c r="AB32">
        <v>10268</v>
      </c>
      <c r="AC32">
        <v>739347</v>
      </c>
      <c r="AD32">
        <v>96.02</v>
      </c>
      <c r="AE32">
        <v>3.71</v>
      </c>
      <c r="AF32">
        <v>0.12</v>
      </c>
      <c r="AG32">
        <v>0</v>
      </c>
      <c r="AH32" t="s">
        <v>30</v>
      </c>
      <c r="AI32" t="s">
        <v>30</v>
      </c>
    </row>
    <row r="33" spans="1:35" x14ac:dyDescent="0.2">
      <c r="A33" t="s">
        <v>66</v>
      </c>
      <c r="B33" s="2" t="s">
        <v>75</v>
      </c>
      <c r="C33" s="3">
        <f>Z33/30/1000000000</f>
        <v>1.5764916582333333</v>
      </c>
      <c r="D33" s="4">
        <f t="shared" si="0"/>
        <v>159.073318</v>
      </c>
      <c r="E33" s="3">
        <f t="shared" si="1"/>
        <v>47.294749746999997</v>
      </c>
      <c r="F33" s="3" t="s">
        <v>75</v>
      </c>
      <c r="G33" s="3" t="s">
        <v>75</v>
      </c>
      <c r="H33">
        <v>21</v>
      </c>
      <c r="I33">
        <v>95.341200000000001</v>
      </c>
      <c r="J33">
        <v>96.334900000000005</v>
      </c>
      <c r="K33">
        <v>3.6650800000000001</v>
      </c>
      <c r="L33">
        <v>4.6587899999999998</v>
      </c>
      <c r="M33">
        <v>196095643</v>
      </c>
      <c r="N33">
        <v>206199907</v>
      </c>
      <c r="O33">
        <v>165227469</v>
      </c>
      <c r="P33">
        <v>173741181</v>
      </c>
      <c r="Q33">
        <v>30868174</v>
      </c>
      <c r="R33">
        <v>32458726</v>
      </c>
      <c r="S33">
        <v>29.480599999999999</v>
      </c>
      <c r="T33">
        <v>87.129400000000004</v>
      </c>
      <c r="U33">
        <v>3.4637199999999999</v>
      </c>
      <c r="V33">
        <v>3.4637199999999999</v>
      </c>
      <c r="W33">
        <v>159263913</v>
      </c>
      <c r="X33">
        <v>48097701726</v>
      </c>
      <c r="Y33">
        <v>159073318</v>
      </c>
      <c r="Z33">
        <v>47294749747</v>
      </c>
      <c r="AA33">
        <v>1.6694186E-2</v>
      </c>
      <c r="AB33">
        <v>4737</v>
      </c>
      <c r="AC33">
        <v>476593</v>
      </c>
      <c r="AD33">
        <v>89.67</v>
      </c>
      <c r="AE33">
        <v>9.86</v>
      </c>
      <c r="AF33">
        <v>0.12</v>
      </c>
      <c r="AG33">
        <v>0</v>
      </c>
      <c r="AH33" t="s">
        <v>30</v>
      </c>
      <c r="AI33" t="s">
        <v>30</v>
      </c>
    </row>
    <row r="34" spans="1:35" x14ac:dyDescent="0.2">
      <c r="A34" t="s">
        <v>67</v>
      </c>
      <c r="B34" s="2" t="s">
        <v>75</v>
      </c>
      <c r="C34" s="3">
        <f>Z34/30/1000000000</f>
        <v>0.99351940116666659</v>
      </c>
      <c r="D34" s="4">
        <f t="shared" si="0"/>
        <v>101.191857</v>
      </c>
      <c r="E34" s="3">
        <f t="shared" si="1"/>
        <v>29.805582035</v>
      </c>
      <c r="F34" s="3" t="s">
        <v>75</v>
      </c>
      <c r="G34" s="3" t="s">
        <v>75</v>
      </c>
      <c r="H34">
        <v>21</v>
      </c>
      <c r="I34">
        <v>94.689400000000006</v>
      </c>
      <c r="J34">
        <v>95.771500000000003</v>
      </c>
      <c r="K34">
        <v>4.22851</v>
      </c>
      <c r="L34">
        <v>5.3105900000000004</v>
      </c>
      <c r="M34">
        <v>154626525</v>
      </c>
      <c r="N34">
        <v>161743077</v>
      </c>
      <c r="O34">
        <v>126673607</v>
      </c>
      <c r="P34">
        <v>132503650</v>
      </c>
      <c r="Q34">
        <v>27952918</v>
      </c>
      <c r="R34">
        <v>29239426</v>
      </c>
      <c r="S34">
        <v>30.563800000000001</v>
      </c>
      <c r="T34">
        <v>86.147599999999997</v>
      </c>
      <c r="U34">
        <v>3.22342</v>
      </c>
      <c r="V34">
        <v>3.22342</v>
      </c>
      <c r="W34">
        <v>101601341</v>
      </c>
      <c r="X34">
        <v>30683604982</v>
      </c>
      <c r="Y34">
        <v>101191857</v>
      </c>
      <c r="Z34">
        <v>29805582035</v>
      </c>
      <c r="AA34">
        <v>2.8615378E-2</v>
      </c>
      <c r="AB34">
        <v>4391</v>
      </c>
      <c r="AC34">
        <v>271545</v>
      </c>
      <c r="AD34">
        <v>91.88</v>
      </c>
      <c r="AE34">
        <v>6.17</v>
      </c>
      <c r="AF34">
        <v>1.21</v>
      </c>
      <c r="AG34">
        <v>0</v>
      </c>
      <c r="AH34" t="s">
        <v>30</v>
      </c>
      <c r="AI34" t="s">
        <v>30</v>
      </c>
    </row>
    <row r="35" spans="1:35" x14ac:dyDescent="0.2">
      <c r="A35" t="s">
        <v>68</v>
      </c>
      <c r="B35" s="2" t="s">
        <v>75</v>
      </c>
      <c r="C35" s="3">
        <f>Z35/30/1000000000</f>
        <v>2.0915138305999998</v>
      </c>
      <c r="D35" s="4">
        <f t="shared" si="0"/>
        <v>219.048236</v>
      </c>
      <c r="E35" s="3">
        <f t="shared" si="1"/>
        <v>62.745414918000002</v>
      </c>
      <c r="F35" s="3" t="s">
        <v>75</v>
      </c>
      <c r="G35" s="3" t="s">
        <v>75</v>
      </c>
      <c r="H35">
        <v>21</v>
      </c>
      <c r="I35">
        <v>95.265000000000001</v>
      </c>
      <c r="J35">
        <v>96.200800000000001</v>
      </c>
      <c r="K35">
        <v>3.79915</v>
      </c>
      <c r="L35">
        <v>4.7350099999999999</v>
      </c>
      <c r="M35">
        <v>684957502</v>
      </c>
      <c r="N35">
        <v>717200017</v>
      </c>
      <c r="O35">
        <v>615754799</v>
      </c>
      <c r="P35">
        <v>644739785</v>
      </c>
      <c r="Q35">
        <v>69202703</v>
      </c>
      <c r="R35">
        <v>72460232</v>
      </c>
      <c r="S35">
        <v>18.2135</v>
      </c>
      <c r="T35">
        <v>81.817999999999998</v>
      </c>
      <c r="U35">
        <v>1.43713</v>
      </c>
      <c r="V35">
        <v>1.43713</v>
      </c>
      <c r="W35">
        <v>220953310</v>
      </c>
      <c r="X35">
        <v>66727899620</v>
      </c>
      <c r="Y35">
        <v>219048236</v>
      </c>
      <c r="Z35">
        <v>62745414918</v>
      </c>
      <c r="AA35">
        <v>5.9682453000000003E-2</v>
      </c>
      <c r="AB35">
        <v>20315</v>
      </c>
      <c r="AC35">
        <v>1246950</v>
      </c>
      <c r="AD35">
        <v>90.34</v>
      </c>
      <c r="AE35">
        <v>6.81</v>
      </c>
      <c r="AF35">
        <v>1.9</v>
      </c>
      <c r="AG35">
        <v>0</v>
      </c>
      <c r="AH35" t="s">
        <v>30</v>
      </c>
      <c r="AI35" t="s">
        <v>30</v>
      </c>
    </row>
    <row r="36" spans="1:35" x14ac:dyDescent="0.2">
      <c r="A36" t="s">
        <v>69</v>
      </c>
      <c r="B36" s="2" t="s">
        <v>75</v>
      </c>
      <c r="C36" s="3">
        <f>Z36/30/1000000000</f>
        <v>1.6031074187666667</v>
      </c>
      <c r="D36" s="4">
        <f t="shared" si="0"/>
        <v>169.177559</v>
      </c>
      <c r="E36" s="3">
        <f t="shared" si="1"/>
        <v>48.093222562999998</v>
      </c>
      <c r="F36" s="3" t="s">
        <v>75</v>
      </c>
      <c r="G36" s="3" t="s">
        <v>75</v>
      </c>
      <c r="H36">
        <v>21</v>
      </c>
      <c r="I36">
        <v>95.358800000000002</v>
      </c>
      <c r="J36">
        <v>96.430999999999997</v>
      </c>
      <c r="K36">
        <v>3.5690300000000001</v>
      </c>
      <c r="L36">
        <v>4.6411800000000003</v>
      </c>
      <c r="M36">
        <v>148669215</v>
      </c>
      <c r="N36">
        <v>156890864</v>
      </c>
      <c r="O36">
        <v>130220504</v>
      </c>
      <c r="P36">
        <v>137421908</v>
      </c>
      <c r="Q36">
        <v>18448712</v>
      </c>
      <c r="R36">
        <v>19468955</v>
      </c>
      <c r="S36">
        <v>23.447199999999999</v>
      </c>
      <c r="T36">
        <v>86.218299999999999</v>
      </c>
      <c r="U36">
        <v>2.5159799999999999</v>
      </c>
      <c r="V36">
        <v>2.5159799999999999</v>
      </c>
      <c r="W36">
        <v>172085483</v>
      </c>
      <c r="X36">
        <v>51969815866</v>
      </c>
      <c r="Y36">
        <v>169177559</v>
      </c>
      <c r="Z36">
        <v>48093222563</v>
      </c>
      <c r="AA36">
        <v>7.459317E-2</v>
      </c>
      <c r="AB36">
        <v>25682</v>
      </c>
      <c r="AC36">
        <v>1483628</v>
      </c>
      <c r="AD36">
        <v>57.74</v>
      </c>
      <c r="AE36">
        <v>36.33</v>
      </c>
      <c r="AF36">
        <v>3.77</v>
      </c>
      <c r="AG36">
        <v>1042</v>
      </c>
      <c r="AH36" t="s">
        <v>30</v>
      </c>
      <c r="AI36" t="s">
        <v>30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Supplementary_Table_2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Dunn, Casey</cp:lastModifiedBy>
  <dcterms:created xsi:type="dcterms:W3CDTF">2023-10-19T19:01:10Z</dcterms:created>
  <dcterms:modified xsi:type="dcterms:W3CDTF">2023-10-20T20:10:59Z</dcterms:modified>
</cp:coreProperties>
</file>