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tdr\YandexDisk\Общие файлы\ГРАНТЫ\2024\Креативные индустрии Любовь д'Артаньяна\"/>
    </mc:Choice>
  </mc:AlternateContent>
  <bookViews>
    <workbookView xWindow="0" yWindow="0" windowWidth="23040" windowHeight="8676" tabRatio="500"/>
  </bookViews>
  <sheets>
    <sheet name="С доходом" sheetId="4" r:id="rId1"/>
    <sheet name="Пример" sheetId="7" r:id="rId2"/>
    <sheet name="Этапы оплаты (Для подержанных)" sheetId="6" state="hidden" r:id="rId3"/>
  </sheets>
  <calcPr calcId="152511"/>
</workbook>
</file>

<file path=xl/calcChain.xml><?xml version="1.0" encoding="utf-8"?>
<calcChain xmlns="http://schemas.openxmlformats.org/spreadsheetml/2006/main">
  <c r="E24" i="4" l="1"/>
  <c r="G24" i="4" s="1"/>
  <c r="E23" i="4"/>
  <c r="G23" i="4" s="1"/>
  <c r="E22" i="4"/>
  <c r="G22" i="4" s="1"/>
  <c r="E9" i="4" l="1"/>
  <c r="G9" i="4" s="1"/>
  <c r="E6" i="4"/>
  <c r="G6" i="4" s="1"/>
  <c r="E5" i="4"/>
  <c r="E17" i="4" l="1"/>
  <c r="G17" i="4" s="1"/>
  <c r="E16" i="4"/>
  <c r="G16" i="4" s="1"/>
  <c r="E15" i="4"/>
  <c r="G15" i="4" s="1"/>
  <c r="E8" i="4"/>
  <c r="G8" i="4" s="1"/>
  <c r="E7" i="4"/>
  <c r="G7" i="4" s="1"/>
  <c r="G5" i="4"/>
  <c r="J40" i="4" l="1"/>
  <c r="I40" i="4"/>
  <c r="H40" i="4"/>
  <c r="G40" i="4"/>
  <c r="F40" i="4"/>
  <c r="E40" i="4"/>
  <c r="D40" i="4"/>
  <c r="C40" i="4"/>
  <c r="E27" i="4"/>
  <c r="G27" i="4" s="1"/>
  <c r="E26" i="4"/>
  <c r="G26" i="4" s="1"/>
  <c r="E14" i="4"/>
  <c r="G14" i="4" s="1"/>
  <c r="E10" i="4"/>
  <c r="G10" i="4" s="1"/>
  <c r="E11" i="4"/>
  <c r="G11" i="4" s="1"/>
  <c r="E12" i="4"/>
  <c r="G12" i="4" s="1"/>
  <c r="E13" i="4"/>
  <c r="G13" i="4" s="1"/>
  <c r="C41" i="4" l="1"/>
  <c r="F25" i="7"/>
  <c r="G25" i="7"/>
  <c r="F22" i="7"/>
  <c r="G22" i="7"/>
  <c r="F11" i="7"/>
  <c r="E6" i="7"/>
  <c r="G6" i="7" s="1"/>
  <c r="E7" i="7"/>
  <c r="G7" i="7" s="1"/>
  <c r="E19" i="7"/>
  <c r="G19" i="7" s="1"/>
  <c r="E18" i="7"/>
  <c r="G18" i="7" s="1"/>
  <c r="E20" i="7"/>
  <c r="G20" i="7" s="1"/>
  <c r="E15" i="7"/>
  <c r="G15" i="7" s="1"/>
  <c r="E14" i="7"/>
  <c r="G14" i="7" s="1"/>
  <c r="E16" i="7"/>
  <c r="G16" i="7" s="1"/>
  <c r="E17" i="7"/>
  <c r="G17" i="7" s="1"/>
  <c r="E13" i="7"/>
  <c r="G13" i="7" s="1"/>
  <c r="E10" i="7"/>
  <c r="G10" i="7" s="1"/>
  <c r="E9" i="7"/>
  <c r="G9" i="7" s="1"/>
  <c r="E8" i="7"/>
  <c r="G8" i="7" s="1"/>
  <c r="E5" i="7"/>
  <c r="G5" i="7" s="1"/>
  <c r="E4" i="7"/>
  <c r="G4" i="7" s="1"/>
  <c r="E3" i="7"/>
  <c r="E27" i="7"/>
  <c r="G27" i="7" s="1"/>
  <c r="E24" i="7"/>
  <c r="E21" i="7"/>
  <c r="G21" i="7" s="1"/>
  <c r="F28" i="7" l="1"/>
  <c r="E11" i="7"/>
  <c r="E25" i="7"/>
  <c r="E22" i="7"/>
  <c r="G3" i="7"/>
  <c r="G24" i="7"/>
  <c r="E33" i="4"/>
  <c r="G33" i="4" s="1"/>
  <c r="G11" i="7" l="1"/>
  <c r="G28" i="7" s="1"/>
  <c r="E28" i="7"/>
  <c r="E29" i="6"/>
  <c r="E28" i="6"/>
  <c r="E27" i="6"/>
  <c r="E26" i="6"/>
  <c r="E25" i="6"/>
  <c r="E24" i="6"/>
  <c r="E23" i="6"/>
  <c r="E20" i="6"/>
  <c r="E19" i="6"/>
  <c r="E18" i="6"/>
  <c r="E17" i="6"/>
  <c r="E16" i="6"/>
  <c r="E15" i="6"/>
  <c r="E14" i="6"/>
  <c r="E11" i="6"/>
  <c r="E10" i="6"/>
  <c r="E9" i="6"/>
  <c r="E8" i="6"/>
  <c r="E7" i="6"/>
  <c r="E6" i="6"/>
  <c r="E5" i="6"/>
  <c r="E30" i="6" l="1"/>
  <c r="E21" i="6"/>
  <c r="E12" i="6"/>
  <c r="E31" i="6" s="1"/>
  <c r="E30" i="4"/>
  <c r="G30" i="4" s="1"/>
  <c r="E25" i="4"/>
  <c r="G25" i="4" s="1"/>
  <c r="E21" i="4"/>
  <c r="G21" i="4" s="1"/>
  <c r="E20" i="4"/>
  <c r="G20" i="4" s="1"/>
  <c r="E4" i="4"/>
  <c r="E28" i="4" l="1"/>
  <c r="E18" i="4"/>
  <c r="E31" i="4"/>
  <c r="G31" i="4"/>
  <c r="G4" i="4"/>
  <c r="G18" i="4" s="1"/>
  <c r="G28" i="4"/>
  <c r="E34" i="4" l="1"/>
</calcChain>
</file>

<file path=xl/sharedStrings.xml><?xml version="1.0" encoding="utf-8"?>
<sst xmlns="http://schemas.openxmlformats.org/spreadsheetml/2006/main" count="159" uniqueCount="123">
  <si>
    <t>Комментарий / пояснение</t>
  </si>
  <si>
    <t>Категория затрат</t>
  </si>
  <si>
    <t>Указать стоимость одной единицы по каждой строке</t>
  </si>
  <si>
    <t>Указать количество единиц по каждой строке</t>
  </si>
  <si>
    <t>Наименование затрат</t>
  </si>
  <si>
    <t>Итого</t>
  </si>
  <si>
    <t>Стоимость за единицу, руб.</t>
  </si>
  <si>
    <t>Количество единиц, шт.</t>
  </si>
  <si>
    <t>Общая стоимость, руб.</t>
  </si>
  <si>
    <t>Софинансирование 
 руб.</t>
  </si>
  <si>
    <t>Запрашиваемая сумма, руб.</t>
  </si>
  <si>
    <t>В каждой категории затрат перечислить все статьи расходов, на которые запрашивается финансирование</t>
  </si>
  <si>
    <r>
      <t xml:space="preserve">Удалите эту </t>
    </r>
    <r>
      <rPr>
        <b/>
        <sz val="7"/>
        <color theme="1" tint="0.249977111117893"/>
        <rFont val="Verdana Pro Light"/>
        <family val="2"/>
      </rPr>
      <t>строку</t>
    </r>
    <r>
      <rPr>
        <sz val="7"/>
        <color theme="1" tint="0.249977111117893"/>
        <rFont val="Verdana Pro Light"/>
        <family val="2"/>
      </rPr>
      <t xml:space="preserve"> перед отправкой сметы!!!</t>
    </r>
  </si>
  <si>
    <t>№ п/п</t>
  </si>
  <si>
    <t>Расчет производится по зашитой формуле</t>
  </si>
  <si>
    <r>
      <t xml:space="preserve">Удалите эти </t>
    </r>
    <r>
      <rPr>
        <b/>
        <sz val="7"/>
        <color theme="1" tint="0.249977111117893"/>
        <rFont val="Verdana Pro Light"/>
        <family val="2"/>
      </rPr>
      <t>столбцы</t>
    </r>
    <r>
      <rPr>
        <sz val="7"/>
        <color theme="1" tint="0.249977111117893"/>
        <rFont val="Verdana Pro Light"/>
        <family val="2"/>
      </rPr>
      <t xml:space="preserve"> перед отправкой сметы!!!</t>
    </r>
  </si>
  <si>
    <t>СМЕТА ПРОЕКТА</t>
  </si>
  <si>
    <t>Итого по всему проекту</t>
  </si>
  <si>
    <t>Расходы проекта</t>
  </si>
  <si>
    <t>Категория доходов</t>
  </si>
  <si>
    <t>Наименование доходов</t>
  </si>
  <si>
    <t>01.2020</t>
  </si>
  <si>
    <t>02.2020</t>
  </si>
  <si>
    <t>03.2020</t>
  </si>
  <si>
    <t>04.2020</t>
  </si>
  <si>
    <t>05.2020</t>
  </si>
  <si>
    <t>06.2020</t>
  </si>
  <si>
    <t>….</t>
  </si>
  <si>
    <t>Разбейте предполагаемые расходы по месяцам, для понимания помесячных затрат на реализацию проекта</t>
  </si>
  <si>
    <r>
      <rPr>
        <b/>
        <sz val="7"/>
        <color theme="1" tint="0.249977111117893"/>
        <rFont val="Verdana Pro Light"/>
        <family val="2"/>
      </rPr>
      <t>Возможные категории затрат</t>
    </r>
    <r>
      <rPr>
        <sz val="7"/>
        <color theme="1" tint="0.249977111117893"/>
        <rFont val="Verdana Pro Light"/>
        <family val="2"/>
      </rPr>
      <t xml:space="preserve">:
- ФОТ (фонд оплаты труда)
- Начисления на ФОТ
- Вознаграждения лиц работающих по ГПХ (гражданско-правовой договор)
- Начисления на договора ГПХ
-Издательско-полиграфические услуги
- Расходы на материалы
- Арендная плата
- Оборудование 
- и т.д.
</t>
    </r>
  </si>
  <si>
    <r>
      <rPr>
        <b/>
        <sz val="7"/>
        <color theme="1" tint="0.249977111117893"/>
        <rFont val="Verdana Pro Light"/>
        <family val="2"/>
      </rPr>
      <t>В СМЕТУ ЗАШИТЫ ФОРМУЛЫ!</t>
    </r>
    <r>
      <rPr>
        <sz val="7"/>
        <color theme="1" tint="0.249977111117893"/>
        <rFont val="Verdana Pro Light"/>
        <family val="2"/>
      </rPr>
      <t xml:space="preserve">
Для добавления новой строки, щелкните правой кнопкой мыши "вставить", а затем растяните  предыдущую строку на новую строку  и удалите скопированные числа</t>
    </r>
  </si>
  <si>
    <r>
      <t xml:space="preserve">Удалите </t>
    </r>
    <r>
      <rPr>
        <b/>
        <sz val="7"/>
        <color theme="1" tint="0.249977111117893"/>
        <rFont val="Verdana Pro Light"/>
        <family val="2"/>
      </rPr>
      <t>пустые строки</t>
    </r>
    <r>
      <rPr>
        <sz val="7"/>
        <color theme="1" tint="0.249977111117893"/>
        <rFont val="Verdana Pro Light"/>
        <family val="2"/>
      </rPr>
      <t xml:space="preserve"> перед отправкой сметы!</t>
    </r>
  </si>
  <si>
    <t>1 кв.</t>
  </si>
  <si>
    <t>2 кв.</t>
  </si>
  <si>
    <t>3 кв.</t>
  </si>
  <si>
    <t>4 кв.</t>
  </si>
  <si>
    <t>Выплаты персоналу</t>
  </si>
  <si>
    <t>Закупка работ и услуг</t>
  </si>
  <si>
    <t>Закупка материалов, оборудования, непроизведенных активов, нематериальных активов, материальных запасов и основных средств</t>
  </si>
  <si>
    <t>Уплата налогов, сборов и иных платежей в бюджеты бюджетной   системы Российской Федерации</t>
  </si>
  <si>
    <t xml:space="preserve">Заработная плата (в том числе налоговые отчисления с ФОТ) продюсеру </t>
  </si>
  <si>
    <t xml:space="preserve">Заработная плата (в том числе налоговые отчисления с ФОТ) бухгалтеру </t>
  </si>
  <si>
    <t>Услуги по техническому обеспечению светового оформления спектакля</t>
  </si>
  <si>
    <t>В услуги входит монтаж и демонтаж оборудования: Световой прибор Aputure NOVA 300 (лобовой свет на пресс-подход).
Угол луча - 120°. Цветовая температура - от 2000 до 10,000K. Цветовые режимы - Полная RGB-настройка. Стандарт точности цветопередачи - CRI 95, TLCI 95
Размеры - 56.1 x 45.7 x 60.5 см
Вес - 25.13 кг, Прожектор Il Lighting 3615 (подсветка металлических опор концертного пакгауза на улице). Источник света:36х15Вт. светодиодов  с системой цветосмешения 4-в-1 RGBW.Угол  раскрытия луча: 45° 2.4G беспроводной DMX-контроль.
Степень защиты IP65.</t>
  </si>
  <si>
    <t xml:space="preserve">Услуги по техническому обеспечению звукового оформления спектакля </t>
  </si>
  <si>
    <t>В услуги входит монтаж и демонтаж оборудования: Акустическая система L-Acoustics SB18 Частотная характеристика (-10 дБ): 32 Гц Максимальный уровень звукового давления (SPL), 1 м: 136 дБ
Мощность, RMS: 700 Вт; Компоненты НЧ: 1x18’’ водостойкий Размеры: 750x540x707 мм; Вес: 52 кг;Shure ULXD 24E/ BETA58 K51.  профессиональную радиосистема с ручным передатчиком Beta58.  24-битная дискретизацией. Шифрование AES-256 для безопасной беспроводной передачи данных.
Две съемные 1/2 волновые антенны.
Диапазоном частот: 20 Гц-20 кГц. Обработка звука: - 24-бит/48 кГц.</t>
  </si>
  <si>
    <t xml:space="preserve">Видеосервер(ноутбук) </t>
  </si>
  <si>
    <t>Затраты на оплату налога в связи с применением УСН</t>
  </si>
  <si>
    <t>Налог со ставкой 6% от суммы.</t>
  </si>
  <si>
    <t xml:space="preserve">Заработная плата (в том числе налоговые отчисления с ФОТ) руководителю </t>
  </si>
  <si>
    <t xml:space="preserve">Заработная плата (в том числе налоговые отчисления с ФОТ) режиссёру-постановщику </t>
  </si>
  <si>
    <t xml:space="preserve">Заработная плата (в том числе налоговые отчисления с ФОТ) композитора </t>
  </si>
  <si>
    <t xml:space="preserve">Заработная плата (в том числе налоговые отчисления с ФОТ) ассистенту режиссёра </t>
  </si>
  <si>
    <t xml:space="preserve">Заработная плата (в том числе налоговые отчисления с ФОТ) художнику-постановщику </t>
  </si>
  <si>
    <t xml:space="preserve">Заработная плата (в том числе налоговые отчисления с ФОТ) актерам </t>
  </si>
  <si>
    <t>Услуги по изготовлению навигационных элементов</t>
  </si>
  <si>
    <t>Услуги фотографа</t>
  </si>
  <si>
    <t>Аренда площадки для показа спектакля</t>
  </si>
  <si>
    <t>Наружная реклама спектакля в виде баннера. Размер баннерного полотна: длина – 5,5 метра, высота – 3,0 метра 
Ткань – баннерная 
Печать широкоформатная полноцветная 
Плотность не менее 440 г/м2. В стоимость входит монтаж и демонтаж.</t>
  </si>
  <si>
    <t>Полиграфические услуги</t>
  </si>
  <si>
    <t xml:space="preserve">Результат оказания услуг по фотофиксации событий Мероприятия:
Обработанные полноцветные фотографические изображения, отражающие ход и содержание Мероприятия и его участников, в количестве не менее 1000 штук, разрешением не менее чем 1500 × 1000 пикселей. </t>
  </si>
  <si>
    <t>Услуги обслуживающего, вспомогательного подсобного персонала для проведения мероприятия (хостес)</t>
  </si>
  <si>
    <t>Задачи хостес (в количестве 3 человек):
Участвуют в разрешении и сглаживании любых конфликтных ситуаций с участием третьих лиц, возможных при оказании Услуг и в связи с действиями (бездействиями) персонала.
Занимаются управлением потоками гостей Мероприятия, владеют полной информацией о Мероприятии.</t>
  </si>
  <si>
    <t xml:space="preserve">Аренда одного зала в одном из культурно-деловых центров в Нижнем Новгороде площадью – 900 кв. м для размещения всех участников (600 человек), оборудованном системой пожаротушения для организации и проведения меоприятия. 
</t>
  </si>
  <si>
    <t xml:space="preserve">Услуги клининга на время показов спектаклей </t>
  </si>
  <si>
    <t xml:space="preserve">Изготовление стойки навигационной, 0,5 х 2 м (металлокаркас), 3 шт., показывающие гостям направление пути </t>
  </si>
  <si>
    <t>Услуги по пошиву отдельных элементов сценических костюмов</t>
  </si>
  <si>
    <t>В услуги входит изготовление элементов сценических костюмов,  состоящих из:Сценическая юбка военных лет.
Юбка расклешенная к низу, пояс притачной с застежкой, на резинке. По переду в клиньях- две встречных склады.
Ткань- габардин, цвет – хаки. 
Размер 44; Сценическая гимнастерка военных лет (мужская)
Гимнастерка прямого силуэта, рукав втачной на манжете, воротник «стойка» с застежкой на планку, на полочке 2 клапана, застегивающихся на пуговицу.
Ткань – х/б, габардин. Цвет-хаки.
Размер 48</t>
  </si>
  <si>
    <t>Мытье полов перед началом и после окончания мероприятия в количестве 5 человек.
Мытьё лестничных маршей и площадок лестничных клеток с первого по второй этаж, протирка радиаторов отопления, протирка мебели и предметов интерьера, мойка поверхностей элементов входной группы – до начала Мероприятия. (площадь: 900 кв.м.)</t>
  </si>
  <si>
    <t>Заработная плата за 3 месяца реализации проекта. Функционал режиссера-постановщика: Обеспечение подготовки и организации программы Мероприятия Режиссёром, а именно: 
-Написание сценарного плана Мероприятия на основе приложенной программы мероприятия. 
-Согласование сценарного плана и финального сценария Мероприятия.
-Постановка художественной постановки, согласно концепции программы; 
-Проведение общих, технических и генеральных репетиций</t>
  </si>
  <si>
    <t>Заработная плата за 3 месяца реализации проекта. Функционал руководителя: Обеспечение выступления артистов, выполнение условий договора продюсера, режиссера,компазитора, включая достижение необходимых договоренностей  и исполнение их условий участия в Мероприятии.</t>
  </si>
  <si>
    <t xml:space="preserve">Заработная плата за 3 месяца реализации проекта. Функционал ассистента режиссера: Участие в планировании и организации подготовки постановки;
Выполнение поручений режиссера-постановщика в подготовительном периоде осуществления  постановки;
Участие в составлении репетиционных планов и расписания репетиций, планов-графиков подготовки постановки;
Обеспечивает репетиции необходимыми материалами (тексты пьесы, ролей и т. п.);
Осуществляет вызов на репетиции артистов, суфлера и других требуемых специалистов.
</t>
  </si>
  <si>
    <t>Заработная плата за 3 месяца реализации проекта. Функционал композитора: Сочинение музыкального сопровождения для спектакля,
написание инструментальных произведений.</t>
  </si>
  <si>
    <t>Заработная плата за 3 месяца реализации проекта. Функционал художника-постановщика: Координирование работы художника-декоратора, художника по костюмам, гриму, мебели, реквизиту,комбинированным съемкам</t>
  </si>
  <si>
    <t>Заработная плата за 3 месяца реализации проекта. Функционал актеров: исполенение соответсвующих ролей в спектакле.</t>
  </si>
  <si>
    <t xml:space="preserve">Заработная плата за 3 месяца реализации проекта. Функционал бухгалтера: установление списка объектов учета затрат по проекту и присвоение отдельных номеров каждой задаче или элементу работ, которые подлежат контролю;  анализ отчетов о трудозатратах и использовании других ресурсов; предоставление менеджеру проекта, контролеру проекта и другим менеджерам соответствующие финансовые отчеты </t>
  </si>
  <si>
    <t>Видеосервер(ноутбук) Resolume для выдачи контента на экран сцены. Медиа Сервер на базе Resolume Arena 7
Full HD (1920x1080), IPS, AMD Ryzen 9 5900HX, ядра: 8 х 3.3 ГГц, RAM 16 ГБ, SSD 1000 ГБ, Radeon RX 6600M 8 ГБ</t>
  </si>
  <si>
    <t>Заработная плата за 3 месяца реализации проекта. Функции просюсера: создание концепции проекта;
прогнозирование результатов деятельности;
составление бюджета и поиск ресурсов.</t>
  </si>
  <si>
    <t>Наружная реклама</t>
  </si>
  <si>
    <t>Таргетированная реклама</t>
  </si>
  <si>
    <t>Наружная реклама и продвижение проекта (разработка медиаплана, его реализация, отчет), включая аренду рекламных площадей, печать, монтаж/демонтаж: щиты статичные по городу (30 шт.) - 495 000 руб. (330 тыс./мес. * 1,5 месяца); экраны диджитал по городу (12 шт.) - 147 000 руб. (98 тыс. /мес. *1,5 месяца); реклама в кинотеатре Империя грез Небо (расчет 2 руб. за зрителя) - 60 000 руб. (40 тыс./мес. *1,5 месяца); реклама на тв - 150 000 руб. (100 тыс./мес. *1,5 мес.); реклама на радио (5 выходов в день) - 75 000 руб. (50 тыс./мес. в эфире*1,5 месяца); реклама на остановках (50 остановок) - 225 000 руб. (3 тыс./мес. за 1 остановку *50 остановок*1,5 месяца) листовки (10 000 экз) - 16 000 руб. (1000 экз. = 1600 руб.).</t>
  </si>
  <si>
    <t>Таргетированная реклама проекта в течение 2х месяцев: ВК таргет - 200 000 руб. (100 тыс./мес. * 2 месяца); Яндекс директ - 200 000 руб. (100 тыс./мес. * 2 месяца).</t>
  </si>
  <si>
    <t>Гонорар режиссера-постановщика Игоря Ушакова (плательщик налога на профессиональный доход)</t>
  </si>
  <si>
    <t>Создание светового художественного оформления спектакля.</t>
  </si>
  <si>
    <t>Гонорар художника по свету Александра Романова (ИП)</t>
  </si>
  <si>
    <t>Гонорар художника по сценографии Валерия Кошлякова (ИП)</t>
  </si>
  <si>
    <t>Гонорар художника по костюмам Леонида Алексеева (ИП)</t>
  </si>
  <si>
    <t>Заработная плата артистов-вокалистов (в том числе налоговые отчисления с ФОТ)</t>
  </si>
  <si>
    <t>Заработная плата артистов оркестра (в том числе налоговые отчисления с ФОТ)</t>
  </si>
  <si>
    <t>Вознаграждение за оказание услуг продюсера постановки (плательщик налога на профессиональный доход)</t>
  </si>
  <si>
    <t>Вознаграждение за оказание услуг менеджеров постановки (плательщик налога на профессиональный доход) - 2 чел.</t>
  </si>
  <si>
    <t>Услуги по ведению бухгалтерского учета</t>
  </si>
  <si>
    <t>Вознаграждение за оказание услуг юридического сопровождения постановки (плательщик налога на профессиональный доход)</t>
  </si>
  <si>
    <t>Вознаграждение плательщиков налога на профессиональный доход за оказание услуг в качестве билетеров и капельдинеров</t>
  </si>
  <si>
    <t>Вознаграждение плательщиков налога на профессиональный доход за оказание услуг в качестве гардеробщиков</t>
  </si>
  <si>
    <t>Вознаграждение плательщиков налога на профессиональный доход за оказание услуг в качестве костюмеров</t>
  </si>
  <si>
    <t>Вознаграждение плательщиков налога на профессиональный доход за оказание услуг в качестве гримеров</t>
  </si>
  <si>
    <t>Плата за реализацию проекта в течение трех месяцев. Функционал режиссера-постановщика: 
- создание новой постановки,
- проведение кастинга и утверждение состава участников,
- проведение мизансценических репетиций, выпуска на сцена, технических репетиций, генеральных прогонов.</t>
  </si>
  <si>
    <t>Плата за реализацию проекта в течение трех месяцев. Функционал художника по сценографии: создание эскизов декораций, реквизита, бутафории; осуществление контроля за производством декораций, участие в монтаже и выпуске спектакля.</t>
  </si>
  <si>
    <t>Плата за реализацию проекта в течение трех месяцев. Функционал художника по костюмам: создание эскизов костюмов; подбор тканей; осуществление контроля за производством косюмов, участие в примерках и выпуске спектакля.</t>
  </si>
  <si>
    <t>Плата за работу продюсера над реализацией постановки в течение 3 месяцев. Функции просюсера: создание плана-графика выпуска спектакля, логистики проекта; прогнозирование результатов деятельности; составление бюджета и поиск ресурсов, партнеров постановки, обеспечение готовности декораций и костюмов к проведению премьерных показов.</t>
  </si>
  <si>
    <t>Ведение бухгалтерского учета, документации в течение 3х месяцев, подготовка и сдача отчетности проекта</t>
  </si>
  <si>
    <t>Вознаграждение юриста за юридическое сопровождение выпуска спектакля и проведения премьерных показов, в том числе составление проектов договоров с участниками проекта, контрагентами и партнерами и их согласование в течение 3х месяцев.</t>
  </si>
  <si>
    <t>Работа билетеров (15 человек, плательщики налога на профессиональный доход) на 2 премьерных показах - 159 600 руб. (5320 руб.*2 мероприятий = 10640 руб. *15 чел.)</t>
  </si>
  <si>
    <t>Работа костюмера (плательщик налога на профессиональный доход) 209280 руб. (4360 руб. *8 чел. = 34880 ) * 2 премьерных показа+4 репетиционных дня (6 дней)</t>
  </si>
  <si>
    <t>Работа гримера (плательщик налога на профессиональный доход) 255360 руб. (5320 руб.*8 чел. = 42560 руб.) * 2 премьерных показа+4 репетиционных дня (6 дней)</t>
  </si>
  <si>
    <t>Изготовление декораций постановки оперы "Любовь д`Артаньяна", в том числе монтаж/демонтаж декораций</t>
  </si>
  <si>
    <t>20% выручки от продажи билетов на два премьерных показа в Нижегородском театре оперы и балета имени А.С.Пушкина (2 премьерных показа*1152 места*1000 руб. (средняя стоимость билета)*100% заполняемости зала = 2 304 000 руб.)</t>
  </si>
  <si>
    <t>Участие 28 артистов-вокалистов (2 состава) в течение трех месяцев (занятость 30% от всего рабочего времени артиста) в репетиционном периоде, выпуске на сцене, премьерных показах 6-7 июля 2024 г. 30% от средней заработной платы артиста-вокалиста Нижегородского театра оперы и балета составляет 58500 руб. (в том числе налоговые отчисления ФОТ) *3 мес. = 175 500 руб./чел.</t>
  </si>
  <si>
    <t>Участие артистов оркестра в течение одного месяца (занятость 70% от всего рабочего времени артиста) в репетиционном периоде, выпуске на сцене, премьерных показах 6-7 июля 2024 г. 70% от средней заработной платы артиста оркестра Нижегородского театра оперы и балета составляет 127 400 руб./чел. (в том числе налоговые отчисления ФОТ)</t>
  </si>
  <si>
    <t>Плата за работу 2х менеджеров над реализацией постановки в течение 3 месяцев. Функции менеджера: обеспечение приезда и размещения постановочной команды, трансфера по г. Нижнему Новгороду, составление графика репетиций, организация и проведение примерок костюмов, коммуникаций с работниками площадки, администрирование на премьерных показах спектакля (85120 руб.*3 мес. = 255360 руб.) * 2 чел.</t>
  </si>
  <si>
    <t>Работа сотрудников гардероба, 6 человек (плательщики налога на профессиональный доход) 38304 руб. (3192 руб.*2 мероприятия = 6384 руб.) *6 человек</t>
  </si>
  <si>
    <t>Услуги по предоставлению сценической площадки для выпцска спектакля на сцене и техническому обеспечению светового оформления спектакля</t>
  </si>
  <si>
    <t>Предоставление сцены Нижегородского театра оперы и балета и комплекта светового оборудования, необходимого для проведения спектакля: световой пульт ЕТС, профильный прожектор 42 ед., светодиодный прожектор 40 ед., прожектор 4 ед., светильник рассеянного света 11 ед., стробоскоп 2 ед., прожектор полноповоротный 16 ед., светодиодный прибор 10 ед., прожектор линзовый 28 ед.</t>
  </si>
  <si>
    <t>Изготовление сценических костюмов постановки "Любовь д`Артаньяна" - исторические</t>
  </si>
  <si>
    <t>Изготовление 49 сценических костюмов для постановки "Любовь дАртаньяна" по эскизам художника (2 состава)</t>
  </si>
  <si>
    <t>Изготовление сценических костюмов постановки "Любовь д`Артаньяна" - (70е годы)</t>
  </si>
  <si>
    <t>Изготовление 16 сценических костюмов для постановки "Любовь д`Артаньяна" по эскизам художника (2 состава)</t>
  </si>
  <si>
    <t>Изготовление обуви для оперы "Любовь д`Артаньяна"</t>
  </si>
  <si>
    <t>Изготовление париков для оперы "Любовь д`Артаньяна"</t>
  </si>
  <si>
    <t>Изготовление 27 пар обуви для солистов по эскизам художника по костюмам</t>
  </si>
  <si>
    <t>Изготовление 36 париков для солистов по эскизам художника по костюмам</t>
  </si>
  <si>
    <t>В услуги входит изготовление декораций по эскизам художника: картины "Апартаменты королевы", "Площадь Мадонны", "Дом Буаносье", "Королевский дворец", "Таверна", "Площадь перед мушкетерской казармой", колонны - 6 шт., кровать королевы - 1 шт., рекамье королевы - 1 шт., скульптура - 3 шт., рама полуобъемная - 1 шт., атланты плоские - 1 шт.,  лавки на увертюру - 2 шт., диван для Дома Буаносье", пианино - 1 шт., кресла королевские - 2 шт., ширма - 1 шт., вешала для одежды - 1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</si>
</sst>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rgb="FF000000"/>
      <name val="Arial"/>
    </font>
    <font>
      <sz val="7"/>
      <color theme="0"/>
      <name val="Verdana Pro Light"/>
      <family val="2"/>
    </font>
    <font>
      <sz val="7"/>
      <color theme="1" tint="0.249977111117893"/>
      <name val="Verdana Pro Light"/>
      <family val="2"/>
    </font>
    <font>
      <b/>
      <sz val="7"/>
      <color theme="1" tint="0.249977111117893"/>
      <name val="Verdana Pro Light"/>
      <family val="2"/>
    </font>
    <font>
      <sz val="6"/>
      <color theme="1" tint="0.249977111117893"/>
      <name val="Verdana Pro Light"/>
      <family val="2"/>
    </font>
    <font>
      <sz val="12"/>
      <color theme="4"/>
      <name val="Verdana Pro Black"/>
      <family val="2"/>
    </font>
    <font>
      <sz val="8"/>
      <color theme="4"/>
      <name val="Verdana Pro Black"/>
      <family val="2"/>
      <charset val="204"/>
    </font>
    <font>
      <sz val="8"/>
      <name val="Arial"/>
      <family val="2"/>
      <charset val="204"/>
    </font>
    <font>
      <sz val="7"/>
      <name val="Verdana Pro Light"/>
      <family val="2"/>
    </font>
    <font>
      <b/>
      <sz val="10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1D1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000000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49" fontId="4" fillId="0" borderId="2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5" borderId="4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wrapText="1"/>
    </xf>
    <xf numFmtId="0" fontId="2" fillId="0" borderId="12" xfId="0" applyFont="1" applyBorder="1" applyAlignment="1">
      <alignment horizontal="center" wrapText="1"/>
    </xf>
    <xf numFmtId="17" fontId="2" fillId="0" borderId="0" xfId="0" applyNumberFormat="1" applyFont="1" applyAlignment="1">
      <alignment wrapText="1"/>
    </xf>
    <xf numFmtId="0" fontId="2" fillId="4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5" fillId="0" borderId="25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left" vertical="center" wrapText="1"/>
    </xf>
    <xf numFmtId="0" fontId="2" fillId="5" borderId="17" xfId="0" applyFont="1" applyFill="1" applyBorder="1" applyAlignment="1">
      <alignment horizontal="left" vertical="center" wrapText="1"/>
    </xf>
    <xf numFmtId="0" fontId="3" fillId="5" borderId="20" xfId="0" applyFont="1" applyFill="1" applyBorder="1" applyAlignment="1">
      <alignment wrapText="1"/>
    </xf>
    <xf numFmtId="0" fontId="3" fillId="5" borderId="21" xfId="0" applyFont="1" applyFill="1" applyBorder="1" applyAlignment="1">
      <alignment wrapText="1"/>
    </xf>
    <xf numFmtId="0" fontId="2" fillId="5" borderId="16" xfId="0" applyFont="1" applyFill="1" applyBorder="1" applyAlignment="1">
      <alignment wrapText="1"/>
    </xf>
    <xf numFmtId="0" fontId="2" fillId="5" borderId="17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2" fillId="5" borderId="22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vertical="center" wrapText="1"/>
    </xf>
    <xf numFmtId="0" fontId="2" fillId="5" borderId="23" xfId="0" applyFont="1" applyFill="1" applyBorder="1" applyAlignment="1">
      <alignment wrapText="1"/>
    </xf>
    <xf numFmtId="0" fontId="2" fillId="5" borderId="24" xfId="0" applyFont="1" applyFill="1" applyBorder="1" applyAlignment="1">
      <alignment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49" fontId="8" fillId="9" borderId="2" xfId="0" applyNumberFormat="1" applyFont="1" applyFill="1" applyBorder="1" applyAlignment="1">
      <alignment horizontal="center" vertical="center" wrapText="1"/>
    </xf>
    <xf numFmtId="49" fontId="8" fillId="9" borderId="13" xfId="0" applyNumberFormat="1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wrapText="1"/>
    </xf>
    <xf numFmtId="0" fontId="2" fillId="10" borderId="22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left" wrapText="1"/>
    </xf>
    <xf numFmtId="0" fontId="3" fillId="5" borderId="16" xfId="0" applyFont="1" applyFill="1" applyBorder="1" applyAlignment="1">
      <alignment horizontal="left" wrapText="1"/>
    </xf>
    <xf numFmtId="0" fontId="3" fillId="5" borderId="16" xfId="0" applyFont="1" applyFill="1" applyBorder="1" applyAlignment="1">
      <alignment horizontal="left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0" fontId="3" fillId="10" borderId="17" xfId="0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center" vertical="center" wrapText="1"/>
    </xf>
    <xf numFmtId="0" fontId="3" fillId="10" borderId="20" xfId="0" applyFont="1" applyFill="1" applyBorder="1" applyAlignment="1">
      <alignment horizontal="center" vertical="center" wrapText="1"/>
    </xf>
    <xf numFmtId="0" fontId="3" fillId="10" borderId="26" xfId="0" applyFont="1" applyFill="1" applyBorder="1" applyAlignment="1">
      <alignment horizontal="center" wrapText="1"/>
    </xf>
    <xf numFmtId="0" fontId="9" fillId="0" borderId="27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3" fillId="5" borderId="15" xfId="0" applyFont="1" applyFill="1" applyBorder="1" applyAlignment="1">
      <alignment vertical="center" wrapText="1"/>
    </xf>
    <xf numFmtId="0" fontId="3" fillId="5" borderId="16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25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wrapText="1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Medium7"/>
  <colors>
    <mruColors>
      <color rgb="FFE1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27" zoomScale="130" zoomScaleNormal="130" workbookViewId="0">
      <selection activeCell="F29" sqref="F29"/>
    </sheetView>
  </sheetViews>
  <sheetFormatPr defaultColWidth="8.77734375" defaultRowHeight="13.05" customHeight="1" outlineLevelRow="3"/>
  <cols>
    <col min="1" max="1" width="3.44140625" style="9" customWidth="1"/>
    <col min="2" max="2" width="20.77734375" style="3" customWidth="1"/>
    <col min="3" max="5" width="8.77734375" style="3"/>
    <col min="6" max="6" width="14.44140625" style="3" customWidth="1"/>
    <col min="7" max="7" width="13.44140625" style="3" customWidth="1"/>
    <col min="8" max="8" width="17.44140625" style="3" customWidth="1"/>
    <col min="9" max="9" width="13.5546875" style="3" customWidth="1"/>
    <col min="10" max="10" width="11.33203125" style="3" customWidth="1"/>
    <col min="11" max="16384" width="8.77734375" style="3"/>
  </cols>
  <sheetData>
    <row r="1" spans="1:8" ht="16.95" customHeight="1">
      <c r="A1" s="47" t="s">
        <v>18</v>
      </c>
      <c r="B1" s="48"/>
      <c r="C1" s="48"/>
      <c r="D1" s="48"/>
      <c r="E1" s="48"/>
      <c r="F1" s="48"/>
      <c r="G1" s="48"/>
      <c r="H1" s="49"/>
    </row>
    <row r="2" spans="1:8" ht="41.55" customHeight="1" thickBot="1">
      <c r="A2" s="38" t="s">
        <v>13</v>
      </c>
      <c r="B2" s="39" t="s">
        <v>4</v>
      </c>
      <c r="C2" s="40" t="s">
        <v>6</v>
      </c>
      <c r="D2" s="40" t="s">
        <v>7</v>
      </c>
      <c r="E2" s="40" t="s">
        <v>8</v>
      </c>
      <c r="F2" s="40" t="s">
        <v>9</v>
      </c>
      <c r="G2" s="40" t="s">
        <v>10</v>
      </c>
      <c r="H2" s="41" t="s">
        <v>0</v>
      </c>
    </row>
    <row r="3" spans="1:8" ht="16.5" customHeight="1">
      <c r="A3" s="69" t="s">
        <v>36</v>
      </c>
      <c r="B3" s="70"/>
      <c r="C3" s="24"/>
      <c r="D3" s="24"/>
      <c r="E3" s="24"/>
      <c r="F3" s="24"/>
      <c r="G3" s="24"/>
      <c r="H3" s="25"/>
    </row>
    <row r="4" spans="1:8" ht="153.6" outlineLevel="1">
      <c r="A4" s="11">
        <v>1</v>
      </c>
      <c r="B4" s="4" t="s">
        <v>82</v>
      </c>
      <c r="C4" s="4">
        <v>957500</v>
      </c>
      <c r="D4" s="4">
        <v>1</v>
      </c>
      <c r="E4" s="4">
        <f t="shared" ref="E4:E17" si="0">C4*D4</f>
        <v>957500</v>
      </c>
      <c r="F4" s="4">
        <v>957500</v>
      </c>
      <c r="G4" s="4">
        <f t="shared" ref="G4:G17" si="1">E4-F4</f>
        <v>0</v>
      </c>
      <c r="H4" s="13" t="s">
        <v>97</v>
      </c>
    </row>
    <row r="5" spans="1:8" ht="115.2" outlineLevel="1">
      <c r="A5" s="11">
        <v>2</v>
      </c>
      <c r="B5" s="4" t="s">
        <v>85</v>
      </c>
      <c r="C5" s="4">
        <v>1100000</v>
      </c>
      <c r="D5" s="4">
        <v>1</v>
      </c>
      <c r="E5" s="4">
        <f t="shared" si="0"/>
        <v>1100000</v>
      </c>
      <c r="F5" s="4">
        <v>1100000</v>
      </c>
      <c r="G5" s="4">
        <f t="shared" si="1"/>
        <v>0</v>
      </c>
      <c r="H5" s="13" t="s">
        <v>98</v>
      </c>
    </row>
    <row r="6" spans="1:8" ht="105.6" outlineLevel="1">
      <c r="A6" s="11">
        <v>3</v>
      </c>
      <c r="B6" s="4" t="s">
        <v>86</v>
      </c>
      <c r="C6" s="4">
        <v>275000</v>
      </c>
      <c r="D6" s="4">
        <v>1</v>
      </c>
      <c r="E6" s="4">
        <f t="shared" si="0"/>
        <v>275000</v>
      </c>
      <c r="F6" s="4">
        <v>275000</v>
      </c>
      <c r="G6" s="4">
        <f t="shared" si="1"/>
        <v>0</v>
      </c>
      <c r="H6" s="13" t="s">
        <v>99</v>
      </c>
    </row>
    <row r="7" spans="1:8" ht="28.8" outlineLevel="1">
      <c r="A7" s="11">
        <v>4</v>
      </c>
      <c r="B7" s="4" t="s">
        <v>84</v>
      </c>
      <c r="C7" s="4">
        <v>275000</v>
      </c>
      <c r="D7" s="4">
        <v>1</v>
      </c>
      <c r="E7" s="4">
        <f t="shared" si="0"/>
        <v>275000</v>
      </c>
      <c r="F7" s="4">
        <v>275000</v>
      </c>
      <c r="G7" s="4">
        <f t="shared" si="1"/>
        <v>0</v>
      </c>
      <c r="H7" s="13" t="s">
        <v>83</v>
      </c>
    </row>
    <row r="8" spans="1:8" ht="172.8" outlineLevel="1">
      <c r="A8" s="11">
        <v>5</v>
      </c>
      <c r="B8" s="4" t="s">
        <v>87</v>
      </c>
      <c r="C8" s="4">
        <v>175500</v>
      </c>
      <c r="D8" s="4">
        <v>27</v>
      </c>
      <c r="E8" s="4">
        <f t="shared" si="0"/>
        <v>4738500</v>
      </c>
      <c r="F8" s="4">
        <v>4738500</v>
      </c>
      <c r="G8" s="4">
        <f t="shared" si="1"/>
        <v>0</v>
      </c>
      <c r="H8" s="13" t="s">
        <v>108</v>
      </c>
    </row>
    <row r="9" spans="1:8" ht="163.19999999999999" outlineLevel="1">
      <c r="A9" s="11">
        <v>6</v>
      </c>
      <c r="B9" s="4" t="s">
        <v>88</v>
      </c>
      <c r="C9" s="4">
        <v>127400</v>
      </c>
      <c r="D9" s="4">
        <v>65</v>
      </c>
      <c r="E9" s="4">
        <f t="shared" si="0"/>
        <v>8281000</v>
      </c>
      <c r="F9" s="4">
        <v>8281000</v>
      </c>
      <c r="G9" s="4">
        <f t="shared" si="1"/>
        <v>0</v>
      </c>
      <c r="H9" s="13" t="s">
        <v>109</v>
      </c>
    </row>
    <row r="10" spans="1:8" ht="172.8" outlineLevel="1">
      <c r="A10" s="11">
        <v>7</v>
      </c>
      <c r="B10" s="4" t="s">
        <v>89</v>
      </c>
      <c r="C10" s="4">
        <v>106400</v>
      </c>
      <c r="D10" s="4">
        <v>3</v>
      </c>
      <c r="E10" s="4">
        <f t="shared" si="0"/>
        <v>319200</v>
      </c>
      <c r="F10" s="4">
        <v>319200</v>
      </c>
      <c r="G10" s="4">
        <f t="shared" si="1"/>
        <v>0</v>
      </c>
      <c r="H10" s="13" t="s">
        <v>100</v>
      </c>
    </row>
    <row r="11" spans="1:8" ht="192" outlineLevel="1">
      <c r="A11" s="11">
        <v>8</v>
      </c>
      <c r="B11" s="4" t="s">
        <v>90</v>
      </c>
      <c r="C11" s="4">
        <v>255360</v>
      </c>
      <c r="D11" s="4">
        <v>2</v>
      </c>
      <c r="E11" s="4">
        <f t="shared" si="0"/>
        <v>510720</v>
      </c>
      <c r="F11" s="4">
        <v>510720</v>
      </c>
      <c r="G11" s="4">
        <f t="shared" si="1"/>
        <v>0</v>
      </c>
      <c r="H11" s="13" t="s">
        <v>110</v>
      </c>
    </row>
    <row r="12" spans="1:8" ht="48" outlineLevel="1">
      <c r="A12" s="11">
        <v>9</v>
      </c>
      <c r="B12" s="4" t="s">
        <v>91</v>
      </c>
      <c r="C12" s="4">
        <v>66500</v>
      </c>
      <c r="D12" s="4">
        <v>3</v>
      </c>
      <c r="E12" s="4">
        <f t="shared" si="0"/>
        <v>199500</v>
      </c>
      <c r="F12" s="4">
        <v>199500</v>
      </c>
      <c r="G12" s="4">
        <f t="shared" si="1"/>
        <v>0</v>
      </c>
      <c r="H12" s="13" t="s">
        <v>101</v>
      </c>
    </row>
    <row r="13" spans="1:8" ht="115.2" outlineLevel="1">
      <c r="A13" s="11">
        <v>10</v>
      </c>
      <c r="B13" s="4" t="s">
        <v>92</v>
      </c>
      <c r="C13" s="4">
        <v>66500</v>
      </c>
      <c r="D13" s="4">
        <v>3</v>
      </c>
      <c r="E13" s="4">
        <f t="shared" si="0"/>
        <v>199500</v>
      </c>
      <c r="F13" s="4">
        <v>199500</v>
      </c>
      <c r="G13" s="4">
        <f t="shared" si="1"/>
        <v>0</v>
      </c>
      <c r="H13" s="13" t="s">
        <v>102</v>
      </c>
    </row>
    <row r="14" spans="1:8" ht="76.8" outlineLevel="1">
      <c r="A14" s="11">
        <v>11</v>
      </c>
      <c r="B14" s="4" t="s">
        <v>93</v>
      </c>
      <c r="C14" s="4">
        <v>10640</v>
      </c>
      <c r="D14" s="4">
        <v>15</v>
      </c>
      <c r="E14" s="4">
        <f t="shared" si="0"/>
        <v>159600</v>
      </c>
      <c r="F14" s="4">
        <v>159600</v>
      </c>
      <c r="G14" s="4">
        <f t="shared" si="1"/>
        <v>0</v>
      </c>
      <c r="H14" s="13" t="s">
        <v>103</v>
      </c>
    </row>
    <row r="15" spans="1:8" ht="67.2" outlineLevel="1">
      <c r="A15" s="11">
        <v>12</v>
      </c>
      <c r="B15" s="4" t="s">
        <v>94</v>
      </c>
      <c r="C15" s="4">
        <v>6384</v>
      </c>
      <c r="D15" s="4">
        <v>6</v>
      </c>
      <c r="E15" s="4">
        <f t="shared" si="0"/>
        <v>38304</v>
      </c>
      <c r="F15" s="4">
        <v>38304</v>
      </c>
      <c r="G15" s="4">
        <f t="shared" si="1"/>
        <v>0</v>
      </c>
      <c r="H15" s="13" t="s">
        <v>111</v>
      </c>
    </row>
    <row r="16" spans="1:8" ht="76.8" outlineLevel="1">
      <c r="A16" s="11">
        <v>13</v>
      </c>
      <c r="B16" s="4" t="s">
        <v>95</v>
      </c>
      <c r="C16" s="4">
        <v>34880</v>
      </c>
      <c r="D16" s="4">
        <v>6</v>
      </c>
      <c r="E16" s="4">
        <f t="shared" si="0"/>
        <v>209280</v>
      </c>
      <c r="F16" s="4">
        <v>209280</v>
      </c>
      <c r="G16" s="4">
        <f t="shared" si="1"/>
        <v>0</v>
      </c>
      <c r="H16" s="13" t="s">
        <v>104</v>
      </c>
    </row>
    <row r="17" spans="1:9" ht="76.8" outlineLevel="1">
      <c r="A17" s="11">
        <v>14</v>
      </c>
      <c r="B17" s="4" t="s">
        <v>96</v>
      </c>
      <c r="C17" s="4">
        <v>42560</v>
      </c>
      <c r="D17" s="4">
        <v>6</v>
      </c>
      <c r="E17" s="4">
        <f t="shared" si="0"/>
        <v>255360</v>
      </c>
      <c r="F17" s="4">
        <v>255360</v>
      </c>
      <c r="G17" s="4">
        <f t="shared" si="1"/>
        <v>0</v>
      </c>
      <c r="H17" s="13" t="s">
        <v>105</v>
      </c>
    </row>
    <row r="18" spans="1:9" ht="16.5" customHeight="1" thickBot="1">
      <c r="A18" s="56" t="s">
        <v>5</v>
      </c>
      <c r="B18" s="57"/>
      <c r="C18" s="26"/>
      <c r="D18" s="26"/>
      <c r="E18" s="26">
        <f>SUM(E4:E17)</f>
        <v>17518464</v>
      </c>
      <c r="F18" s="26"/>
      <c r="G18" s="26">
        <f>SUM(G4:G17)</f>
        <v>0</v>
      </c>
      <c r="H18" s="27"/>
    </row>
    <row r="19" spans="1:9" ht="16.5" customHeight="1">
      <c r="A19" s="58" t="s">
        <v>37</v>
      </c>
      <c r="B19" s="59"/>
      <c r="C19" s="28"/>
      <c r="D19" s="28"/>
      <c r="E19" s="28"/>
      <c r="F19" s="28"/>
      <c r="G19" s="28"/>
      <c r="H19" s="29"/>
    </row>
    <row r="20" spans="1:9" ht="182.4" outlineLevel="2">
      <c r="A20" s="23">
        <v>15</v>
      </c>
      <c r="B20" s="4" t="s">
        <v>112</v>
      </c>
      <c r="C20" s="4">
        <v>300000</v>
      </c>
      <c r="D20" s="4">
        <v>10</v>
      </c>
      <c r="E20" s="4">
        <f t="shared" ref="E20:E27" si="2">C20*D20</f>
        <v>3000000</v>
      </c>
      <c r="F20" s="4">
        <v>3000000</v>
      </c>
      <c r="G20" s="4">
        <f t="shared" ref="G20:G27" si="3">E20-F20</f>
        <v>0</v>
      </c>
      <c r="H20" s="4" t="s">
        <v>113</v>
      </c>
    </row>
    <row r="21" spans="1:9" ht="48" outlineLevel="2">
      <c r="A21" s="23">
        <v>16</v>
      </c>
      <c r="B21" s="4" t="s">
        <v>114</v>
      </c>
      <c r="C21" s="4">
        <v>6131217</v>
      </c>
      <c r="D21" s="4">
        <v>1</v>
      </c>
      <c r="E21" s="4">
        <f t="shared" si="2"/>
        <v>6131217</v>
      </c>
      <c r="F21" s="4">
        <v>2131217</v>
      </c>
      <c r="G21" s="4">
        <f t="shared" si="3"/>
        <v>4000000</v>
      </c>
      <c r="H21" s="13" t="s">
        <v>115</v>
      </c>
    </row>
    <row r="22" spans="1:9" ht="48" outlineLevel="2">
      <c r="A22" s="23">
        <v>17</v>
      </c>
      <c r="B22" s="4" t="s">
        <v>116</v>
      </c>
      <c r="C22" s="4">
        <v>1902097</v>
      </c>
      <c r="D22" s="4">
        <v>1</v>
      </c>
      <c r="E22" s="4">
        <f t="shared" si="2"/>
        <v>1902097</v>
      </c>
      <c r="F22" s="4">
        <v>1902097</v>
      </c>
      <c r="G22" s="4">
        <f t="shared" si="3"/>
        <v>0</v>
      </c>
      <c r="H22" s="13" t="s">
        <v>117</v>
      </c>
    </row>
    <row r="23" spans="1:9" ht="38.4" outlineLevel="2">
      <c r="A23" s="23">
        <v>18</v>
      </c>
      <c r="B23" s="4" t="s">
        <v>118</v>
      </c>
      <c r="C23" s="4">
        <v>675000</v>
      </c>
      <c r="D23" s="4">
        <v>1</v>
      </c>
      <c r="E23" s="4">
        <f t="shared" si="2"/>
        <v>675000</v>
      </c>
      <c r="F23" s="4">
        <v>675000</v>
      </c>
      <c r="G23" s="4">
        <f t="shared" si="3"/>
        <v>0</v>
      </c>
      <c r="H23" s="13" t="s">
        <v>120</v>
      </c>
    </row>
    <row r="24" spans="1:9" ht="28.8" outlineLevel="2">
      <c r="A24" s="23">
        <v>19</v>
      </c>
      <c r="B24" s="4" t="s">
        <v>119</v>
      </c>
      <c r="C24" s="4">
        <v>1834875</v>
      </c>
      <c r="D24" s="4">
        <v>1</v>
      </c>
      <c r="E24" s="4">
        <f t="shared" si="2"/>
        <v>1834875</v>
      </c>
      <c r="F24" s="4">
        <v>1834875</v>
      </c>
      <c r="G24" s="4">
        <f t="shared" si="3"/>
        <v>0</v>
      </c>
      <c r="H24" s="13" t="s">
        <v>121</v>
      </c>
    </row>
    <row r="25" spans="1:9" ht="220.8" outlineLevel="2">
      <c r="A25" s="23">
        <v>20</v>
      </c>
      <c r="B25" s="4" t="s">
        <v>106</v>
      </c>
      <c r="C25" s="4">
        <v>16700000</v>
      </c>
      <c r="D25" s="4">
        <v>1</v>
      </c>
      <c r="E25" s="4">
        <f t="shared" si="2"/>
        <v>16700000</v>
      </c>
      <c r="F25" s="4">
        <v>16700000</v>
      </c>
      <c r="G25" s="4">
        <f t="shared" si="3"/>
        <v>0</v>
      </c>
      <c r="H25" s="13" t="s">
        <v>122</v>
      </c>
    </row>
    <row r="26" spans="1:9" ht="316.8" outlineLevel="2">
      <c r="A26" s="23">
        <v>21</v>
      </c>
      <c r="B26" s="4" t="s">
        <v>78</v>
      </c>
      <c r="C26" s="4">
        <v>1168000</v>
      </c>
      <c r="D26" s="4">
        <v>1</v>
      </c>
      <c r="E26" s="4">
        <f t="shared" si="2"/>
        <v>1168000</v>
      </c>
      <c r="F26" s="4">
        <v>1168000</v>
      </c>
      <c r="G26" s="4">
        <f t="shared" si="3"/>
        <v>0</v>
      </c>
      <c r="H26" s="4" t="s">
        <v>80</v>
      </c>
    </row>
    <row r="27" spans="1:9" ht="76.8" outlineLevel="2">
      <c r="A27" s="23">
        <v>22</v>
      </c>
      <c r="B27" s="4" t="s">
        <v>79</v>
      </c>
      <c r="C27" s="4">
        <v>400000</v>
      </c>
      <c r="D27" s="4">
        <v>1</v>
      </c>
      <c r="E27" s="4">
        <f t="shared" si="2"/>
        <v>400000</v>
      </c>
      <c r="F27" s="4">
        <v>400000</v>
      </c>
      <c r="G27" s="4">
        <f t="shared" si="3"/>
        <v>0</v>
      </c>
      <c r="H27" s="4" t="s">
        <v>81</v>
      </c>
    </row>
    <row r="28" spans="1:9" ht="16.5" customHeight="1" thickBot="1">
      <c r="A28" s="56" t="s">
        <v>5</v>
      </c>
      <c r="B28" s="57"/>
      <c r="C28" s="26"/>
      <c r="D28" s="26"/>
      <c r="E28" s="26">
        <f>SUM(E20:E27)</f>
        <v>31811189</v>
      </c>
      <c r="F28" s="26"/>
      <c r="G28" s="26">
        <f>SUM(G20:G27)</f>
        <v>4000000</v>
      </c>
      <c r="H28" s="27"/>
      <c r="I28" s="10"/>
    </row>
    <row r="29" spans="1:9" ht="30.45" customHeight="1">
      <c r="A29" s="58" t="s">
        <v>38</v>
      </c>
      <c r="B29" s="59"/>
      <c r="C29" s="59"/>
      <c r="D29" s="59"/>
      <c r="E29" s="28"/>
      <c r="F29" s="28"/>
      <c r="G29" s="28"/>
      <c r="H29" s="29"/>
      <c r="I29" s="10"/>
    </row>
    <row r="30" spans="1:9" ht="16.5" customHeight="1" outlineLevel="3">
      <c r="A30" s="11">
        <v>23</v>
      </c>
      <c r="B30" s="5"/>
      <c r="C30" s="5"/>
      <c r="D30" s="5"/>
      <c r="E30" s="5">
        <f t="shared" ref="E30" si="4">C30*D30</f>
        <v>0</v>
      </c>
      <c r="F30" s="5"/>
      <c r="G30" s="4">
        <f t="shared" ref="G30" si="5">E30-F30</f>
        <v>0</v>
      </c>
      <c r="H30" s="14"/>
      <c r="I30" s="10"/>
    </row>
    <row r="31" spans="1:9" ht="16.5" customHeight="1" thickBot="1">
      <c r="A31" s="56" t="s">
        <v>5</v>
      </c>
      <c r="B31" s="57"/>
      <c r="C31" s="26"/>
      <c r="D31" s="26"/>
      <c r="E31" s="26">
        <f>SUM(E30:E30)</f>
        <v>0</v>
      </c>
      <c r="F31" s="26"/>
      <c r="G31" s="26">
        <f>SUM(G30:G30)</f>
        <v>0</v>
      </c>
      <c r="H31" s="27"/>
      <c r="I31" s="10"/>
    </row>
    <row r="32" spans="1:9" ht="19.05" customHeight="1">
      <c r="A32" s="60" t="s">
        <v>39</v>
      </c>
      <c r="B32" s="60"/>
      <c r="C32" s="60"/>
      <c r="D32" s="60"/>
      <c r="E32" s="30"/>
      <c r="F32" s="30"/>
      <c r="G32" s="30"/>
      <c r="H32" s="30"/>
      <c r="I32" s="10"/>
    </row>
    <row r="33" spans="1:10" ht="16.5" customHeight="1">
      <c r="A33" s="23">
        <v>24</v>
      </c>
      <c r="B33" s="4"/>
      <c r="C33" s="4"/>
      <c r="D33" s="4"/>
      <c r="E33" s="4">
        <f>C33*D33</f>
        <v>0</v>
      </c>
      <c r="F33" s="4"/>
      <c r="G33" s="4">
        <f>E33-F33</f>
        <v>0</v>
      </c>
      <c r="H33" s="4"/>
      <c r="I33" s="10"/>
    </row>
    <row r="34" spans="1:10" ht="16.5" customHeight="1" thickBot="1">
      <c r="A34" s="31"/>
      <c r="B34" s="32" t="s">
        <v>17</v>
      </c>
      <c r="C34" s="33"/>
      <c r="D34" s="33"/>
      <c r="E34" s="33">
        <f>SUM(E18+E28+E31)</f>
        <v>49329653</v>
      </c>
      <c r="F34" s="33"/>
      <c r="G34" s="33"/>
      <c r="H34" s="34"/>
      <c r="I34" s="10"/>
    </row>
    <row r="35" spans="1:10" ht="13.05" customHeight="1" thickBot="1"/>
    <row r="36" spans="1:10" ht="13.05" customHeight="1">
      <c r="A36" s="47"/>
      <c r="B36" s="48"/>
      <c r="C36" s="50">
        <v>2023</v>
      </c>
      <c r="D36" s="51"/>
      <c r="E36" s="51"/>
      <c r="F36" s="52"/>
      <c r="G36" s="53">
        <v>2024</v>
      </c>
      <c r="H36" s="54"/>
      <c r="I36" s="54"/>
      <c r="J36" s="55"/>
    </row>
    <row r="37" spans="1:10" ht="25.05" customHeight="1" thickBot="1">
      <c r="A37" s="42" t="s">
        <v>13</v>
      </c>
      <c r="B37" s="43" t="s">
        <v>20</v>
      </c>
      <c r="C37" s="35" t="s">
        <v>32</v>
      </c>
      <c r="D37" s="36" t="s">
        <v>33</v>
      </c>
      <c r="E37" s="36" t="s">
        <v>34</v>
      </c>
      <c r="F37" s="37" t="s">
        <v>35</v>
      </c>
      <c r="G37" s="35" t="s">
        <v>32</v>
      </c>
      <c r="H37" s="36" t="s">
        <v>33</v>
      </c>
      <c r="I37" s="36" t="s">
        <v>34</v>
      </c>
      <c r="J37" s="37" t="s">
        <v>35</v>
      </c>
    </row>
    <row r="38" spans="1:10" ht="13.05" customHeight="1">
      <c r="A38" s="61" t="s">
        <v>19</v>
      </c>
      <c r="B38" s="62"/>
      <c r="C38" s="62"/>
      <c r="D38" s="62"/>
      <c r="E38" s="62"/>
      <c r="F38" s="62"/>
      <c r="G38" s="62"/>
      <c r="H38" s="62"/>
      <c r="I38" s="62"/>
      <c r="J38" s="63"/>
    </row>
    <row r="39" spans="1:10" ht="86.4" outlineLevel="1">
      <c r="A39" s="17">
        <v>1</v>
      </c>
      <c r="B39" s="4" t="s">
        <v>107</v>
      </c>
      <c r="C39" s="12">
        <v>0</v>
      </c>
      <c r="D39" s="4">
        <v>460800</v>
      </c>
      <c r="E39" s="4">
        <v>0</v>
      </c>
      <c r="F39" s="13">
        <v>0</v>
      </c>
      <c r="G39" s="12">
        <v>0</v>
      </c>
      <c r="H39" s="4">
        <v>0</v>
      </c>
      <c r="I39" s="4">
        <v>0</v>
      </c>
      <c r="J39" s="13">
        <v>0</v>
      </c>
    </row>
    <row r="40" spans="1:10" ht="18" customHeight="1" thickBot="1">
      <c r="A40" s="64" t="s">
        <v>5</v>
      </c>
      <c r="B40" s="65"/>
      <c r="C40" s="44">
        <f t="shared" ref="C40:J40" si="6">SUM(C39:C39)</f>
        <v>0</v>
      </c>
      <c r="D40" s="44">
        <f t="shared" si="6"/>
        <v>460800</v>
      </c>
      <c r="E40" s="44">
        <f t="shared" si="6"/>
        <v>0</v>
      </c>
      <c r="F40" s="44">
        <f t="shared" si="6"/>
        <v>0</v>
      </c>
      <c r="G40" s="44">
        <f t="shared" si="6"/>
        <v>0</v>
      </c>
      <c r="H40" s="44">
        <f t="shared" si="6"/>
        <v>0</v>
      </c>
      <c r="I40" s="44">
        <f t="shared" si="6"/>
        <v>0</v>
      </c>
      <c r="J40" s="44">
        <f t="shared" si="6"/>
        <v>0</v>
      </c>
    </row>
    <row r="41" spans="1:10" ht="18" customHeight="1" thickBot="1">
      <c r="A41" s="45"/>
      <c r="B41" s="46" t="s">
        <v>17</v>
      </c>
      <c r="C41" s="66">
        <f>C40+D40+E40+F40+G40+H40+I40+J40</f>
        <v>460800</v>
      </c>
      <c r="D41" s="67"/>
      <c r="E41" s="67"/>
      <c r="F41" s="67"/>
      <c r="G41" s="67"/>
      <c r="H41" s="67"/>
      <c r="I41" s="67"/>
      <c r="J41" s="68"/>
    </row>
  </sheetData>
  <mergeCells count="14">
    <mergeCell ref="A38:J38"/>
    <mergeCell ref="A40:B40"/>
    <mergeCell ref="C41:J41"/>
    <mergeCell ref="A3:B3"/>
    <mergeCell ref="A18:B18"/>
    <mergeCell ref="A19:B19"/>
    <mergeCell ref="A1:H1"/>
    <mergeCell ref="A36:B36"/>
    <mergeCell ref="C36:F36"/>
    <mergeCell ref="G36:J36"/>
    <mergeCell ref="A28:B28"/>
    <mergeCell ref="A31:B31"/>
    <mergeCell ref="A29:D29"/>
    <mergeCell ref="A32:D32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opLeftCell="A16" zoomScale="70" zoomScaleNormal="70" workbookViewId="0">
      <selection activeCell="H19" sqref="H19"/>
    </sheetView>
  </sheetViews>
  <sheetFormatPr defaultRowHeight="13.2"/>
  <cols>
    <col min="2" max="2" width="19.5546875" customWidth="1"/>
    <col min="8" max="8" width="37" customWidth="1"/>
  </cols>
  <sheetData>
    <row r="1" spans="1:8" ht="40.950000000000003" customHeight="1" thickBot="1">
      <c r="A1" s="38" t="s">
        <v>13</v>
      </c>
      <c r="B1" s="39" t="s">
        <v>4</v>
      </c>
      <c r="C1" s="40" t="s">
        <v>6</v>
      </c>
      <c r="D1" s="40" t="s">
        <v>7</v>
      </c>
      <c r="E1" s="40" t="s">
        <v>8</v>
      </c>
      <c r="F1" s="40" t="s">
        <v>9</v>
      </c>
      <c r="G1" s="40" t="s">
        <v>10</v>
      </c>
      <c r="H1" s="41" t="s">
        <v>0</v>
      </c>
    </row>
    <row r="2" spans="1:8">
      <c r="A2" s="69" t="s">
        <v>36</v>
      </c>
      <c r="B2" s="70"/>
      <c r="C2" s="24"/>
      <c r="D2" s="24"/>
      <c r="E2" s="24"/>
      <c r="F2" s="24"/>
      <c r="G2" s="24"/>
      <c r="H2" s="25"/>
    </row>
    <row r="3" spans="1:8" ht="47.55" customHeight="1">
      <c r="A3" s="11">
        <v>1</v>
      </c>
      <c r="B3" s="4" t="s">
        <v>40</v>
      </c>
      <c r="C3" s="4">
        <v>60000</v>
      </c>
      <c r="D3" s="4">
        <v>3</v>
      </c>
      <c r="E3" s="4">
        <f>C3*D3</f>
        <v>180000</v>
      </c>
      <c r="F3" s="4">
        <v>0</v>
      </c>
      <c r="G3" s="4">
        <f>E3-F3</f>
        <v>180000</v>
      </c>
      <c r="H3" s="13" t="s">
        <v>77</v>
      </c>
    </row>
    <row r="4" spans="1:8" ht="71.55" customHeight="1">
      <c r="A4" s="11">
        <v>2</v>
      </c>
      <c r="B4" s="4" t="s">
        <v>49</v>
      </c>
      <c r="C4" s="4">
        <v>50000</v>
      </c>
      <c r="D4" s="4">
        <v>3</v>
      </c>
      <c r="E4" s="4">
        <f t="shared" ref="E4:E10" si="0">C4*D4</f>
        <v>150000</v>
      </c>
      <c r="F4" s="4">
        <v>0</v>
      </c>
      <c r="G4" s="4">
        <f t="shared" ref="G4:G10" si="1">E4-F4</f>
        <v>150000</v>
      </c>
      <c r="H4" s="13" t="s">
        <v>70</v>
      </c>
    </row>
    <row r="5" spans="1:8" ht="126.45" customHeight="1">
      <c r="A5" s="11">
        <v>3</v>
      </c>
      <c r="B5" s="4" t="s">
        <v>50</v>
      </c>
      <c r="C5" s="4">
        <v>55000</v>
      </c>
      <c r="D5" s="4">
        <v>3</v>
      </c>
      <c r="E5" s="4">
        <f t="shared" si="0"/>
        <v>165000</v>
      </c>
      <c r="F5" s="4">
        <v>0</v>
      </c>
      <c r="G5" s="4">
        <f t="shared" si="1"/>
        <v>165000</v>
      </c>
      <c r="H5" s="13" t="s">
        <v>69</v>
      </c>
    </row>
    <row r="6" spans="1:8" ht="148.05000000000001" customHeight="1">
      <c r="A6" s="11">
        <v>4</v>
      </c>
      <c r="B6" s="4" t="s">
        <v>52</v>
      </c>
      <c r="C6" s="4">
        <v>20000</v>
      </c>
      <c r="D6" s="4">
        <v>3</v>
      </c>
      <c r="E6" s="4">
        <f>C6*D6</f>
        <v>60000</v>
      </c>
      <c r="F6" s="4">
        <v>0</v>
      </c>
      <c r="G6" s="4">
        <f>E6-F6</f>
        <v>60000</v>
      </c>
      <c r="H6" s="13" t="s">
        <v>71</v>
      </c>
    </row>
    <row r="7" spans="1:8" ht="47.55" customHeight="1">
      <c r="A7" s="11">
        <v>5</v>
      </c>
      <c r="B7" s="4" t="s">
        <v>51</v>
      </c>
      <c r="C7" s="4">
        <v>62000</v>
      </c>
      <c r="D7" s="4">
        <v>3</v>
      </c>
      <c r="E7" s="4">
        <f>C7*D7</f>
        <v>186000</v>
      </c>
      <c r="F7" s="4">
        <v>186000</v>
      </c>
      <c r="G7" s="4">
        <f>E7-F7</f>
        <v>0</v>
      </c>
      <c r="H7" s="13" t="s">
        <v>72</v>
      </c>
    </row>
    <row r="8" spans="1:8" ht="47.55" customHeight="1">
      <c r="A8" s="11">
        <v>6</v>
      </c>
      <c r="B8" s="4" t="s">
        <v>53</v>
      </c>
      <c r="C8" s="4">
        <v>40000</v>
      </c>
      <c r="D8" s="4">
        <v>3</v>
      </c>
      <c r="E8" s="4">
        <f t="shared" si="0"/>
        <v>120000</v>
      </c>
      <c r="F8" s="4">
        <v>0</v>
      </c>
      <c r="G8" s="4">
        <f t="shared" si="1"/>
        <v>120000</v>
      </c>
      <c r="H8" s="13" t="s">
        <v>73</v>
      </c>
    </row>
    <row r="9" spans="1:8" ht="47.55" customHeight="1">
      <c r="A9" s="11">
        <v>7</v>
      </c>
      <c r="B9" s="4" t="s">
        <v>54</v>
      </c>
      <c r="C9" s="4">
        <v>150000</v>
      </c>
      <c r="D9" s="4">
        <v>3</v>
      </c>
      <c r="E9" s="4">
        <f t="shared" si="0"/>
        <v>450000</v>
      </c>
      <c r="F9" s="4">
        <v>200000</v>
      </c>
      <c r="G9" s="4">
        <f t="shared" si="1"/>
        <v>250000</v>
      </c>
      <c r="H9" s="13" t="s">
        <v>74</v>
      </c>
    </row>
    <row r="10" spans="1:8" ht="105" customHeight="1">
      <c r="A10" s="11">
        <v>8</v>
      </c>
      <c r="B10" s="4" t="s">
        <v>41</v>
      </c>
      <c r="C10" s="4">
        <v>40000</v>
      </c>
      <c r="D10" s="4">
        <v>3</v>
      </c>
      <c r="E10" s="4">
        <f t="shared" si="0"/>
        <v>120000</v>
      </c>
      <c r="F10" s="4">
        <v>50000</v>
      </c>
      <c r="G10" s="4">
        <f t="shared" si="1"/>
        <v>70000</v>
      </c>
      <c r="H10" s="13" t="s">
        <v>75</v>
      </c>
    </row>
    <row r="11" spans="1:8" ht="13.8" thickBot="1">
      <c r="A11" s="56" t="s">
        <v>5</v>
      </c>
      <c r="B11" s="57"/>
      <c r="C11" s="26"/>
      <c r="D11" s="26"/>
      <c r="E11" s="26">
        <f>SUM(E3:E10)</f>
        <v>1431000</v>
      </c>
      <c r="F11" s="26">
        <f>SUM(F3:F10)</f>
        <v>436000</v>
      </c>
      <c r="G11" s="26">
        <f>SUM(G3:G10)</f>
        <v>995000</v>
      </c>
      <c r="H11" s="27"/>
    </row>
    <row r="12" spans="1:8">
      <c r="A12" s="58" t="s">
        <v>37</v>
      </c>
      <c r="B12" s="59"/>
      <c r="C12" s="28"/>
      <c r="D12" s="28"/>
      <c r="E12" s="28"/>
      <c r="F12" s="28"/>
      <c r="G12" s="28"/>
      <c r="H12" s="29"/>
    </row>
    <row r="13" spans="1:8" ht="122.55" customHeight="1">
      <c r="A13" s="11">
        <v>9</v>
      </c>
      <c r="B13" s="4" t="s">
        <v>42</v>
      </c>
      <c r="C13" s="4">
        <v>65000</v>
      </c>
      <c r="D13" s="4">
        <v>1</v>
      </c>
      <c r="E13" s="4">
        <f>C13*D13</f>
        <v>65000</v>
      </c>
      <c r="F13" s="4">
        <v>0</v>
      </c>
      <c r="G13" s="4">
        <f>E13-F13</f>
        <v>65000</v>
      </c>
      <c r="H13" s="13" t="s">
        <v>43</v>
      </c>
    </row>
    <row r="14" spans="1:8" ht="133.94999999999999" customHeight="1">
      <c r="A14" s="11">
        <v>10</v>
      </c>
      <c r="B14" s="4" t="s">
        <v>44</v>
      </c>
      <c r="C14" s="4">
        <v>95000</v>
      </c>
      <c r="D14" s="4">
        <v>1</v>
      </c>
      <c r="E14" s="4">
        <f t="shared" ref="E14:E19" si="2">C14*D14</f>
        <v>95000</v>
      </c>
      <c r="F14" s="4">
        <v>0</v>
      </c>
      <c r="G14" s="4">
        <f t="shared" ref="G14:G19" si="3">E14-F14</f>
        <v>95000</v>
      </c>
      <c r="H14" s="13" t="s">
        <v>45</v>
      </c>
    </row>
    <row r="15" spans="1:8" ht="70.05" customHeight="1">
      <c r="A15" s="11">
        <v>11</v>
      </c>
      <c r="B15" s="4" t="s">
        <v>57</v>
      </c>
      <c r="C15" s="4">
        <v>80000</v>
      </c>
      <c r="D15" s="4">
        <v>1</v>
      </c>
      <c r="E15" s="4">
        <f>C15*D15</f>
        <v>80000</v>
      </c>
      <c r="F15" s="4">
        <v>80000</v>
      </c>
      <c r="G15" s="4">
        <f>E15-F15</f>
        <v>0</v>
      </c>
      <c r="H15" s="13" t="s">
        <v>63</v>
      </c>
    </row>
    <row r="16" spans="1:8" ht="78.45" customHeight="1">
      <c r="A16" s="11">
        <v>12</v>
      </c>
      <c r="B16" s="4" t="s">
        <v>59</v>
      </c>
      <c r="C16" s="4">
        <v>25000</v>
      </c>
      <c r="D16" s="4">
        <v>1</v>
      </c>
      <c r="E16" s="4">
        <f t="shared" si="2"/>
        <v>25000</v>
      </c>
      <c r="F16" s="4">
        <v>0</v>
      </c>
      <c r="G16" s="4">
        <f t="shared" si="3"/>
        <v>25000</v>
      </c>
      <c r="H16" s="13" t="s">
        <v>58</v>
      </c>
    </row>
    <row r="17" spans="1:8" ht="88.95" customHeight="1">
      <c r="A17" s="11">
        <v>13</v>
      </c>
      <c r="B17" s="4" t="s">
        <v>64</v>
      </c>
      <c r="C17" s="4">
        <v>10000</v>
      </c>
      <c r="D17" s="4">
        <v>5</v>
      </c>
      <c r="E17" s="4">
        <f t="shared" si="2"/>
        <v>50000</v>
      </c>
      <c r="F17" s="4">
        <v>50000</v>
      </c>
      <c r="G17" s="4">
        <f t="shared" si="3"/>
        <v>0</v>
      </c>
      <c r="H17" s="13" t="s">
        <v>68</v>
      </c>
    </row>
    <row r="18" spans="1:8" ht="60.45" customHeight="1">
      <c r="A18" s="11">
        <v>14</v>
      </c>
      <c r="B18" s="4" t="s">
        <v>55</v>
      </c>
      <c r="C18" s="4">
        <v>3000</v>
      </c>
      <c r="D18" s="4">
        <v>3</v>
      </c>
      <c r="E18" s="4">
        <f t="shared" si="2"/>
        <v>9000</v>
      </c>
      <c r="F18" s="4">
        <v>9000</v>
      </c>
      <c r="G18" s="4">
        <f t="shared" si="3"/>
        <v>0</v>
      </c>
      <c r="H18" s="13" t="s">
        <v>65</v>
      </c>
    </row>
    <row r="19" spans="1:8" ht="135" customHeight="1">
      <c r="A19" s="11">
        <v>15</v>
      </c>
      <c r="B19" s="4" t="s">
        <v>66</v>
      </c>
      <c r="C19" s="4">
        <v>5000</v>
      </c>
      <c r="D19" s="4">
        <v>5</v>
      </c>
      <c r="E19" s="4">
        <f t="shared" si="2"/>
        <v>25000</v>
      </c>
      <c r="F19" s="4">
        <v>25000</v>
      </c>
      <c r="G19" s="4">
        <f t="shared" si="3"/>
        <v>0</v>
      </c>
      <c r="H19" s="13" t="s">
        <v>67</v>
      </c>
    </row>
    <row r="20" spans="1:8" ht="73.5" customHeight="1">
      <c r="A20" s="11">
        <v>16</v>
      </c>
      <c r="B20" s="4" t="s">
        <v>56</v>
      </c>
      <c r="C20" s="4">
        <v>40000</v>
      </c>
      <c r="D20" s="4">
        <v>1</v>
      </c>
      <c r="E20" s="4">
        <f>C20*D20</f>
        <v>40000</v>
      </c>
      <c r="F20" s="4">
        <v>0</v>
      </c>
      <c r="G20" s="4">
        <f>E20-F20</f>
        <v>40000</v>
      </c>
      <c r="H20" s="13" t="s">
        <v>60</v>
      </c>
    </row>
    <row r="21" spans="1:8" ht="78" customHeight="1">
      <c r="A21" s="11">
        <v>17</v>
      </c>
      <c r="B21" s="4" t="s">
        <v>61</v>
      </c>
      <c r="C21" s="4">
        <v>10000</v>
      </c>
      <c r="D21" s="4">
        <v>3</v>
      </c>
      <c r="E21" s="4">
        <f>C21*D21</f>
        <v>30000</v>
      </c>
      <c r="F21" s="4">
        <v>30000</v>
      </c>
      <c r="G21" s="4">
        <f>E21-F21</f>
        <v>0</v>
      </c>
      <c r="H21" s="13" t="s">
        <v>62</v>
      </c>
    </row>
    <row r="22" spans="1:8" ht="13.8" thickBot="1">
      <c r="A22" s="56" t="s">
        <v>5</v>
      </c>
      <c r="B22" s="57"/>
      <c r="C22" s="26"/>
      <c r="D22" s="26"/>
      <c r="E22" s="26">
        <f>SUM(E13:E21)</f>
        <v>419000</v>
      </c>
      <c r="F22" s="26">
        <f>SUM(F13:F21)</f>
        <v>194000</v>
      </c>
      <c r="G22" s="26">
        <f>SUM(G13:G21)</f>
        <v>225000</v>
      </c>
      <c r="H22" s="27"/>
    </row>
    <row r="23" spans="1:8" ht="33.450000000000003" customHeight="1">
      <c r="A23" s="58" t="s">
        <v>38</v>
      </c>
      <c r="B23" s="59"/>
      <c r="C23" s="59"/>
      <c r="D23" s="59"/>
      <c r="E23" s="28"/>
      <c r="F23" s="28"/>
      <c r="G23" s="28"/>
      <c r="H23" s="29"/>
    </row>
    <row r="24" spans="1:8" ht="70.05" customHeight="1">
      <c r="A24" s="11">
        <v>18</v>
      </c>
      <c r="B24" s="5" t="s">
        <v>46</v>
      </c>
      <c r="C24" s="5">
        <v>1</v>
      </c>
      <c r="D24" s="5">
        <v>150000</v>
      </c>
      <c r="E24" s="5">
        <f>C24*D24</f>
        <v>150000</v>
      </c>
      <c r="F24" s="5">
        <v>130000</v>
      </c>
      <c r="G24" s="4">
        <f>E24-F24</f>
        <v>20000</v>
      </c>
      <c r="H24" s="14" t="s">
        <v>76</v>
      </c>
    </row>
    <row r="25" spans="1:8" ht="13.8" thickBot="1">
      <c r="A25" s="56" t="s">
        <v>5</v>
      </c>
      <c r="B25" s="57"/>
      <c r="C25" s="26"/>
      <c r="D25" s="26"/>
      <c r="E25" s="26">
        <f>SUM(E24:E24)</f>
        <v>150000</v>
      </c>
      <c r="F25" s="26">
        <f>SUM(F24:F24)</f>
        <v>130000</v>
      </c>
      <c r="G25" s="26">
        <f>SUM(G24:G24)</f>
        <v>20000</v>
      </c>
      <c r="H25" s="27"/>
    </row>
    <row r="26" spans="1:8" ht="20.55" customHeight="1">
      <c r="A26" s="60" t="s">
        <v>39</v>
      </c>
      <c r="B26" s="60"/>
      <c r="C26" s="60"/>
      <c r="D26" s="60"/>
      <c r="E26" s="30"/>
      <c r="F26" s="30"/>
      <c r="G26" s="30"/>
      <c r="H26" s="30"/>
    </row>
    <row r="27" spans="1:8" ht="22.5" customHeight="1">
      <c r="A27" s="23">
        <v>22</v>
      </c>
      <c r="B27" s="4" t="s">
        <v>47</v>
      </c>
      <c r="C27" s="4">
        <v>1</v>
      </c>
      <c r="D27" s="4">
        <v>15900</v>
      </c>
      <c r="E27" s="4">
        <f>C27*D27</f>
        <v>15900</v>
      </c>
      <c r="F27" s="4">
        <v>0</v>
      </c>
      <c r="G27" s="4">
        <f>E27-F27</f>
        <v>15900</v>
      </c>
      <c r="H27" s="4" t="s">
        <v>48</v>
      </c>
    </row>
    <row r="28" spans="1:8" ht="13.8" thickBot="1">
      <c r="A28" s="31"/>
      <c r="B28" s="32" t="s">
        <v>17</v>
      </c>
      <c r="C28" s="33"/>
      <c r="D28" s="33"/>
      <c r="E28" s="33">
        <f>SUM(E11+E22+E25)</f>
        <v>2000000</v>
      </c>
      <c r="F28" s="33">
        <f>SUM(F11+F22+F25)</f>
        <v>760000</v>
      </c>
      <c r="G28" s="33">
        <f>SUM(G11+G22+G25)</f>
        <v>1240000</v>
      </c>
      <c r="H28" s="34"/>
    </row>
    <row r="29" spans="1:8">
      <c r="A29" s="9"/>
      <c r="B29" s="3"/>
      <c r="C29" s="3"/>
      <c r="D29" s="3"/>
      <c r="E29" s="3"/>
      <c r="F29" s="3"/>
      <c r="G29" s="3"/>
      <c r="H29" s="3"/>
    </row>
  </sheetData>
  <mergeCells count="7">
    <mergeCell ref="A26:D26"/>
    <mergeCell ref="A2:B2"/>
    <mergeCell ref="A11:B11"/>
    <mergeCell ref="A12:B12"/>
    <mergeCell ref="A22:B22"/>
    <mergeCell ref="A23:D23"/>
    <mergeCell ref="A25:B25"/>
  </mergeCells>
  <pageMargins left="0.7" right="0.7" top="0.75" bottom="0.75" header="0.3" footer="0.3"/>
  <pageSetup paperSize="9" scale="8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80" zoomScaleNormal="80" workbookViewId="0">
      <selection activeCell="M21" sqref="M21"/>
    </sheetView>
  </sheetViews>
  <sheetFormatPr defaultColWidth="8.77734375" defaultRowHeight="13.05" customHeight="1" outlineLevelRow="1"/>
  <cols>
    <col min="1" max="1" width="3.44140625" style="3" customWidth="1"/>
    <col min="2" max="2" width="20.77734375" style="3" customWidth="1"/>
    <col min="3" max="12" width="8.77734375" style="3"/>
    <col min="13" max="13" width="20.77734375" style="3" customWidth="1"/>
    <col min="14" max="14" width="19.6640625" style="3" customWidth="1"/>
    <col min="15" max="16384" width="8.77734375" style="3"/>
  </cols>
  <sheetData>
    <row r="1" spans="1:22" ht="26.55" customHeight="1">
      <c r="A1" s="84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22"/>
    </row>
    <row r="2" spans="1:22" ht="31.5" customHeight="1">
      <c r="A2" s="1" t="s">
        <v>13</v>
      </c>
      <c r="B2" s="1" t="s">
        <v>4</v>
      </c>
      <c r="C2" s="2" t="s">
        <v>6</v>
      </c>
      <c r="D2" s="2" t="s">
        <v>7</v>
      </c>
      <c r="E2" s="2" t="s">
        <v>8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71" t="s">
        <v>15</v>
      </c>
      <c r="N2" s="72"/>
      <c r="O2" s="18"/>
      <c r="P2" s="18"/>
      <c r="Q2" s="18"/>
      <c r="R2" s="18"/>
      <c r="S2" s="18"/>
      <c r="T2" s="18"/>
      <c r="U2" s="18"/>
      <c r="V2" s="18"/>
    </row>
    <row r="3" spans="1:22" ht="47.55" customHeight="1">
      <c r="A3" s="4"/>
      <c r="B3" s="6" t="s">
        <v>11</v>
      </c>
      <c r="C3" s="7" t="s">
        <v>2</v>
      </c>
      <c r="D3" s="7" t="s">
        <v>3</v>
      </c>
      <c r="E3" s="7" t="s">
        <v>14</v>
      </c>
      <c r="F3" s="81" t="s">
        <v>28</v>
      </c>
      <c r="G3" s="82"/>
      <c r="H3" s="82"/>
      <c r="I3" s="82"/>
      <c r="J3" s="82"/>
      <c r="K3" s="82"/>
      <c r="L3" s="83"/>
      <c r="M3" s="15" t="s">
        <v>12</v>
      </c>
      <c r="N3" s="73" t="s">
        <v>29</v>
      </c>
    </row>
    <row r="4" spans="1:22" ht="13.05" customHeight="1">
      <c r="A4" s="74" t="s">
        <v>1</v>
      </c>
      <c r="B4" s="74"/>
      <c r="C4" s="19"/>
      <c r="D4" s="19"/>
      <c r="E4" s="19"/>
      <c r="F4" s="19"/>
      <c r="G4" s="19"/>
      <c r="H4" s="19"/>
      <c r="I4" s="19"/>
      <c r="J4" s="19"/>
      <c r="K4" s="19"/>
      <c r="L4" s="19"/>
      <c r="M4" s="75" t="s">
        <v>30</v>
      </c>
      <c r="N4" s="73"/>
    </row>
    <row r="5" spans="1:22" ht="13.05" customHeight="1" outlineLevel="1">
      <c r="A5" s="4">
        <v>1</v>
      </c>
      <c r="B5" s="4"/>
      <c r="C5" s="4"/>
      <c r="D5" s="4"/>
      <c r="E5" s="4">
        <f>C5*D5</f>
        <v>0</v>
      </c>
      <c r="F5" s="4"/>
      <c r="G5" s="4"/>
      <c r="H5" s="4"/>
      <c r="I5" s="4"/>
      <c r="J5" s="4"/>
      <c r="K5" s="4"/>
      <c r="L5" s="4"/>
      <c r="M5" s="76"/>
      <c r="N5" s="73"/>
    </row>
    <row r="6" spans="1:22" ht="13.05" customHeight="1" outlineLevel="1">
      <c r="A6" s="4">
        <v>2</v>
      </c>
      <c r="B6" s="4"/>
      <c r="C6" s="4"/>
      <c r="D6" s="4"/>
      <c r="E6" s="4">
        <f t="shared" ref="E6:E11" si="0">C6*D6</f>
        <v>0</v>
      </c>
      <c r="F6" s="4"/>
      <c r="G6" s="4"/>
      <c r="H6" s="4"/>
      <c r="I6" s="4"/>
      <c r="J6" s="4"/>
      <c r="K6" s="4"/>
      <c r="L6" s="4"/>
      <c r="M6" s="76"/>
      <c r="N6" s="73"/>
    </row>
    <row r="7" spans="1:22" ht="13.05" customHeight="1" outlineLevel="1">
      <c r="A7" s="4">
        <v>3</v>
      </c>
      <c r="B7" s="4"/>
      <c r="C7" s="4"/>
      <c r="D7" s="4"/>
      <c r="E7" s="4">
        <f t="shared" si="0"/>
        <v>0</v>
      </c>
      <c r="F7" s="4"/>
      <c r="G7" s="4"/>
      <c r="H7" s="4"/>
      <c r="I7" s="4"/>
      <c r="J7" s="4"/>
      <c r="K7" s="4"/>
      <c r="L7" s="4"/>
      <c r="M7" s="76"/>
      <c r="N7" s="73"/>
    </row>
    <row r="8" spans="1:22" ht="13.05" customHeight="1" outlineLevel="1">
      <c r="A8" s="4">
        <v>4</v>
      </c>
      <c r="B8" s="4"/>
      <c r="C8" s="4"/>
      <c r="D8" s="4"/>
      <c r="E8" s="4">
        <f t="shared" si="0"/>
        <v>0</v>
      </c>
      <c r="F8" s="4"/>
      <c r="G8" s="4"/>
      <c r="H8" s="4"/>
      <c r="I8" s="4"/>
      <c r="J8" s="4"/>
      <c r="K8" s="4"/>
      <c r="L8" s="4"/>
      <c r="M8" s="76"/>
      <c r="N8" s="73"/>
    </row>
    <row r="9" spans="1:22" ht="13.05" customHeight="1" outlineLevel="1">
      <c r="A9" s="4">
        <v>5</v>
      </c>
      <c r="B9" s="4"/>
      <c r="C9" s="4"/>
      <c r="D9" s="4"/>
      <c r="E9" s="4">
        <f t="shared" si="0"/>
        <v>0</v>
      </c>
      <c r="F9" s="4"/>
      <c r="G9" s="4"/>
      <c r="H9" s="4"/>
      <c r="I9" s="4"/>
      <c r="J9" s="4"/>
      <c r="K9" s="4"/>
      <c r="L9" s="4"/>
      <c r="M9" s="76"/>
      <c r="N9" s="73"/>
    </row>
    <row r="10" spans="1:22" ht="13.05" customHeight="1" outlineLevel="1">
      <c r="A10" s="4">
        <v>6</v>
      </c>
      <c r="B10" s="4"/>
      <c r="C10" s="4"/>
      <c r="D10" s="4"/>
      <c r="E10" s="4">
        <f t="shared" si="0"/>
        <v>0</v>
      </c>
      <c r="F10" s="4"/>
      <c r="G10" s="4"/>
      <c r="H10" s="4"/>
      <c r="I10" s="4"/>
      <c r="J10" s="4"/>
      <c r="K10" s="4"/>
      <c r="L10" s="4"/>
      <c r="M10" s="76"/>
      <c r="N10" s="73"/>
    </row>
    <row r="11" spans="1:22" ht="13.05" customHeight="1" outlineLevel="1">
      <c r="A11" s="4">
        <v>7</v>
      </c>
      <c r="B11" s="4"/>
      <c r="C11" s="4"/>
      <c r="D11" s="4"/>
      <c r="E11" s="4">
        <f t="shared" si="0"/>
        <v>0</v>
      </c>
      <c r="F11" s="4"/>
      <c r="G11" s="4"/>
      <c r="H11" s="4"/>
      <c r="I11" s="4"/>
      <c r="J11" s="4"/>
      <c r="K11" s="4"/>
      <c r="L11" s="4"/>
      <c r="M11" s="77"/>
      <c r="N11" s="73"/>
    </row>
    <row r="12" spans="1:22" ht="13.05" customHeight="1">
      <c r="A12" s="78" t="s">
        <v>5</v>
      </c>
      <c r="B12" s="78"/>
      <c r="C12" s="20"/>
      <c r="D12" s="20"/>
      <c r="E12" s="20">
        <f>SUM(E5:E11)</f>
        <v>0</v>
      </c>
      <c r="F12" s="20"/>
      <c r="G12" s="20"/>
      <c r="H12" s="20"/>
      <c r="I12" s="20"/>
      <c r="J12" s="20"/>
      <c r="K12" s="20"/>
      <c r="L12" s="20"/>
      <c r="M12" s="79" t="s">
        <v>31</v>
      </c>
      <c r="N12" s="73"/>
    </row>
    <row r="13" spans="1:22" ht="13.05" customHeight="1">
      <c r="A13" s="80" t="s">
        <v>1</v>
      </c>
      <c r="B13" s="80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79"/>
      <c r="N13" s="73"/>
    </row>
    <row r="14" spans="1:22" ht="13.05" customHeight="1" outlineLevel="1">
      <c r="A14" s="4">
        <v>8</v>
      </c>
      <c r="B14" s="4"/>
      <c r="C14" s="4"/>
      <c r="D14" s="4"/>
      <c r="E14" s="4">
        <f t="shared" ref="E14:E20" si="1">C14*D14</f>
        <v>0</v>
      </c>
      <c r="F14" s="4"/>
      <c r="G14" s="4"/>
      <c r="H14" s="4"/>
      <c r="I14" s="4"/>
      <c r="J14" s="4"/>
      <c r="K14" s="4"/>
      <c r="L14" s="4"/>
      <c r="M14" s="8"/>
    </row>
    <row r="15" spans="1:22" ht="13.05" customHeight="1" outlineLevel="1">
      <c r="A15" s="4">
        <v>9</v>
      </c>
      <c r="B15" s="4"/>
      <c r="C15" s="4"/>
      <c r="D15" s="4"/>
      <c r="E15" s="4">
        <f t="shared" si="1"/>
        <v>0</v>
      </c>
      <c r="F15" s="4"/>
      <c r="G15" s="4"/>
      <c r="H15" s="4"/>
      <c r="I15" s="4"/>
      <c r="J15" s="4"/>
      <c r="K15" s="4"/>
      <c r="L15" s="4"/>
      <c r="M15" s="8"/>
    </row>
    <row r="16" spans="1:22" ht="13.05" customHeight="1" outlineLevel="1">
      <c r="A16" s="4">
        <v>10</v>
      </c>
      <c r="B16" s="4"/>
      <c r="C16" s="4"/>
      <c r="D16" s="4"/>
      <c r="E16" s="4">
        <f t="shared" si="1"/>
        <v>0</v>
      </c>
      <c r="F16" s="4"/>
      <c r="G16" s="4"/>
      <c r="H16" s="4"/>
      <c r="I16" s="4"/>
      <c r="J16" s="4"/>
      <c r="K16" s="4"/>
      <c r="L16" s="4"/>
      <c r="M16" s="8"/>
    </row>
    <row r="17" spans="1:13" ht="13.05" customHeight="1" outlineLevel="1">
      <c r="A17" s="4">
        <v>11</v>
      </c>
      <c r="B17" s="4"/>
      <c r="C17" s="4"/>
      <c r="D17" s="4"/>
      <c r="E17" s="4">
        <f t="shared" si="1"/>
        <v>0</v>
      </c>
      <c r="F17" s="4"/>
      <c r="G17" s="4"/>
      <c r="H17" s="4"/>
      <c r="I17" s="4"/>
      <c r="J17" s="4"/>
      <c r="K17" s="4"/>
      <c r="L17" s="4"/>
      <c r="M17" s="8"/>
    </row>
    <row r="18" spans="1:13" ht="13.05" customHeight="1" outlineLevel="1">
      <c r="A18" s="4">
        <v>12</v>
      </c>
      <c r="B18" s="4"/>
      <c r="C18" s="4"/>
      <c r="D18" s="4"/>
      <c r="E18" s="4">
        <f t="shared" si="1"/>
        <v>0</v>
      </c>
      <c r="F18" s="4"/>
      <c r="G18" s="4"/>
      <c r="H18" s="4"/>
      <c r="I18" s="4"/>
      <c r="J18" s="4"/>
      <c r="K18" s="4"/>
      <c r="L18" s="4"/>
      <c r="M18" s="8"/>
    </row>
    <row r="19" spans="1:13" ht="13.05" customHeight="1" outlineLevel="1">
      <c r="A19" s="4">
        <v>13</v>
      </c>
      <c r="B19" s="4"/>
      <c r="C19" s="4"/>
      <c r="D19" s="4"/>
      <c r="E19" s="4">
        <f t="shared" si="1"/>
        <v>0</v>
      </c>
      <c r="F19" s="4"/>
      <c r="G19" s="4"/>
      <c r="H19" s="4"/>
      <c r="I19" s="4"/>
      <c r="J19" s="4"/>
      <c r="K19" s="4"/>
      <c r="L19" s="4"/>
      <c r="M19" s="8"/>
    </row>
    <row r="20" spans="1:13" ht="13.05" customHeight="1" outlineLevel="1">
      <c r="A20" s="4">
        <v>14</v>
      </c>
      <c r="B20" s="4"/>
      <c r="C20" s="4"/>
      <c r="D20" s="4"/>
      <c r="E20" s="4">
        <f t="shared" si="1"/>
        <v>0</v>
      </c>
      <c r="F20" s="4"/>
      <c r="G20" s="4"/>
      <c r="H20" s="4"/>
      <c r="I20" s="4"/>
      <c r="J20" s="4"/>
      <c r="K20" s="4"/>
      <c r="L20" s="4"/>
      <c r="M20" s="8"/>
    </row>
    <row r="21" spans="1:13" ht="13.05" customHeight="1">
      <c r="A21" s="78" t="s">
        <v>5</v>
      </c>
      <c r="B21" s="78"/>
      <c r="C21" s="20"/>
      <c r="D21" s="20"/>
      <c r="E21" s="20">
        <f>SUM(E14:E20)</f>
        <v>0</v>
      </c>
      <c r="F21" s="20"/>
      <c r="G21" s="20"/>
      <c r="H21" s="20"/>
      <c r="I21" s="20"/>
      <c r="J21" s="20"/>
      <c r="K21" s="20"/>
      <c r="L21" s="20"/>
      <c r="M21" s="10"/>
    </row>
    <row r="22" spans="1:13" ht="13.05" customHeight="1">
      <c r="A22" s="80" t="s">
        <v>1</v>
      </c>
      <c r="B22" s="80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0"/>
    </row>
    <row r="23" spans="1:13" ht="13.05" customHeight="1" outlineLevel="1">
      <c r="A23" s="4">
        <v>15</v>
      </c>
      <c r="B23" s="4"/>
      <c r="C23" s="4"/>
      <c r="D23" s="4"/>
      <c r="E23" s="4">
        <f t="shared" ref="E23:E29" si="2">C23*D23</f>
        <v>0</v>
      </c>
      <c r="F23" s="4"/>
      <c r="G23" s="4"/>
      <c r="H23" s="4"/>
      <c r="I23" s="4"/>
      <c r="J23" s="4"/>
      <c r="K23" s="4"/>
      <c r="L23" s="4"/>
      <c r="M23" s="10"/>
    </row>
    <row r="24" spans="1:13" ht="13.05" customHeight="1" outlineLevel="1">
      <c r="A24" s="4">
        <v>16</v>
      </c>
      <c r="B24" s="4"/>
      <c r="C24" s="4"/>
      <c r="D24" s="4"/>
      <c r="E24" s="4">
        <f t="shared" si="2"/>
        <v>0</v>
      </c>
      <c r="F24" s="4"/>
      <c r="G24" s="4"/>
      <c r="H24" s="4"/>
      <c r="I24" s="4"/>
      <c r="J24" s="4"/>
      <c r="K24" s="4"/>
      <c r="L24" s="4"/>
      <c r="M24" s="10"/>
    </row>
    <row r="25" spans="1:13" ht="13.05" customHeight="1" outlineLevel="1">
      <c r="A25" s="4">
        <v>17</v>
      </c>
      <c r="B25" s="4"/>
      <c r="C25" s="4"/>
      <c r="D25" s="4"/>
      <c r="E25" s="4">
        <f t="shared" si="2"/>
        <v>0</v>
      </c>
      <c r="F25" s="4"/>
      <c r="G25" s="4"/>
      <c r="H25" s="4"/>
      <c r="I25" s="4"/>
      <c r="J25" s="4"/>
      <c r="K25" s="4"/>
      <c r="L25" s="4"/>
      <c r="M25" s="10"/>
    </row>
    <row r="26" spans="1:13" ht="13.05" customHeight="1" outlineLevel="1">
      <c r="A26" s="4">
        <v>18</v>
      </c>
      <c r="B26" s="4"/>
      <c r="C26" s="4"/>
      <c r="D26" s="4"/>
      <c r="E26" s="4">
        <f t="shared" si="2"/>
        <v>0</v>
      </c>
      <c r="F26" s="4"/>
      <c r="G26" s="4"/>
      <c r="H26" s="4"/>
      <c r="I26" s="4"/>
      <c r="J26" s="4"/>
      <c r="K26" s="4"/>
      <c r="L26" s="4"/>
      <c r="M26" s="10"/>
    </row>
    <row r="27" spans="1:13" ht="13.05" customHeight="1" outlineLevel="1">
      <c r="A27" s="4">
        <v>19</v>
      </c>
      <c r="B27" s="4"/>
      <c r="C27" s="4"/>
      <c r="D27" s="4"/>
      <c r="E27" s="4">
        <f t="shared" si="2"/>
        <v>0</v>
      </c>
      <c r="F27" s="4"/>
      <c r="G27" s="4"/>
      <c r="H27" s="4"/>
      <c r="I27" s="4"/>
      <c r="J27" s="4"/>
      <c r="K27" s="4"/>
      <c r="L27" s="4"/>
      <c r="M27" s="10"/>
    </row>
    <row r="28" spans="1:13" ht="13.05" customHeight="1" outlineLevel="1">
      <c r="A28" s="4">
        <v>20</v>
      </c>
      <c r="B28" s="4"/>
      <c r="C28" s="4"/>
      <c r="D28" s="4"/>
      <c r="E28" s="4">
        <f t="shared" si="2"/>
        <v>0</v>
      </c>
      <c r="F28" s="4"/>
      <c r="G28" s="4"/>
      <c r="H28" s="4"/>
      <c r="I28" s="4"/>
      <c r="J28" s="4"/>
      <c r="K28" s="4"/>
      <c r="L28" s="4"/>
      <c r="M28" s="10"/>
    </row>
    <row r="29" spans="1:13" ht="13.05" customHeight="1" outlineLevel="1">
      <c r="A29" s="4">
        <v>21</v>
      </c>
      <c r="B29" s="4"/>
      <c r="C29" s="4"/>
      <c r="D29" s="4"/>
      <c r="E29" s="4">
        <f t="shared" si="2"/>
        <v>0</v>
      </c>
      <c r="F29" s="4"/>
      <c r="G29" s="4"/>
      <c r="H29" s="4"/>
      <c r="I29" s="4"/>
      <c r="J29" s="4"/>
      <c r="K29" s="4"/>
      <c r="L29" s="4"/>
      <c r="M29" s="10"/>
    </row>
    <row r="30" spans="1:13" ht="13.05" customHeight="1">
      <c r="A30" s="78" t="s">
        <v>5</v>
      </c>
      <c r="B30" s="78"/>
      <c r="C30" s="20"/>
      <c r="D30" s="20"/>
      <c r="E30" s="20">
        <f>SUM(E23:E29)</f>
        <v>0</v>
      </c>
      <c r="F30" s="20"/>
      <c r="G30" s="20"/>
      <c r="H30" s="20"/>
      <c r="I30" s="20"/>
      <c r="J30" s="20"/>
      <c r="K30" s="20"/>
      <c r="L30" s="20"/>
      <c r="M30" s="10"/>
    </row>
    <row r="31" spans="1:13" ht="13.05" customHeight="1">
      <c r="A31" s="21"/>
      <c r="B31" s="21" t="s">
        <v>17</v>
      </c>
      <c r="C31" s="21"/>
      <c r="D31" s="21"/>
      <c r="E31" s="21">
        <f>SUM(E12+E21+E30)</f>
        <v>0</v>
      </c>
      <c r="F31" s="21"/>
      <c r="G31" s="21"/>
      <c r="H31" s="21"/>
      <c r="I31" s="21"/>
      <c r="J31" s="21"/>
      <c r="K31" s="21"/>
      <c r="L31" s="21"/>
      <c r="M31" s="10"/>
    </row>
  </sheetData>
  <mergeCells count="12">
    <mergeCell ref="A21:B21"/>
    <mergeCell ref="A22:B22"/>
    <mergeCell ref="A30:B30"/>
    <mergeCell ref="F3:L3"/>
    <mergeCell ref="A1:L1"/>
    <mergeCell ref="M2:N2"/>
    <mergeCell ref="N3:N13"/>
    <mergeCell ref="A4:B4"/>
    <mergeCell ref="M4:M11"/>
    <mergeCell ref="A12:B12"/>
    <mergeCell ref="M12:M13"/>
    <mergeCell ref="A13:B13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 доходом</vt:lpstr>
      <vt:lpstr>Пример</vt:lpstr>
      <vt:lpstr>Этапы оплаты (Для подержанных)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1 1</cp:lastModifiedBy>
  <cp:lastPrinted>2024-03-09T15:15:46Z</cp:lastPrinted>
  <dcterms:created xsi:type="dcterms:W3CDTF">2019-12-13T14:14:14Z</dcterms:created>
  <dcterms:modified xsi:type="dcterms:W3CDTF">2024-03-10T20:27:45Z</dcterms:modified>
</cp:coreProperties>
</file>