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die Sprints\"/>
    </mc:Choice>
  </mc:AlternateContent>
  <xr:revisionPtr revIDLastSave="0" documentId="13_ncr:1_{BAB564D4-05F0-4B32-A607-FA116FEA82D0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pri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27" i="1"/>
  <c r="F7" i="1"/>
  <c r="E8" i="1"/>
  <c r="E9" i="1"/>
  <c r="H27" i="1"/>
  <c r="G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F12" i="1"/>
  <c r="E12" i="1"/>
  <c r="H11" i="1"/>
  <c r="E11" i="1"/>
  <c r="H10" i="1"/>
  <c r="E10" i="1"/>
  <c r="H9" i="1"/>
  <c r="H8" i="1"/>
  <c r="H7" i="1"/>
  <c r="I2" i="1"/>
  <c r="F26" i="1" l="1"/>
  <c r="F16" i="1"/>
  <c r="F18" i="1"/>
  <c r="F8" i="1"/>
  <c r="F20" i="1"/>
  <c r="F14" i="1"/>
  <c r="F10" i="1"/>
  <c r="F22" i="1"/>
  <c r="F24" i="1"/>
  <c r="F11" i="1"/>
  <c r="F13" i="1"/>
  <c r="F15" i="1"/>
  <c r="F17" i="1"/>
  <c r="F19" i="1"/>
  <c r="F21" i="1"/>
  <c r="F23" i="1"/>
  <c r="F25" i="1"/>
</calcChain>
</file>

<file path=xl/sharedStrings.xml><?xml version="1.0" encoding="utf-8"?>
<sst xmlns="http://schemas.openxmlformats.org/spreadsheetml/2006/main" count="27" uniqueCount="23">
  <si>
    <t>Game Name</t>
  </si>
  <si>
    <t>Number of task points / hour</t>
  </si>
  <si>
    <t>Student Name</t>
  </si>
  <si>
    <t>Minutes per task point</t>
  </si>
  <si>
    <t>Student ID</t>
  </si>
  <si>
    <t>Expected number of task points</t>
  </si>
  <si>
    <t>Burned Down</t>
  </si>
  <si>
    <t>Balance</t>
  </si>
  <si>
    <t>Day</t>
  </si>
  <si>
    <t>Planned</t>
  </si>
  <si>
    <t>Actual</t>
  </si>
  <si>
    <t>Ideal</t>
  </si>
  <si>
    <t>Daily Completed</t>
  </si>
  <si>
    <t>Task ID</t>
  </si>
  <si>
    <t>(36 hours - 1.8 hours per day - 12.6 hours per week)</t>
  </si>
  <si>
    <t>Rhythm game</t>
  </si>
  <si>
    <t>Le Chi Duong</t>
  </si>
  <si>
    <t>HAN20100126</t>
  </si>
  <si>
    <t>1, 2</t>
  </si>
  <si>
    <t>1, 2, 3</t>
  </si>
  <si>
    <t>2, 3, 4</t>
  </si>
  <si>
    <t>3, 4</t>
  </si>
  <si>
    <t>6, 7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</si>
</sst>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3" fillId="0" borderId="2" xfId="0" applyFont="1" applyBorder="1"/>
    <xf numFmtId="0" fontId="1" fillId="0" borderId="1" xfId="0" applyFont="1" applyBorder="1" applyAlignment="1">
      <alignment horizontal="center"/>
    </xf>
    <xf numFmtId="0" fontId="3" fillId="0" borderId="3" xfId="0" applyFont="1" applyBorder="1"/>
    <xf numFmtId="0" fontId="4" fillId="0" borderId="0" xfId="0" applyFont="1" applyAlignment="1"/>
    <xf numFmtId="0" fontId="5" fillId="0" borderId="0" xfId="0" applyFont="1" applyAlignment="1"/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Burndown Sprint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'Sprint 1'!$H$6</c:f>
              <c:strCache>
                <c:ptCount val="1"/>
                <c:pt idx="0">
                  <c:v>Daily Completed</c:v>
                </c:pt>
              </c:strCache>
            </c:strRef>
          </c:tx>
          <c:spPr>
            <a:ln w="25400" cmpd="sng">
              <a:solidFill>
                <a:srgbClr val="8064A2"/>
              </a:solidFill>
            </a:ln>
          </c:spPr>
          <c:marker>
            <c:symbol val="none"/>
          </c:marker>
          <c:cat>
            <c:numRef>
              <c:f>'Sprint 1'!$A$7:$A$27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'Sprint 1'!$H$7:$H$27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0</c:v>
                </c:pt>
                <c:pt idx="5">
                  <c:v>12</c:v>
                </c:pt>
                <c:pt idx="6">
                  <c:v>8</c:v>
                </c:pt>
                <c:pt idx="7">
                  <c:v>20</c:v>
                </c:pt>
                <c:pt idx="8">
                  <c:v>0</c:v>
                </c:pt>
                <c:pt idx="9">
                  <c:v>12</c:v>
                </c:pt>
                <c:pt idx="10">
                  <c:v>24</c:v>
                </c:pt>
                <c:pt idx="11">
                  <c:v>0</c:v>
                </c:pt>
                <c:pt idx="12">
                  <c:v>8</c:v>
                </c:pt>
                <c:pt idx="13">
                  <c:v>0</c:v>
                </c:pt>
                <c:pt idx="14">
                  <c:v>0</c:v>
                </c:pt>
                <c:pt idx="15">
                  <c:v>16</c:v>
                </c:pt>
                <c:pt idx="16">
                  <c:v>24</c:v>
                </c:pt>
                <c:pt idx="17">
                  <c:v>24</c:v>
                </c:pt>
                <c:pt idx="18">
                  <c:v>8</c:v>
                </c:pt>
                <c:pt idx="19">
                  <c:v>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7-4550-9ECC-A006927A3EA8}"/>
            </c:ext>
          </c:extLst>
        </c:ser>
        <c:ser>
          <c:idx val="1"/>
          <c:order val="1"/>
          <c:tx>
            <c:strRef>
              <c:f>'Sprint 1'!$G$6</c:f>
              <c:strCache>
                <c:ptCount val="1"/>
                <c:pt idx="0">
                  <c:v>Ideal</c:v>
                </c:pt>
              </c:strCache>
            </c:strRef>
          </c:tx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'Sprint 1'!$A$7:$A$27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'Sprint 1'!$G$7:$G$27</c:f>
              <c:numCache>
                <c:formatCode>General</c:formatCode>
                <c:ptCount val="21"/>
                <c:pt idx="0">
                  <c:v>172</c:v>
                </c:pt>
                <c:pt idx="1">
                  <c:v>163.4</c:v>
                </c:pt>
                <c:pt idx="2">
                  <c:v>154.80000000000001</c:v>
                </c:pt>
                <c:pt idx="3">
                  <c:v>146.19999999999999</c:v>
                </c:pt>
                <c:pt idx="4">
                  <c:v>137.6</c:v>
                </c:pt>
                <c:pt idx="5">
                  <c:v>129</c:v>
                </c:pt>
                <c:pt idx="6">
                  <c:v>120.4</c:v>
                </c:pt>
                <c:pt idx="7">
                  <c:v>111.8</c:v>
                </c:pt>
                <c:pt idx="8">
                  <c:v>103.2</c:v>
                </c:pt>
                <c:pt idx="9">
                  <c:v>94.6</c:v>
                </c:pt>
                <c:pt idx="10">
                  <c:v>86</c:v>
                </c:pt>
                <c:pt idx="11">
                  <c:v>77.400000000000006</c:v>
                </c:pt>
                <c:pt idx="12">
                  <c:v>68.8</c:v>
                </c:pt>
                <c:pt idx="13">
                  <c:v>60.2</c:v>
                </c:pt>
                <c:pt idx="14">
                  <c:v>51.6</c:v>
                </c:pt>
                <c:pt idx="15">
                  <c:v>43</c:v>
                </c:pt>
                <c:pt idx="16">
                  <c:v>34.4</c:v>
                </c:pt>
                <c:pt idx="17">
                  <c:v>25.8</c:v>
                </c:pt>
                <c:pt idx="18">
                  <c:v>17.2</c:v>
                </c:pt>
                <c:pt idx="19">
                  <c:v>8.6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7-4550-9ECC-A006927A3EA8}"/>
            </c:ext>
          </c:extLst>
        </c:ser>
        <c:ser>
          <c:idx val="2"/>
          <c:order val="2"/>
          <c:tx>
            <c:strRef>
              <c:f>'Sprint 1'!$E$6</c:f>
              <c:strCache>
                <c:ptCount val="1"/>
                <c:pt idx="0">
                  <c:v>Planned</c:v>
                </c:pt>
              </c:strCache>
            </c:strRef>
          </c:tx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'Sprint 1'!$A$7:$A$27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'Sprint 1'!$E$7:$E$27</c:f>
              <c:numCache>
                <c:formatCode>General</c:formatCode>
                <c:ptCount val="21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  <c:pt idx="3">
                  <c:v>156</c:v>
                </c:pt>
                <c:pt idx="4">
                  <c:v>156</c:v>
                </c:pt>
                <c:pt idx="5">
                  <c:v>140</c:v>
                </c:pt>
                <c:pt idx="6">
                  <c:v>124</c:v>
                </c:pt>
                <c:pt idx="7">
                  <c:v>108</c:v>
                </c:pt>
                <c:pt idx="8">
                  <c:v>108</c:v>
                </c:pt>
                <c:pt idx="9">
                  <c:v>108</c:v>
                </c:pt>
                <c:pt idx="10">
                  <c:v>92</c:v>
                </c:pt>
                <c:pt idx="11">
                  <c:v>92</c:v>
                </c:pt>
                <c:pt idx="12">
                  <c:v>76</c:v>
                </c:pt>
                <c:pt idx="13">
                  <c:v>60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28</c:v>
                </c:pt>
                <c:pt idx="18">
                  <c:v>28</c:v>
                </c:pt>
                <c:pt idx="19">
                  <c:v>12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7-4550-9ECC-A006927A3EA8}"/>
            </c:ext>
          </c:extLst>
        </c:ser>
        <c:ser>
          <c:idx val="3"/>
          <c:order val="3"/>
          <c:tx>
            <c:strRef>
              <c:f>'Sprint 1'!$F$6</c:f>
              <c:strCache>
                <c:ptCount val="1"/>
                <c:pt idx="0">
                  <c:v>Actual</c:v>
                </c:pt>
              </c:strCache>
            </c:strRef>
          </c:tx>
          <c:spPr>
            <a:ln w="25400" cmpd="sng">
              <a:solidFill>
                <a:srgbClr val="9BBB59"/>
              </a:solidFill>
            </a:ln>
          </c:spPr>
          <c:marker>
            <c:symbol val="none"/>
          </c:marker>
          <c:cat>
            <c:numRef>
              <c:f>'Sprint 1'!$A$7:$A$27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'Sprint 1'!$F$7:$F$27</c:f>
              <c:numCache>
                <c:formatCode>General</c:formatCode>
                <c:ptCount val="21"/>
                <c:pt idx="0">
                  <c:v>172</c:v>
                </c:pt>
                <c:pt idx="1">
                  <c:v>172</c:v>
                </c:pt>
                <c:pt idx="2">
                  <c:v>172</c:v>
                </c:pt>
                <c:pt idx="3">
                  <c:v>160</c:v>
                </c:pt>
                <c:pt idx="4">
                  <c:v>160</c:v>
                </c:pt>
                <c:pt idx="5">
                  <c:v>148</c:v>
                </c:pt>
                <c:pt idx="6">
                  <c:v>140</c:v>
                </c:pt>
                <c:pt idx="7">
                  <c:v>120</c:v>
                </c:pt>
                <c:pt idx="8">
                  <c:v>120</c:v>
                </c:pt>
                <c:pt idx="9">
                  <c:v>108</c:v>
                </c:pt>
                <c:pt idx="10">
                  <c:v>84</c:v>
                </c:pt>
                <c:pt idx="11">
                  <c:v>84</c:v>
                </c:pt>
                <c:pt idx="12">
                  <c:v>76</c:v>
                </c:pt>
                <c:pt idx="13">
                  <c:v>76</c:v>
                </c:pt>
                <c:pt idx="14">
                  <c:v>76</c:v>
                </c:pt>
                <c:pt idx="15">
                  <c:v>60</c:v>
                </c:pt>
                <c:pt idx="16">
                  <c:v>36</c:v>
                </c:pt>
                <c:pt idx="17">
                  <c:v>12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7-4550-9ECC-A006927A3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7855683"/>
        <c:axId val="1430593429"/>
      </c:lineChart>
      <c:catAx>
        <c:axId val="1107855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Sprint Timeline (days)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>
              <a:defRPr sz="800">
                <a:solidFill>
                  <a:srgbClr val="222222"/>
                </a:solidFill>
              </a:defRPr>
            </a:pPr>
            <a:endParaRPr lang="en-US"/>
          </a:p>
        </c:txPr>
        <c:crossAx val="1430593429"/>
        <c:crosses val="autoZero"/>
        <c:auto val="1"/>
        <c:lblAlgn val="ctr"/>
        <c:lblOffset val="100"/>
        <c:noMultiLvlLbl val="1"/>
      </c:catAx>
      <c:valAx>
        <c:axId val="1430593429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Sum of Task Point Estimates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1107855683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0</xdr:rowOff>
    </xdr:from>
    <xdr:to>
      <xdr:col>22</xdr:col>
      <xdr:colOff>0</xdr:colOff>
      <xdr:row>27</xdr:row>
      <xdr:rowOff>66675</xdr:rowOff>
    </xdr:to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"/>
  <sheetViews>
    <sheetView tabSelected="1" workbookViewId="0">
      <selection activeCell="H32" sqref="H32"/>
    </sheetView>
  </sheetViews>
  <sheetFormatPr defaultColWidth="15.140625" defaultRowHeight="15.75" customHeight="1"/>
  <cols>
    <col min="1" max="1" width="14.85546875" customWidth="1"/>
    <col min="2" max="2" width="14.85546875" style="2" customWidth="1"/>
    <col min="3" max="6" width="7.5703125" customWidth="1"/>
    <col min="7" max="7" width="8" customWidth="1"/>
    <col min="8" max="8" width="14.140625" customWidth="1"/>
    <col min="9" max="22" width="7.5703125" customWidth="1"/>
  </cols>
  <sheetData>
    <row r="1" spans="1:10" ht="15" customHeight="1">
      <c r="A1" s="1" t="s">
        <v>0</v>
      </c>
      <c r="B1" s="1"/>
      <c r="C1" s="2" t="s">
        <v>15</v>
      </c>
      <c r="F1" s="3" t="s">
        <v>1</v>
      </c>
      <c r="G1" s="4"/>
      <c r="H1" s="4"/>
      <c r="I1" s="2">
        <v>4</v>
      </c>
    </row>
    <row r="2" spans="1:10" ht="15" customHeight="1">
      <c r="A2" s="3" t="s">
        <v>2</v>
      </c>
      <c r="B2" s="3"/>
      <c r="C2" s="2" t="s">
        <v>16</v>
      </c>
      <c r="F2" s="3" t="s">
        <v>3</v>
      </c>
      <c r="G2" s="4"/>
      <c r="H2" s="4"/>
      <c r="I2" s="5">
        <f>60/I1</f>
        <v>15</v>
      </c>
    </row>
    <row r="3" spans="1:10" ht="15" customHeight="1">
      <c r="A3" s="3" t="s">
        <v>4</v>
      </c>
      <c r="B3" s="3"/>
      <c r="C3" s="2" t="s">
        <v>17</v>
      </c>
      <c r="F3" s="6" t="s">
        <v>5</v>
      </c>
      <c r="G3" s="4"/>
      <c r="H3" s="4"/>
      <c r="I3" s="7">
        <v>144</v>
      </c>
      <c r="J3" t="s">
        <v>14</v>
      </c>
    </row>
    <row r="4" spans="1:10" ht="15" customHeight="1">
      <c r="A4" s="3"/>
      <c r="B4" s="3"/>
      <c r="G4" s="4"/>
      <c r="H4" s="4"/>
    </row>
    <row r="5" spans="1:10" ht="15" customHeight="1">
      <c r="A5" s="8"/>
      <c r="B5" s="31"/>
      <c r="C5" s="35" t="s">
        <v>6</v>
      </c>
      <c r="D5" s="36"/>
      <c r="E5" s="37" t="s">
        <v>7</v>
      </c>
      <c r="F5" s="38"/>
      <c r="G5" s="9"/>
      <c r="H5" s="10"/>
    </row>
    <row r="6" spans="1:10" ht="15" customHeight="1">
      <c r="A6" s="11" t="s">
        <v>8</v>
      </c>
      <c r="B6" s="32" t="s">
        <v>13</v>
      </c>
      <c r="C6" s="30" t="s">
        <v>9</v>
      </c>
      <c r="D6" s="12" t="s">
        <v>10</v>
      </c>
      <c r="E6" s="11" t="s">
        <v>9</v>
      </c>
      <c r="F6" s="12" t="s">
        <v>10</v>
      </c>
      <c r="G6" s="12" t="s">
        <v>11</v>
      </c>
      <c r="H6" s="13" t="s">
        <v>12</v>
      </c>
    </row>
    <row r="7" spans="1:10" ht="15" customHeight="1">
      <c r="A7" s="14">
        <v>0</v>
      </c>
      <c r="B7" s="33"/>
      <c r="C7" s="15"/>
      <c r="D7" s="16"/>
      <c r="E7" s="17">
        <v>172</v>
      </c>
      <c r="F7" s="18">
        <f>E7</f>
        <v>172</v>
      </c>
      <c r="G7" s="19">
        <v>172</v>
      </c>
      <c r="H7" s="20">
        <f t="shared" ref="H7:H27" si="0">IF(D7="",0,D7)</f>
        <v>0</v>
      </c>
    </row>
    <row r="8" spans="1:10" ht="15" customHeight="1">
      <c r="A8" s="21">
        <v>1</v>
      </c>
      <c r="B8" s="33"/>
      <c r="C8" s="17">
        <v>0</v>
      </c>
      <c r="D8" s="22">
        <v>0</v>
      </c>
      <c r="E8" s="23">
        <f>$E$7-SUM($C$8:C8)</f>
        <v>172</v>
      </c>
      <c r="F8" s="19">
        <f t="shared" ref="F8:F27" si="1">IF(D8="",NA(),$F$7-SUM($D$8:D8))</f>
        <v>172</v>
      </c>
      <c r="G8" s="19">
        <v>163.4</v>
      </c>
      <c r="H8" s="19">
        <f t="shared" si="0"/>
        <v>0</v>
      </c>
      <c r="I8" s="40"/>
    </row>
    <row r="9" spans="1:10" ht="15" customHeight="1">
      <c r="A9" s="21">
        <v>2</v>
      </c>
      <c r="B9" s="33"/>
      <c r="C9" s="17">
        <v>0</v>
      </c>
      <c r="D9" s="22">
        <v>0</v>
      </c>
      <c r="E9" s="23">
        <f>$E$7-SUM($C$8:C9)</f>
        <v>172</v>
      </c>
      <c r="F9" s="19">
        <f>IF(D9="",NA(),$F$7-SUM($D$8:D9))</f>
        <v>172</v>
      </c>
      <c r="G9" s="19">
        <v>154.80000000000001</v>
      </c>
      <c r="H9" s="19">
        <f t="shared" si="0"/>
        <v>0</v>
      </c>
      <c r="I9" s="40"/>
    </row>
    <row r="10" spans="1:10" ht="15" customHeight="1">
      <c r="A10" s="21">
        <v>3</v>
      </c>
      <c r="B10" s="41" t="s">
        <v>18</v>
      </c>
      <c r="C10" s="17">
        <v>16</v>
      </c>
      <c r="D10" s="22">
        <v>12</v>
      </c>
      <c r="E10" s="23">
        <f t="shared" ref="E8:E27" si="2">$E$7-SUM($C$8:C10)</f>
        <v>156</v>
      </c>
      <c r="F10" s="19">
        <f t="shared" si="1"/>
        <v>160</v>
      </c>
      <c r="G10" s="19">
        <v>146.19999999999999</v>
      </c>
      <c r="H10" s="19">
        <f t="shared" si="0"/>
        <v>12</v>
      </c>
      <c r="I10" s="40"/>
    </row>
    <row r="11" spans="1:10" ht="15" customHeight="1">
      <c r="A11" s="21">
        <v>4</v>
      </c>
      <c r="B11" s="33"/>
      <c r="C11" s="17">
        <v>0</v>
      </c>
      <c r="D11" s="22">
        <v>0</v>
      </c>
      <c r="E11" s="23">
        <f t="shared" si="2"/>
        <v>156</v>
      </c>
      <c r="F11" s="19">
        <f t="shared" si="1"/>
        <v>160</v>
      </c>
      <c r="G11" s="19">
        <v>137.6</v>
      </c>
      <c r="H11" s="19">
        <f t="shared" si="0"/>
        <v>0</v>
      </c>
      <c r="I11" s="40"/>
    </row>
    <row r="12" spans="1:10" ht="15" customHeight="1">
      <c r="A12" s="21">
        <v>5</v>
      </c>
      <c r="B12" s="41" t="s">
        <v>18</v>
      </c>
      <c r="C12" s="17">
        <v>16</v>
      </c>
      <c r="D12" s="22">
        <v>12</v>
      </c>
      <c r="E12" s="23">
        <f t="shared" si="2"/>
        <v>140</v>
      </c>
      <c r="F12" s="19">
        <f t="shared" si="1"/>
        <v>148</v>
      </c>
      <c r="G12" s="19">
        <v>129</v>
      </c>
      <c r="H12" s="19">
        <f t="shared" si="0"/>
        <v>12</v>
      </c>
      <c r="I12" s="40"/>
    </row>
    <row r="13" spans="1:10" ht="15" customHeight="1">
      <c r="A13" s="21">
        <v>6</v>
      </c>
      <c r="B13" s="41" t="s">
        <v>19</v>
      </c>
      <c r="C13" s="17">
        <v>16</v>
      </c>
      <c r="D13" s="22">
        <v>8</v>
      </c>
      <c r="E13" s="23">
        <f t="shared" si="2"/>
        <v>124</v>
      </c>
      <c r="F13" s="19">
        <f t="shared" si="1"/>
        <v>140</v>
      </c>
      <c r="G13" s="19">
        <v>120.4</v>
      </c>
      <c r="H13" s="19">
        <f t="shared" si="0"/>
        <v>8</v>
      </c>
      <c r="I13" s="40"/>
    </row>
    <row r="14" spans="1:10" ht="15" customHeight="1">
      <c r="A14" s="21">
        <v>7</v>
      </c>
      <c r="B14" s="41" t="s">
        <v>20</v>
      </c>
      <c r="C14" s="17">
        <v>16</v>
      </c>
      <c r="D14" s="22">
        <v>20</v>
      </c>
      <c r="E14" s="23">
        <f t="shared" si="2"/>
        <v>108</v>
      </c>
      <c r="F14" s="19">
        <f t="shared" si="1"/>
        <v>120</v>
      </c>
      <c r="G14" s="19">
        <v>111.8</v>
      </c>
      <c r="H14" s="19">
        <f t="shared" si="0"/>
        <v>20</v>
      </c>
      <c r="I14" s="40"/>
    </row>
    <row r="15" spans="1:10" ht="15" customHeight="1">
      <c r="A15" s="21">
        <v>8</v>
      </c>
      <c r="B15" s="33"/>
      <c r="C15" s="17">
        <v>0</v>
      </c>
      <c r="D15" s="22">
        <v>0</v>
      </c>
      <c r="E15" s="23">
        <f t="shared" si="2"/>
        <v>108</v>
      </c>
      <c r="F15" s="19">
        <f t="shared" si="1"/>
        <v>120</v>
      </c>
      <c r="G15" s="19">
        <v>103.2</v>
      </c>
      <c r="H15" s="19">
        <f t="shared" si="0"/>
        <v>0</v>
      </c>
      <c r="I15" s="40"/>
    </row>
    <row r="16" spans="1:10" ht="15" customHeight="1">
      <c r="A16" s="21">
        <v>9</v>
      </c>
      <c r="B16" s="41" t="s">
        <v>18</v>
      </c>
      <c r="C16" s="17">
        <v>0</v>
      </c>
      <c r="D16" s="22">
        <v>12</v>
      </c>
      <c r="E16" s="23">
        <f t="shared" si="2"/>
        <v>108</v>
      </c>
      <c r="F16" s="19">
        <f t="shared" si="1"/>
        <v>108</v>
      </c>
      <c r="G16" s="19">
        <v>94.6</v>
      </c>
      <c r="H16" s="19">
        <f t="shared" si="0"/>
        <v>12</v>
      </c>
      <c r="I16" s="40"/>
    </row>
    <row r="17" spans="1:9" ht="15" customHeight="1">
      <c r="A17" s="42">
        <v>10</v>
      </c>
      <c r="B17" s="41" t="s">
        <v>21</v>
      </c>
      <c r="C17" s="17">
        <v>16</v>
      </c>
      <c r="D17" s="22">
        <v>24</v>
      </c>
      <c r="E17" s="23">
        <f t="shared" si="2"/>
        <v>92</v>
      </c>
      <c r="F17" s="19">
        <f t="shared" si="1"/>
        <v>84</v>
      </c>
      <c r="G17" s="19">
        <v>86</v>
      </c>
      <c r="H17" s="19">
        <f t="shared" si="0"/>
        <v>24</v>
      </c>
      <c r="I17" s="40"/>
    </row>
    <row r="18" spans="1:9" ht="15" customHeight="1">
      <c r="A18" s="21">
        <v>11</v>
      </c>
      <c r="B18" s="33"/>
      <c r="C18" s="17">
        <v>0</v>
      </c>
      <c r="D18" s="22">
        <v>0</v>
      </c>
      <c r="E18" s="23">
        <f t="shared" si="2"/>
        <v>92</v>
      </c>
      <c r="F18" s="19">
        <f t="shared" si="1"/>
        <v>84</v>
      </c>
      <c r="G18" s="19">
        <v>77.400000000000006</v>
      </c>
      <c r="H18" s="19">
        <f t="shared" si="0"/>
        <v>0</v>
      </c>
      <c r="I18" s="40"/>
    </row>
    <row r="19" spans="1:9" ht="15" customHeight="1">
      <c r="A19" s="21">
        <v>12</v>
      </c>
      <c r="B19" s="33">
        <v>5</v>
      </c>
      <c r="C19" s="17">
        <v>16</v>
      </c>
      <c r="D19" s="22">
        <v>8</v>
      </c>
      <c r="E19" s="23">
        <f t="shared" si="2"/>
        <v>76</v>
      </c>
      <c r="F19" s="19">
        <f t="shared" si="1"/>
        <v>76</v>
      </c>
      <c r="G19" s="19">
        <v>68.8</v>
      </c>
      <c r="H19" s="19">
        <f t="shared" si="0"/>
        <v>8</v>
      </c>
      <c r="I19" s="40"/>
    </row>
    <row r="20" spans="1:9" ht="15" customHeight="1">
      <c r="A20" s="21">
        <v>13</v>
      </c>
      <c r="B20" s="33"/>
      <c r="C20" s="17">
        <v>16</v>
      </c>
      <c r="D20" s="22">
        <v>0</v>
      </c>
      <c r="E20" s="23">
        <f t="shared" si="2"/>
        <v>60</v>
      </c>
      <c r="F20" s="19">
        <f t="shared" si="1"/>
        <v>76</v>
      </c>
      <c r="G20" s="19">
        <v>60.2</v>
      </c>
      <c r="H20" s="19">
        <f t="shared" si="0"/>
        <v>0</v>
      </c>
      <c r="I20" s="40"/>
    </row>
    <row r="21" spans="1:9" ht="15" customHeight="1">
      <c r="A21" s="21">
        <v>14</v>
      </c>
      <c r="B21" s="33"/>
      <c r="C21" s="17">
        <v>16</v>
      </c>
      <c r="D21" s="22">
        <v>0</v>
      </c>
      <c r="E21" s="23">
        <f t="shared" si="2"/>
        <v>44</v>
      </c>
      <c r="F21" s="19">
        <f t="shared" si="1"/>
        <v>76</v>
      </c>
      <c r="G21" s="19">
        <v>51.6</v>
      </c>
      <c r="H21" s="19">
        <f t="shared" si="0"/>
        <v>0</v>
      </c>
      <c r="I21" s="40"/>
    </row>
    <row r="22" spans="1:9" ht="15" customHeight="1">
      <c r="A22" s="21">
        <v>15</v>
      </c>
      <c r="B22" s="33">
        <v>6</v>
      </c>
      <c r="C22" s="17">
        <v>0</v>
      </c>
      <c r="D22" s="22">
        <v>16</v>
      </c>
      <c r="E22" s="23">
        <f t="shared" si="2"/>
        <v>44</v>
      </c>
      <c r="F22" s="19">
        <f t="shared" si="1"/>
        <v>60</v>
      </c>
      <c r="G22" s="19">
        <v>43</v>
      </c>
      <c r="H22" s="19">
        <f t="shared" si="0"/>
        <v>16</v>
      </c>
      <c r="I22" s="40"/>
    </row>
    <row r="23" spans="1:9" ht="15" customHeight="1">
      <c r="A23" s="21">
        <v>16</v>
      </c>
      <c r="B23" s="41" t="s">
        <v>22</v>
      </c>
      <c r="C23" s="17">
        <v>0</v>
      </c>
      <c r="D23" s="22">
        <v>24</v>
      </c>
      <c r="E23" s="23">
        <f t="shared" si="2"/>
        <v>44</v>
      </c>
      <c r="F23" s="19">
        <f t="shared" si="1"/>
        <v>36</v>
      </c>
      <c r="G23" s="19">
        <v>34.4</v>
      </c>
      <c r="H23" s="19">
        <f t="shared" si="0"/>
        <v>24</v>
      </c>
      <c r="I23" s="40"/>
    </row>
    <row r="24" spans="1:9" ht="15" customHeight="1">
      <c r="A24" s="21">
        <v>17</v>
      </c>
      <c r="B24" s="33">
        <v>8</v>
      </c>
      <c r="C24" s="17">
        <v>16</v>
      </c>
      <c r="D24" s="22">
        <v>24</v>
      </c>
      <c r="E24" s="23">
        <f t="shared" si="2"/>
        <v>28</v>
      </c>
      <c r="F24" s="19">
        <f t="shared" si="1"/>
        <v>12</v>
      </c>
      <c r="G24" s="19">
        <v>25.8</v>
      </c>
      <c r="H24" s="19">
        <f t="shared" si="0"/>
        <v>24</v>
      </c>
      <c r="I24" s="39"/>
    </row>
    <row r="25" spans="1:9" ht="15" customHeight="1">
      <c r="A25" s="21">
        <v>18</v>
      </c>
      <c r="B25" s="33">
        <v>8</v>
      </c>
      <c r="C25" s="17">
        <v>0</v>
      </c>
      <c r="D25" s="22">
        <v>8</v>
      </c>
      <c r="E25" s="23">
        <f t="shared" si="2"/>
        <v>28</v>
      </c>
      <c r="F25" s="19">
        <f t="shared" si="1"/>
        <v>4</v>
      </c>
      <c r="G25" s="19">
        <v>17.2</v>
      </c>
      <c r="H25" s="19">
        <f t="shared" si="0"/>
        <v>8</v>
      </c>
      <c r="I25" s="2"/>
    </row>
    <row r="26" spans="1:9" ht="15" customHeight="1">
      <c r="A26" s="21">
        <v>19</v>
      </c>
      <c r="B26" s="33">
        <v>8</v>
      </c>
      <c r="C26" s="17">
        <v>16</v>
      </c>
      <c r="D26" s="22">
        <v>4</v>
      </c>
      <c r="E26" s="23">
        <f t="shared" si="2"/>
        <v>12</v>
      </c>
      <c r="F26" s="19">
        <f t="shared" si="1"/>
        <v>0</v>
      </c>
      <c r="G26" s="19">
        <v>8.6</v>
      </c>
      <c r="H26" s="19">
        <f t="shared" si="0"/>
        <v>4</v>
      </c>
      <c r="I26" s="39"/>
    </row>
    <row r="27" spans="1:9" ht="15" customHeight="1">
      <c r="A27" s="24">
        <v>20</v>
      </c>
      <c r="B27" s="34"/>
      <c r="C27" s="25">
        <v>12</v>
      </c>
      <c r="D27" s="26">
        <v>0</v>
      </c>
      <c r="E27" s="27">
        <f t="shared" si="2"/>
        <v>0</v>
      </c>
      <c r="F27" s="28">
        <f>IF(D27="",NA(),$F$7-SUM($D$8:D27))</f>
        <v>0</v>
      </c>
      <c r="G27" s="29">
        <f t="shared" ref="G8:G27" si="3">$E$7-(($E$7 / 20) * A27)</f>
        <v>0</v>
      </c>
      <c r="H27" s="29">
        <f t="shared" si="0"/>
        <v>0</v>
      </c>
      <c r="I27" s="39"/>
    </row>
    <row r="28" spans="1:9" ht="15" customHeight="1">
      <c r="A28" s="15"/>
      <c r="B28" s="23"/>
      <c r="C28" s="15"/>
      <c r="D28" s="15"/>
      <c r="E28" s="15"/>
      <c r="F28" s="15"/>
      <c r="G28" s="15"/>
      <c r="H28" s="15"/>
      <c r="I28" s="2"/>
    </row>
    <row r="29" spans="1:9" ht="15" customHeight="1">
      <c r="A29" s="15"/>
      <c r="B29" s="23"/>
      <c r="C29" s="15"/>
      <c r="D29" s="15"/>
      <c r="E29" s="15"/>
      <c r="F29" s="15"/>
      <c r="G29" s="15"/>
      <c r="H29" s="15"/>
    </row>
  </sheetData>
  <mergeCells count="2">
    <mergeCell ref="C5:D5"/>
    <mergeCell ref="E5:F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Duong LE</cp:lastModifiedBy>
  <dcterms:modified xsi:type="dcterms:W3CDTF">2022-11-24T07:11:51Z</dcterms:modified>
</cp:coreProperties>
</file>