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6F4A0C6F-9CF2-47C7-9F72-7141180B1B44}" xr6:coauthVersionLast="47" xr6:coauthVersionMax="47" xr10:uidLastSave="{00000000-0000-0000-0000-000000000000}"/>
  <bookViews>
    <workbookView xWindow="14265" yWindow="450" windowWidth="12390" windowHeight="11385" xr2:uid="{31CC4728-E2C8-43F5-9EF9-424C62D45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I15" i="1"/>
  <c r="J15" i="1"/>
  <c r="G15" i="1"/>
  <c r="H14" i="1"/>
  <c r="I14" i="1"/>
  <c r="J14" i="1"/>
  <c r="G14" i="1"/>
  <c r="H13" i="1"/>
  <c r="I13" i="1"/>
  <c r="J13" i="1"/>
  <c r="G13" i="1"/>
  <c r="H12" i="1"/>
  <c r="I12" i="1"/>
  <c r="J12" i="1"/>
  <c r="G12" i="1"/>
  <c r="J4" i="1"/>
  <c r="J5" i="1"/>
  <c r="J6" i="1"/>
  <c r="J7" i="1"/>
  <c r="J8" i="1"/>
  <c r="J9" i="1"/>
  <c r="J10" i="1"/>
  <c r="J11" i="1"/>
  <c r="J3" i="1"/>
  <c r="I4" i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<sst xmlns="http://schemas.openxmlformats.org/spreadsheetml/2006/main" count="43" uniqueCount="39">
  <si>
    <t>Cty TNHH Đại Thái Bình Dương</t>
  </si>
  <si>
    <t>STT</t>
  </si>
  <si>
    <t>HỌ</t>
  </si>
  <si>
    <t>TÊN</t>
  </si>
  <si>
    <t>CHỨC VỤ</t>
  </si>
  <si>
    <t>LƯƠNG CĂN BẢN</t>
  </si>
  <si>
    <t>NGÀY CÔNG</t>
  </si>
  <si>
    <t>PHỤ CẤP CHỨC VỤ</t>
  </si>
  <si>
    <t>LƯƠNG</t>
  </si>
  <si>
    <t xml:space="preserve">TẠM ỨNG </t>
  </si>
  <si>
    <t>CÒN LẠI</t>
  </si>
  <si>
    <t>Tháng:</t>
  </si>
  <si>
    <t>Trần Thị</t>
  </si>
  <si>
    <t xml:space="preserve">Yến </t>
  </si>
  <si>
    <t>NV</t>
  </si>
  <si>
    <t xml:space="preserve">Nguyễn </t>
  </si>
  <si>
    <t>Thành</t>
  </si>
  <si>
    <t>BV</t>
  </si>
  <si>
    <t xml:space="preserve">Đoàn </t>
  </si>
  <si>
    <t>An</t>
  </si>
  <si>
    <t>TP</t>
  </si>
  <si>
    <t xml:space="preserve">Lê </t>
  </si>
  <si>
    <t>Thanh</t>
  </si>
  <si>
    <t>GĐ</t>
  </si>
  <si>
    <t>Hồ</t>
  </si>
  <si>
    <t>Kim</t>
  </si>
  <si>
    <t>PGĐ</t>
  </si>
  <si>
    <t xml:space="preserve">Trần </t>
  </si>
  <si>
    <t>Thế</t>
  </si>
  <si>
    <t>Nguyễn Văn</t>
  </si>
  <si>
    <t>Sơn</t>
  </si>
  <si>
    <t>KT</t>
  </si>
  <si>
    <t>Nam</t>
  </si>
  <si>
    <t xml:space="preserve">Hồ Tấn </t>
  </si>
  <si>
    <t>Tài</t>
  </si>
  <si>
    <t>TỔNG CỘNG:</t>
  </si>
  <si>
    <t>TRUNG BÌNH:</t>
  </si>
  <si>
    <t>CAO NHẤT:</t>
  </si>
  <si>
    <t>THẤP NHẤT: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</si>
</sst>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5EA64-99D8-45E7-8035-CF242DEB266E}">
  <dimension ref="A1:J15"/>
  <sheetViews>
    <sheetView tabSelected="1" workbookViewId="0">
      <selection activeCell="G15" sqref="G15:J15"/>
    </sheetView>
  </sheetViews>
  <sheetFormatPr defaultRowHeight="15" x14ac:dyDescent="0.25"/>
  <cols>
    <col min="2" max="2" width="14.28515625" customWidth="1"/>
    <col min="4" max="4" width="13.140625" customWidth="1"/>
    <col min="5" max="5" width="12.42578125" customWidth="1"/>
    <col min="9" max="9" width="10.85546875" customWidth="1"/>
    <col min="10" max="10" width="11.7109375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2" t="s">
        <v>11</v>
      </c>
      <c r="J1" s="2">
        <v>8</v>
      </c>
    </row>
    <row r="2" spans="1:10" ht="3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25">
      <c r="A3" s="2">
        <v>1</v>
      </c>
      <c r="B3" s="2" t="s">
        <v>12</v>
      </c>
      <c r="C3" s="2" t="s">
        <v>13</v>
      </c>
      <c r="D3" s="2" t="s">
        <v>14</v>
      </c>
      <c r="E3" s="2">
        <v>1000</v>
      </c>
      <c r="F3" s="2">
        <v>24</v>
      </c>
      <c r="G3" s="2">
        <f>IF(D3="GĐ",500,IF(D3="PGĐ",400,IF(D3="TP",300,IF(D3="KT",250,100))))</f>
        <v>100</v>
      </c>
      <c r="H3" s="2">
        <f>E3*F3</f>
        <v>24000</v>
      </c>
      <c r="I3" s="2">
        <f>ROUND(IF((G3+E3)*2/3 &lt;25000,(G3+H3)*2/3,25000),-3)</f>
        <v>16000</v>
      </c>
      <c r="J3" s="2">
        <f>G3+H3-I3</f>
        <v>8100</v>
      </c>
    </row>
    <row r="4" spans="1:10" x14ac:dyDescent="0.25">
      <c r="A4" s="2">
        <v>2</v>
      </c>
      <c r="B4" s="2" t="s">
        <v>15</v>
      </c>
      <c r="C4" s="2" t="s">
        <v>16</v>
      </c>
      <c r="D4" s="2" t="s">
        <v>17</v>
      </c>
      <c r="E4" s="2">
        <v>1000</v>
      </c>
      <c r="F4" s="2">
        <v>30</v>
      </c>
      <c r="G4" s="2">
        <f t="shared" ref="G4:G11" si="0">IF(D4="GĐ",500,IF(D4="PGĐ",400,IF(D4="TP",300,IF(D4="KT",250,100))))</f>
        <v>100</v>
      </c>
      <c r="H4" s="2">
        <f t="shared" ref="H4:H11" si="1">E4*F4</f>
        <v>30000</v>
      </c>
      <c r="I4" s="2">
        <f t="shared" ref="I4:I11" si="2">ROUND(IF((G4+E4)*2/3 &lt;25000,(G4+H4)*2/3,25000),-3)</f>
        <v>20000</v>
      </c>
      <c r="J4" s="2">
        <f t="shared" ref="J4:J11" si="3">G4+H4-I4</f>
        <v>10100</v>
      </c>
    </row>
    <row r="5" spans="1:10" x14ac:dyDescent="0.25">
      <c r="A5" s="2">
        <v>3</v>
      </c>
      <c r="B5" s="2" t="s">
        <v>18</v>
      </c>
      <c r="C5" s="2" t="s">
        <v>19</v>
      </c>
      <c r="D5" s="2" t="s">
        <v>20</v>
      </c>
      <c r="E5" s="2">
        <v>3000</v>
      </c>
      <c r="F5" s="2">
        <v>25</v>
      </c>
      <c r="G5" s="2">
        <f t="shared" si="0"/>
        <v>300</v>
      </c>
      <c r="H5" s="2">
        <f t="shared" si="1"/>
        <v>75000</v>
      </c>
      <c r="I5" s="2">
        <f t="shared" si="2"/>
        <v>50000</v>
      </c>
      <c r="J5" s="2">
        <f t="shared" si="3"/>
        <v>25300</v>
      </c>
    </row>
    <row r="6" spans="1:10" x14ac:dyDescent="0.25">
      <c r="A6" s="2">
        <v>4</v>
      </c>
      <c r="B6" s="2" t="s">
        <v>21</v>
      </c>
      <c r="C6" s="2" t="s">
        <v>22</v>
      </c>
      <c r="D6" s="2" t="s">
        <v>23</v>
      </c>
      <c r="E6" s="2">
        <v>5000</v>
      </c>
      <c r="F6" s="2">
        <v>28</v>
      </c>
      <c r="G6" s="2">
        <f t="shared" si="0"/>
        <v>500</v>
      </c>
      <c r="H6" s="2">
        <f t="shared" si="1"/>
        <v>140000</v>
      </c>
      <c r="I6" s="2">
        <f t="shared" si="2"/>
        <v>94000</v>
      </c>
      <c r="J6" s="2">
        <f t="shared" si="3"/>
        <v>46500</v>
      </c>
    </row>
    <row r="7" spans="1:10" x14ac:dyDescent="0.25">
      <c r="A7" s="2">
        <v>5</v>
      </c>
      <c r="B7" s="2" t="s">
        <v>24</v>
      </c>
      <c r="C7" s="2" t="s">
        <v>25</v>
      </c>
      <c r="D7" s="2" t="s">
        <v>26</v>
      </c>
      <c r="E7" s="2">
        <v>4000</v>
      </c>
      <c r="F7" s="2">
        <v>26</v>
      </c>
      <c r="G7" s="2">
        <f t="shared" si="0"/>
        <v>400</v>
      </c>
      <c r="H7" s="2">
        <f t="shared" si="1"/>
        <v>104000</v>
      </c>
      <c r="I7" s="2">
        <f t="shared" si="2"/>
        <v>70000</v>
      </c>
      <c r="J7" s="2">
        <f t="shared" si="3"/>
        <v>34400</v>
      </c>
    </row>
    <row r="8" spans="1:10" x14ac:dyDescent="0.25">
      <c r="A8" s="2">
        <v>6</v>
      </c>
      <c r="B8" s="2" t="s">
        <v>27</v>
      </c>
      <c r="C8" s="2" t="s">
        <v>28</v>
      </c>
      <c r="D8" s="2" t="s">
        <v>20</v>
      </c>
      <c r="E8" s="2">
        <v>2000</v>
      </c>
      <c r="F8" s="2">
        <v>29</v>
      </c>
      <c r="G8" s="2">
        <f t="shared" si="0"/>
        <v>300</v>
      </c>
      <c r="H8" s="2">
        <f t="shared" si="1"/>
        <v>58000</v>
      </c>
      <c r="I8" s="2">
        <f t="shared" si="2"/>
        <v>39000</v>
      </c>
      <c r="J8" s="2">
        <f t="shared" si="3"/>
        <v>19300</v>
      </c>
    </row>
    <row r="9" spans="1:10" x14ac:dyDescent="0.25">
      <c r="A9" s="2">
        <v>7</v>
      </c>
      <c r="B9" s="2" t="s">
        <v>29</v>
      </c>
      <c r="C9" s="2" t="s">
        <v>30</v>
      </c>
      <c r="D9" s="2" t="s">
        <v>31</v>
      </c>
      <c r="E9" s="2">
        <v>1000</v>
      </c>
      <c r="F9" s="2">
        <v>30</v>
      </c>
      <c r="G9" s="2">
        <f t="shared" si="0"/>
        <v>250</v>
      </c>
      <c r="H9" s="2">
        <f t="shared" si="1"/>
        <v>30000</v>
      </c>
      <c r="I9" s="2">
        <f t="shared" si="2"/>
        <v>20000</v>
      </c>
      <c r="J9" s="2">
        <f t="shared" si="3"/>
        <v>10250</v>
      </c>
    </row>
    <row r="10" spans="1:10" x14ac:dyDescent="0.25">
      <c r="A10" s="2">
        <v>8</v>
      </c>
      <c r="B10" s="2" t="s">
        <v>21</v>
      </c>
      <c r="C10" s="2" t="s">
        <v>32</v>
      </c>
      <c r="D10" s="2" t="s">
        <v>20</v>
      </c>
      <c r="E10" s="2">
        <v>3000</v>
      </c>
      <c r="F10" s="2">
        <v>30</v>
      </c>
      <c r="G10" s="2">
        <f t="shared" si="0"/>
        <v>300</v>
      </c>
      <c r="H10" s="2">
        <f t="shared" si="1"/>
        <v>90000</v>
      </c>
      <c r="I10" s="2">
        <f t="shared" si="2"/>
        <v>60000</v>
      </c>
      <c r="J10" s="2">
        <f t="shared" si="3"/>
        <v>30300</v>
      </c>
    </row>
    <row r="11" spans="1:10" x14ac:dyDescent="0.25">
      <c r="A11" s="2">
        <v>9</v>
      </c>
      <c r="B11" s="2" t="s">
        <v>33</v>
      </c>
      <c r="C11" s="2" t="s">
        <v>34</v>
      </c>
      <c r="D11" s="2" t="s">
        <v>14</v>
      </c>
      <c r="E11" s="2">
        <v>1000</v>
      </c>
      <c r="F11" s="2">
        <v>26</v>
      </c>
      <c r="G11" s="2">
        <f t="shared" si="0"/>
        <v>100</v>
      </c>
      <c r="H11" s="2">
        <f t="shared" si="1"/>
        <v>26000</v>
      </c>
      <c r="I11" s="2">
        <f t="shared" si="2"/>
        <v>17000</v>
      </c>
      <c r="J11" s="2">
        <f t="shared" si="3"/>
        <v>9100</v>
      </c>
    </row>
    <row r="12" spans="1:10" x14ac:dyDescent="0.25">
      <c r="A12" s="2"/>
      <c r="B12" s="2"/>
      <c r="C12" s="2"/>
      <c r="D12" s="4" t="s">
        <v>35</v>
      </c>
      <c r="E12" s="4"/>
      <c r="F12" s="4"/>
      <c r="G12" s="2">
        <f>SUM(G3:G11)</f>
        <v>2350</v>
      </c>
      <c r="H12" s="2">
        <f t="shared" ref="H12:J12" si="4">SUM(H3:H11)</f>
        <v>577000</v>
      </c>
      <c r="I12" s="2">
        <f t="shared" si="4"/>
        <v>386000</v>
      </c>
      <c r="J12" s="2">
        <f t="shared" si="4"/>
        <v>193350</v>
      </c>
    </row>
    <row r="13" spans="1:10" x14ac:dyDescent="0.25">
      <c r="A13" s="2"/>
      <c r="B13" s="2"/>
      <c r="C13" s="2"/>
      <c r="D13" s="4" t="s">
        <v>36</v>
      </c>
      <c r="E13" s="4"/>
      <c r="F13" s="4"/>
      <c r="G13" s="2">
        <f>AVERAGE(G3:G11)</f>
        <v>261.11111111111109</v>
      </c>
      <c r="H13" s="2">
        <f t="shared" ref="H13:J13" si="5">AVERAGE(H3:H11)</f>
        <v>64111.111111111109</v>
      </c>
      <c r="I13" s="2">
        <f t="shared" si="5"/>
        <v>42888.888888888891</v>
      </c>
      <c r="J13" s="2">
        <f t="shared" si="5"/>
        <v>21483.333333333332</v>
      </c>
    </row>
    <row r="14" spans="1:10" x14ac:dyDescent="0.25">
      <c r="A14" s="2"/>
      <c r="B14" s="2"/>
      <c r="C14" s="2"/>
      <c r="D14" s="4" t="s">
        <v>37</v>
      </c>
      <c r="E14" s="4"/>
      <c r="F14" s="4"/>
      <c r="G14" s="2">
        <f>MAX(G3:G11)</f>
        <v>500</v>
      </c>
      <c r="H14" s="2">
        <f t="shared" ref="H14:J14" si="6">MAX(H3:H11)</f>
        <v>140000</v>
      </c>
      <c r="I14" s="2">
        <f t="shared" si="6"/>
        <v>94000</v>
      </c>
      <c r="J14" s="2">
        <f t="shared" si="6"/>
        <v>46500</v>
      </c>
    </row>
    <row r="15" spans="1:10" x14ac:dyDescent="0.25">
      <c r="A15" s="2"/>
      <c r="B15" s="2"/>
      <c r="C15" s="2"/>
      <c r="D15" s="4" t="s">
        <v>38</v>
      </c>
      <c r="E15" s="4"/>
      <c r="F15" s="4"/>
      <c r="G15" s="2">
        <f>MIN(G3:G11)</f>
        <v>100</v>
      </c>
      <c r="H15" s="2">
        <f t="shared" ref="H15:J15" si="7">MIN(H3:H11)</f>
        <v>24000</v>
      </c>
      <c r="I15" s="2">
        <f t="shared" si="7"/>
        <v>16000</v>
      </c>
      <c r="J15" s="2">
        <f t="shared" si="7"/>
        <v>8100</v>
      </c>
    </row>
  </sheetData>
  <mergeCells count="5">
    <mergeCell ref="A1:H1"/>
    <mergeCell ref="D12:F12"/>
    <mergeCell ref="D13:F13"/>
    <mergeCell ref="D14:F14"/>
    <mergeCell ref="D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Aptech Student</dc:creator>
  <cp:lastModifiedBy>Aptech Student</cp:lastModifiedBy>
  <dcterms:created xsi:type="dcterms:W3CDTF">2023-08-18T12:46:26Z</dcterms:created>
  <dcterms:modified xsi:type="dcterms:W3CDTF">2023-08-18T13:10:50Z</dcterms:modified>
</cp:coreProperties>
</file>