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65\Downloads\"/>
    </mc:Choice>
  </mc:AlternateContent>
  <xr:revisionPtr revIDLastSave="0" documentId="13_ncr:1_{9943B0E0-F171-4164-BB2D-02BC9F7FC1A4}" xr6:coauthVersionLast="47" xr6:coauthVersionMax="47" xr10:uidLastSave="{00000000-0000-0000-0000-000000000000}"/>
  <bookViews>
    <workbookView xWindow="-120" yWindow="-120" windowWidth="29040" windowHeight="15720" xr2:uid="{E0ADA946-D6B1-4315-B893-3EE1CCE9ADF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L4" i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</calcChain>
</file>

<file path=xl/sharedStrings.xml><?xml version="1.0" encoding="utf-8"?>
<sst xmlns="http://schemas.openxmlformats.org/spreadsheetml/2006/main" count="453" uniqueCount="167">
  <si>
    <t>MAC</t>
  </si>
  <si>
    <t>MOLDING PLAN FOR MAC 100T IN JUN 2022</t>
  </si>
  <si>
    <t>Change Mold</t>
  </si>
  <si>
    <t>ECN</t>
  </si>
  <si>
    <t>EOL+SHIKYU+Fix+ECL</t>
  </si>
  <si>
    <t>Mold No</t>
  </si>
  <si>
    <t>Part No</t>
  </si>
  <si>
    <t>Brom</t>
  </si>
  <si>
    <t>Cus.</t>
  </si>
  <si>
    <t>Ver/His
Master</t>
  </si>
  <si>
    <t>His
EDI</t>
  </si>
  <si>
    <t>Day Q't</t>
  </si>
  <si>
    <t>Material</t>
  </si>
  <si>
    <t>MAC NO</t>
  </si>
  <si>
    <t>Brom MAC</t>
  </si>
  <si>
    <t>PSSP
T6.22</t>
  </si>
  <si>
    <t>OVER SHOT</t>
  </si>
  <si>
    <t>%</t>
  </si>
  <si>
    <t>DAY</t>
  </si>
  <si>
    <t>UG</t>
  </si>
  <si>
    <t>ST</t>
  </si>
  <si>
    <t>Day-Jun</t>
  </si>
  <si>
    <t>Day-Jul</t>
  </si>
  <si>
    <t>Total in JUN</t>
  </si>
  <si>
    <t>TOTAL in JUL</t>
  </si>
  <si>
    <t>Balance</t>
  </si>
  <si>
    <t>Total result JUN</t>
  </si>
  <si>
    <t>LR</t>
  </si>
  <si>
    <t>His Master</t>
  </si>
  <si>
    <t>Khuôn chung</t>
  </si>
  <si>
    <t xml:space="preserve"> </t>
  </si>
  <si>
    <t/>
  </si>
  <si>
    <t>CVN TS</t>
  </si>
  <si>
    <t>002/002</t>
  </si>
  <si>
    <t>002</t>
  </si>
  <si>
    <t>PC/ABS TN-7501MC/CM1188MC Titanium White</t>
  </si>
  <si>
    <t>0</t>
  </si>
  <si>
    <t>IKOTHOMSONVN</t>
  </si>
  <si>
    <t>POM Duracon M90-44/CF2001 Natural</t>
  </si>
  <si>
    <t>KOKUYO</t>
  </si>
  <si>
    <t>ABS TOYOLAC 700-X01/VAA0599T White</t>
  </si>
  <si>
    <t>M04-02-SE100DU</t>
  </si>
  <si>
    <t>BIVN</t>
  </si>
  <si>
    <t>A</t>
  </si>
  <si>
    <t>M07-07-J85ELⅡ(403)</t>
  </si>
  <si>
    <t>OK</t>
  </si>
  <si>
    <t>UF</t>
  </si>
  <si>
    <t>CVN QV</t>
  </si>
  <si>
    <t>009/010</t>
  </si>
  <si>
    <t>009</t>
  </si>
  <si>
    <t>POM Duracon LW-02/CF2001 Natural</t>
  </si>
  <si>
    <t>010</t>
  </si>
  <si>
    <t>PC PC 004/20161005PC Gray(MAKE COLOR)</t>
  </si>
  <si>
    <t>M11-05-J75EII(M1-13)</t>
  </si>
  <si>
    <t>Fix</t>
  </si>
  <si>
    <t>SUMIRUBBER</t>
  </si>
  <si>
    <t>010/010</t>
  </si>
  <si>
    <t>PBT TORAYCON 2164GS30/B3 Black</t>
  </si>
  <si>
    <t>KYOCERAVN</t>
  </si>
  <si>
    <t>02</t>
  </si>
  <si>
    <t>POM F20-03 NATURAL (KYOCERA)</t>
  </si>
  <si>
    <t xml:space="preserve">shikyu </t>
  </si>
  <si>
    <t>CVN TL</t>
  </si>
  <si>
    <t>007/007</t>
  </si>
  <si>
    <t>007</t>
  </si>
  <si>
    <t>POM Duracon GH-25(N) CF3500</t>
  </si>
  <si>
    <t>TOTOVN</t>
  </si>
  <si>
    <t>006/006</t>
  </si>
  <si>
    <t>006</t>
  </si>
  <si>
    <t>POM Duracon M90CA/CF2001 Natural</t>
  </si>
  <si>
    <t>M11-03-J75EII(M1-16)</t>
  </si>
  <si>
    <t>EOL</t>
  </si>
  <si>
    <t>PC/ABS MB9000 BLACK (9001)</t>
  </si>
  <si>
    <t>M11-04-J85EII(M1-14)</t>
  </si>
  <si>
    <t>PBT TORAYCON 2164G-30/B3 Black</t>
  </si>
  <si>
    <t>ASSY</t>
  </si>
  <si>
    <t>C</t>
  </si>
  <si>
    <t>ABS Terluran GP-22/TBP 9VA294 GRY-1252</t>
  </si>
  <si>
    <t>IRITANI</t>
  </si>
  <si>
    <t>009/009</t>
  </si>
  <si>
    <t>POM N2321 AT BK</t>
  </si>
  <si>
    <t>M04-07-J85EL III</t>
  </si>
  <si>
    <t>ABS TOYOLAC 700-X01/B1 Black</t>
  </si>
  <si>
    <t>005/005</t>
  </si>
  <si>
    <t>005</t>
  </si>
  <si>
    <t>PC/ABS MULTILON TN-7730C/BLACK</t>
  </si>
  <si>
    <t>008/008</t>
  </si>
  <si>
    <t>008</t>
  </si>
  <si>
    <t>POM M90CA RAIN BLUE(VFA2621D)</t>
  </si>
  <si>
    <t>M11-02-J75EII(118)(M1-15)</t>
  </si>
  <si>
    <t>ABS KSR-043 NATURAL</t>
  </si>
  <si>
    <t>ABS NOVODUR P2H-AT/901510 S.Black</t>
  </si>
  <si>
    <t>SEIKOSUMIRUBBER</t>
  </si>
  <si>
    <t>004/005</t>
  </si>
  <si>
    <t>ABS HF-0685 K21441</t>
  </si>
  <si>
    <t>POM Iupital F20-18/Natural</t>
  </si>
  <si>
    <t>M04-05-J85EL III</t>
  </si>
  <si>
    <t>ICP PPT VE0264 BLUE</t>
  </si>
  <si>
    <t>POM KOCETAL K300 NATURAL</t>
  </si>
  <si>
    <t>M01-15-NEX80ⅢT(M1-17)</t>
  </si>
  <si>
    <t>M05-18-FANUC</t>
  </si>
  <si>
    <t>M04-11-J80ADS</t>
  </si>
  <si>
    <t>M05-17-SE100DU</t>
  </si>
  <si>
    <t>M02-13-J150EII</t>
  </si>
  <si>
    <t>M01-16-NEX80ⅢT(M1-18)</t>
  </si>
  <si>
    <t>M01-09-FNX110ⅢT(M3-2)</t>
  </si>
  <si>
    <t>278-E89-00</t>
  </si>
  <si>
    <t>RC4-4083</t>
  </si>
  <si>
    <t>M12-03-EV385</t>
  </si>
  <si>
    <t>M04-08-NEX80 III</t>
  </si>
  <si>
    <t>M04-10-J80ADS(M3-11)</t>
  </si>
  <si>
    <t>M03-05-J110AD</t>
  </si>
  <si>
    <t>M01-12-NEX80 IV(M11-3)</t>
  </si>
  <si>
    <t>M01-13-NEX80 IV(M11-2)</t>
  </si>
  <si>
    <t>M03-11-J100ADS(M14-3)</t>
  </si>
  <si>
    <t>M02-09-FXN140III</t>
  </si>
  <si>
    <t>M12-04-EV450T</t>
  </si>
  <si>
    <t>M07-01-J110ELⅡ</t>
  </si>
  <si>
    <t>278-C90-00</t>
  </si>
  <si>
    <t>RC5-8033</t>
  </si>
  <si>
    <t>278-A95-00</t>
  </si>
  <si>
    <t>FE8-3142</t>
  </si>
  <si>
    <t>278-D08-00</t>
  </si>
  <si>
    <t>RC5-5338</t>
  </si>
  <si>
    <t>278-A79-00</t>
  </si>
  <si>
    <t>FE8-3012</t>
  </si>
  <si>
    <t>278-A97-00</t>
  </si>
  <si>
    <t>FE8-3263</t>
  </si>
  <si>
    <t>278-A83-00</t>
  </si>
  <si>
    <t>FE8-3262</t>
  </si>
  <si>
    <t>252-B43-00</t>
  </si>
  <si>
    <t>LY4285-001</t>
  </si>
  <si>
    <t>20P-A36-00</t>
  </si>
  <si>
    <t>819E 01890</t>
  </si>
  <si>
    <t>278-C48-00</t>
  </si>
  <si>
    <t>RC5-6327</t>
  </si>
  <si>
    <t>278-D03-00</t>
  </si>
  <si>
    <t>RC5-7963</t>
  </si>
  <si>
    <t>278-B80-00</t>
  </si>
  <si>
    <t>RC4-4011</t>
  </si>
  <si>
    <t>20401-001700A000</t>
  </si>
  <si>
    <t>278-A77-00</t>
  </si>
  <si>
    <t>RC4-2202</t>
  </si>
  <si>
    <t>278-C66-00</t>
  </si>
  <si>
    <t>RC6-0053</t>
  </si>
  <si>
    <t>278-D16-00</t>
  </si>
  <si>
    <t>RC5-5996</t>
  </si>
  <si>
    <t>278-C89-00</t>
  </si>
  <si>
    <t>RC5-8032</t>
  </si>
  <si>
    <t>278-A96-00</t>
  </si>
  <si>
    <t>FE8-3174</t>
  </si>
  <si>
    <t>278-A76-00</t>
  </si>
  <si>
    <t>RC4-2201</t>
  </si>
  <si>
    <t>278-B81-00</t>
  </si>
  <si>
    <t>FE8-3023</t>
  </si>
  <si>
    <t>278-D22-00</t>
  </si>
  <si>
    <t>RC5-6293</t>
  </si>
  <si>
    <t>773-A01-00</t>
  </si>
  <si>
    <t>302NR02201</t>
  </si>
  <si>
    <t>278-C61-00</t>
  </si>
  <si>
    <t>RC5-7855</t>
  </si>
  <si>
    <t>278-D88-00</t>
  </si>
  <si>
    <t>RC5-6711</t>
  </si>
  <si>
    <t>278-E50-00</t>
  </si>
  <si>
    <t>RC5-4996</t>
  </si>
  <si>
    <t>Group</t>
  </si>
  <si>
    <t>284V-029A-02111111111111111112312dasdadasd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</si>
</sst>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d\-m\-yy;@"/>
    <numFmt numFmtId="166" formatCode="#,##0_ ;[Red]\-#,##0\ "/>
    <numFmt numFmtId="167" formatCode="[$-409]d/mmm;@"/>
    <numFmt numFmtId="168" formatCode="dd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rgb="FF0000FF"/>
      <name val="Times New Roman"/>
      <family val="1"/>
    </font>
    <font>
      <sz val="11"/>
      <color rgb="FF0070C0"/>
      <name val="Times New Roman"/>
      <family val="1"/>
    </font>
    <font>
      <sz val="8"/>
      <color theme="1"/>
      <name val="Times New Roman"/>
      <family val="1"/>
    </font>
    <font>
      <b/>
      <sz val="16"/>
      <color rgb="FF7030A0"/>
      <name val="Times New Roman"/>
      <family val="1"/>
    </font>
    <font>
      <b/>
      <sz val="9"/>
      <color rgb="FF7030A0"/>
      <name val="Times New Roman"/>
      <family val="1"/>
    </font>
    <font>
      <b/>
      <sz val="12"/>
      <color rgb="FF0070C0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rgb="FFD55217"/>
      <name val="Times New Roman"/>
      <family val="1"/>
    </font>
    <font>
      <b/>
      <sz val="10"/>
      <color rgb="FFCC00FF"/>
      <name val="Times New Roman"/>
      <family val="1"/>
    </font>
    <font>
      <b/>
      <sz val="8"/>
      <color theme="8" tint="-0.249977111117893"/>
      <name val="Times New Roman"/>
      <family val="1"/>
    </font>
    <font>
      <b/>
      <sz val="9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4"/>
      <color rgb="FF0070C0"/>
      <name val="Times New Roman"/>
      <family val="1"/>
    </font>
    <font>
      <sz val="11"/>
      <name val="ＭＳ Ｐゴシック"/>
      <family val="3"/>
      <charset val="128"/>
    </font>
    <font>
      <b/>
      <sz val="10"/>
      <color rgb="FF0070C0"/>
      <name val="Times New Roman"/>
      <family val="1"/>
    </font>
    <font>
      <b/>
      <sz val="8"/>
      <name val="Times New Roman"/>
      <family val="1"/>
    </font>
    <font>
      <b/>
      <sz val="10"/>
      <color rgb="FFFF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0000FF"/>
      <name val="Times New Roman"/>
      <family val="1"/>
    </font>
    <font>
      <b/>
      <sz val="9"/>
      <name val="Times New Roman"/>
      <family val="1"/>
    </font>
    <font>
      <b/>
      <sz val="15"/>
      <color theme="1"/>
      <name val="Times New Roman"/>
      <family val="1"/>
    </font>
    <font>
      <b/>
      <sz val="10"/>
      <color rgb="FF00206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9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color rgb="FF002060"/>
      <name val="Times New Roman"/>
      <family val="1"/>
    </font>
    <font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99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26"/>
      </patternFill>
    </fill>
    <fill>
      <patternFill patternType="solid">
        <fgColor rgb="FFCCCCFF"/>
        <bgColor indexed="26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8" fillId="0" borderId="0">
      <alignment vertical="center"/>
    </xf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2" borderId="0" xfId="0" applyNumberFormat="1" applyFont="1" applyFill="1" applyAlignment="1">
      <alignment horizontal="left" vertical="center" shrinkToFi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 shrinkToFit="1"/>
    </xf>
    <xf numFmtId="0" fontId="7" fillId="2" borderId="0" xfId="0" applyFont="1" applyFill="1" applyAlignment="1">
      <alignment horizontal="left" vertical="center" wrapText="1" shrinkToFit="1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 shrinkToFit="1"/>
    </xf>
    <xf numFmtId="0" fontId="9" fillId="3" borderId="0" xfId="0" applyFont="1" applyFill="1" applyAlignment="1">
      <alignment vertical="center" shrinkToFit="1"/>
    </xf>
    <xf numFmtId="14" fontId="10" fillId="2" borderId="0" xfId="0" applyNumberFormat="1" applyFont="1" applyFill="1" applyAlignment="1">
      <alignment horizontal="left" vertical="center" shrinkToFit="1"/>
    </xf>
    <xf numFmtId="14" fontId="10" fillId="2" borderId="0" xfId="0" applyNumberFormat="1" applyFont="1" applyFill="1" applyAlignment="1">
      <alignment horizontal="center" vertical="center" shrinkToFit="1"/>
    </xf>
    <xf numFmtId="14" fontId="11" fillId="2" borderId="0" xfId="2" applyNumberFormat="1" applyFill="1" applyBorder="1" applyAlignment="1">
      <alignment horizontal="center" vertical="center" shrinkToFit="1"/>
    </xf>
    <xf numFmtId="164" fontId="12" fillId="2" borderId="0" xfId="1" applyNumberFormat="1" applyFont="1" applyFill="1" applyBorder="1" applyAlignment="1">
      <alignment horizontal="center" vertical="center" shrinkToFit="1"/>
    </xf>
    <xf numFmtId="0" fontId="12" fillId="2" borderId="0" xfId="0" applyFont="1" applyFill="1" applyAlignment="1">
      <alignment horizontal="center" vertical="center" shrinkToFit="1"/>
    </xf>
    <xf numFmtId="43" fontId="12" fillId="2" borderId="0" xfId="1" applyFont="1" applyFill="1" applyBorder="1" applyAlignment="1">
      <alignment horizontal="center" vertical="center" shrinkToFit="1"/>
    </xf>
    <xf numFmtId="0" fontId="13" fillId="2" borderId="0" xfId="0" applyFont="1" applyFill="1" applyAlignment="1">
      <alignment horizontal="center" vertical="center" shrinkToFit="1"/>
    </xf>
    <xf numFmtId="14" fontId="3" fillId="2" borderId="0" xfId="0" applyNumberFormat="1" applyFont="1" applyFill="1"/>
    <xf numFmtId="0" fontId="3" fillId="2" borderId="0" xfId="0" applyFont="1" applyFill="1"/>
    <xf numFmtId="165" fontId="3" fillId="2" borderId="0" xfId="0" applyNumberFormat="1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4" fillId="2" borderId="0" xfId="0" applyFont="1" applyFill="1" applyAlignment="1">
      <alignment horizontal="center" vertical="center" shrinkToFit="1"/>
    </xf>
    <xf numFmtId="166" fontId="15" fillId="4" borderId="1" xfId="0" applyNumberFormat="1" applyFont="1" applyFill="1" applyBorder="1" applyAlignment="1">
      <alignment horizontal="left" vertical="center" wrapText="1" shrinkToFit="1"/>
    </xf>
    <xf numFmtId="166" fontId="16" fillId="4" borderId="1" xfId="0" applyNumberFormat="1" applyFont="1" applyFill="1" applyBorder="1" applyAlignment="1">
      <alignment horizontal="left" vertical="center" wrapText="1" shrinkToFit="1"/>
    </xf>
    <xf numFmtId="166" fontId="17" fillId="5" borderId="1" xfId="0" applyNumberFormat="1" applyFont="1" applyFill="1" applyBorder="1" applyAlignment="1">
      <alignment horizontal="center" vertical="center" shrinkToFit="1"/>
    </xf>
    <xf numFmtId="166" fontId="17" fillId="5" borderId="1" xfId="3" applyNumberFormat="1" applyFont="1" applyFill="1" applyBorder="1" applyAlignment="1">
      <alignment horizontal="center" vertical="center" shrinkToFit="1"/>
    </xf>
    <xf numFmtId="166" fontId="19" fillId="5" borderId="1" xfId="3" applyNumberFormat="1" applyFont="1" applyFill="1" applyBorder="1" applyAlignment="1">
      <alignment horizontal="center" vertical="center" wrapText="1" shrinkToFit="1"/>
    </xf>
    <xf numFmtId="166" fontId="19" fillId="5" borderId="1" xfId="3" applyNumberFormat="1" applyFont="1" applyFill="1" applyBorder="1" applyAlignment="1">
      <alignment horizontal="center" vertical="center" shrinkToFit="1"/>
    </xf>
    <xf numFmtId="166" fontId="15" fillId="5" borderId="1" xfId="3" applyNumberFormat="1" applyFont="1" applyFill="1" applyBorder="1" applyAlignment="1">
      <alignment horizontal="center" vertical="center" shrinkToFit="1"/>
    </xf>
    <xf numFmtId="166" fontId="20" fillId="6" borderId="1" xfId="0" applyNumberFormat="1" applyFont="1" applyFill="1" applyBorder="1" applyAlignment="1" applyProtection="1">
      <alignment horizontal="center" vertical="center" wrapText="1" shrinkToFit="1"/>
      <protection locked="0"/>
    </xf>
    <xf numFmtId="164" fontId="21" fillId="5" borderId="1" xfId="1" applyNumberFormat="1" applyFont="1" applyFill="1" applyBorder="1" applyAlignment="1">
      <alignment horizontal="center" vertical="center" wrapText="1" shrinkToFit="1"/>
    </xf>
    <xf numFmtId="164" fontId="22" fillId="5" borderId="1" xfId="1" applyNumberFormat="1" applyFont="1" applyFill="1" applyBorder="1" applyAlignment="1">
      <alignment horizontal="center" vertical="center" wrapText="1" shrinkToFit="1"/>
    </xf>
    <xf numFmtId="164" fontId="23" fillId="5" borderId="1" xfId="1" applyNumberFormat="1" applyFont="1" applyFill="1" applyBorder="1" applyAlignment="1">
      <alignment horizontal="center" vertical="center" wrapText="1" shrinkToFit="1"/>
    </xf>
    <xf numFmtId="164" fontId="21" fillId="5" borderId="1" xfId="1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wrapText="1" shrinkToFit="1"/>
    </xf>
    <xf numFmtId="16" fontId="24" fillId="7" borderId="2" xfId="3" applyNumberFormat="1" applyFont="1" applyFill="1" applyBorder="1" applyAlignment="1">
      <alignment horizontal="center" vertical="center" shrinkToFit="1"/>
    </xf>
    <xf numFmtId="16" fontId="24" fillId="8" borderId="2" xfId="3" applyNumberFormat="1" applyFont="1" applyFill="1" applyBorder="1" applyAlignment="1">
      <alignment horizontal="center" vertical="center" shrinkToFit="1"/>
    </xf>
    <xf numFmtId="16" fontId="24" fillId="9" borderId="2" xfId="3" applyNumberFormat="1" applyFont="1" applyFill="1" applyBorder="1" applyAlignment="1">
      <alignment horizontal="center" vertical="center" shrinkToFit="1"/>
    </xf>
    <xf numFmtId="164" fontId="25" fillId="10" borderId="1" xfId="1" applyNumberFormat="1" applyFont="1" applyFill="1" applyBorder="1" applyAlignment="1">
      <alignment horizontal="center" vertical="center" shrinkToFit="1"/>
    </xf>
    <xf numFmtId="164" fontId="25" fillId="4" borderId="1" xfId="1" applyNumberFormat="1" applyFont="1" applyFill="1" applyBorder="1" applyAlignment="1">
      <alignment horizontal="center" vertical="center" shrinkToFit="1"/>
    </xf>
    <xf numFmtId="167" fontId="26" fillId="11" borderId="1" xfId="3" applyNumberFormat="1" applyFont="1" applyFill="1" applyBorder="1" applyAlignment="1">
      <alignment horizontal="center" vertical="center" shrinkToFit="1"/>
    </xf>
    <xf numFmtId="164" fontId="27" fillId="0" borderId="0" xfId="1" applyNumberFormat="1" applyFont="1" applyFill="1"/>
    <xf numFmtId="0" fontId="28" fillId="2" borderId="0" xfId="0" applyFont="1" applyFill="1"/>
    <xf numFmtId="165" fontId="28" fillId="2" borderId="0" xfId="0" applyNumberFormat="1" applyFont="1" applyFill="1"/>
    <xf numFmtId="166" fontId="29" fillId="5" borderId="1" xfId="3" applyNumberFormat="1" applyFont="1" applyFill="1" applyBorder="1" applyAlignment="1">
      <alignment horizontal="center" vertical="center" shrinkToFit="1"/>
    </xf>
    <xf numFmtId="166" fontId="30" fillId="5" borderId="1" xfId="3" applyNumberFormat="1" applyFont="1" applyFill="1" applyBorder="1" applyAlignment="1">
      <alignment horizontal="center" vertical="center" shrinkToFit="1"/>
    </xf>
    <xf numFmtId="166" fontId="30" fillId="5" borderId="1" xfId="0" applyNumberFormat="1" applyFont="1" applyFill="1" applyBorder="1" applyAlignment="1">
      <alignment horizontal="center" vertical="center" shrinkToFit="1"/>
    </xf>
    <xf numFmtId="166" fontId="31" fillId="5" borderId="1" xfId="3" applyNumberFormat="1" applyFont="1" applyFill="1" applyBorder="1" applyAlignment="1">
      <alignment horizontal="center" vertical="center" shrinkToFit="1"/>
    </xf>
    <xf numFmtId="166" fontId="32" fillId="5" borderId="1" xfId="3" applyNumberFormat="1" applyFont="1" applyFill="1" applyBorder="1" applyAlignment="1">
      <alignment horizontal="center" vertical="center" shrinkToFit="1"/>
    </xf>
    <xf numFmtId="43" fontId="33" fillId="5" borderId="1" xfId="1" applyFont="1" applyFill="1" applyBorder="1" applyAlignment="1">
      <alignment horizontal="center" vertical="center" shrinkToFit="1"/>
    </xf>
    <xf numFmtId="166" fontId="33" fillId="5" borderId="1" xfId="3" applyNumberFormat="1" applyFont="1" applyFill="1" applyBorder="1" applyAlignment="1">
      <alignment horizontal="center" vertical="center" shrinkToFit="1"/>
    </xf>
    <xf numFmtId="168" fontId="34" fillId="7" borderId="1" xfId="3" applyNumberFormat="1" applyFont="1" applyFill="1" applyBorder="1" applyAlignment="1">
      <alignment horizontal="center" vertical="center" shrinkToFit="1"/>
    </xf>
    <xf numFmtId="166" fontId="35" fillId="10" borderId="1" xfId="3" applyNumberFormat="1" applyFont="1" applyFill="1" applyBorder="1" applyAlignment="1">
      <alignment horizontal="center" vertical="center" shrinkToFit="1"/>
    </xf>
    <xf numFmtId="166" fontId="35" fillId="4" borderId="1" xfId="3" applyNumberFormat="1" applyFont="1" applyFill="1" applyBorder="1" applyAlignment="1">
      <alignment horizontal="center" vertical="center" shrinkToFit="1"/>
    </xf>
    <xf numFmtId="167" fontId="36" fillId="11" borderId="1" xfId="3" applyNumberFormat="1" applyFont="1" applyFill="1" applyBorder="1" applyAlignment="1">
      <alignment horizontal="center" vertical="center" shrinkToFit="1"/>
    </xf>
    <xf numFmtId="164" fontId="3" fillId="0" borderId="0" xfId="1" applyNumberFormat="1" applyFont="1" applyFill="1"/>
    <xf numFmtId="0" fontId="37" fillId="2" borderId="0" xfId="0" applyFont="1" applyFill="1"/>
    <xf numFmtId="165" fontId="37" fillId="2" borderId="0" xfId="0" applyNumberFormat="1" applyFont="1" applyFill="1"/>
  </cellXfs>
  <cellStyles count="4">
    <cellStyle name="Comma" xfId="1" builtinId="3"/>
    <cellStyle name="Hyperlink" xfId="2" builtinId="8"/>
    <cellStyle name="Normal" xfId="0" builtinId="0"/>
    <cellStyle name="Normal_Sheet1" xfId="3" xr:uid="{8A0211D7-BFEF-4F5B-8BCE-ED9CC279A7C3}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Zalo%20Received%20Files/INJECTION%20MOLDING%20PLAN%20IN%20JUN-%2075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"/>
      <sheetName val="PLAN-JUN"/>
      <sheetName val="Sheet1"/>
      <sheetName val="MAC arrangement"/>
      <sheetName val="MASTER"/>
      <sheetName val="ECN"/>
      <sheetName val="BROM"/>
      <sheetName val="CHUKY"/>
      <sheetName val="GHI CHÚ"/>
      <sheetName val="His"/>
      <sheetName val="khuôn chung"/>
    </sheetNames>
    <sheetDataSet>
      <sheetData sheetId="0">
        <row r="6">
          <cell r="E6">
            <v>77</v>
          </cell>
          <cell r="F6">
            <v>78</v>
          </cell>
          <cell r="G6">
            <v>78</v>
          </cell>
          <cell r="H6">
            <v>15</v>
          </cell>
          <cell r="I6">
            <v>15</v>
          </cell>
          <cell r="J6">
            <v>78</v>
          </cell>
          <cell r="K6">
            <v>78</v>
          </cell>
          <cell r="L6">
            <v>78</v>
          </cell>
          <cell r="M6">
            <v>78</v>
          </cell>
          <cell r="N6">
            <v>78</v>
          </cell>
          <cell r="O6">
            <v>15</v>
          </cell>
          <cell r="P6">
            <v>15</v>
          </cell>
          <cell r="Q6">
            <v>78</v>
          </cell>
          <cell r="R6">
            <v>77</v>
          </cell>
          <cell r="S6">
            <v>77</v>
          </cell>
          <cell r="T6">
            <v>77</v>
          </cell>
          <cell r="U6">
            <v>77</v>
          </cell>
          <cell r="V6">
            <v>11</v>
          </cell>
          <cell r="W6">
            <v>11</v>
          </cell>
          <cell r="X6">
            <v>77</v>
          </cell>
          <cell r="Y6">
            <v>78</v>
          </cell>
          <cell r="Z6">
            <v>78</v>
          </cell>
          <cell r="AA6">
            <v>78</v>
          </cell>
          <cell r="AB6">
            <v>78</v>
          </cell>
          <cell r="AC6">
            <v>77</v>
          </cell>
          <cell r="AD6">
            <v>77</v>
          </cell>
          <cell r="AE6">
            <v>78</v>
          </cell>
          <cell r="AF6">
            <v>78</v>
          </cell>
          <cell r="AG6">
            <v>79</v>
          </cell>
          <cell r="AH6">
            <v>78</v>
          </cell>
          <cell r="AI6">
            <v>1</v>
          </cell>
          <cell r="AM6">
            <v>1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</row>
      </sheetData>
      <sheetData sheetId="1"/>
      <sheetData sheetId="2"/>
      <sheetData sheetId="3"/>
      <sheetData sheetId="4">
        <row r="11">
          <cell r="C11" t="str">
            <v>MoldNo(new)</v>
          </cell>
        </row>
      </sheetData>
      <sheetData sheetId="5"/>
      <sheetData sheetId="6"/>
      <sheetData sheetId="7"/>
      <sheetData sheetId="8">
        <row r="2">
          <cell r="Z2" t="str">
            <v>RC4-4686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584-6027-446D-AE04-D63B2C9640F4}">
  <dimension ref="A1:DU33"/>
  <sheetViews>
    <sheetView tabSelected="1" workbookViewId="0">
      <selection activeCell="D6" sqref="D6"/>
    </sheetView>
  </sheetViews>
  <sheetFormatPr defaultRowHeight="15"/>
  <cols>
    <col min="1" max="1" width="4.5703125" bestFit="1" customWidth="1"/>
    <col min="2" max="2" width="19.42578125" bestFit="1" customWidth="1"/>
    <col min="3" max="3" width="39.42578125" bestFit="1" customWidth="1"/>
    <col min="4" max="4" width="25.5703125" bestFit="1" customWidth="1"/>
    <col min="5" max="5" width="5.7109375" bestFit="1" customWidth="1"/>
    <col min="6" max="6" width="21" bestFit="1" customWidth="1"/>
    <col min="7" max="7" width="15.140625" bestFit="1" customWidth="1"/>
    <col min="8" max="8" width="7.7109375" bestFit="1" customWidth="1"/>
    <col min="9" max="9" width="7.28515625" bestFit="1" customWidth="1"/>
    <col min="10" max="10" width="69.42578125" bestFit="1" customWidth="1"/>
    <col min="11" max="11" width="24.7109375" customWidth="1"/>
    <col min="12" max="12" width="24.7109375" bestFit="1" customWidth="1"/>
    <col min="13" max="13" width="10.28515625" bestFit="1" customWidth="1"/>
    <col min="14" max="15" width="11" bestFit="1" customWidth="1"/>
    <col min="16" max="16" width="12.7109375" bestFit="1" customWidth="1"/>
    <col min="17" max="17" width="16.140625" bestFit="1" customWidth="1"/>
    <col min="18" max="19" width="6" bestFit="1" customWidth="1"/>
    <col min="20" max="20" width="8" bestFit="1" customWidth="1"/>
    <col min="21" max="21" width="7.42578125" bestFit="1" customWidth="1"/>
    <col min="22" max="25" width="8" bestFit="1" customWidth="1"/>
    <col min="26" max="27" width="7" bestFit="1" customWidth="1"/>
    <col min="28" max="32" width="8" bestFit="1" customWidth="1"/>
    <col min="33" max="35" width="7" bestFit="1" customWidth="1"/>
    <col min="36" max="36" width="8" bestFit="1" customWidth="1"/>
    <col min="37" max="37" width="7" bestFit="1" customWidth="1"/>
    <col min="38" max="38" width="8" bestFit="1" customWidth="1"/>
    <col min="39" max="40" width="7" bestFit="1" customWidth="1"/>
    <col min="41" max="41" width="6" bestFit="1" customWidth="1"/>
    <col min="42" max="43" width="7" bestFit="1" customWidth="1"/>
    <col min="44" max="52" width="8" bestFit="1" customWidth="1"/>
    <col min="53" max="53" width="6" bestFit="1" customWidth="1"/>
    <col min="54" max="54" width="7" bestFit="1" customWidth="1"/>
    <col min="55" max="84" width="6" bestFit="1" customWidth="1"/>
    <col min="85" max="85" width="11.42578125" bestFit="1" customWidth="1"/>
    <col min="86" max="86" width="12" bestFit="1" customWidth="1"/>
    <col min="87" max="87" width="9" bestFit="1" customWidth="1"/>
    <col min="88" max="88" width="15" bestFit="1" customWidth="1"/>
    <col min="89" max="89" width="12" bestFit="1" customWidth="1"/>
    <col min="90" max="120" width="6" bestFit="1" customWidth="1"/>
    <col min="121" max="121" width="7.7109375" bestFit="1" customWidth="1"/>
    <col min="122" max="122" width="3" bestFit="1" customWidth="1"/>
    <col min="123" max="123" width="10.28515625" bestFit="1" customWidth="1"/>
    <col min="124" max="124" width="22.42578125" bestFit="1" customWidth="1"/>
    <col min="125" max="125" width="16.140625" bestFit="1" customWidth="1"/>
  </cols>
  <sheetData>
    <row r="1" spans="1:125" s="2" customFormat="1" ht="17.25" customHeight="1">
      <c r="A1" s="1"/>
      <c r="J1" s="1"/>
      <c r="K1" s="1"/>
      <c r="L1" s="3" t="s">
        <v>0</v>
      </c>
      <c r="P1" s="4"/>
      <c r="V1" s="5"/>
      <c r="W1" s="5">
        <f>[1]MAC!E6</f>
        <v>77</v>
      </c>
      <c r="X1" s="5">
        <f>[1]MAC!F6</f>
        <v>78</v>
      </c>
      <c r="Y1" s="5">
        <f>[1]MAC!G6</f>
        <v>78</v>
      </c>
      <c r="Z1" s="5">
        <f>[1]MAC!H6</f>
        <v>15</v>
      </c>
      <c r="AA1" s="5">
        <f>[1]MAC!I6</f>
        <v>15</v>
      </c>
      <c r="AB1" s="5">
        <f>[1]MAC!J6</f>
        <v>78</v>
      </c>
      <c r="AC1" s="5">
        <f>[1]MAC!K6</f>
        <v>78</v>
      </c>
      <c r="AD1" s="5">
        <f>[1]MAC!L6</f>
        <v>78</v>
      </c>
      <c r="AE1" s="5">
        <f>[1]MAC!M6</f>
        <v>78</v>
      </c>
      <c r="AF1" s="5">
        <f>[1]MAC!N6</f>
        <v>78</v>
      </c>
      <c r="AG1" s="5">
        <f>[1]MAC!O6</f>
        <v>15</v>
      </c>
      <c r="AH1" s="5">
        <f>[1]MAC!P6</f>
        <v>15</v>
      </c>
      <c r="AI1" s="5">
        <f>[1]MAC!Q6</f>
        <v>78</v>
      </c>
      <c r="AJ1" s="5">
        <f>[1]MAC!R6</f>
        <v>77</v>
      </c>
      <c r="AK1" s="5">
        <f>[1]MAC!S6</f>
        <v>77</v>
      </c>
      <c r="AL1" s="5">
        <f>[1]MAC!T6</f>
        <v>77</v>
      </c>
      <c r="AM1" s="5">
        <f>[1]MAC!U6</f>
        <v>77</v>
      </c>
      <c r="AN1" s="5">
        <f>[1]MAC!V6</f>
        <v>11</v>
      </c>
      <c r="AO1" s="5">
        <f>[1]MAC!W6</f>
        <v>11</v>
      </c>
      <c r="AP1" s="5">
        <f>[1]MAC!X6</f>
        <v>77</v>
      </c>
      <c r="AQ1" s="5">
        <f>[1]MAC!Y6</f>
        <v>78</v>
      </c>
      <c r="AR1" s="5">
        <f>[1]MAC!Z6</f>
        <v>78</v>
      </c>
      <c r="AS1" s="5">
        <f>[1]MAC!AA6</f>
        <v>78</v>
      </c>
      <c r="AT1" s="5">
        <f>[1]MAC!AB6</f>
        <v>78</v>
      </c>
      <c r="AU1" s="5">
        <f>[1]MAC!AC6</f>
        <v>77</v>
      </c>
      <c r="AV1" s="5">
        <f>[1]MAC!AD6</f>
        <v>77</v>
      </c>
      <c r="AW1" s="5">
        <f>[1]MAC!AE6</f>
        <v>78</v>
      </c>
      <c r="AX1" s="5">
        <f>[1]MAC!AF6</f>
        <v>78</v>
      </c>
      <c r="AY1" s="5">
        <f>[1]MAC!AG6</f>
        <v>79</v>
      </c>
      <c r="AZ1" s="5">
        <f>[1]MAC!AH6</f>
        <v>78</v>
      </c>
      <c r="BA1" s="5">
        <f>[1]MAC!AI6</f>
        <v>1</v>
      </c>
      <c r="BB1" s="5">
        <f>+[1]MAC!AM6</f>
        <v>1</v>
      </c>
      <c r="BC1" s="5">
        <f>+[1]MAC!AN6</f>
        <v>0</v>
      </c>
      <c r="BD1" s="5">
        <f>+[1]MAC!AO6</f>
        <v>0</v>
      </c>
      <c r="BE1" s="5">
        <f>+[1]MAC!AP6</f>
        <v>0</v>
      </c>
      <c r="BF1" s="5">
        <f>+[1]MAC!AQ6</f>
        <v>0</v>
      </c>
      <c r="BG1" s="5">
        <f>+[1]MAC!AR6</f>
        <v>0</v>
      </c>
      <c r="BH1" s="5">
        <f>+[1]MAC!AS6</f>
        <v>0</v>
      </c>
      <c r="BI1" s="5">
        <f>+[1]MAC!AT6</f>
        <v>0</v>
      </c>
      <c r="BJ1" s="5">
        <f>+[1]MAC!AU6</f>
        <v>0</v>
      </c>
      <c r="BK1" s="5">
        <f>+[1]MAC!AV6</f>
        <v>0</v>
      </c>
      <c r="BL1" s="5">
        <f>+[1]MAC!AW6</f>
        <v>0</v>
      </c>
      <c r="BM1" s="5">
        <f>+[1]MAC!AX6</f>
        <v>0</v>
      </c>
      <c r="BN1" s="5">
        <f>+[1]MAC!AY6</f>
        <v>0</v>
      </c>
      <c r="BO1" s="5">
        <f>+[1]MAC!AZ6</f>
        <v>0</v>
      </c>
      <c r="BP1" s="5">
        <f>+[1]MAC!BA6</f>
        <v>0</v>
      </c>
      <c r="BQ1" s="5">
        <f>+[1]MAC!BB6</f>
        <v>0</v>
      </c>
      <c r="BR1" s="5">
        <f>+[1]MAC!BC6</f>
        <v>0</v>
      </c>
      <c r="BS1" s="5">
        <f>+[1]MAC!BD6</f>
        <v>0</v>
      </c>
      <c r="BT1" s="5">
        <f>+[1]MAC!BE6</f>
        <v>0</v>
      </c>
      <c r="BU1" s="5">
        <f>+[1]MAC!BF6</f>
        <v>0</v>
      </c>
      <c r="BV1" s="5">
        <f>+[1]MAC!BG6</f>
        <v>0</v>
      </c>
      <c r="BW1" s="5">
        <f>+[1]MAC!BH6</f>
        <v>0</v>
      </c>
      <c r="BX1" s="5">
        <f>+[1]MAC!BI6</f>
        <v>0</v>
      </c>
      <c r="BY1" s="5">
        <f>+[1]MAC!BJ6</f>
        <v>0</v>
      </c>
      <c r="BZ1" s="5">
        <f>+[1]MAC!BK6</f>
        <v>0</v>
      </c>
      <c r="CA1" s="5">
        <f>+[1]MAC!BL6</f>
        <v>0</v>
      </c>
      <c r="CB1" s="5">
        <f>+[1]MAC!BM6</f>
        <v>0</v>
      </c>
      <c r="CC1" s="5">
        <f>+[1]MAC!BN6</f>
        <v>0</v>
      </c>
      <c r="CD1" s="5">
        <f>+[1]MAC!BO6</f>
        <v>0</v>
      </c>
      <c r="CE1" s="5">
        <f>+[1]MAC!BP6</f>
        <v>0</v>
      </c>
      <c r="CF1" s="5">
        <f>+[1]MAC!BQ6</f>
        <v>0</v>
      </c>
    </row>
    <row r="2" spans="1:125" s="19" customFormat="1" ht="20.25">
      <c r="A2" s="6"/>
      <c r="B2" s="7"/>
      <c r="C2" s="8" t="s">
        <v>1</v>
      </c>
      <c r="D2" s="9"/>
      <c r="E2" s="9"/>
      <c r="F2" s="9"/>
      <c r="G2" s="9"/>
      <c r="H2" s="9"/>
      <c r="I2" s="9"/>
      <c r="J2" s="10"/>
      <c r="K2" s="10"/>
      <c r="L2" s="11" t="s">
        <v>2</v>
      </c>
      <c r="M2" s="12"/>
      <c r="N2" s="12"/>
      <c r="O2" s="12"/>
      <c r="P2" s="13"/>
      <c r="Q2" s="12"/>
      <c r="R2" s="14"/>
      <c r="S2" s="15"/>
      <c r="T2" s="16"/>
      <c r="U2" s="15"/>
      <c r="V2" s="17">
        <f>SUMPRODUCT((0)*(V6:V31&lt;&gt;0))</f>
        <v>0</v>
      </c>
      <c r="W2" s="17">
        <f t="shared" ref="W2:BB2" si="0">SUMPRODUCT((V6:V31=0)*(W6:W31&lt;&gt;0))</f>
        <v>0</v>
      </c>
      <c r="X2" s="17">
        <f t="shared" si="0"/>
        <v>1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2</v>
      </c>
      <c r="AC2" s="17">
        <f t="shared" si="0"/>
        <v>0</v>
      </c>
      <c r="AD2" s="17">
        <f t="shared" si="0"/>
        <v>1</v>
      </c>
      <c r="AE2" s="17">
        <f t="shared" si="0"/>
        <v>0</v>
      </c>
      <c r="AF2" s="17">
        <f t="shared" si="0"/>
        <v>1</v>
      </c>
      <c r="AG2" s="17">
        <f t="shared" si="0"/>
        <v>0</v>
      </c>
      <c r="AH2" s="17">
        <f t="shared" si="0"/>
        <v>0</v>
      </c>
      <c r="AI2" s="17">
        <f t="shared" si="0"/>
        <v>2</v>
      </c>
      <c r="AJ2" s="17">
        <f t="shared" si="0"/>
        <v>0</v>
      </c>
      <c r="AK2" s="17">
        <f t="shared" si="0"/>
        <v>1</v>
      </c>
      <c r="AL2" s="17">
        <f t="shared" si="0"/>
        <v>0</v>
      </c>
      <c r="AM2" s="17">
        <f t="shared" si="0"/>
        <v>1</v>
      </c>
      <c r="AN2" s="17">
        <f t="shared" si="0"/>
        <v>0</v>
      </c>
      <c r="AO2" s="17">
        <f t="shared" si="0"/>
        <v>0</v>
      </c>
      <c r="AP2" s="17">
        <f t="shared" si="0"/>
        <v>2</v>
      </c>
      <c r="AQ2" s="17">
        <f t="shared" si="0"/>
        <v>1</v>
      </c>
      <c r="AR2" s="17">
        <f t="shared" si="0"/>
        <v>0</v>
      </c>
      <c r="AS2" s="17">
        <f t="shared" si="0"/>
        <v>0</v>
      </c>
      <c r="AT2" s="17">
        <f t="shared" si="0"/>
        <v>0</v>
      </c>
      <c r="AU2" s="17">
        <f t="shared" si="0"/>
        <v>0</v>
      </c>
      <c r="AV2" s="17">
        <f t="shared" si="0"/>
        <v>0</v>
      </c>
      <c r="AW2" s="17">
        <f t="shared" si="0"/>
        <v>0</v>
      </c>
      <c r="AX2" s="17">
        <f t="shared" si="0"/>
        <v>1</v>
      </c>
      <c r="AY2" s="17">
        <f t="shared" si="0"/>
        <v>1</v>
      </c>
      <c r="AZ2" s="17">
        <f t="shared" si="0"/>
        <v>0</v>
      </c>
      <c r="BA2" s="17">
        <f t="shared" si="0"/>
        <v>5</v>
      </c>
      <c r="BB2" s="17">
        <f t="shared" si="0"/>
        <v>2</v>
      </c>
      <c r="BC2" s="17">
        <f t="shared" ref="BC2:CF2" si="1">SUMPRODUCT((BB6:BB31=0)*(BC6:BC31&lt;&gt;0))</f>
        <v>0</v>
      </c>
      <c r="BD2" s="17">
        <f t="shared" si="1"/>
        <v>1</v>
      </c>
      <c r="BE2" s="17">
        <f t="shared" si="1"/>
        <v>0</v>
      </c>
      <c r="BF2" s="17">
        <f t="shared" si="1"/>
        <v>2</v>
      </c>
      <c r="BG2" s="17">
        <f t="shared" si="1"/>
        <v>0</v>
      </c>
      <c r="BH2" s="17">
        <f t="shared" si="1"/>
        <v>1</v>
      </c>
      <c r="BI2" s="17">
        <f t="shared" si="1"/>
        <v>0</v>
      </c>
      <c r="BJ2" s="17">
        <f t="shared" si="1"/>
        <v>1</v>
      </c>
      <c r="BK2" s="17">
        <f t="shared" si="1"/>
        <v>0</v>
      </c>
      <c r="BL2" s="17">
        <f t="shared" si="1"/>
        <v>0</v>
      </c>
      <c r="BM2" s="17">
        <f t="shared" si="1"/>
        <v>2</v>
      </c>
      <c r="BN2" s="17">
        <f t="shared" si="1"/>
        <v>0</v>
      </c>
      <c r="BO2" s="17">
        <f t="shared" si="1"/>
        <v>1</v>
      </c>
      <c r="BP2" s="17">
        <f t="shared" si="1"/>
        <v>0</v>
      </c>
      <c r="BQ2" s="17">
        <f t="shared" si="1"/>
        <v>1</v>
      </c>
      <c r="BR2" s="17">
        <f t="shared" si="1"/>
        <v>0</v>
      </c>
      <c r="BS2" s="17">
        <f t="shared" si="1"/>
        <v>0</v>
      </c>
      <c r="BT2" s="17">
        <f t="shared" si="1"/>
        <v>2</v>
      </c>
      <c r="BU2" s="17">
        <f t="shared" si="1"/>
        <v>1</v>
      </c>
      <c r="BV2" s="17">
        <f t="shared" si="1"/>
        <v>0</v>
      </c>
      <c r="BW2" s="17">
        <f t="shared" si="1"/>
        <v>0</v>
      </c>
      <c r="BX2" s="17">
        <f t="shared" si="1"/>
        <v>0</v>
      </c>
      <c r="BY2" s="17">
        <f t="shared" si="1"/>
        <v>0</v>
      </c>
      <c r="BZ2" s="17">
        <f t="shared" si="1"/>
        <v>0</v>
      </c>
      <c r="CA2" s="17">
        <f t="shared" si="1"/>
        <v>0</v>
      </c>
      <c r="CB2" s="17">
        <f t="shared" si="1"/>
        <v>1</v>
      </c>
      <c r="CC2" s="17">
        <f t="shared" si="1"/>
        <v>1</v>
      </c>
      <c r="CD2" s="17">
        <f t="shared" si="1"/>
        <v>0</v>
      </c>
      <c r="CE2" s="17">
        <f t="shared" si="1"/>
        <v>0</v>
      </c>
      <c r="CF2" s="17">
        <f t="shared" si="1"/>
        <v>0</v>
      </c>
      <c r="CG2" s="14"/>
      <c r="CH2" s="14"/>
      <c r="CI2" s="14"/>
      <c r="CJ2" s="14"/>
      <c r="CK2" s="18"/>
      <c r="DT2" s="20"/>
    </row>
    <row r="3" spans="1:125" s="22" customFormat="1" ht="9" customHeight="1">
      <c r="A3" s="21"/>
      <c r="J3" s="21"/>
      <c r="K3" s="21"/>
      <c r="L3" s="11"/>
      <c r="P3" s="23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>
        <f t="shared" ref="CG3:DQ3" si="2">+SUBTOTAL(2,CG6:CG31)</f>
        <v>26</v>
      </c>
      <c r="CH3" s="24">
        <f t="shared" si="2"/>
        <v>26</v>
      </c>
      <c r="CI3" s="24">
        <f t="shared" si="2"/>
        <v>26</v>
      </c>
      <c r="CJ3" s="24">
        <f t="shared" si="2"/>
        <v>26</v>
      </c>
      <c r="CK3" s="24">
        <f t="shared" si="2"/>
        <v>26</v>
      </c>
      <c r="CL3" s="24">
        <f t="shared" si="2"/>
        <v>0</v>
      </c>
      <c r="CM3" s="24">
        <f t="shared" si="2"/>
        <v>0</v>
      </c>
      <c r="CN3" s="24">
        <f t="shared" si="2"/>
        <v>0</v>
      </c>
      <c r="CO3" s="24">
        <f t="shared" si="2"/>
        <v>0</v>
      </c>
      <c r="CP3" s="24">
        <f t="shared" si="2"/>
        <v>0</v>
      </c>
      <c r="CQ3" s="24">
        <f t="shared" si="2"/>
        <v>0</v>
      </c>
      <c r="CR3" s="24">
        <f t="shared" si="2"/>
        <v>0</v>
      </c>
      <c r="CS3" s="24">
        <f t="shared" si="2"/>
        <v>0</v>
      </c>
      <c r="CT3" s="24">
        <f t="shared" si="2"/>
        <v>0</v>
      </c>
      <c r="CU3" s="24">
        <f t="shared" si="2"/>
        <v>0</v>
      </c>
      <c r="CV3" s="24">
        <f t="shared" si="2"/>
        <v>0</v>
      </c>
      <c r="CW3" s="24">
        <f t="shared" si="2"/>
        <v>0</v>
      </c>
      <c r="CX3" s="24">
        <f t="shared" si="2"/>
        <v>0</v>
      </c>
      <c r="CY3" s="24">
        <f t="shared" si="2"/>
        <v>0</v>
      </c>
      <c r="CZ3" s="24">
        <f t="shared" si="2"/>
        <v>0</v>
      </c>
      <c r="DA3" s="24">
        <f t="shared" si="2"/>
        <v>0</v>
      </c>
      <c r="DB3" s="24">
        <f t="shared" si="2"/>
        <v>0</v>
      </c>
      <c r="DC3" s="24">
        <f t="shared" si="2"/>
        <v>0</v>
      </c>
      <c r="DD3" s="24">
        <f t="shared" si="2"/>
        <v>0</v>
      </c>
      <c r="DE3" s="24">
        <f t="shared" si="2"/>
        <v>0</v>
      </c>
      <c r="DF3" s="24">
        <f t="shared" si="2"/>
        <v>0</v>
      </c>
      <c r="DG3" s="24">
        <f t="shared" si="2"/>
        <v>0</v>
      </c>
      <c r="DH3" s="24">
        <f t="shared" si="2"/>
        <v>0</v>
      </c>
      <c r="DI3" s="24">
        <f t="shared" si="2"/>
        <v>0</v>
      </c>
      <c r="DJ3" s="24">
        <f t="shared" si="2"/>
        <v>0</v>
      </c>
      <c r="DK3" s="24">
        <f t="shared" si="2"/>
        <v>0</v>
      </c>
      <c r="DL3" s="24">
        <f t="shared" si="2"/>
        <v>0</v>
      </c>
      <c r="DM3" s="24">
        <f t="shared" si="2"/>
        <v>0</v>
      </c>
      <c r="DN3" s="24">
        <f t="shared" si="2"/>
        <v>0</v>
      </c>
      <c r="DO3" s="24">
        <f t="shared" si="2"/>
        <v>0</v>
      </c>
      <c r="DP3" s="24">
        <f t="shared" si="2"/>
        <v>0</v>
      </c>
      <c r="DQ3" s="24">
        <f t="shared" si="2"/>
        <v>0</v>
      </c>
    </row>
    <row r="4" spans="1:125" s="46" customFormat="1" ht="31.5" customHeight="1">
      <c r="A4" s="25" t="s">
        <v>3</v>
      </c>
      <c r="B4" s="26" t="s">
        <v>4</v>
      </c>
      <c r="C4" s="27" t="s">
        <v>5</v>
      </c>
      <c r="D4" s="27" t="s">
        <v>6</v>
      </c>
      <c r="E4" s="28" t="s">
        <v>7</v>
      </c>
      <c r="F4" s="28" t="s">
        <v>8</v>
      </c>
      <c r="G4" s="29" t="s">
        <v>9</v>
      </c>
      <c r="H4" s="29" t="s">
        <v>10</v>
      </c>
      <c r="I4" s="30" t="s">
        <v>11</v>
      </c>
      <c r="J4" s="31" t="s">
        <v>12</v>
      </c>
      <c r="K4" s="31" t="s">
        <v>165</v>
      </c>
      <c r="L4" s="30" t="s">
        <v>13</v>
      </c>
      <c r="M4" s="32" t="s">
        <v>14</v>
      </c>
      <c r="N4" s="33" t="s">
        <v>15</v>
      </c>
      <c r="O4" s="34" t="s">
        <v>16</v>
      </c>
      <c r="P4" s="35" t="s">
        <v>17</v>
      </c>
      <c r="Q4" s="34" t="s">
        <v>18</v>
      </c>
      <c r="R4" s="36" t="s">
        <v>19</v>
      </c>
      <c r="S4" s="37" t="s">
        <v>20</v>
      </c>
      <c r="T4" s="38" t="s">
        <v>21</v>
      </c>
      <c r="U4" s="38" t="s">
        <v>22</v>
      </c>
      <c r="V4" s="39">
        <v>44712</v>
      </c>
      <c r="W4" s="40">
        <f>+V4+1</f>
        <v>44713</v>
      </c>
      <c r="X4" s="40">
        <f t="shared" ref="X4:AZ4" si="3">+W4+1</f>
        <v>44714</v>
      </c>
      <c r="Y4" s="40">
        <f t="shared" si="3"/>
        <v>44715</v>
      </c>
      <c r="Z4" s="40">
        <f t="shared" si="3"/>
        <v>44716</v>
      </c>
      <c r="AA4" s="40">
        <f t="shared" si="3"/>
        <v>44717</v>
      </c>
      <c r="AB4" s="40">
        <f t="shared" si="3"/>
        <v>44718</v>
      </c>
      <c r="AC4" s="40">
        <f t="shared" si="3"/>
        <v>44719</v>
      </c>
      <c r="AD4" s="40">
        <f t="shared" si="3"/>
        <v>44720</v>
      </c>
      <c r="AE4" s="40">
        <f t="shared" si="3"/>
        <v>44721</v>
      </c>
      <c r="AF4" s="40">
        <f t="shared" si="3"/>
        <v>44722</v>
      </c>
      <c r="AG4" s="40">
        <f t="shared" si="3"/>
        <v>44723</v>
      </c>
      <c r="AH4" s="40">
        <f t="shared" si="3"/>
        <v>44724</v>
      </c>
      <c r="AI4" s="40">
        <f t="shared" si="3"/>
        <v>44725</v>
      </c>
      <c r="AJ4" s="40">
        <f t="shared" si="3"/>
        <v>44726</v>
      </c>
      <c r="AK4" s="40">
        <f t="shared" si="3"/>
        <v>44727</v>
      </c>
      <c r="AL4" s="40">
        <f t="shared" si="3"/>
        <v>44728</v>
      </c>
      <c r="AM4" s="40">
        <f t="shared" si="3"/>
        <v>44729</v>
      </c>
      <c r="AN4" s="40">
        <f t="shared" si="3"/>
        <v>44730</v>
      </c>
      <c r="AO4" s="40">
        <f t="shared" si="3"/>
        <v>44731</v>
      </c>
      <c r="AP4" s="40">
        <f t="shared" si="3"/>
        <v>44732</v>
      </c>
      <c r="AQ4" s="40">
        <f t="shared" si="3"/>
        <v>44733</v>
      </c>
      <c r="AR4" s="40">
        <f t="shared" si="3"/>
        <v>44734</v>
      </c>
      <c r="AS4" s="40">
        <f t="shared" si="3"/>
        <v>44735</v>
      </c>
      <c r="AT4" s="40">
        <f t="shared" si="3"/>
        <v>44736</v>
      </c>
      <c r="AU4" s="40">
        <f t="shared" si="3"/>
        <v>44737</v>
      </c>
      <c r="AV4" s="40">
        <f t="shared" si="3"/>
        <v>44738</v>
      </c>
      <c r="AW4" s="40">
        <f t="shared" si="3"/>
        <v>44739</v>
      </c>
      <c r="AX4" s="40">
        <f t="shared" si="3"/>
        <v>44740</v>
      </c>
      <c r="AY4" s="40">
        <f t="shared" si="3"/>
        <v>44741</v>
      </c>
      <c r="AZ4" s="40">
        <f t="shared" si="3"/>
        <v>44742</v>
      </c>
      <c r="BA4" s="41">
        <f>+AZ4+1</f>
        <v>44743</v>
      </c>
      <c r="BB4" s="41">
        <f t="shared" ref="BB4:CF4" si="4">+BA4+1</f>
        <v>44744</v>
      </c>
      <c r="BC4" s="41">
        <f t="shared" si="4"/>
        <v>44745</v>
      </c>
      <c r="BD4" s="41">
        <f t="shared" si="4"/>
        <v>44746</v>
      </c>
      <c r="BE4" s="41">
        <f t="shared" si="4"/>
        <v>44747</v>
      </c>
      <c r="BF4" s="41">
        <f t="shared" si="4"/>
        <v>44748</v>
      </c>
      <c r="BG4" s="41">
        <f t="shared" si="4"/>
        <v>44749</v>
      </c>
      <c r="BH4" s="41">
        <f t="shared" si="4"/>
        <v>44750</v>
      </c>
      <c r="BI4" s="41">
        <f t="shared" si="4"/>
        <v>44751</v>
      </c>
      <c r="BJ4" s="41">
        <f t="shared" si="4"/>
        <v>44752</v>
      </c>
      <c r="BK4" s="41">
        <f t="shared" si="4"/>
        <v>44753</v>
      </c>
      <c r="BL4" s="41">
        <f t="shared" si="4"/>
        <v>44754</v>
      </c>
      <c r="BM4" s="41">
        <f t="shared" si="4"/>
        <v>44755</v>
      </c>
      <c r="BN4" s="41">
        <f t="shared" si="4"/>
        <v>44756</v>
      </c>
      <c r="BO4" s="41">
        <f t="shared" si="4"/>
        <v>44757</v>
      </c>
      <c r="BP4" s="41">
        <f t="shared" si="4"/>
        <v>44758</v>
      </c>
      <c r="BQ4" s="41">
        <f t="shared" si="4"/>
        <v>44759</v>
      </c>
      <c r="BR4" s="41">
        <f t="shared" si="4"/>
        <v>44760</v>
      </c>
      <c r="BS4" s="41">
        <f t="shared" si="4"/>
        <v>44761</v>
      </c>
      <c r="BT4" s="41">
        <f t="shared" si="4"/>
        <v>44762</v>
      </c>
      <c r="BU4" s="41">
        <f t="shared" si="4"/>
        <v>44763</v>
      </c>
      <c r="BV4" s="41">
        <f t="shared" si="4"/>
        <v>44764</v>
      </c>
      <c r="BW4" s="41">
        <f t="shared" si="4"/>
        <v>44765</v>
      </c>
      <c r="BX4" s="41">
        <f t="shared" si="4"/>
        <v>44766</v>
      </c>
      <c r="BY4" s="41">
        <f t="shared" si="4"/>
        <v>44767</v>
      </c>
      <c r="BZ4" s="41">
        <f t="shared" si="4"/>
        <v>44768</v>
      </c>
      <c r="CA4" s="41">
        <f t="shared" si="4"/>
        <v>44769</v>
      </c>
      <c r="CB4" s="41">
        <f t="shared" si="4"/>
        <v>44770</v>
      </c>
      <c r="CC4" s="41">
        <f t="shared" si="4"/>
        <v>44771</v>
      </c>
      <c r="CD4" s="41">
        <f t="shared" si="4"/>
        <v>44772</v>
      </c>
      <c r="CE4" s="41">
        <f>+CD4+1</f>
        <v>44773</v>
      </c>
      <c r="CF4" s="41">
        <f t="shared" si="4"/>
        <v>44774</v>
      </c>
      <c r="CG4" s="42" t="s">
        <v>23</v>
      </c>
      <c r="CH4" s="43" t="s">
        <v>24</v>
      </c>
      <c r="CI4" s="42" t="s">
        <v>25</v>
      </c>
      <c r="CJ4" s="42" t="s">
        <v>26</v>
      </c>
      <c r="CK4" s="44">
        <v>44712</v>
      </c>
      <c r="CL4" s="44">
        <f>CK4+1</f>
        <v>44713</v>
      </c>
      <c r="CM4" s="44">
        <f t="shared" ref="CM4:DQ4" si="5">CL4+1</f>
        <v>44714</v>
      </c>
      <c r="CN4" s="44">
        <f t="shared" si="5"/>
        <v>44715</v>
      </c>
      <c r="CO4" s="44">
        <f t="shared" si="5"/>
        <v>44716</v>
      </c>
      <c r="CP4" s="44">
        <f t="shared" si="5"/>
        <v>44717</v>
      </c>
      <c r="CQ4" s="44">
        <f t="shared" si="5"/>
        <v>44718</v>
      </c>
      <c r="CR4" s="44">
        <f t="shared" si="5"/>
        <v>44719</v>
      </c>
      <c r="CS4" s="44">
        <f t="shared" si="5"/>
        <v>44720</v>
      </c>
      <c r="CT4" s="44">
        <f t="shared" si="5"/>
        <v>44721</v>
      </c>
      <c r="CU4" s="44">
        <f t="shared" si="5"/>
        <v>44722</v>
      </c>
      <c r="CV4" s="44">
        <f t="shared" si="5"/>
        <v>44723</v>
      </c>
      <c r="CW4" s="44">
        <f t="shared" si="5"/>
        <v>44724</v>
      </c>
      <c r="CX4" s="44">
        <f t="shared" si="5"/>
        <v>44725</v>
      </c>
      <c r="CY4" s="44">
        <f t="shared" si="5"/>
        <v>44726</v>
      </c>
      <c r="CZ4" s="44">
        <f t="shared" si="5"/>
        <v>44727</v>
      </c>
      <c r="DA4" s="44">
        <f t="shared" si="5"/>
        <v>44728</v>
      </c>
      <c r="DB4" s="44">
        <f t="shared" si="5"/>
        <v>44729</v>
      </c>
      <c r="DC4" s="44">
        <f t="shared" si="5"/>
        <v>44730</v>
      </c>
      <c r="DD4" s="44">
        <f t="shared" si="5"/>
        <v>44731</v>
      </c>
      <c r="DE4" s="44">
        <f t="shared" si="5"/>
        <v>44732</v>
      </c>
      <c r="DF4" s="44">
        <f t="shared" si="5"/>
        <v>44733</v>
      </c>
      <c r="DG4" s="44">
        <f t="shared" si="5"/>
        <v>44734</v>
      </c>
      <c r="DH4" s="44">
        <f t="shared" si="5"/>
        <v>44735</v>
      </c>
      <c r="DI4" s="44">
        <f t="shared" si="5"/>
        <v>44736</v>
      </c>
      <c r="DJ4" s="44">
        <f t="shared" si="5"/>
        <v>44737</v>
      </c>
      <c r="DK4" s="44">
        <f t="shared" si="5"/>
        <v>44738</v>
      </c>
      <c r="DL4" s="44">
        <f t="shared" si="5"/>
        <v>44739</v>
      </c>
      <c r="DM4" s="44">
        <f t="shared" si="5"/>
        <v>44740</v>
      </c>
      <c r="DN4" s="44">
        <f t="shared" si="5"/>
        <v>44741</v>
      </c>
      <c r="DO4" s="44">
        <f t="shared" si="5"/>
        <v>44742</v>
      </c>
      <c r="DP4" s="44">
        <f t="shared" si="5"/>
        <v>44743</v>
      </c>
      <c r="DQ4" s="44">
        <f t="shared" si="5"/>
        <v>44744</v>
      </c>
      <c r="DR4" s="45" t="s">
        <v>27</v>
      </c>
      <c r="DS4" s="46" t="s">
        <v>28</v>
      </c>
      <c r="DT4" s="47" t="s">
        <v>29</v>
      </c>
    </row>
    <row r="5" spans="1:125" s="60" customFormat="1" ht="12" customHeight="1">
      <c r="A5" s="48"/>
      <c r="B5" s="49"/>
      <c r="C5" s="50"/>
      <c r="D5" s="50"/>
      <c r="E5" s="49"/>
      <c r="F5" s="49"/>
      <c r="G5" s="49"/>
      <c r="H5" s="49"/>
      <c r="I5" s="49"/>
      <c r="J5" s="48"/>
      <c r="K5" s="48"/>
      <c r="L5" s="30"/>
      <c r="M5" s="49"/>
      <c r="N5" s="49"/>
      <c r="O5" s="49"/>
      <c r="P5" s="51"/>
      <c r="Q5" s="49"/>
      <c r="R5" s="49"/>
      <c r="S5" s="52"/>
      <c r="T5" s="53"/>
      <c r="U5" s="54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6"/>
      <c r="CH5" s="57"/>
      <c r="CI5" s="56"/>
      <c r="CJ5" s="56"/>
      <c r="CK5" s="58"/>
      <c r="CL5" s="58"/>
      <c r="CM5" s="58"/>
      <c r="CN5" s="58"/>
      <c r="CO5" s="58"/>
      <c r="CP5" s="58"/>
      <c r="CQ5" s="58"/>
      <c r="CR5" s="58"/>
      <c r="CS5" s="58" t="s">
        <v>30</v>
      </c>
      <c r="CT5" s="58"/>
      <c r="CU5" s="58"/>
      <c r="CV5" s="58"/>
      <c r="CW5" s="58"/>
      <c r="CX5" s="58" t="s">
        <v>30</v>
      </c>
      <c r="CY5" s="58"/>
      <c r="CZ5" s="58"/>
      <c r="DA5" s="58"/>
      <c r="DB5" s="58" t="s">
        <v>30</v>
      </c>
      <c r="DC5" s="58"/>
      <c r="DD5" s="58"/>
      <c r="DE5" s="58" t="s">
        <v>30</v>
      </c>
      <c r="DF5" s="58"/>
      <c r="DG5" s="58"/>
      <c r="DH5" s="58"/>
      <c r="DI5" s="58" t="s">
        <v>30</v>
      </c>
      <c r="DJ5" s="58"/>
      <c r="DK5" s="58"/>
      <c r="DL5" s="58"/>
      <c r="DM5" s="58"/>
      <c r="DN5" s="58"/>
      <c r="DO5" s="58"/>
      <c r="DP5" s="58" t="s">
        <v>30</v>
      </c>
      <c r="DQ5" s="58"/>
      <c r="DR5" s="59"/>
      <c r="DT5" s="61"/>
    </row>
    <row r="6" spans="1:125">
      <c r="A6" t="s">
        <v>31</v>
      </c>
      <c r="B6" t="s">
        <v>31</v>
      </c>
      <c r="C6" t="s">
        <v>166</v>
      </c>
      <c r="D6" t="s">
        <v>140</v>
      </c>
      <c r="E6" t="s">
        <v>31</v>
      </c>
      <c r="F6" t="s">
        <v>32</v>
      </c>
      <c r="G6" t="s">
        <v>33</v>
      </c>
      <c r="H6" t="s">
        <v>34</v>
      </c>
      <c r="I6">
        <v>17500</v>
      </c>
      <c r="J6" t="s">
        <v>35</v>
      </c>
      <c r="L6" t="s">
        <v>100</v>
      </c>
      <c r="M6" t="s">
        <v>31</v>
      </c>
      <c r="N6">
        <v>6240</v>
      </c>
      <c r="O6" t="s">
        <v>36</v>
      </c>
      <c r="P6">
        <v>0.29166666666666669</v>
      </c>
      <c r="Q6" t="s">
        <v>31</v>
      </c>
      <c r="R6">
        <v>44748</v>
      </c>
      <c r="S6">
        <v>44748</v>
      </c>
      <c r="T6">
        <v>0</v>
      </c>
      <c r="U6">
        <v>0</v>
      </c>
      <c r="CG6">
        <v>0</v>
      </c>
      <c r="CH6">
        <v>0</v>
      </c>
      <c r="CI6">
        <v>0</v>
      </c>
      <c r="CJ6">
        <v>0</v>
      </c>
      <c r="CK6">
        <v>0</v>
      </c>
      <c r="DR6" t="s">
        <v>31</v>
      </c>
      <c r="DS6" t="s">
        <v>34</v>
      </c>
      <c r="DT6" t="s">
        <v>31</v>
      </c>
    </row>
    <row r="7" spans="1:125">
      <c r="A7" t="s">
        <v>31</v>
      </c>
      <c r="B7" t="s">
        <v>31</v>
      </c>
      <c r="C7" t="s">
        <v>157</v>
      </c>
      <c r="D7" t="s">
        <v>158</v>
      </c>
      <c r="E7" t="s">
        <v>31</v>
      </c>
      <c r="F7" t="s">
        <v>37</v>
      </c>
      <c r="G7">
        <v>0</v>
      </c>
      <c r="H7" t="s">
        <v>31</v>
      </c>
      <c r="I7">
        <v>9200</v>
      </c>
      <c r="J7" t="s">
        <v>38</v>
      </c>
      <c r="L7" t="s">
        <v>44</v>
      </c>
      <c r="M7">
        <v>0</v>
      </c>
      <c r="N7">
        <v>20000</v>
      </c>
      <c r="O7" t="s">
        <v>36</v>
      </c>
      <c r="P7">
        <v>5.0520000000000002E-2</v>
      </c>
      <c r="Q7" t="s">
        <v>31</v>
      </c>
      <c r="R7">
        <v>44727</v>
      </c>
      <c r="S7">
        <v>0</v>
      </c>
      <c r="T7">
        <v>10</v>
      </c>
      <c r="U7">
        <v>0</v>
      </c>
      <c r="AF7">
        <v>7000</v>
      </c>
      <c r="AI7">
        <v>8000</v>
      </c>
      <c r="AJ7">
        <v>9200</v>
      </c>
      <c r="AK7">
        <v>9200</v>
      </c>
      <c r="AL7">
        <v>9200</v>
      </c>
      <c r="AM7">
        <v>9200</v>
      </c>
      <c r="AP7">
        <v>8000</v>
      </c>
      <c r="AQ7">
        <v>9200</v>
      </c>
      <c r="AR7">
        <v>9200</v>
      </c>
      <c r="AS7">
        <v>9200</v>
      </c>
      <c r="BJ7">
        <v>7200</v>
      </c>
      <c r="BM7">
        <v>8000</v>
      </c>
      <c r="BN7">
        <v>9200</v>
      </c>
      <c r="BO7">
        <v>9200</v>
      </c>
      <c r="BP7">
        <v>9200</v>
      </c>
      <c r="BQ7">
        <v>9200</v>
      </c>
      <c r="BT7">
        <v>8000</v>
      </c>
      <c r="BU7">
        <v>9200</v>
      </c>
      <c r="BV7">
        <v>9200</v>
      </c>
      <c r="BW7">
        <v>9200</v>
      </c>
      <c r="CG7">
        <v>44800</v>
      </c>
      <c r="CH7">
        <v>0</v>
      </c>
      <c r="CI7">
        <v>42600</v>
      </c>
      <c r="CJ7">
        <v>0</v>
      </c>
      <c r="CK7">
        <v>0</v>
      </c>
      <c r="DR7" t="s">
        <v>31</v>
      </c>
      <c r="DS7" t="s">
        <v>36</v>
      </c>
      <c r="DT7" t="s">
        <v>31</v>
      </c>
      <c r="DU7" t="s">
        <v>31</v>
      </c>
    </row>
    <row r="8" spans="1:125">
      <c r="A8" t="s">
        <v>31</v>
      </c>
      <c r="B8" t="s">
        <v>31</v>
      </c>
      <c r="C8" t="s">
        <v>132</v>
      </c>
      <c r="D8" t="s">
        <v>133</v>
      </c>
      <c r="E8" t="s">
        <v>31</v>
      </c>
      <c r="F8" t="s">
        <v>39</v>
      </c>
      <c r="G8">
        <v>0</v>
      </c>
      <c r="H8" t="s">
        <v>31</v>
      </c>
      <c r="I8">
        <v>5900</v>
      </c>
      <c r="J8" t="s">
        <v>40</v>
      </c>
      <c r="L8" t="s">
        <v>96</v>
      </c>
      <c r="M8">
        <v>0</v>
      </c>
      <c r="N8">
        <v>100</v>
      </c>
      <c r="O8" t="s">
        <v>36</v>
      </c>
      <c r="P8">
        <v>0.44</v>
      </c>
      <c r="Q8" t="s">
        <v>31</v>
      </c>
      <c r="R8">
        <v>0</v>
      </c>
      <c r="S8">
        <v>0</v>
      </c>
      <c r="T8">
        <v>0</v>
      </c>
      <c r="U8">
        <v>0</v>
      </c>
      <c r="CG8">
        <v>0</v>
      </c>
      <c r="CH8">
        <v>0</v>
      </c>
      <c r="CI8">
        <v>0</v>
      </c>
      <c r="CJ8">
        <v>0</v>
      </c>
      <c r="CK8">
        <v>0</v>
      </c>
      <c r="DR8" t="s">
        <v>31</v>
      </c>
      <c r="DS8" t="s">
        <v>36</v>
      </c>
      <c r="DT8" t="s">
        <v>31</v>
      </c>
      <c r="DU8" t="s">
        <v>31</v>
      </c>
    </row>
    <row r="9" spans="1:125">
      <c r="A9" t="s">
        <v>31</v>
      </c>
      <c r="B9" t="s">
        <v>31</v>
      </c>
      <c r="C9" t="s">
        <v>124</v>
      </c>
      <c r="D9" t="s">
        <v>125</v>
      </c>
      <c r="E9" t="s">
        <v>31</v>
      </c>
      <c r="F9" t="s">
        <v>42</v>
      </c>
      <c r="G9" t="s">
        <v>43</v>
      </c>
      <c r="H9" t="s">
        <v>31</v>
      </c>
      <c r="I9">
        <v>33000</v>
      </c>
      <c r="J9" t="s">
        <v>38</v>
      </c>
      <c r="L9" t="s">
        <v>89</v>
      </c>
      <c r="M9" t="s">
        <v>7</v>
      </c>
      <c r="N9">
        <v>44900</v>
      </c>
      <c r="O9" t="s">
        <v>45</v>
      </c>
      <c r="P9">
        <v>1.6380308880308881E-2</v>
      </c>
      <c r="Q9" t="s">
        <v>31</v>
      </c>
      <c r="R9">
        <v>0</v>
      </c>
      <c r="S9">
        <v>0</v>
      </c>
      <c r="T9">
        <v>2</v>
      </c>
      <c r="U9">
        <v>0</v>
      </c>
      <c r="AX9">
        <v>20000</v>
      </c>
      <c r="AY9">
        <v>33000</v>
      </c>
      <c r="BB9">
        <v>4000</v>
      </c>
      <c r="BC9">
        <v>6000</v>
      </c>
      <c r="BD9">
        <v>6000</v>
      </c>
      <c r="BE9">
        <v>6000</v>
      </c>
      <c r="CB9">
        <v>20000</v>
      </c>
      <c r="CC9">
        <v>33000</v>
      </c>
      <c r="CG9">
        <v>53000</v>
      </c>
      <c r="CH9">
        <v>0</v>
      </c>
      <c r="CI9">
        <v>0</v>
      </c>
      <c r="CJ9">
        <v>0</v>
      </c>
      <c r="CK9">
        <v>0</v>
      </c>
      <c r="DR9" t="s">
        <v>31</v>
      </c>
      <c r="DS9" t="s">
        <v>43</v>
      </c>
      <c r="DT9" t="s">
        <v>31</v>
      </c>
      <c r="DU9" t="s">
        <v>31</v>
      </c>
    </row>
    <row r="10" spans="1:125">
      <c r="A10" t="s">
        <v>46</v>
      </c>
      <c r="B10" t="s">
        <v>31</v>
      </c>
      <c r="C10" t="s">
        <v>153</v>
      </c>
      <c r="D10" t="s">
        <v>154</v>
      </c>
      <c r="E10" t="s">
        <v>31</v>
      </c>
      <c r="F10" t="s">
        <v>47</v>
      </c>
      <c r="G10" t="s">
        <v>48</v>
      </c>
      <c r="H10" t="s">
        <v>49</v>
      </c>
      <c r="I10">
        <v>30700</v>
      </c>
      <c r="J10" t="s">
        <v>50</v>
      </c>
      <c r="L10" t="s">
        <v>70</v>
      </c>
      <c r="M10">
        <v>0</v>
      </c>
      <c r="N10">
        <v>-32800</v>
      </c>
      <c r="O10" t="s">
        <v>36</v>
      </c>
      <c r="P10">
        <v>5</v>
      </c>
      <c r="Q10" t="s">
        <v>31</v>
      </c>
      <c r="R10">
        <v>0</v>
      </c>
      <c r="S10">
        <v>0</v>
      </c>
      <c r="T10">
        <v>0</v>
      </c>
      <c r="U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DR10" t="s">
        <v>31</v>
      </c>
      <c r="DS10" t="s">
        <v>51</v>
      </c>
      <c r="DT10" t="s">
        <v>31</v>
      </c>
      <c r="DU10" t="s">
        <v>31</v>
      </c>
    </row>
    <row r="11" spans="1:125">
      <c r="A11" t="s">
        <v>31</v>
      </c>
      <c r="B11" t="s">
        <v>31</v>
      </c>
      <c r="C11" t="s">
        <v>120</v>
      </c>
      <c r="D11" t="s">
        <v>121</v>
      </c>
      <c r="E11" t="s">
        <v>31</v>
      </c>
      <c r="F11" t="s">
        <v>39</v>
      </c>
      <c r="G11">
        <v>0</v>
      </c>
      <c r="H11" t="s">
        <v>31</v>
      </c>
      <c r="I11">
        <v>24900</v>
      </c>
      <c r="J11" t="s">
        <v>52</v>
      </c>
      <c r="L11" t="s">
        <v>101</v>
      </c>
      <c r="M11">
        <v>0</v>
      </c>
      <c r="N11">
        <v>-8000</v>
      </c>
      <c r="O11" t="s">
        <v>36</v>
      </c>
      <c r="P11">
        <v>1.4475</v>
      </c>
      <c r="Q11" t="s">
        <v>31</v>
      </c>
      <c r="R11">
        <v>44757</v>
      </c>
      <c r="S11">
        <v>0</v>
      </c>
      <c r="T11">
        <v>1</v>
      </c>
      <c r="U11">
        <v>0</v>
      </c>
      <c r="AY11">
        <v>20000</v>
      </c>
      <c r="BD11">
        <v>4000</v>
      </c>
      <c r="BE11">
        <v>6000</v>
      </c>
      <c r="BF11">
        <v>6000</v>
      </c>
      <c r="BG11">
        <v>6000</v>
      </c>
      <c r="CC11">
        <v>20000</v>
      </c>
      <c r="CG11">
        <v>20000</v>
      </c>
      <c r="CH11">
        <v>0</v>
      </c>
      <c r="CI11">
        <v>0</v>
      </c>
      <c r="CJ11">
        <v>0</v>
      </c>
      <c r="CK11">
        <v>0</v>
      </c>
      <c r="DR11" t="s">
        <v>31</v>
      </c>
      <c r="DS11" t="s">
        <v>36</v>
      </c>
      <c r="DT11" t="s">
        <v>31</v>
      </c>
      <c r="DU11" t="s">
        <v>31</v>
      </c>
    </row>
    <row r="12" spans="1:125">
      <c r="A12" t="s">
        <v>31</v>
      </c>
      <c r="B12" t="s">
        <v>54</v>
      </c>
      <c r="C12" t="s">
        <v>149</v>
      </c>
      <c r="D12" t="s">
        <v>150</v>
      </c>
      <c r="E12" t="s">
        <v>7</v>
      </c>
      <c r="F12" t="s">
        <v>55</v>
      </c>
      <c r="G12" t="s">
        <v>56</v>
      </c>
      <c r="H12" t="s">
        <v>31</v>
      </c>
      <c r="I12">
        <v>11200</v>
      </c>
      <c r="J12" t="s">
        <v>57</v>
      </c>
      <c r="L12" t="s">
        <v>102</v>
      </c>
      <c r="M12" t="s">
        <v>7</v>
      </c>
      <c r="N12">
        <v>84900</v>
      </c>
      <c r="O12" t="s">
        <v>36</v>
      </c>
      <c r="P12">
        <v>-0.71900826446280997</v>
      </c>
      <c r="Q12" t="s">
        <v>31</v>
      </c>
      <c r="R12">
        <v>0</v>
      </c>
      <c r="S12">
        <v>0</v>
      </c>
      <c r="T12">
        <v>0</v>
      </c>
      <c r="U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DR12" t="s">
        <v>31</v>
      </c>
      <c r="DS12" t="s">
        <v>51</v>
      </c>
      <c r="DT12" t="s">
        <v>31</v>
      </c>
      <c r="DU12" t="s">
        <v>31</v>
      </c>
    </row>
    <row r="13" spans="1:125">
      <c r="A13" t="s">
        <v>31</v>
      </c>
      <c r="B13" t="s">
        <v>31</v>
      </c>
      <c r="C13" t="s">
        <v>128</v>
      </c>
      <c r="D13" t="s">
        <v>129</v>
      </c>
      <c r="E13" t="s">
        <v>31</v>
      </c>
      <c r="F13" t="s">
        <v>58</v>
      </c>
      <c r="G13" t="s">
        <v>59</v>
      </c>
      <c r="H13" t="s">
        <v>31</v>
      </c>
      <c r="I13">
        <v>13200</v>
      </c>
      <c r="J13" t="s">
        <v>60</v>
      </c>
      <c r="L13" t="s">
        <v>103</v>
      </c>
      <c r="M13">
        <v>0</v>
      </c>
      <c r="N13">
        <v>-27100</v>
      </c>
      <c r="O13" t="s">
        <v>36</v>
      </c>
      <c r="P13">
        <v>1.1170212765957446</v>
      </c>
      <c r="Q13" t="s">
        <v>31</v>
      </c>
      <c r="R13">
        <v>0</v>
      </c>
      <c r="S13">
        <v>0</v>
      </c>
      <c r="T13">
        <v>0</v>
      </c>
      <c r="U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DR13" t="s">
        <v>31</v>
      </c>
      <c r="DS13" t="s">
        <v>59</v>
      </c>
      <c r="DT13" t="s">
        <v>31</v>
      </c>
      <c r="DU13" t="s">
        <v>31</v>
      </c>
    </row>
    <row r="14" spans="1:125">
      <c r="A14" t="s">
        <v>31</v>
      </c>
      <c r="B14" t="s">
        <v>61</v>
      </c>
      <c r="C14" t="s">
        <v>126</v>
      </c>
      <c r="D14" t="s">
        <v>127</v>
      </c>
      <c r="E14" t="s">
        <v>31</v>
      </c>
      <c r="F14" t="s">
        <v>62</v>
      </c>
      <c r="G14" t="s">
        <v>63</v>
      </c>
      <c r="H14" t="s">
        <v>64</v>
      </c>
      <c r="I14">
        <v>8100</v>
      </c>
      <c r="J14" t="s">
        <v>65</v>
      </c>
      <c r="L14" t="s">
        <v>53</v>
      </c>
      <c r="M14">
        <v>0</v>
      </c>
      <c r="N14">
        <v>64000</v>
      </c>
      <c r="O14" t="s">
        <v>36</v>
      </c>
      <c r="P14">
        <v>-0.56619047619047624</v>
      </c>
      <c r="Q14" t="s">
        <v>31</v>
      </c>
      <c r="R14">
        <v>44727</v>
      </c>
      <c r="S14">
        <v>44748</v>
      </c>
      <c r="T14">
        <v>7</v>
      </c>
      <c r="U14">
        <v>0</v>
      </c>
      <c r="AD14">
        <v>6000</v>
      </c>
      <c r="AE14">
        <v>8100</v>
      </c>
      <c r="AF14">
        <v>8100</v>
      </c>
      <c r="AI14">
        <v>6000</v>
      </c>
      <c r="AJ14">
        <v>8100</v>
      </c>
      <c r="AK14">
        <v>8100</v>
      </c>
      <c r="AL14">
        <v>8100</v>
      </c>
      <c r="BH14">
        <v>6000</v>
      </c>
      <c r="BI14">
        <v>8100</v>
      </c>
      <c r="BJ14">
        <v>8100</v>
      </c>
      <c r="BM14">
        <v>6000</v>
      </c>
      <c r="BN14">
        <v>8100</v>
      </c>
      <c r="BO14">
        <v>8100</v>
      </c>
      <c r="BP14">
        <v>8100</v>
      </c>
      <c r="CG14">
        <v>0</v>
      </c>
      <c r="CH14">
        <v>0</v>
      </c>
      <c r="CI14">
        <v>52500</v>
      </c>
      <c r="CJ14">
        <v>0</v>
      </c>
      <c r="CK14">
        <v>0</v>
      </c>
      <c r="DR14" t="s">
        <v>31</v>
      </c>
      <c r="DS14" t="s">
        <v>64</v>
      </c>
      <c r="DT14" t="s">
        <v>31</v>
      </c>
      <c r="DU14" t="s">
        <v>31</v>
      </c>
    </row>
    <row r="15" spans="1:125">
      <c r="A15" t="s">
        <v>46</v>
      </c>
      <c r="B15" t="s">
        <v>54</v>
      </c>
      <c r="C15" t="s">
        <v>130</v>
      </c>
      <c r="D15" t="s">
        <v>131</v>
      </c>
      <c r="E15" t="s">
        <v>31</v>
      </c>
      <c r="F15" t="s">
        <v>66</v>
      </c>
      <c r="G15">
        <v>0</v>
      </c>
      <c r="H15" t="s">
        <v>31</v>
      </c>
      <c r="I15">
        <v>4700</v>
      </c>
      <c r="J15" t="s">
        <v>38</v>
      </c>
      <c r="L15" t="s">
        <v>99</v>
      </c>
      <c r="M15">
        <v>0</v>
      </c>
      <c r="N15">
        <v>-7700</v>
      </c>
      <c r="O15" t="s">
        <v>36</v>
      </c>
      <c r="P15">
        <v>1.0241815476190477</v>
      </c>
      <c r="Q15" t="s">
        <v>31</v>
      </c>
      <c r="R15">
        <v>0</v>
      </c>
      <c r="S15">
        <v>0</v>
      </c>
      <c r="T15">
        <v>0</v>
      </c>
      <c r="U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DR15" t="s">
        <v>31</v>
      </c>
      <c r="DS15" t="s">
        <v>36</v>
      </c>
      <c r="DT15" t="s">
        <v>31</v>
      </c>
      <c r="DU15" t="s">
        <v>31</v>
      </c>
    </row>
    <row r="16" spans="1:125">
      <c r="A16" t="s">
        <v>31</v>
      </c>
      <c r="B16" t="s">
        <v>61</v>
      </c>
      <c r="C16" t="s">
        <v>151</v>
      </c>
      <c r="D16" t="s">
        <v>152</v>
      </c>
      <c r="E16" t="s">
        <v>31</v>
      </c>
      <c r="F16" t="s">
        <v>62</v>
      </c>
      <c r="G16" t="s">
        <v>67</v>
      </c>
      <c r="H16" t="s">
        <v>68</v>
      </c>
      <c r="I16">
        <v>13500</v>
      </c>
      <c r="J16" t="s">
        <v>69</v>
      </c>
      <c r="L16" t="s">
        <v>104</v>
      </c>
      <c r="M16">
        <v>0</v>
      </c>
      <c r="N16">
        <v>46800</v>
      </c>
      <c r="O16" t="s">
        <v>36</v>
      </c>
      <c r="P16">
        <v>-0.3125</v>
      </c>
      <c r="Q16" t="s">
        <v>31</v>
      </c>
      <c r="R16">
        <v>44735</v>
      </c>
      <c r="S16">
        <v>44757</v>
      </c>
      <c r="T16">
        <v>5</v>
      </c>
      <c r="U16">
        <v>0</v>
      </c>
      <c r="AK16">
        <v>9000</v>
      </c>
      <c r="AL16">
        <v>13000</v>
      </c>
      <c r="AM16">
        <v>13000</v>
      </c>
      <c r="AP16">
        <v>10000</v>
      </c>
      <c r="AQ16">
        <v>13000</v>
      </c>
      <c r="BO16">
        <v>9000</v>
      </c>
      <c r="BP16">
        <v>13000</v>
      </c>
      <c r="BQ16">
        <v>13000</v>
      </c>
      <c r="BT16">
        <v>10000</v>
      </c>
      <c r="BU16">
        <v>13000</v>
      </c>
      <c r="CG16">
        <v>36000</v>
      </c>
      <c r="CH16">
        <v>0</v>
      </c>
      <c r="CI16">
        <v>22000</v>
      </c>
      <c r="CJ16">
        <v>0</v>
      </c>
      <c r="CK16">
        <v>0</v>
      </c>
      <c r="DR16" t="s">
        <v>31</v>
      </c>
      <c r="DS16" t="s">
        <v>68</v>
      </c>
      <c r="DT16" t="s">
        <v>31</v>
      </c>
      <c r="DU16" t="s">
        <v>31</v>
      </c>
    </row>
    <row r="17" spans="1:125">
      <c r="A17" t="s">
        <v>31</v>
      </c>
      <c r="B17" t="s">
        <v>31</v>
      </c>
      <c r="C17" t="s">
        <v>141</v>
      </c>
      <c r="D17" t="s">
        <v>142</v>
      </c>
      <c r="E17" t="s">
        <v>31</v>
      </c>
      <c r="F17" t="s">
        <v>58</v>
      </c>
      <c r="G17" t="s">
        <v>59</v>
      </c>
      <c r="H17" t="s">
        <v>31</v>
      </c>
      <c r="I17">
        <v>16300</v>
      </c>
      <c r="J17" t="s">
        <v>60</v>
      </c>
      <c r="L17" t="s">
        <v>105</v>
      </c>
      <c r="M17">
        <v>0</v>
      </c>
      <c r="N17">
        <v>-79300</v>
      </c>
      <c r="O17" t="s">
        <v>36</v>
      </c>
      <c r="P17">
        <v>2.4015748031496065</v>
      </c>
      <c r="Q17" t="s">
        <v>31</v>
      </c>
      <c r="R17">
        <v>0</v>
      </c>
      <c r="S17">
        <v>0</v>
      </c>
      <c r="T17">
        <v>0</v>
      </c>
      <c r="U17">
        <v>0</v>
      </c>
      <c r="BA17">
        <v>4000</v>
      </c>
      <c r="BB17">
        <v>6000</v>
      </c>
      <c r="BC17">
        <v>6000</v>
      </c>
      <c r="BD17">
        <v>6000</v>
      </c>
      <c r="CG17">
        <v>0</v>
      </c>
      <c r="CH17">
        <v>0</v>
      </c>
      <c r="CI17">
        <v>0</v>
      </c>
      <c r="CJ17">
        <v>0</v>
      </c>
      <c r="CK17">
        <v>0</v>
      </c>
      <c r="DR17" t="s">
        <v>31</v>
      </c>
      <c r="DS17" t="s">
        <v>59</v>
      </c>
      <c r="DT17" t="s">
        <v>31</v>
      </c>
      <c r="DU17" t="s">
        <v>31</v>
      </c>
    </row>
    <row r="18" spans="1:125">
      <c r="A18" t="s">
        <v>31</v>
      </c>
      <c r="B18" t="s">
        <v>71</v>
      </c>
      <c r="C18" t="s">
        <v>138</v>
      </c>
      <c r="D18" t="s">
        <v>139</v>
      </c>
      <c r="E18" t="s">
        <v>31</v>
      </c>
      <c r="F18" t="s">
        <v>47</v>
      </c>
      <c r="G18" t="s">
        <v>56</v>
      </c>
      <c r="H18" t="s">
        <v>51</v>
      </c>
      <c r="I18">
        <v>7400</v>
      </c>
      <c r="J18" t="s">
        <v>72</v>
      </c>
      <c r="L18" t="s">
        <v>108</v>
      </c>
      <c r="M18">
        <v>0</v>
      </c>
      <c r="N18">
        <v>5200</v>
      </c>
      <c r="O18" t="s">
        <v>36</v>
      </c>
      <c r="P18">
        <v>0.3305728088336784</v>
      </c>
      <c r="Q18" t="s">
        <v>31</v>
      </c>
      <c r="R18">
        <v>44755</v>
      </c>
      <c r="S18">
        <v>44755</v>
      </c>
      <c r="T18">
        <v>0</v>
      </c>
      <c r="U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DR18" t="s">
        <v>31</v>
      </c>
      <c r="DS18" t="s">
        <v>51</v>
      </c>
      <c r="DT18" t="s">
        <v>31</v>
      </c>
      <c r="DU18" t="s">
        <v>31</v>
      </c>
    </row>
    <row r="19" spans="1:125">
      <c r="A19" t="s">
        <v>31</v>
      </c>
      <c r="B19" t="s">
        <v>31</v>
      </c>
      <c r="C19" t="s">
        <v>106</v>
      </c>
      <c r="D19" t="s">
        <v>107</v>
      </c>
      <c r="E19" t="s">
        <v>7</v>
      </c>
      <c r="F19" t="s">
        <v>32</v>
      </c>
      <c r="G19" t="s">
        <v>63</v>
      </c>
      <c r="H19" t="s">
        <v>64</v>
      </c>
      <c r="I19">
        <v>17200</v>
      </c>
      <c r="J19" t="s">
        <v>74</v>
      </c>
      <c r="K19">
        <v>1</v>
      </c>
      <c r="L19" t="s">
        <v>41</v>
      </c>
      <c r="M19" t="s">
        <v>7</v>
      </c>
      <c r="N19">
        <v>19100</v>
      </c>
      <c r="O19" t="s">
        <v>36</v>
      </c>
      <c r="P19">
        <v>-0.875</v>
      </c>
      <c r="Q19" t="s">
        <v>31</v>
      </c>
      <c r="R19">
        <v>44741</v>
      </c>
      <c r="S19">
        <v>0</v>
      </c>
      <c r="T19">
        <v>4</v>
      </c>
      <c r="U19">
        <v>0</v>
      </c>
      <c r="V19">
        <v>10000</v>
      </c>
      <c r="W19">
        <v>17100</v>
      </c>
      <c r="X19">
        <v>17000</v>
      </c>
      <c r="BA19">
        <v>13100</v>
      </c>
      <c r="BB19">
        <v>17000</v>
      </c>
      <c r="CG19">
        <v>10800</v>
      </c>
      <c r="CH19">
        <v>0</v>
      </c>
      <c r="CI19">
        <v>34000</v>
      </c>
      <c r="CJ19">
        <v>0</v>
      </c>
      <c r="CK19">
        <v>10800</v>
      </c>
      <c r="DR19" t="s">
        <v>31</v>
      </c>
      <c r="DS19" t="s">
        <v>64</v>
      </c>
      <c r="DT19" t="s">
        <v>31</v>
      </c>
      <c r="DU19" t="s">
        <v>31</v>
      </c>
    </row>
    <row r="20" spans="1:125">
      <c r="A20" t="s">
        <v>31</v>
      </c>
      <c r="B20" t="s">
        <v>31</v>
      </c>
      <c r="C20" t="s">
        <v>106</v>
      </c>
      <c r="D20" t="s">
        <v>164</v>
      </c>
      <c r="E20" t="s">
        <v>7</v>
      </c>
      <c r="F20" t="s">
        <v>32</v>
      </c>
      <c r="G20" t="s">
        <v>63</v>
      </c>
      <c r="H20" t="s">
        <v>64</v>
      </c>
      <c r="I20">
        <v>17200</v>
      </c>
      <c r="J20" t="s">
        <v>74</v>
      </c>
      <c r="K20">
        <v>1</v>
      </c>
      <c r="L20" t="s">
        <v>41</v>
      </c>
      <c r="M20" t="s">
        <v>7</v>
      </c>
      <c r="N20">
        <v>19100</v>
      </c>
      <c r="O20" t="s">
        <v>36</v>
      </c>
      <c r="P20">
        <v>-0.875</v>
      </c>
      <c r="Q20" t="s">
        <v>31</v>
      </c>
      <c r="R20">
        <v>44741</v>
      </c>
      <c r="S20">
        <v>0</v>
      </c>
      <c r="T20">
        <v>4</v>
      </c>
      <c r="U20">
        <v>0</v>
      </c>
      <c r="V20">
        <v>10000</v>
      </c>
      <c r="W20">
        <v>17100</v>
      </c>
      <c r="X20">
        <v>17000</v>
      </c>
      <c r="BA20">
        <v>17100</v>
      </c>
      <c r="BB20">
        <v>17000</v>
      </c>
      <c r="CG20">
        <v>10800</v>
      </c>
      <c r="CH20">
        <v>0</v>
      </c>
      <c r="CI20">
        <v>34000</v>
      </c>
      <c r="CJ20">
        <v>0</v>
      </c>
      <c r="CK20">
        <v>10800</v>
      </c>
      <c r="DR20" t="s">
        <v>31</v>
      </c>
      <c r="DS20" t="s">
        <v>64</v>
      </c>
      <c r="DT20" t="s">
        <v>31</v>
      </c>
      <c r="DU20" t="s">
        <v>31</v>
      </c>
    </row>
    <row r="21" spans="1:125">
      <c r="A21" t="s">
        <v>31</v>
      </c>
      <c r="B21" t="s">
        <v>31</v>
      </c>
      <c r="C21" t="s">
        <v>163</v>
      </c>
      <c r="D21" t="s">
        <v>164</v>
      </c>
      <c r="E21" t="s">
        <v>31</v>
      </c>
      <c r="F21" t="s">
        <v>42</v>
      </c>
      <c r="G21" t="s">
        <v>76</v>
      </c>
      <c r="H21" t="s">
        <v>31</v>
      </c>
      <c r="I21">
        <v>17800</v>
      </c>
      <c r="J21" t="s">
        <v>77</v>
      </c>
      <c r="L21" t="s">
        <v>109</v>
      </c>
      <c r="M21" t="s">
        <v>7</v>
      </c>
      <c r="N21">
        <v>-7200</v>
      </c>
      <c r="O21" t="s">
        <v>45</v>
      </c>
      <c r="P21">
        <v>0.57244482173174871</v>
      </c>
      <c r="Q21" t="s">
        <v>31</v>
      </c>
      <c r="R21">
        <v>0</v>
      </c>
      <c r="S21">
        <v>0</v>
      </c>
      <c r="T21">
        <v>4</v>
      </c>
      <c r="U21">
        <v>0</v>
      </c>
      <c r="V21">
        <v>17000</v>
      </c>
      <c r="W21">
        <v>17000</v>
      </c>
      <c r="X21">
        <v>17000</v>
      </c>
      <c r="BA21">
        <v>1700</v>
      </c>
      <c r="BB21">
        <v>17000</v>
      </c>
      <c r="CG21">
        <v>16500</v>
      </c>
      <c r="CH21">
        <v>0</v>
      </c>
      <c r="CI21">
        <v>34000</v>
      </c>
      <c r="CJ21">
        <v>0</v>
      </c>
      <c r="CK21">
        <v>16500</v>
      </c>
      <c r="DR21" t="s">
        <v>31</v>
      </c>
      <c r="DS21" t="s">
        <v>76</v>
      </c>
      <c r="DT21" t="s">
        <v>31</v>
      </c>
      <c r="DU21" t="s">
        <v>31</v>
      </c>
    </row>
    <row r="22" spans="1:125">
      <c r="A22" t="s">
        <v>31</v>
      </c>
      <c r="B22" t="s">
        <v>31</v>
      </c>
      <c r="C22" t="s">
        <v>122</v>
      </c>
      <c r="D22" t="s">
        <v>123</v>
      </c>
      <c r="E22" t="s">
        <v>31</v>
      </c>
      <c r="F22" t="s">
        <v>78</v>
      </c>
      <c r="G22" t="s">
        <v>79</v>
      </c>
      <c r="H22" t="s">
        <v>31</v>
      </c>
      <c r="I22">
        <v>35500</v>
      </c>
      <c r="J22" t="s">
        <v>80</v>
      </c>
      <c r="L22" t="s">
        <v>110</v>
      </c>
      <c r="M22">
        <v>0</v>
      </c>
      <c r="N22">
        <v>-57200</v>
      </c>
      <c r="O22" t="s">
        <v>36</v>
      </c>
      <c r="P22">
        <v>1.420184607031356</v>
      </c>
      <c r="Q22" t="s">
        <v>31</v>
      </c>
      <c r="R22">
        <v>0</v>
      </c>
      <c r="S22">
        <v>0</v>
      </c>
      <c r="T22">
        <v>1</v>
      </c>
      <c r="U22">
        <v>0</v>
      </c>
      <c r="CG22">
        <v>6000</v>
      </c>
      <c r="CH22">
        <v>0</v>
      </c>
      <c r="CI22">
        <v>0</v>
      </c>
      <c r="CJ22">
        <v>0</v>
      </c>
      <c r="CK22">
        <v>6000</v>
      </c>
      <c r="DR22" t="s">
        <v>31</v>
      </c>
      <c r="DS22" t="s">
        <v>49</v>
      </c>
      <c r="DT22" t="s">
        <v>31</v>
      </c>
      <c r="DU22" t="s">
        <v>31</v>
      </c>
    </row>
    <row r="23" spans="1:125">
      <c r="A23" t="s">
        <v>31</v>
      </c>
      <c r="B23" t="s">
        <v>31</v>
      </c>
      <c r="C23" t="s">
        <v>145</v>
      </c>
      <c r="D23" t="s">
        <v>146</v>
      </c>
      <c r="E23" t="s">
        <v>31</v>
      </c>
      <c r="F23" t="s">
        <v>75</v>
      </c>
      <c r="G23" t="s">
        <v>63</v>
      </c>
      <c r="H23" t="s">
        <v>31</v>
      </c>
      <c r="I23">
        <v>16400</v>
      </c>
      <c r="J23" t="s">
        <v>82</v>
      </c>
      <c r="L23" t="s">
        <v>111</v>
      </c>
      <c r="M23">
        <v>0</v>
      </c>
      <c r="N23">
        <v>183300</v>
      </c>
      <c r="O23" t="s">
        <v>36</v>
      </c>
      <c r="P23">
        <v>-0.67368776060829039</v>
      </c>
      <c r="Q23" t="s">
        <v>31</v>
      </c>
      <c r="R23">
        <v>44729</v>
      </c>
      <c r="S23">
        <v>44754</v>
      </c>
      <c r="T23">
        <v>15</v>
      </c>
      <c r="U23">
        <v>0</v>
      </c>
      <c r="V23">
        <v>13000</v>
      </c>
      <c r="W23">
        <v>13000</v>
      </c>
      <c r="X23">
        <v>13000</v>
      </c>
      <c r="Y23">
        <v>13000</v>
      </c>
      <c r="AB23">
        <v>10000</v>
      </c>
      <c r="AQ23">
        <v>10000</v>
      </c>
      <c r="AR23">
        <v>16400</v>
      </c>
      <c r="AS23">
        <v>16400</v>
      </c>
      <c r="AT23">
        <v>16400</v>
      </c>
      <c r="AU23">
        <v>16400</v>
      </c>
      <c r="AV23">
        <v>16400</v>
      </c>
      <c r="AW23">
        <v>16400</v>
      </c>
      <c r="AX23">
        <v>16400</v>
      </c>
      <c r="AY23">
        <v>16400</v>
      </c>
      <c r="BA23">
        <v>13000</v>
      </c>
      <c r="BB23">
        <v>13000</v>
      </c>
      <c r="BC23">
        <v>13000</v>
      </c>
      <c r="BF23">
        <v>10000</v>
      </c>
      <c r="BU23">
        <v>10000</v>
      </c>
      <c r="BV23">
        <v>16400</v>
      </c>
      <c r="BW23">
        <v>16400</v>
      </c>
      <c r="BX23">
        <v>16400</v>
      </c>
      <c r="BY23">
        <v>16400</v>
      </c>
      <c r="BZ23">
        <v>16400</v>
      </c>
      <c r="CA23">
        <v>16400</v>
      </c>
      <c r="CB23">
        <v>16400</v>
      </c>
      <c r="CC23">
        <v>16400</v>
      </c>
      <c r="CG23">
        <v>154200</v>
      </c>
      <c r="CH23">
        <v>0</v>
      </c>
      <c r="CI23">
        <v>49000</v>
      </c>
      <c r="CJ23">
        <v>0</v>
      </c>
      <c r="CK23">
        <v>13000</v>
      </c>
      <c r="DR23" t="s">
        <v>27</v>
      </c>
      <c r="DS23" t="s">
        <v>64</v>
      </c>
      <c r="DT23" t="s">
        <v>31</v>
      </c>
      <c r="DU23" t="s">
        <v>31</v>
      </c>
    </row>
    <row r="24" spans="1:125">
      <c r="A24" t="s">
        <v>31</v>
      </c>
      <c r="B24" t="s">
        <v>31</v>
      </c>
      <c r="C24" t="s">
        <v>155</v>
      </c>
      <c r="D24" t="s">
        <v>156</v>
      </c>
      <c r="E24" t="s">
        <v>31</v>
      </c>
      <c r="F24" t="s">
        <v>47</v>
      </c>
      <c r="G24" t="s">
        <v>83</v>
      </c>
      <c r="H24" t="s">
        <v>84</v>
      </c>
      <c r="I24">
        <v>13500</v>
      </c>
      <c r="J24" t="s">
        <v>85</v>
      </c>
      <c r="L24" t="s">
        <v>112</v>
      </c>
      <c r="M24">
        <v>0</v>
      </c>
      <c r="N24">
        <v>-26600</v>
      </c>
      <c r="O24" t="s">
        <v>36</v>
      </c>
      <c r="P24">
        <v>1.5144230769230769</v>
      </c>
      <c r="Q24" t="s">
        <v>31</v>
      </c>
      <c r="R24">
        <v>0</v>
      </c>
      <c r="S24">
        <v>0</v>
      </c>
      <c r="T24">
        <v>0</v>
      </c>
      <c r="U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DR24" t="s">
        <v>31</v>
      </c>
      <c r="DS24" t="s">
        <v>84</v>
      </c>
      <c r="DT24" t="s">
        <v>31</v>
      </c>
      <c r="DU24" t="s">
        <v>31</v>
      </c>
    </row>
    <row r="25" spans="1:125">
      <c r="A25" t="s">
        <v>31</v>
      </c>
      <c r="B25" t="s">
        <v>54</v>
      </c>
      <c r="C25" t="s">
        <v>134</v>
      </c>
      <c r="D25" t="s">
        <v>135</v>
      </c>
      <c r="E25" t="s">
        <v>31</v>
      </c>
      <c r="F25" t="s">
        <v>32</v>
      </c>
      <c r="G25" t="s">
        <v>86</v>
      </c>
      <c r="H25" t="s">
        <v>87</v>
      </c>
      <c r="I25">
        <v>6000</v>
      </c>
      <c r="J25" t="s">
        <v>88</v>
      </c>
      <c r="L25" t="s">
        <v>113</v>
      </c>
      <c r="M25">
        <v>0</v>
      </c>
      <c r="N25">
        <v>11600</v>
      </c>
      <c r="O25" t="s">
        <v>36</v>
      </c>
      <c r="P25">
        <v>-0.33513513513513515</v>
      </c>
      <c r="Q25" t="s">
        <v>31</v>
      </c>
      <c r="R25">
        <v>44732</v>
      </c>
      <c r="S25">
        <v>0</v>
      </c>
      <c r="T25">
        <v>6</v>
      </c>
      <c r="U25">
        <v>0</v>
      </c>
      <c r="X25">
        <v>1000</v>
      </c>
      <c r="Y25">
        <v>6000</v>
      </c>
      <c r="AB25">
        <v>4000</v>
      </c>
      <c r="AC25">
        <v>6000</v>
      </c>
      <c r="AD25">
        <v>6000</v>
      </c>
      <c r="AE25">
        <v>6000</v>
      </c>
      <c r="BB25">
        <v>1000</v>
      </c>
      <c r="BC25">
        <v>6000</v>
      </c>
      <c r="BF25">
        <v>4000</v>
      </c>
      <c r="BG25">
        <v>6000</v>
      </c>
      <c r="BH25">
        <v>6000</v>
      </c>
      <c r="BI25">
        <v>6000</v>
      </c>
      <c r="CG25">
        <v>0</v>
      </c>
      <c r="CH25">
        <v>0</v>
      </c>
      <c r="CI25">
        <v>29000</v>
      </c>
      <c r="CJ25">
        <v>0</v>
      </c>
      <c r="CK25">
        <v>0</v>
      </c>
      <c r="DR25" t="s">
        <v>31</v>
      </c>
      <c r="DS25" t="s">
        <v>87</v>
      </c>
      <c r="DT25" t="s">
        <v>31</v>
      </c>
      <c r="DU25" t="s">
        <v>31</v>
      </c>
    </row>
    <row r="26" spans="1:125">
      <c r="A26" t="s">
        <v>31</v>
      </c>
      <c r="B26" t="s">
        <v>31</v>
      </c>
      <c r="C26" t="s">
        <v>161</v>
      </c>
      <c r="D26" t="s">
        <v>162</v>
      </c>
      <c r="E26" t="s">
        <v>31</v>
      </c>
      <c r="F26" t="s">
        <v>75</v>
      </c>
      <c r="G26">
        <v>0</v>
      </c>
      <c r="H26" t="s">
        <v>31</v>
      </c>
      <c r="I26">
        <v>2900</v>
      </c>
      <c r="J26" t="s">
        <v>90</v>
      </c>
      <c r="L26" t="s">
        <v>114</v>
      </c>
      <c r="M26">
        <v>0</v>
      </c>
      <c r="N26">
        <v>12200</v>
      </c>
      <c r="O26" t="s">
        <v>36</v>
      </c>
      <c r="P26">
        <v>-0.45422222222222225</v>
      </c>
      <c r="Q26" t="s">
        <v>31</v>
      </c>
      <c r="R26">
        <v>44735</v>
      </c>
      <c r="S26">
        <v>0</v>
      </c>
      <c r="T26">
        <v>5</v>
      </c>
      <c r="U26">
        <v>0</v>
      </c>
      <c r="AM26">
        <v>1800</v>
      </c>
      <c r="AN26">
        <v>2900</v>
      </c>
      <c r="AO26">
        <v>2900</v>
      </c>
      <c r="AP26">
        <v>2900</v>
      </c>
      <c r="AQ26">
        <v>2900</v>
      </c>
      <c r="BQ26">
        <v>1800</v>
      </c>
      <c r="BR26">
        <v>2900</v>
      </c>
      <c r="BS26">
        <v>2900</v>
      </c>
      <c r="BT26">
        <v>2900</v>
      </c>
      <c r="BU26">
        <v>2900</v>
      </c>
      <c r="CG26">
        <v>13400</v>
      </c>
      <c r="CH26">
        <v>0</v>
      </c>
      <c r="CI26">
        <v>0</v>
      </c>
      <c r="CJ26">
        <v>0</v>
      </c>
      <c r="CK26">
        <v>0</v>
      </c>
      <c r="DR26" t="s">
        <v>27</v>
      </c>
      <c r="DS26" t="s">
        <v>36</v>
      </c>
      <c r="DT26" t="s">
        <v>31</v>
      </c>
      <c r="DU26" t="s">
        <v>31</v>
      </c>
    </row>
    <row r="27" spans="1:125">
      <c r="A27" t="s">
        <v>46</v>
      </c>
      <c r="B27" t="s">
        <v>31</v>
      </c>
      <c r="C27" t="s">
        <v>159</v>
      </c>
      <c r="D27" t="s">
        <v>160</v>
      </c>
      <c r="E27" t="s">
        <v>31</v>
      </c>
      <c r="F27" t="s">
        <v>75</v>
      </c>
      <c r="G27">
        <v>0</v>
      </c>
      <c r="H27" t="s">
        <v>31</v>
      </c>
      <c r="I27">
        <v>2000</v>
      </c>
      <c r="J27" t="s">
        <v>91</v>
      </c>
      <c r="L27" t="s">
        <v>73</v>
      </c>
      <c r="M27" t="s">
        <v>31</v>
      </c>
      <c r="N27">
        <v>5300</v>
      </c>
      <c r="O27" t="s">
        <v>36</v>
      </c>
      <c r="P27">
        <v>-0.65762507534659431</v>
      </c>
      <c r="Q27" t="s">
        <v>31</v>
      </c>
      <c r="R27">
        <v>44719</v>
      </c>
      <c r="S27">
        <v>44719</v>
      </c>
      <c r="T27">
        <v>0</v>
      </c>
      <c r="U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DR27" t="s">
        <v>27</v>
      </c>
      <c r="DS27" t="s">
        <v>36</v>
      </c>
      <c r="DT27" t="s">
        <v>31</v>
      </c>
      <c r="DU27" t="s">
        <v>31</v>
      </c>
    </row>
    <row r="28" spans="1:125">
      <c r="A28" t="s">
        <v>31</v>
      </c>
      <c r="B28" t="s">
        <v>31</v>
      </c>
      <c r="C28" t="s">
        <v>136</v>
      </c>
      <c r="D28" t="s">
        <v>137</v>
      </c>
      <c r="E28" t="s">
        <v>31</v>
      </c>
      <c r="F28" t="s">
        <v>92</v>
      </c>
      <c r="G28" t="s">
        <v>93</v>
      </c>
      <c r="H28" t="s">
        <v>31</v>
      </c>
      <c r="I28">
        <v>13900</v>
      </c>
      <c r="J28" t="s">
        <v>94</v>
      </c>
      <c r="L28" t="s">
        <v>81</v>
      </c>
      <c r="M28">
        <v>0</v>
      </c>
      <c r="N28">
        <v>160400</v>
      </c>
      <c r="O28" t="s">
        <v>36</v>
      </c>
      <c r="P28">
        <v>-0.6732983193277311</v>
      </c>
      <c r="Q28" t="s">
        <v>31</v>
      </c>
      <c r="R28">
        <v>44719</v>
      </c>
      <c r="S28">
        <v>0</v>
      </c>
      <c r="T28">
        <v>0</v>
      </c>
      <c r="U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DR28" t="s">
        <v>31</v>
      </c>
      <c r="DS28" t="s">
        <v>84</v>
      </c>
      <c r="DT28" t="s">
        <v>31</v>
      </c>
      <c r="DU28" t="s">
        <v>31</v>
      </c>
    </row>
    <row r="29" spans="1:125">
      <c r="A29" t="s">
        <v>46</v>
      </c>
      <c r="B29" t="s">
        <v>71</v>
      </c>
      <c r="C29" t="s">
        <v>147</v>
      </c>
      <c r="D29" t="s">
        <v>148</v>
      </c>
      <c r="E29" t="s">
        <v>31</v>
      </c>
      <c r="F29" t="s">
        <v>47</v>
      </c>
      <c r="G29" t="s">
        <v>86</v>
      </c>
      <c r="H29" t="s">
        <v>68</v>
      </c>
      <c r="I29">
        <v>17500</v>
      </c>
      <c r="J29" t="s">
        <v>95</v>
      </c>
      <c r="L29" t="s">
        <v>115</v>
      </c>
      <c r="M29">
        <v>0</v>
      </c>
      <c r="N29">
        <v>-93300</v>
      </c>
      <c r="O29" t="s">
        <v>36</v>
      </c>
      <c r="P29">
        <v>2.6451529411764705</v>
      </c>
      <c r="Q29" t="s">
        <v>31</v>
      </c>
      <c r="R29">
        <v>0</v>
      </c>
      <c r="S29">
        <v>0</v>
      </c>
      <c r="T29">
        <v>0</v>
      </c>
      <c r="U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DR29" t="s">
        <v>31</v>
      </c>
      <c r="DS29" t="s">
        <v>87</v>
      </c>
      <c r="DT29" t="s">
        <v>31</v>
      </c>
      <c r="DU29" t="s">
        <v>31</v>
      </c>
    </row>
    <row r="30" spans="1:125">
      <c r="A30" t="s">
        <v>31</v>
      </c>
      <c r="B30" t="s">
        <v>31</v>
      </c>
      <c r="C30" t="s">
        <v>118</v>
      </c>
      <c r="D30" t="s">
        <v>119</v>
      </c>
      <c r="E30" t="s">
        <v>31</v>
      </c>
      <c r="F30" t="s">
        <v>39</v>
      </c>
      <c r="G30">
        <v>0</v>
      </c>
      <c r="H30" t="s">
        <v>31</v>
      </c>
      <c r="I30">
        <v>2600</v>
      </c>
      <c r="J30" t="s">
        <v>97</v>
      </c>
      <c r="L30" t="s">
        <v>116</v>
      </c>
      <c r="M30" t="s">
        <v>7</v>
      </c>
      <c r="N30">
        <v>-400</v>
      </c>
      <c r="O30" t="s">
        <v>36</v>
      </c>
      <c r="P30">
        <v>0</v>
      </c>
      <c r="Q30" t="s">
        <v>31</v>
      </c>
      <c r="R30">
        <v>0</v>
      </c>
      <c r="S30">
        <v>0</v>
      </c>
      <c r="T30">
        <v>2</v>
      </c>
      <c r="U30">
        <v>0</v>
      </c>
      <c r="V30">
        <v>800</v>
      </c>
      <c r="CG30">
        <v>1710</v>
      </c>
      <c r="CH30">
        <v>0</v>
      </c>
      <c r="CI30">
        <v>0</v>
      </c>
      <c r="CJ30">
        <v>0</v>
      </c>
      <c r="CK30">
        <v>1710</v>
      </c>
      <c r="DR30" t="s">
        <v>31</v>
      </c>
      <c r="DS30" t="s">
        <v>36</v>
      </c>
      <c r="DT30" t="s">
        <v>31</v>
      </c>
      <c r="DU30" t="s">
        <v>31</v>
      </c>
    </row>
    <row r="31" spans="1:125">
      <c r="A31" t="s">
        <v>31</v>
      </c>
      <c r="B31" t="s">
        <v>31</v>
      </c>
      <c r="C31" t="s">
        <v>143</v>
      </c>
      <c r="D31" t="s">
        <v>144</v>
      </c>
      <c r="E31" t="s">
        <v>31</v>
      </c>
      <c r="F31" t="s">
        <v>42</v>
      </c>
      <c r="G31" t="s">
        <v>43</v>
      </c>
      <c r="H31" t="s">
        <v>31</v>
      </c>
      <c r="I31">
        <v>26800</v>
      </c>
      <c r="J31" t="s">
        <v>98</v>
      </c>
      <c r="L31" t="s">
        <v>117</v>
      </c>
      <c r="M31">
        <v>0</v>
      </c>
      <c r="N31">
        <v>-3900</v>
      </c>
      <c r="O31" t="s">
        <v>45</v>
      </c>
      <c r="P31">
        <v>0.4854</v>
      </c>
      <c r="Q31" t="s">
        <v>31</v>
      </c>
      <c r="R31">
        <v>0</v>
      </c>
      <c r="S31">
        <v>0</v>
      </c>
      <c r="T31">
        <v>0</v>
      </c>
      <c r="U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DR31" t="s">
        <v>31</v>
      </c>
      <c r="DS31" t="s">
        <v>43</v>
      </c>
      <c r="DT31" t="s">
        <v>31</v>
      </c>
      <c r="DU31" t="s">
        <v>31</v>
      </c>
    </row>
    <row r="33" spans="84:116">
      <c r="CF33">
        <v>0.83749769142441122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 t="e">
        <v>#DIV/0!</v>
      </c>
    </row>
  </sheetData>
  <conditionalFormatting sqref="A2:B2">
    <cfRule type="cellIs" dxfId="2" priority="3" operator="lessThan">
      <formula>0</formula>
    </cfRule>
  </conditionalFormatting>
  <conditionalFormatting sqref="A2:B2">
    <cfRule type="cellIs" dxfId="1" priority="2" operator="equal">
      <formula>"UF"</formula>
    </cfRule>
  </conditionalFormatting>
  <conditionalFormatting sqref="V4:CF4">
    <cfRule type="expression" dxfId="0" priority="1">
      <formula>WEEKDAY(V$4)=1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GF65</cp:lastModifiedBy>
  <dcterms:created xsi:type="dcterms:W3CDTF">2022-06-17T08:59:14Z</dcterms:created>
  <dcterms:modified xsi:type="dcterms:W3CDTF">2022-06-28T08:30:56Z</dcterms:modified>
</cp:coreProperties>
</file>