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2790755-9298-40DD-9A5C-11F05F606C90}" xr6:coauthVersionLast="47" xr6:coauthVersionMax="47" xr10:uidLastSave="{00000000-0000-0000-0000-000000000000}"/>
  <bookViews>
    <workbookView xWindow="-120" yWindow="-120" windowWidth="29040" windowHeight="15720" xr2:uid="{E0ADA946-D6B1-4315-B893-3EE1CCE9ADF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L4" i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</calcChain>
</file>

<file path=xl/sharedStrings.xml><?xml version="1.0" encoding="utf-8"?>
<sst xmlns="http://schemas.openxmlformats.org/spreadsheetml/2006/main" count="187" uniqueCount="45">
  <si>
    <t>MAC</t>
  </si>
  <si>
    <t>MOLDING PLAN FOR MAC 100T IN JUN 2022</t>
  </si>
  <si>
    <t>Change Mold</t>
  </si>
  <si>
    <t>ECN</t>
  </si>
  <si>
    <t>EOL+SHIKYU+Fix+ECL</t>
  </si>
  <si>
    <t>Mold No</t>
  </si>
  <si>
    <t>Part No</t>
  </si>
  <si>
    <t>Brom</t>
  </si>
  <si>
    <t>Cus.</t>
  </si>
  <si>
    <t>Ver/His
Master</t>
  </si>
  <si>
    <t>His
EDI</t>
  </si>
  <si>
    <t>Day Q't</t>
  </si>
  <si>
    <t>Material</t>
  </si>
  <si>
    <t>MAC NO</t>
  </si>
  <si>
    <t>Brom MAC</t>
  </si>
  <si>
    <t>PSSP
T6.22</t>
  </si>
  <si>
    <t>OVER SHOT</t>
  </si>
  <si>
    <t>%</t>
  </si>
  <si>
    <t>DAY</t>
  </si>
  <si>
    <t>UG</t>
  </si>
  <si>
    <t>ST</t>
  </si>
  <si>
    <t>Day-Jun</t>
  </si>
  <si>
    <t>Day-Jul</t>
  </si>
  <si>
    <t>Total in JUN</t>
  </si>
  <si>
    <t>TOTAL in JUL</t>
  </si>
  <si>
    <t>Balance</t>
  </si>
  <si>
    <t>Total result JUN</t>
  </si>
  <si>
    <t>LR</t>
  </si>
  <si>
    <t>His Master</t>
  </si>
  <si>
    <t>Khuôn chung</t>
  </si>
  <si>
    <t xml:space="preserve"> </t>
  </si>
  <si>
    <t/>
  </si>
  <si>
    <t>0</t>
  </si>
  <si>
    <t>KOKUYO</t>
  </si>
  <si>
    <t>PC PC 004/20161005PC Gray(MAKE COLOR)</t>
  </si>
  <si>
    <t>Group</t>
  </si>
  <si>
    <t>773-A01-00</t>
  </si>
  <si>
    <t>20401-001700A000</t>
  </si>
  <si>
    <t>FE8-3262</t>
  </si>
  <si>
    <t>278-A83-00</t>
  </si>
  <si>
    <t>M07-07-J85ELⅡ(403)</t>
  </si>
  <si>
    <t>M02-13-J150EII</t>
  </si>
  <si>
    <t>M04-05-J85EL III</t>
  </si>
  <si>
    <t>M01-09-FNX110ⅢT(M3-2)</t>
  </si>
  <si>
    <t>M04-02-SE100DU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</si>
</sst>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d\-m\-yy;@"/>
    <numFmt numFmtId="166" formatCode="#,##0_ ;[Red]\-#,##0\ "/>
    <numFmt numFmtId="167" formatCode="[$-409]d/mmm;@"/>
    <numFmt numFmtId="168" formatCode="dd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rgb="FF0000FF"/>
      <name val="Times New Roman"/>
      <family val="1"/>
    </font>
    <font>
      <sz val="11"/>
      <color rgb="FF0070C0"/>
      <name val="Times New Roman"/>
      <family val="1"/>
    </font>
    <font>
      <sz val="8"/>
      <color theme="1"/>
      <name val="Times New Roman"/>
      <family val="1"/>
    </font>
    <font>
      <b/>
      <sz val="16"/>
      <color rgb="FF7030A0"/>
      <name val="Times New Roman"/>
      <family val="1"/>
    </font>
    <font>
      <b/>
      <sz val="9"/>
      <color rgb="FF7030A0"/>
      <name val="Times New Roman"/>
      <family val="1"/>
    </font>
    <font>
      <b/>
      <sz val="12"/>
      <color rgb="FF0070C0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rgb="FFD55217"/>
      <name val="Times New Roman"/>
      <family val="1"/>
    </font>
    <font>
      <b/>
      <sz val="10"/>
      <color rgb="FFCC00FF"/>
      <name val="Times New Roman"/>
      <family val="1"/>
    </font>
    <font>
      <b/>
      <sz val="8"/>
      <color theme="8" tint="-0.249977111117893"/>
      <name val="Times New Roman"/>
      <family val="1"/>
    </font>
    <font>
      <b/>
      <sz val="9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4"/>
      <color rgb="FF0070C0"/>
      <name val="Times New Roman"/>
      <family val="1"/>
    </font>
    <font>
      <sz val="11"/>
      <name val="ＭＳ Ｐゴシック"/>
      <family val="3"/>
      <charset val="128"/>
    </font>
    <font>
      <b/>
      <sz val="10"/>
      <color rgb="FF0070C0"/>
      <name val="Times New Roman"/>
      <family val="1"/>
    </font>
    <font>
      <b/>
      <sz val="8"/>
      <name val="Times New Roman"/>
      <family val="1"/>
    </font>
    <font>
      <b/>
      <sz val="10"/>
      <color rgb="FFFF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0000FF"/>
      <name val="Times New Roman"/>
      <family val="1"/>
    </font>
    <font>
      <b/>
      <sz val="9"/>
      <name val="Times New Roman"/>
      <family val="1"/>
    </font>
    <font>
      <b/>
      <sz val="15"/>
      <color theme="1"/>
      <name val="Times New Roman"/>
      <family val="1"/>
    </font>
    <font>
      <b/>
      <sz val="10"/>
      <color rgb="FF00206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9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color rgb="FF002060"/>
      <name val="Times New Roman"/>
      <family val="1"/>
    </font>
    <font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99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26"/>
      </patternFill>
    </fill>
    <fill>
      <patternFill patternType="solid">
        <fgColor rgb="FFCCCCFF"/>
        <bgColor indexed="26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8" fillId="0" borderId="0">
      <alignment vertical="center"/>
    </xf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2" borderId="0" xfId="0" applyNumberFormat="1" applyFont="1" applyFill="1" applyAlignment="1">
      <alignment horizontal="left" vertical="center" shrinkToFi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 shrinkToFit="1"/>
    </xf>
    <xf numFmtId="0" fontId="7" fillId="2" borderId="0" xfId="0" applyFont="1" applyFill="1" applyAlignment="1">
      <alignment horizontal="left" vertical="center" wrapText="1" shrinkToFit="1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 shrinkToFit="1"/>
    </xf>
    <xf numFmtId="0" fontId="9" fillId="3" borderId="0" xfId="0" applyFont="1" applyFill="1" applyAlignment="1">
      <alignment vertical="center" shrinkToFit="1"/>
    </xf>
    <xf numFmtId="14" fontId="10" fillId="2" borderId="0" xfId="0" applyNumberFormat="1" applyFont="1" applyFill="1" applyAlignment="1">
      <alignment horizontal="left" vertical="center" shrinkToFit="1"/>
    </xf>
    <xf numFmtId="14" fontId="10" fillId="2" borderId="0" xfId="0" applyNumberFormat="1" applyFont="1" applyFill="1" applyAlignment="1">
      <alignment horizontal="center" vertical="center" shrinkToFit="1"/>
    </xf>
    <xf numFmtId="14" fontId="11" fillId="2" borderId="0" xfId="2" applyNumberFormat="1" applyFill="1" applyBorder="1" applyAlignment="1">
      <alignment horizontal="center" vertical="center" shrinkToFit="1"/>
    </xf>
    <xf numFmtId="164" fontId="12" fillId="2" borderId="0" xfId="1" applyNumberFormat="1" applyFont="1" applyFill="1" applyBorder="1" applyAlignment="1">
      <alignment horizontal="center" vertical="center" shrinkToFit="1"/>
    </xf>
    <xf numFmtId="0" fontId="12" fillId="2" borderId="0" xfId="0" applyFont="1" applyFill="1" applyAlignment="1">
      <alignment horizontal="center" vertical="center" shrinkToFit="1"/>
    </xf>
    <xf numFmtId="43" fontId="12" fillId="2" borderId="0" xfId="1" applyFont="1" applyFill="1" applyBorder="1" applyAlignment="1">
      <alignment horizontal="center" vertical="center" shrinkToFit="1"/>
    </xf>
    <xf numFmtId="0" fontId="13" fillId="2" borderId="0" xfId="0" applyFont="1" applyFill="1" applyAlignment="1">
      <alignment horizontal="center" vertical="center" shrinkToFit="1"/>
    </xf>
    <xf numFmtId="14" fontId="3" fillId="2" borderId="0" xfId="0" applyNumberFormat="1" applyFont="1" applyFill="1"/>
    <xf numFmtId="0" fontId="3" fillId="2" borderId="0" xfId="0" applyFont="1" applyFill="1"/>
    <xf numFmtId="165" fontId="3" fillId="2" borderId="0" xfId="0" applyNumberFormat="1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4" fillId="2" borderId="0" xfId="0" applyFont="1" applyFill="1" applyAlignment="1">
      <alignment horizontal="center" vertical="center" shrinkToFit="1"/>
    </xf>
    <xf numFmtId="166" fontId="15" fillId="4" borderId="1" xfId="0" applyNumberFormat="1" applyFont="1" applyFill="1" applyBorder="1" applyAlignment="1">
      <alignment horizontal="left" vertical="center" wrapText="1" shrinkToFit="1"/>
    </xf>
    <xf numFmtId="166" fontId="16" fillId="4" borderId="1" xfId="0" applyNumberFormat="1" applyFont="1" applyFill="1" applyBorder="1" applyAlignment="1">
      <alignment horizontal="left" vertical="center" wrapText="1" shrinkToFit="1"/>
    </xf>
    <xf numFmtId="166" fontId="17" fillId="5" borderId="1" xfId="0" applyNumberFormat="1" applyFont="1" applyFill="1" applyBorder="1" applyAlignment="1">
      <alignment horizontal="center" vertical="center" shrinkToFit="1"/>
    </xf>
    <xf numFmtId="166" fontId="17" fillId="5" borderId="1" xfId="3" applyNumberFormat="1" applyFont="1" applyFill="1" applyBorder="1" applyAlignment="1">
      <alignment horizontal="center" vertical="center" shrinkToFit="1"/>
    </xf>
    <xf numFmtId="166" fontId="19" fillId="5" borderId="1" xfId="3" applyNumberFormat="1" applyFont="1" applyFill="1" applyBorder="1" applyAlignment="1">
      <alignment horizontal="center" vertical="center" wrapText="1" shrinkToFit="1"/>
    </xf>
    <xf numFmtId="166" fontId="19" fillId="5" borderId="1" xfId="3" applyNumberFormat="1" applyFont="1" applyFill="1" applyBorder="1" applyAlignment="1">
      <alignment horizontal="center" vertical="center" shrinkToFit="1"/>
    </xf>
    <xf numFmtId="166" fontId="15" fillId="5" borderId="1" xfId="3" applyNumberFormat="1" applyFont="1" applyFill="1" applyBorder="1" applyAlignment="1">
      <alignment horizontal="center" vertical="center" shrinkToFit="1"/>
    </xf>
    <xf numFmtId="166" fontId="20" fillId="6" borderId="1" xfId="0" applyNumberFormat="1" applyFont="1" applyFill="1" applyBorder="1" applyAlignment="1" applyProtection="1">
      <alignment horizontal="center" vertical="center" wrapText="1" shrinkToFit="1"/>
      <protection locked="0"/>
    </xf>
    <xf numFmtId="164" fontId="21" fillId="5" borderId="1" xfId="1" applyNumberFormat="1" applyFont="1" applyFill="1" applyBorder="1" applyAlignment="1">
      <alignment horizontal="center" vertical="center" wrapText="1" shrinkToFit="1"/>
    </xf>
    <xf numFmtId="164" fontId="22" fillId="5" borderId="1" xfId="1" applyNumberFormat="1" applyFont="1" applyFill="1" applyBorder="1" applyAlignment="1">
      <alignment horizontal="center" vertical="center" wrapText="1" shrinkToFit="1"/>
    </xf>
    <xf numFmtId="164" fontId="23" fillId="5" borderId="1" xfId="1" applyNumberFormat="1" applyFont="1" applyFill="1" applyBorder="1" applyAlignment="1">
      <alignment horizontal="center" vertical="center" wrapText="1" shrinkToFit="1"/>
    </xf>
    <xf numFmtId="164" fontId="21" fillId="5" borderId="1" xfId="1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wrapText="1" shrinkToFit="1"/>
    </xf>
    <xf numFmtId="16" fontId="24" fillId="7" borderId="2" xfId="3" applyNumberFormat="1" applyFont="1" applyFill="1" applyBorder="1" applyAlignment="1">
      <alignment horizontal="center" vertical="center" shrinkToFit="1"/>
    </xf>
    <xf numFmtId="16" fontId="24" fillId="8" borderId="2" xfId="3" applyNumberFormat="1" applyFont="1" applyFill="1" applyBorder="1" applyAlignment="1">
      <alignment horizontal="center" vertical="center" shrinkToFit="1"/>
    </xf>
    <xf numFmtId="16" fontId="24" fillId="9" borderId="2" xfId="3" applyNumberFormat="1" applyFont="1" applyFill="1" applyBorder="1" applyAlignment="1">
      <alignment horizontal="center" vertical="center" shrinkToFit="1"/>
    </xf>
    <xf numFmtId="164" fontId="25" fillId="10" borderId="1" xfId="1" applyNumberFormat="1" applyFont="1" applyFill="1" applyBorder="1" applyAlignment="1">
      <alignment horizontal="center" vertical="center" shrinkToFit="1"/>
    </xf>
    <xf numFmtId="164" fontId="25" fillId="4" borderId="1" xfId="1" applyNumberFormat="1" applyFont="1" applyFill="1" applyBorder="1" applyAlignment="1">
      <alignment horizontal="center" vertical="center" shrinkToFit="1"/>
    </xf>
    <xf numFmtId="167" fontId="26" fillId="11" borderId="1" xfId="3" applyNumberFormat="1" applyFont="1" applyFill="1" applyBorder="1" applyAlignment="1">
      <alignment horizontal="center" vertical="center" shrinkToFit="1"/>
    </xf>
    <xf numFmtId="164" fontId="27" fillId="0" borderId="0" xfId="1" applyNumberFormat="1" applyFont="1" applyFill="1"/>
    <xf numFmtId="0" fontId="28" fillId="2" borderId="0" xfId="0" applyFont="1" applyFill="1"/>
    <xf numFmtId="165" fontId="28" fillId="2" borderId="0" xfId="0" applyNumberFormat="1" applyFont="1" applyFill="1"/>
    <xf numFmtId="166" fontId="29" fillId="5" borderId="1" xfId="3" applyNumberFormat="1" applyFont="1" applyFill="1" applyBorder="1" applyAlignment="1">
      <alignment horizontal="center" vertical="center" shrinkToFit="1"/>
    </xf>
    <xf numFmtId="166" fontId="30" fillId="5" borderId="1" xfId="3" applyNumberFormat="1" applyFont="1" applyFill="1" applyBorder="1" applyAlignment="1">
      <alignment horizontal="center" vertical="center" shrinkToFit="1"/>
    </xf>
    <xf numFmtId="166" fontId="30" fillId="5" borderId="1" xfId="0" applyNumberFormat="1" applyFont="1" applyFill="1" applyBorder="1" applyAlignment="1">
      <alignment horizontal="center" vertical="center" shrinkToFit="1"/>
    </xf>
    <xf numFmtId="166" fontId="31" fillId="5" borderId="1" xfId="3" applyNumberFormat="1" applyFont="1" applyFill="1" applyBorder="1" applyAlignment="1">
      <alignment horizontal="center" vertical="center" shrinkToFit="1"/>
    </xf>
    <xf numFmtId="166" fontId="32" fillId="5" borderId="1" xfId="3" applyNumberFormat="1" applyFont="1" applyFill="1" applyBorder="1" applyAlignment="1">
      <alignment horizontal="center" vertical="center" shrinkToFit="1"/>
    </xf>
    <xf numFmtId="43" fontId="33" fillId="5" borderId="1" xfId="1" applyFont="1" applyFill="1" applyBorder="1" applyAlignment="1">
      <alignment horizontal="center" vertical="center" shrinkToFit="1"/>
    </xf>
    <xf numFmtId="166" fontId="33" fillId="5" borderId="1" xfId="3" applyNumberFormat="1" applyFont="1" applyFill="1" applyBorder="1" applyAlignment="1">
      <alignment horizontal="center" vertical="center" shrinkToFit="1"/>
    </xf>
    <xf numFmtId="168" fontId="34" fillId="7" borderId="1" xfId="3" applyNumberFormat="1" applyFont="1" applyFill="1" applyBorder="1" applyAlignment="1">
      <alignment horizontal="center" vertical="center" shrinkToFit="1"/>
    </xf>
    <xf numFmtId="166" fontId="35" fillId="10" borderId="1" xfId="3" applyNumberFormat="1" applyFont="1" applyFill="1" applyBorder="1" applyAlignment="1">
      <alignment horizontal="center" vertical="center" shrinkToFit="1"/>
    </xf>
    <xf numFmtId="166" fontId="35" fillId="4" borderId="1" xfId="3" applyNumberFormat="1" applyFont="1" applyFill="1" applyBorder="1" applyAlignment="1">
      <alignment horizontal="center" vertical="center" shrinkToFit="1"/>
    </xf>
    <xf numFmtId="167" fontId="36" fillId="11" borderId="1" xfId="3" applyNumberFormat="1" applyFont="1" applyFill="1" applyBorder="1" applyAlignment="1">
      <alignment horizontal="center" vertical="center" shrinkToFit="1"/>
    </xf>
    <xf numFmtId="164" fontId="3" fillId="0" borderId="0" xfId="1" applyNumberFormat="1" applyFont="1" applyFill="1"/>
    <xf numFmtId="0" fontId="37" fillId="2" borderId="0" xfId="0" applyFont="1" applyFill="1"/>
    <xf numFmtId="165" fontId="37" fillId="2" borderId="0" xfId="0" applyNumberFormat="1" applyFont="1" applyFill="1"/>
  </cellXfs>
  <cellStyles count="4">
    <cellStyle name="Comma" xfId="1" builtinId="3"/>
    <cellStyle name="Hyperlink" xfId="2" builtinId="8"/>
    <cellStyle name="Normal" xfId="0" builtinId="0"/>
    <cellStyle name="Normal_Sheet1" xfId="3" xr:uid="{8A0211D7-BFEF-4F5B-8BCE-ED9CC279A7C3}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Zalo%20Received%20Files/INJECTION%20MOLDING%20PLAN%20IN%20JUN-%2075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"/>
      <sheetName val="PLAN-JUN"/>
      <sheetName val="Sheet1"/>
      <sheetName val="MAC arrangement"/>
      <sheetName val="MASTER"/>
      <sheetName val="ECN"/>
      <sheetName val="BROM"/>
      <sheetName val="CHUKY"/>
      <sheetName val="GHI CHÚ"/>
      <sheetName val="His"/>
      <sheetName val="khuôn chung"/>
    </sheetNames>
    <sheetDataSet>
      <sheetData sheetId="0">
        <row r="6">
          <cell r="E6">
            <v>77</v>
          </cell>
          <cell r="F6">
            <v>78</v>
          </cell>
          <cell r="G6">
            <v>78</v>
          </cell>
          <cell r="H6">
            <v>15</v>
          </cell>
          <cell r="I6">
            <v>15</v>
          </cell>
          <cell r="J6">
            <v>78</v>
          </cell>
          <cell r="K6">
            <v>78</v>
          </cell>
          <cell r="L6">
            <v>78</v>
          </cell>
          <cell r="M6">
            <v>78</v>
          </cell>
          <cell r="N6">
            <v>78</v>
          </cell>
          <cell r="O6">
            <v>15</v>
          </cell>
          <cell r="P6">
            <v>15</v>
          </cell>
          <cell r="Q6">
            <v>78</v>
          </cell>
          <cell r="R6">
            <v>77</v>
          </cell>
          <cell r="S6">
            <v>77</v>
          </cell>
          <cell r="T6">
            <v>77</v>
          </cell>
          <cell r="U6">
            <v>77</v>
          </cell>
          <cell r="V6">
            <v>11</v>
          </cell>
          <cell r="W6">
            <v>11</v>
          </cell>
          <cell r="X6">
            <v>77</v>
          </cell>
          <cell r="Y6">
            <v>78</v>
          </cell>
          <cell r="Z6">
            <v>78</v>
          </cell>
          <cell r="AA6">
            <v>78</v>
          </cell>
          <cell r="AB6">
            <v>78</v>
          </cell>
          <cell r="AC6">
            <v>77</v>
          </cell>
          <cell r="AD6">
            <v>77</v>
          </cell>
          <cell r="AE6">
            <v>78</v>
          </cell>
          <cell r="AF6">
            <v>78</v>
          </cell>
          <cell r="AG6">
            <v>79</v>
          </cell>
          <cell r="AH6">
            <v>78</v>
          </cell>
          <cell r="AI6">
            <v>1</v>
          </cell>
          <cell r="AM6">
            <v>1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</row>
      </sheetData>
      <sheetData sheetId="1"/>
      <sheetData sheetId="2"/>
      <sheetData sheetId="3"/>
      <sheetData sheetId="4">
        <row r="11">
          <cell r="C11" t="str">
            <v>MoldNo(new)</v>
          </cell>
        </row>
      </sheetData>
      <sheetData sheetId="5"/>
      <sheetData sheetId="6"/>
      <sheetData sheetId="7"/>
      <sheetData sheetId="8">
        <row r="2">
          <cell r="Z2" t="str">
            <v>RC4-4686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584-6027-446D-AE04-D63B2C9640F4}">
  <dimension ref="A1:DU15"/>
  <sheetViews>
    <sheetView tabSelected="1" workbookViewId="0">
      <selection activeCell="BW6" sqref="BW6:BW15"/>
    </sheetView>
  </sheetViews>
  <sheetFormatPr defaultRowHeight="15"/>
  <cols>
    <col min="1" max="1" width="4.5703125" bestFit="1" customWidth="1"/>
    <col min="2" max="2" width="19.42578125" bestFit="1" customWidth="1"/>
    <col min="3" max="3" width="39.42578125" bestFit="1" customWidth="1"/>
    <col min="4" max="4" width="25.5703125" bestFit="1" customWidth="1"/>
    <col min="5" max="5" width="5.7109375" bestFit="1" customWidth="1"/>
    <col min="6" max="6" width="21" bestFit="1" customWidth="1"/>
    <col min="7" max="7" width="15.140625" bestFit="1" customWidth="1"/>
    <col min="8" max="8" width="7.7109375" bestFit="1" customWidth="1"/>
    <col min="9" max="9" width="7.28515625" bestFit="1" customWidth="1"/>
    <col min="10" max="10" width="69.42578125" bestFit="1" customWidth="1"/>
    <col min="11" max="11" width="24.7109375" customWidth="1"/>
    <col min="12" max="12" width="27.42578125" customWidth="1"/>
    <col min="13" max="13" width="10.28515625" bestFit="1" customWidth="1"/>
    <col min="14" max="15" width="11" bestFit="1" customWidth="1"/>
    <col min="16" max="16" width="12.7109375" bestFit="1" customWidth="1"/>
    <col min="17" max="17" width="16.140625" bestFit="1" customWidth="1"/>
    <col min="18" max="19" width="6" bestFit="1" customWidth="1"/>
    <col min="20" max="20" width="8" bestFit="1" customWidth="1"/>
    <col min="21" max="21" width="7.42578125" bestFit="1" customWidth="1"/>
    <col min="22" max="25" width="8" bestFit="1" customWidth="1"/>
    <col min="26" max="27" width="7" bestFit="1" customWidth="1"/>
    <col min="28" max="32" width="8" bestFit="1" customWidth="1"/>
    <col min="33" max="35" width="7" bestFit="1" customWidth="1"/>
    <col min="36" max="36" width="8" bestFit="1" customWidth="1"/>
    <col min="37" max="37" width="7" bestFit="1" customWidth="1"/>
    <col min="38" max="38" width="8" bestFit="1" customWidth="1"/>
    <col min="39" max="40" width="7" bestFit="1" customWidth="1"/>
    <col min="41" max="41" width="6" bestFit="1" customWidth="1"/>
    <col min="42" max="43" width="7" bestFit="1" customWidth="1"/>
    <col min="44" max="52" width="8" bestFit="1" customWidth="1"/>
    <col min="53" max="53" width="6" bestFit="1" customWidth="1"/>
    <col min="54" max="54" width="7" bestFit="1" customWidth="1"/>
    <col min="55" max="84" width="6" bestFit="1" customWidth="1"/>
    <col min="85" max="85" width="11.42578125" bestFit="1" customWidth="1"/>
    <col min="86" max="86" width="12" bestFit="1" customWidth="1"/>
    <col min="87" max="87" width="9" bestFit="1" customWidth="1"/>
    <col min="88" max="88" width="15" bestFit="1" customWidth="1"/>
    <col min="89" max="89" width="12" bestFit="1" customWidth="1"/>
    <col min="90" max="120" width="6" bestFit="1" customWidth="1"/>
    <col min="121" max="121" width="7.7109375" bestFit="1" customWidth="1"/>
    <col min="122" max="122" width="3" bestFit="1" customWidth="1"/>
    <col min="123" max="123" width="10.28515625" bestFit="1" customWidth="1"/>
    <col min="124" max="124" width="22.42578125" bestFit="1" customWidth="1"/>
    <col min="125" max="125" width="16.140625" bestFit="1" customWidth="1"/>
  </cols>
  <sheetData>
    <row r="1" spans="1:125" s="2" customFormat="1" ht="17.25" customHeight="1">
      <c r="A1" s="1"/>
      <c r="J1" s="1"/>
      <c r="K1" s="1"/>
      <c r="L1" s="3" t="s">
        <v>0</v>
      </c>
      <c r="P1" s="4"/>
      <c r="V1" s="5"/>
      <c r="W1" s="5">
        <f>[1]MAC!E6</f>
        <v>77</v>
      </c>
      <c r="X1" s="5">
        <f>[1]MAC!F6</f>
        <v>78</v>
      </c>
      <c r="Y1" s="5">
        <f>[1]MAC!G6</f>
        <v>78</v>
      </c>
      <c r="Z1" s="5">
        <f>[1]MAC!H6</f>
        <v>15</v>
      </c>
      <c r="AA1" s="5">
        <f>[1]MAC!I6</f>
        <v>15</v>
      </c>
      <c r="AB1" s="5">
        <f>[1]MAC!J6</f>
        <v>78</v>
      </c>
      <c r="AC1" s="5">
        <f>[1]MAC!K6</f>
        <v>78</v>
      </c>
      <c r="AD1" s="5">
        <f>[1]MAC!L6</f>
        <v>78</v>
      </c>
      <c r="AE1" s="5">
        <f>[1]MAC!M6</f>
        <v>78</v>
      </c>
      <c r="AF1" s="5">
        <f>[1]MAC!N6</f>
        <v>78</v>
      </c>
      <c r="AG1" s="5">
        <f>[1]MAC!O6</f>
        <v>15</v>
      </c>
      <c r="AH1" s="5">
        <f>[1]MAC!P6</f>
        <v>15</v>
      </c>
      <c r="AI1" s="5">
        <f>[1]MAC!Q6</f>
        <v>78</v>
      </c>
      <c r="AJ1" s="5">
        <f>[1]MAC!R6</f>
        <v>77</v>
      </c>
      <c r="AK1" s="5">
        <f>[1]MAC!S6</f>
        <v>77</v>
      </c>
      <c r="AL1" s="5">
        <f>[1]MAC!T6</f>
        <v>77</v>
      </c>
      <c r="AM1" s="5">
        <f>[1]MAC!U6</f>
        <v>77</v>
      </c>
      <c r="AN1" s="5">
        <f>[1]MAC!V6</f>
        <v>11</v>
      </c>
      <c r="AO1" s="5">
        <f>[1]MAC!W6</f>
        <v>11</v>
      </c>
      <c r="AP1" s="5">
        <f>[1]MAC!X6</f>
        <v>77</v>
      </c>
      <c r="AQ1" s="5">
        <f>[1]MAC!Y6</f>
        <v>78</v>
      </c>
      <c r="AR1" s="5">
        <f>[1]MAC!Z6</f>
        <v>78</v>
      </c>
      <c r="AS1" s="5">
        <f>[1]MAC!AA6</f>
        <v>78</v>
      </c>
      <c r="AT1" s="5">
        <f>[1]MAC!AB6</f>
        <v>78</v>
      </c>
      <c r="AU1" s="5">
        <f>[1]MAC!AC6</f>
        <v>77</v>
      </c>
      <c r="AV1" s="5">
        <f>[1]MAC!AD6</f>
        <v>77</v>
      </c>
      <c r="AW1" s="5">
        <f>[1]MAC!AE6</f>
        <v>78</v>
      </c>
      <c r="AX1" s="5">
        <f>[1]MAC!AF6</f>
        <v>78</v>
      </c>
      <c r="AY1" s="5">
        <f>[1]MAC!AG6</f>
        <v>79</v>
      </c>
      <c r="AZ1" s="5">
        <f>[1]MAC!AH6</f>
        <v>78</v>
      </c>
      <c r="BA1" s="5">
        <f>[1]MAC!AI6</f>
        <v>1</v>
      </c>
      <c r="BB1" s="5">
        <f>+[1]MAC!AM6</f>
        <v>1</v>
      </c>
      <c r="BC1" s="5">
        <f>+[1]MAC!AN6</f>
        <v>0</v>
      </c>
      <c r="BD1" s="5">
        <f>+[1]MAC!AO6</f>
        <v>0</v>
      </c>
      <c r="BE1" s="5">
        <f>+[1]MAC!AP6</f>
        <v>0</v>
      </c>
      <c r="BF1" s="5">
        <f>+[1]MAC!AQ6</f>
        <v>0</v>
      </c>
      <c r="BG1" s="5">
        <f>+[1]MAC!AR6</f>
        <v>0</v>
      </c>
      <c r="BH1" s="5">
        <f>+[1]MAC!AS6</f>
        <v>0</v>
      </c>
      <c r="BI1" s="5">
        <f>+[1]MAC!AT6</f>
        <v>0</v>
      </c>
      <c r="BJ1" s="5">
        <f>+[1]MAC!AU6</f>
        <v>0</v>
      </c>
      <c r="BK1" s="5">
        <f>+[1]MAC!AV6</f>
        <v>0</v>
      </c>
      <c r="BL1" s="5">
        <f>+[1]MAC!AW6</f>
        <v>0</v>
      </c>
      <c r="BM1" s="5">
        <f>+[1]MAC!AX6</f>
        <v>0</v>
      </c>
      <c r="BN1" s="5">
        <f>+[1]MAC!AY6</f>
        <v>0</v>
      </c>
      <c r="BO1" s="5">
        <f>+[1]MAC!AZ6</f>
        <v>0</v>
      </c>
      <c r="BP1" s="5">
        <f>+[1]MAC!BA6</f>
        <v>0</v>
      </c>
      <c r="BQ1" s="5">
        <f>+[1]MAC!BB6</f>
        <v>0</v>
      </c>
      <c r="BR1" s="5">
        <f>+[1]MAC!BC6</f>
        <v>0</v>
      </c>
      <c r="BS1" s="5">
        <f>+[1]MAC!BD6</f>
        <v>0</v>
      </c>
      <c r="BT1" s="5">
        <f>+[1]MAC!BE6</f>
        <v>0</v>
      </c>
      <c r="BU1" s="5">
        <f>+[1]MAC!BF6</f>
        <v>0</v>
      </c>
      <c r="BV1" s="5">
        <f>+[1]MAC!BG6</f>
        <v>0</v>
      </c>
      <c r="BW1" s="5">
        <f>+[1]MAC!BH6</f>
        <v>0</v>
      </c>
      <c r="BX1" s="5">
        <f>+[1]MAC!BI6</f>
        <v>0</v>
      </c>
      <c r="BY1" s="5">
        <f>+[1]MAC!BJ6</f>
        <v>0</v>
      </c>
      <c r="BZ1" s="5">
        <f>+[1]MAC!BK6</f>
        <v>0</v>
      </c>
      <c r="CA1" s="5">
        <f>+[1]MAC!BL6</f>
        <v>0</v>
      </c>
      <c r="CB1" s="5">
        <f>+[1]MAC!BM6</f>
        <v>0</v>
      </c>
      <c r="CC1" s="5">
        <f>+[1]MAC!BN6</f>
        <v>0</v>
      </c>
      <c r="CD1" s="5">
        <f>+[1]MAC!BO6</f>
        <v>0</v>
      </c>
      <c r="CE1" s="5">
        <f>+[1]MAC!BP6</f>
        <v>0</v>
      </c>
      <c r="CF1" s="5">
        <f>+[1]MAC!BQ6</f>
        <v>0</v>
      </c>
    </row>
    <row r="2" spans="1:125" s="19" customFormat="1" ht="20.25">
      <c r="A2" s="6"/>
      <c r="B2" s="7"/>
      <c r="C2" s="8" t="s">
        <v>1</v>
      </c>
      <c r="D2" s="9"/>
      <c r="E2" s="9"/>
      <c r="F2" s="9"/>
      <c r="G2" s="9"/>
      <c r="H2" s="9"/>
      <c r="I2" s="9"/>
      <c r="J2" s="10"/>
      <c r="K2" s="10"/>
      <c r="L2" s="11" t="s">
        <v>2</v>
      </c>
      <c r="M2" s="12"/>
      <c r="N2" s="12"/>
      <c r="O2" s="12"/>
      <c r="P2" s="13"/>
      <c r="Q2" s="12"/>
      <c r="R2" s="14"/>
      <c r="S2" s="15"/>
      <c r="T2" s="16"/>
      <c r="U2" s="15"/>
      <c r="V2" s="17">
        <f>SUMPRODUCT((0)*(V6:V7&lt;&gt;0))</f>
        <v>0</v>
      </c>
      <c r="W2" s="17">
        <f t="shared" ref="W2:BB2" si="0">SUMPRODUCT((V6:V7=0)*(W6:W7&lt;&gt;0))</f>
        <v>0</v>
      </c>
      <c r="X2" s="17">
        <f t="shared" si="0"/>
        <v>0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0</v>
      </c>
      <c r="AC2" s="17">
        <f t="shared" si="0"/>
        <v>0</v>
      </c>
      <c r="AD2" s="17">
        <f t="shared" si="0"/>
        <v>0</v>
      </c>
      <c r="AE2" s="17">
        <f t="shared" si="0"/>
        <v>0</v>
      </c>
      <c r="AF2" s="17">
        <f t="shared" si="0"/>
        <v>0</v>
      </c>
      <c r="AG2" s="17">
        <f t="shared" si="0"/>
        <v>0</v>
      </c>
      <c r="AH2" s="17">
        <f t="shared" si="0"/>
        <v>0</v>
      </c>
      <c r="AI2" s="17">
        <f t="shared" si="0"/>
        <v>0</v>
      </c>
      <c r="AJ2" s="17">
        <f t="shared" si="0"/>
        <v>0</v>
      </c>
      <c r="AK2" s="17">
        <f t="shared" si="0"/>
        <v>0</v>
      </c>
      <c r="AL2" s="17">
        <f t="shared" si="0"/>
        <v>0</v>
      </c>
      <c r="AM2" s="17">
        <f t="shared" si="0"/>
        <v>0</v>
      </c>
      <c r="AN2" s="17">
        <f t="shared" si="0"/>
        <v>0</v>
      </c>
      <c r="AO2" s="17">
        <f t="shared" si="0"/>
        <v>0</v>
      </c>
      <c r="AP2" s="17">
        <f t="shared" si="0"/>
        <v>0</v>
      </c>
      <c r="AQ2" s="17">
        <f t="shared" si="0"/>
        <v>0</v>
      </c>
      <c r="AR2" s="17">
        <f t="shared" si="0"/>
        <v>0</v>
      </c>
      <c r="AS2" s="17">
        <f t="shared" si="0"/>
        <v>0</v>
      </c>
      <c r="AT2" s="17">
        <f t="shared" si="0"/>
        <v>0</v>
      </c>
      <c r="AU2" s="17">
        <f t="shared" si="0"/>
        <v>0</v>
      </c>
      <c r="AV2" s="17">
        <f t="shared" si="0"/>
        <v>0</v>
      </c>
      <c r="AW2" s="17">
        <f t="shared" si="0"/>
        <v>0</v>
      </c>
      <c r="AX2" s="17">
        <f>SUMPRODUCT((AW6:AW7=0)*(AX6:AX6&lt;&gt;0))</f>
        <v>0</v>
      </c>
      <c r="AY2" s="17">
        <f>SUMPRODUCT((AX6:AX6=0)*(AX7:AX8&lt;&gt;0))</f>
        <v>0</v>
      </c>
      <c r="AZ2" s="17">
        <f>SUMPRODUCT((AX7:AX8=0)*(AZ6:AZ7&lt;&gt;0))</f>
        <v>0</v>
      </c>
      <c r="BA2" s="17">
        <f t="shared" si="0"/>
        <v>0</v>
      </c>
      <c r="BB2" s="17">
        <f t="shared" si="0"/>
        <v>0</v>
      </c>
      <c r="BC2" s="17">
        <f t="shared" ref="BC2:CF2" si="1">SUMPRODUCT((BB6:BB7=0)*(BC6:BC7&lt;&gt;0))</f>
        <v>0</v>
      </c>
      <c r="BD2" s="17">
        <f t="shared" si="1"/>
        <v>0</v>
      </c>
      <c r="BE2" s="17">
        <f t="shared" si="1"/>
        <v>0</v>
      </c>
      <c r="BF2" s="17">
        <f t="shared" si="1"/>
        <v>0</v>
      </c>
      <c r="BG2" s="17">
        <f>SUMPRODUCT((BF6:BF7=0)*(BT6:BT7&lt;&gt;0))</f>
        <v>2</v>
      </c>
      <c r="BH2" s="17" t="e">
        <f>SUMPRODUCT((BT6:BT7=0)*(#REF!&lt;&gt;0))</f>
        <v>#REF!</v>
      </c>
      <c r="BI2" s="17" t="e">
        <f>SUMPRODUCT((#REF!=0)*(#REF!&lt;&gt;0))</f>
        <v>#REF!</v>
      </c>
      <c r="BJ2" s="17" t="e">
        <f>SUMPRODUCT((#REF!=0)*(BJ6:BJ7&lt;&gt;0))</f>
        <v>#REF!</v>
      </c>
      <c r="BK2" s="17" t="e">
        <f>SUMPRODUCT((BJ6:BJ7=0)*(#REF!&lt;&gt;0))</f>
        <v>#REF!</v>
      </c>
      <c r="BL2" s="17" t="e">
        <f>SUMPRODUCT((#REF!=0)*(#REF!&lt;&gt;0))</f>
        <v>#REF!</v>
      </c>
      <c r="BM2" s="17" t="e">
        <f>SUMPRODUCT((#REF!=0)*(#REF!&lt;&gt;0))</f>
        <v>#REF!</v>
      </c>
      <c r="BN2" s="17" t="e">
        <f>SUMPRODUCT((#REF!=0)*(#REF!&lt;&gt;0))</f>
        <v>#REF!</v>
      </c>
      <c r="BO2" s="17" t="e">
        <f>SUMPRODUCT((#REF!=0)*(BO6:BO7&lt;&gt;0))</f>
        <v>#REF!</v>
      </c>
      <c r="BP2" s="17">
        <f t="shared" si="1"/>
        <v>0</v>
      </c>
      <c r="BQ2" s="17">
        <f t="shared" si="1"/>
        <v>0</v>
      </c>
      <c r="BR2" s="17">
        <f t="shared" si="1"/>
        <v>0</v>
      </c>
      <c r="BS2" s="17" t="e">
        <f>SUMPRODUCT((BR6:BR7=0)*(#REF!&lt;&gt;0))</f>
        <v>#REF!</v>
      </c>
      <c r="BT2" s="17" t="e">
        <f>SUMPRODUCT((#REF!=0)*(#REF!&lt;&gt;0))</f>
        <v>#REF!</v>
      </c>
      <c r="BU2" s="17" t="e">
        <f>SUMPRODUCT((#REF!=0)*(BU6:BU7&lt;&gt;0))</f>
        <v>#REF!</v>
      </c>
      <c r="BV2" s="17">
        <f t="shared" si="1"/>
        <v>0</v>
      </c>
      <c r="BW2" s="17">
        <f t="shared" si="1"/>
        <v>0</v>
      </c>
      <c r="BX2" s="17">
        <f t="shared" si="1"/>
        <v>0</v>
      </c>
      <c r="BY2" s="17">
        <f t="shared" si="1"/>
        <v>0</v>
      </c>
      <c r="BZ2" s="17">
        <f t="shared" si="1"/>
        <v>0</v>
      </c>
      <c r="CA2" s="17">
        <f t="shared" si="1"/>
        <v>0</v>
      </c>
      <c r="CB2" s="17">
        <f t="shared" si="1"/>
        <v>0</v>
      </c>
      <c r="CC2" s="17">
        <f t="shared" si="1"/>
        <v>0</v>
      </c>
      <c r="CD2" s="17">
        <f t="shared" si="1"/>
        <v>0</v>
      </c>
      <c r="CE2" s="17">
        <f t="shared" si="1"/>
        <v>0</v>
      </c>
      <c r="CF2" s="17">
        <f t="shared" si="1"/>
        <v>0</v>
      </c>
      <c r="CG2" s="14"/>
      <c r="CH2" s="14"/>
      <c r="CI2" s="14"/>
      <c r="CJ2" s="14"/>
      <c r="CK2" s="18"/>
      <c r="DT2" s="20"/>
    </row>
    <row r="3" spans="1:125" s="22" customFormat="1" ht="9" customHeight="1">
      <c r="A3" s="21"/>
      <c r="J3" s="21"/>
      <c r="K3" s="21"/>
      <c r="L3" s="11"/>
      <c r="P3" s="23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>
        <f t="shared" ref="CG3:DQ3" si="2">+SUBTOTAL(2,CG6:CG7)</f>
        <v>2</v>
      </c>
      <c r="CH3" s="24">
        <f t="shared" si="2"/>
        <v>2</v>
      </c>
      <c r="CI3" s="24">
        <f t="shared" si="2"/>
        <v>2</v>
      </c>
      <c r="CJ3" s="24">
        <f t="shared" si="2"/>
        <v>2</v>
      </c>
      <c r="CK3" s="24">
        <f t="shared" si="2"/>
        <v>2</v>
      </c>
      <c r="CL3" s="24">
        <f t="shared" si="2"/>
        <v>0</v>
      </c>
      <c r="CM3" s="24">
        <f t="shared" si="2"/>
        <v>0</v>
      </c>
      <c r="CN3" s="24">
        <f t="shared" si="2"/>
        <v>0</v>
      </c>
      <c r="CO3" s="24">
        <f t="shared" si="2"/>
        <v>0</v>
      </c>
      <c r="CP3" s="24">
        <f t="shared" si="2"/>
        <v>0</v>
      </c>
      <c r="CQ3" s="24">
        <f t="shared" si="2"/>
        <v>0</v>
      </c>
      <c r="CR3" s="24">
        <f t="shared" si="2"/>
        <v>0</v>
      </c>
      <c r="CS3" s="24">
        <f t="shared" si="2"/>
        <v>0</v>
      </c>
      <c r="CT3" s="24">
        <f t="shared" si="2"/>
        <v>0</v>
      </c>
      <c r="CU3" s="24">
        <f t="shared" si="2"/>
        <v>0</v>
      </c>
      <c r="CV3" s="24">
        <f t="shared" si="2"/>
        <v>0</v>
      </c>
      <c r="CW3" s="24">
        <f t="shared" si="2"/>
        <v>0</v>
      </c>
      <c r="CX3" s="24">
        <f t="shared" si="2"/>
        <v>0</v>
      </c>
      <c r="CY3" s="24">
        <f t="shared" si="2"/>
        <v>0</v>
      </c>
      <c r="CZ3" s="24">
        <f t="shared" si="2"/>
        <v>0</v>
      </c>
      <c r="DA3" s="24">
        <f t="shared" si="2"/>
        <v>0</v>
      </c>
      <c r="DB3" s="24">
        <f t="shared" si="2"/>
        <v>0</v>
      </c>
      <c r="DC3" s="24">
        <f t="shared" si="2"/>
        <v>0</v>
      </c>
      <c r="DD3" s="24">
        <f t="shared" si="2"/>
        <v>0</v>
      </c>
      <c r="DE3" s="24">
        <f t="shared" si="2"/>
        <v>0</v>
      </c>
      <c r="DF3" s="24">
        <f t="shared" si="2"/>
        <v>0</v>
      </c>
      <c r="DG3" s="24">
        <f t="shared" si="2"/>
        <v>0</v>
      </c>
      <c r="DH3" s="24">
        <f t="shared" si="2"/>
        <v>0</v>
      </c>
      <c r="DI3" s="24">
        <f t="shared" si="2"/>
        <v>0</v>
      </c>
      <c r="DJ3" s="24">
        <f t="shared" si="2"/>
        <v>0</v>
      </c>
      <c r="DK3" s="24">
        <f t="shared" si="2"/>
        <v>0</v>
      </c>
      <c r="DL3" s="24">
        <f t="shared" si="2"/>
        <v>0</v>
      </c>
      <c r="DM3" s="24">
        <f t="shared" si="2"/>
        <v>0</v>
      </c>
      <c r="DN3" s="24">
        <f t="shared" si="2"/>
        <v>0</v>
      </c>
      <c r="DO3" s="24">
        <f t="shared" si="2"/>
        <v>0</v>
      </c>
      <c r="DP3" s="24">
        <f t="shared" si="2"/>
        <v>0</v>
      </c>
      <c r="DQ3" s="24">
        <f t="shared" si="2"/>
        <v>0</v>
      </c>
    </row>
    <row r="4" spans="1:125" s="46" customFormat="1" ht="31.5" customHeight="1">
      <c r="A4" s="25" t="s">
        <v>3</v>
      </c>
      <c r="B4" s="26" t="s">
        <v>4</v>
      </c>
      <c r="C4" s="27" t="s">
        <v>5</v>
      </c>
      <c r="D4" s="27" t="s">
        <v>6</v>
      </c>
      <c r="E4" s="28" t="s">
        <v>7</v>
      </c>
      <c r="F4" s="28" t="s">
        <v>8</v>
      </c>
      <c r="G4" s="29" t="s">
        <v>9</v>
      </c>
      <c r="H4" s="29" t="s">
        <v>10</v>
      </c>
      <c r="I4" s="30" t="s">
        <v>11</v>
      </c>
      <c r="J4" s="31" t="s">
        <v>12</v>
      </c>
      <c r="K4" s="31" t="s">
        <v>35</v>
      </c>
      <c r="L4" s="30" t="s">
        <v>13</v>
      </c>
      <c r="M4" s="32" t="s">
        <v>14</v>
      </c>
      <c r="N4" s="33" t="s">
        <v>15</v>
      </c>
      <c r="O4" s="34" t="s">
        <v>16</v>
      </c>
      <c r="P4" s="35" t="s">
        <v>17</v>
      </c>
      <c r="Q4" s="34" t="s">
        <v>18</v>
      </c>
      <c r="R4" s="36" t="s">
        <v>19</v>
      </c>
      <c r="S4" s="37" t="s">
        <v>20</v>
      </c>
      <c r="T4" s="38" t="s">
        <v>21</v>
      </c>
      <c r="U4" s="38" t="s">
        <v>22</v>
      </c>
      <c r="V4" s="39">
        <v>44712</v>
      </c>
      <c r="W4" s="40">
        <f>+V4+1</f>
        <v>44713</v>
      </c>
      <c r="X4" s="40">
        <f t="shared" ref="X4:AZ4" si="3">+W4+1</f>
        <v>44714</v>
      </c>
      <c r="Y4" s="40">
        <f t="shared" si="3"/>
        <v>44715</v>
      </c>
      <c r="Z4" s="40">
        <f t="shared" si="3"/>
        <v>44716</v>
      </c>
      <c r="AA4" s="40">
        <f t="shared" si="3"/>
        <v>44717</v>
      </c>
      <c r="AB4" s="40">
        <f t="shared" si="3"/>
        <v>44718</v>
      </c>
      <c r="AC4" s="40">
        <f t="shared" si="3"/>
        <v>44719</v>
      </c>
      <c r="AD4" s="40">
        <f t="shared" si="3"/>
        <v>44720</v>
      </c>
      <c r="AE4" s="40">
        <f t="shared" si="3"/>
        <v>44721</v>
      </c>
      <c r="AF4" s="40">
        <f t="shared" si="3"/>
        <v>44722</v>
      </c>
      <c r="AG4" s="40">
        <f t="shared" si="3"/>
        <v>44723</v>
      </c>
      <c r="AH4" s="40">
        <f t="shared" si="3"/>
        <v>44724</v>
      </c>
      <c r="AI4" s="40">
        <f t="shared" si="3"/>
        <v>44725</v>
      </c>
      <c r="AJ4" s="40">
        <f t="shared" si="3"/>
        <v>44726</v>
      </c>
      <c r="AK4" s="40">
        <f t="shared" si="3"/>
        <v>44727</v>
      </c>
      <c r="AL4" s="40">
        <f t="shared" si="3"/>
        <v>44728</v>
      </c>
      <c r="AM4" s="40">
        <f t="shared" si="3"/>
        <v>44729</v>
      </c>
      <c r="AN4" s="40">
        <f t="shared" si="3"/>
        <v>44730</v>
      </c>
      <c r="AO4" s="40">
        <f t="shared" si="3"/>
        <v>44731</v>
      </c>
      <c r="AP4" s="40">
        <f t="shared" si="3"/>
        <v>44732</v>
      </c>
      <c r="AQ4" s="40">
        <f t="shared" si="3"/>
        <v>44733</v>
      </c>
      <c r="AR4" s="40">
        <f t="shared" si="3"/>
        <v>44734</v>
      </c>
      <c r="AS4" s="40">
        <f t="shared" si="3"/>
        <v>44735</v>
      </c>
      <c r="AT4" s="40">
        <f t="shared" si="3"/>
        <v>44736</v>
      </c>
      <c r="AU4" s="40">
        <f t="shared" si="3"/>
        <v>44737</v>
      </c>
      <c r="AV4" s="40">
        <f t="shared" si="3"/>
        <v>44738</v>
      </c>
      <c r="AW4" s="40">
        <f t="shared" si="3"/>
        <v>44739</v>
      </c>
      <c r="AX4" s="40">
        <f t="shared" si="3"/>
        <v>44740</v>
      </c>
      <c r="AY4" s="40">
        <f t="shared" si="3"/>
        <v>44741</v>
      </c>
      <c r="AZ4" s="40">
        <f t="shared" si="3"/>
        <v>44742</v>
      </c>
      <c r="BA4" s="41">
        <f>+AZ4+1</f>
        <v>44743</v>
      </c>
      <c r="BB4" s="41">
        <f t="shared" ref="BB4:CF4" si="4">+BA4+1</f>
        <v>44744</v>
      </c>
      <c r="BC4" s="41">
        <f t="shared" si="4"/>
        <v>44745</v>
      </c>
      <c r="BD4" s="41">
        <f t="shared" si="4"/>
        <v>44746</v>
      </c>
      <c r="BE4" s="41">
        <f t="shared" si="4"/>
        <v>44747</v>
      </c>
      <c r="BF4" s="41">
        <f t="shared" si="4"/>
        <v>44748</v>
      </c>
      <c r="BG4" s="41">
        <f t="shared" si="4"/>
        <v>44749</v>
      </c>
      <c r="BH4" s="41">
        <f t="shared" si="4"/>
        <v>44750</v>
      </c>
      <c r="BI4" s="41">
        <f t="shared" si="4"/>
        <v>44751</v>
      </c>
      <c r="BJ4" s="41">
        <f t="shared" si="4"/>
        <v>44752</v>
      </c>
      <c r="BK4" s="41">
        <f t="shared" si="4"/>
        <v>44753</v>
      </c>
      <c r="BL4" s="41">
        <f t="shared" si="4"/>
        <v>44754</v>
      </c>
      <c r="BM4" s="41">
        <f t="shared" si="4"/>
        <v>44755</v>
      </c>
      <c r="BN4" s="41">
        <f t="shared" si="4"/>
        <v>44756</v>
      </c>
      <c r="BO4" s="41">
        <f t="shared" si="4"/>
        <v>44757</v>
      </c>
      <c r="BP4" s="41">
        <f t="shared" si="4"/>
        <v>44758</v>
      </c>
      <c r="BQ4" s="41">
        <f t="shared" si="4"/>
        <v>44759</v>
      </c>
      <c r="BR4" s="41">
        <f t="shared" si="4"/>
        <v>44760</v>
      </c>
      <c r="BS4" s="41">
        <f t="shared" si="4"/>
        <v>44761</v>
      </c>
      <c r="BT4" s="41">
        <f t="shared" si="4"/>
        <v>44762</v>
      </c>
      <c r="BU4" s="41">
        <f t="shared" si="4"/>
        <v>44763</v>
      </c>
      <c r="BV4" s="41">
        <f t="shared" si="4"/>
        <v>44764</v>
      </c>
      <c r="BW4" s="41">
        <f t="shared" si="4"/>
        <v>44765</v>
      </c>
      <c r="BX4" s="41">
        <f t="shared" si="4"/>
        <v>44766</v>
      </c>
      <c r="BY4" s="41">
        <f t="shared" si="4"/>
        <v>44767</v>
      </c>
      <c r="BZ4" s="41">
        <f t="shared" si="4"/>
        <v>44768</v>
      </c>
      <c r="CA4" s="41">
        <f t="shared" si="4"/>
        <v>44769</v>
      </c>
      <c r="CB4" s="41">
        <f t="shared" si="4"/>
        <v>44770</v>
      </c>
      <c r="CC4" s="41">
        <f t="shared" si="4"/>
        <v>44771</v>
      </c>
      <c r="CD4" s="41">
        <f t="shared" si="4"/>
        <v>44772</v>
      </c>
      <c r="CE4" s="41">
        <f>+CD4+1</f>
        <v>44773</v>
      </c>
      <c r="CF4" s="41">
        <f t="shared" si="4"/>
        <v>44774</v>
      </c>
      <c r="CG4" s="42" t="s">
        <v>23</v>
      </c>
      <c r="CH4" s="43" t="s">
        <v>24</v>
      </c>
      <c r="CI4" s="42" t="s">
        <v>25</v>
      </c>
      <c r="CJ4" s="42" t="s">
        <v>26</v>
      </c>
      <c r="CK4" s="44">
        <v>44712</v>
      </c>
      <c r="CL4" s="44">
        <f>CK4+1</f>
        <v>44713</v>
      </c>
      <c r="CM4" s="44">
        <f t="shared" ref="CM4:DQ4" si="5">CL4+1</f>
        <v>44714</v>
      </c>
      <c r="CN4" s="44">
        <f t="shared" si="5"/>
        <v>44715</v>
      </c>
      <c r="CO4" s="44">
        <f t="shared" si="5"/>
        <v>44716</v>
      </c>
      <c r="CP4" s="44">
        <f t="shared" si="5"/>
        <v>44717</v>
      </c>
      <c r="CQ4" s="44">
        <f t="shared" si="5"/>
        <v>44718</v>
      </c>
      <c r="CR4" s="44">
        <f t="shared" si="5"/>
        <v>44719</v>
      </c>
      <c r="CS4" s="44">
        <f t="shared" si="5"/>
        <v>44720</v>
      </c>
      <c r="CT4" s="44">
        <f t="shared" si="5"/>
        <v>44721</v>
      </c>
      <c r="CU4" s="44">
        <f t="shared" si="5"/>
        <v>44722</v>
      </c>
      <c r="CV4" s="44">
        <f t="shared" si="5"/>
        <v>44723</v>
      </c>
      <c r="CW4" s="44">
        <f t="shared" si="5"/>
        <v>44724</v>
      </c>
      <c r="CX4" s="44">
        <f t="shared" si="5"/>
        <v>44725</v>
      </c>
      <c r="CY4" s="44">
        <f t="shared" si="5"/>
        <v>44726</v>
      </c>
      <c r="CZ4" s="44">
        <f t="shared" si="5"/>
        <v>44727</v>
      </c>
      <c r="DA4" s="44">
        <f t="shared" si="5"/>
        <v>44728</v>
      </c>
      <c r="DB4" s="44">
        <f t="shared" si="5"/>
        <v>44729</v>
      </c>
      <c r="DC4" s="44">
        <f t="shared" si="5"/>
        <v>44730</v>
      </c>
      <c r="DD4" s="44">
        <f t="shared" si="5"/>
        <v>44731</v>
      </c>
      <c r="DE4" s="44">
        <f t="shared" si="5"/>
        <v>44732</v>
      </c>
      <c r="DF4" s="44">
        <f t="shared" si="5"/>
        <v>44733</v>
      </c>
      <c r="DG4" s="44">
        <f t="shared" si="5"/>
        <v>44734</v>
      </c>
      <c r="DH4" s="44">
        <f t="shared" si="5"/>
        <v>44735</v>
      </c>
      <c r="DI4" s="44">
        <f t="shared" si="5"/>
        <v>44736</v>
      </c>
      <c r="DJ4" s="44">
        <f t="shared" si="5"/>
        <v>44737</v>
      </c>
      <c r="DK4" s="44">
        <f t="shared" si="5"/>
        <v>44738</v>
      </c>
      <c r="DL4" s="44">
        <f t="shared" si="5"/>
        <v>44739</v>
      </c>
      <c r="DM4" s="44">
        <f t="shared" si="5"/>
        <v>44740</v>
      </c>
      <c r="DN4" s="44">
        <f t="shared" si="5"/>
        <v>44741</v>
      </c>
      <c r="DO4" s="44">
        <f t="shared" si="5"/>
        <v>44742</v>
      </c>
      <c r="DP4" s="44">
        <f t="shared" si="5"/>
        <v>44743</v>
      </c>
      <c r="DQ4" s="44">
        <f t="shared" si="5"/>
        <v>44744</v>
      </c>
      <c r="DR4" s="45" t="s">
        <v>27</v>
      </c>
      <c r="DS4" s="46" t="s">
        <v>28</v>
      </c>
      <c r="DT4" s="47" t="s">
        <v>29</v>
      </c>
    </row>
    <row r="5" spans="1:125" s="60" customFormat="1" ht="12" customHeight="1">
      <c r="A5" s="48"/>
      <c r="B5" s="49"/>
      <c r="C5" s="50"/>
      <c r="D5" s="50"/>
      <c r="E5" s="49"/>
      <c r="F5" s="49"/>
      <c r="G5" s="49"/>
      <c r="H5" s="49"/>
      <c r="I5" s="49"/>
      <c r="J5" s="48"/>
      <c r="K5" s="48"/>
      <c r="L5" s="30"/>
      <c r="M5" s="49"/>
      <c r="N5" s="49"/>
      <c r="O5" s="49"/>
      <c r="P5" s="51"/>
      <c r="Q5" s="49"/>
      <c r="R5" s="49"/>
      <c r="S5" s="52"/>
      <c r="T5" s="53"/>
      <c r="U5" s="54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6"/>
      <c r="CH5" s="57"/>
      <c r="CI5" s="56"/>
      <c r="CJ5" s="56"/>
      <c r="CK5" s="58"/>
      <c r="CL5" s="58"/>
      <c r="CM5" s="58"/>
      <c r="CN5" s="58"/>
      <c r="CO5" s="58"/>
      <c r="CP5" s="58"/>
      <c r="CQ5" s="58"/>
      <c r="CR5" s="58"/>
      <c r="CS5" s="58" t="s">
        <v>30</v>
      </c>
      <c r="CT5" s="58"/>
      <c r="CU5" s="58"/>
      <c r="CV5" s="58"/>
      <c r="CW5" s="58"/>
      <c r="CX5" s="58" t="s">
        <v>30</v>
      </c>
      <c r="CY5" s="58"/>
      <c r="CZ5" s="58"/>
      <c r="DA5" s="58"/>
      <c r="DB5" s="58" t="s">
        <v>30</v>
      </c>
      <c r="DC5" s="58"/>
      <c r="DD5" s="58"/>
      <c r="DE5" s="58" t="s">
        <v>30</v>
      </c>
      <c r="DF5" s="58"/>
      <c r="DG5" s="58"/>
      <c r="DH5" s="58"/>
      <c r="DI5" s="58" t="s">
        <v>30</v>
      </c>
      <c r="DJ5" s="58"/>
      <c r="DK5" s="58"/>
      <c r="DL5" s="58"/>
      <c r="DM5" s="58"/>
      <c r="DN5" s="58"/>
      <c r="DO5" s="58"/>
      <c r="DP5" s="58" t="s">
        <v>30</v>
      </c>
      <c r="DQ5" s="58"/>
      <c r="DR5" s="59"/>
      <c r="DT5" s="61"/>
    </row>
    <row r="6" spans="1:125" ht="15" customHeight="1">
      <c r="A6" t="s">
        <v>31</v>
      </c>
      <c r="B6" t="s">
        <v>31</v>
      </c>
      <c r="C6" t="s">
        <v>36</v>
      </c>
      <c r="D6" t="s">
        <v>37</v>
      </c>
      <c r="E6" t="s">
        <v>31</v>
      </c>
      <c r="F6" t="s">
        <v>33</v>
      </c>
      <c r="G6">
        <v>0</v>
      </c>
      <c r="H6" t="s">
        <v>31</v>
      </c>
      <c r="I6">
        <v>24900</v>
      </c>
      <c r="J6" t="s">
        <v>34</v>
      </c>
      <c r="K6">
        <v>4</v>
      </c>
      <c r="L6" t="s">
        <v>40</v>
      </c>
      <c r="M6">
        <v>0</v>
      </c>
      <c r="N6">
        <v>-8000</v>
      </c>
      <c r="O6" t="s">
        <v>32</v>
      </c>
      <c r="P6">
        <v>1.4475</v>
      </c>
      <c r="Q6" t="s">
        <v>31</v>
      </c>
      <c r="R6">
        <v>44757</v>
      </c>
      <c r="S6">
        <v>0</v>
      </c>
      <c r="T6">
        <v>1</v>
      </c>
      <c r="U6">
        <v>0</v>
      </c>
      <c r="BT6">
        <v>60060</v>
      </c>
      <c r="BU6">
        <v>60060</v>
      </c>
      <c r="BV6">
        <v>60060</v>
      </c>
      <c r="BW6">
        <v>60060</v>
      </c>
      <c r="CG6">
        <v>20000</v>
      </c>
      <c r="CH6">
        <v>0</v>
      </c>
      <c r="CI6">
        <v>0</v>
      </c>
      <c r="CJ6">
        <v>0</v>
      </c>
      <c r="CK6">
        <v>0</v>
      </c>
      <c r="DR6" t="s">
        <v>31</v>
      </c>
      <c r="DS6" t="s">
        <v>32</v>
      </c>
      <c r="DT6" t="s">
        <v>31</v>
      </c>
      <c r="DU6" t="s">
        <v>31</v>
      </c>
    </row>
    <row r="7" spans="1:125" ht="15" customHeight="1">
      <c r="A7" t="s">
        <v>31</v>
      </c>
      <c r="B7" t="s">
        <v>31</v>
      </c>
      <c r="C7" t="s">
        <v>39</v>
      </c>
      <c r="D7" t="s">
        <v>38</v>
      </c>
      <c r="E7" t="s">
        <v>31</v>
      </c>
      <c r="F7" t="s">
        <v>33</v>
      </c>
      <c r="G7">
        <v>0</v>
      </c>
      <c r="H7" t="s">
        <v>31</v>
      </c>
      <c r="I7">
        <v>24900</v>
      </c>
      <c r="J7" t="s">
        <v>34</v>
      </c>
      <c r="K7">
        <v>4</v>
      </c>
      <c r="L7" t="s">
        <v>40</v>
      </c>
      <c r="M7">
        <v>0</v>
      </c>
      <c r="N7">
        <v>-8000</v>
      </c>
      <c r="O7" t="s">
        <v>32</v>
      </c>
      <c r="P7">
        <v>1.4475</v>
      </c>
      <c r="Q7" t="s">
        <v>31</v>
      </c>
      <c r="R7">
        <v>44757</v>
      </c>
      <c r="S7">
        <v>0</v>
      </c>
      <c r="T7">
        <v>1</v>
      </c>
      <c r="U7">
        <v>0</v>
      </c>
      <c r="BT7">
        <v>60060</v>
      </c>
      <c r="BU7">
        <v>60060</v>
      </c>
      <c r="BV7">
        <v>60060</v>
      </c>
      <c r="BW7">
        <v>60060</v>
      </c>
      <c r="CG7">
        <v>20000</v>
      </c>
      <c r="CH7">
        <v>0</v>
      </c>
      <c r="CI7">
        <v>0</v>
      </c>
      <c r="CJ7">
        <v>0</v>
      </c>
      <c r="CK7">
        <v>0</v>
      </c>
      <c r="DR7" t="s">
        <v>31</v>
      </c>
      <c r="DS7" t="s">
        <v>32</v>
      </c>
      <c r="DT7" t="s">
        <v>31</v>
      </c>
      <c r="DU7" t="s">
        <v>31</v>
      </c>
    </row>
    <row r="8" spans="1:125" ht="15" customHeight="1">
      <c r="A8" t="s">
        <v>31</v>
      </c>
      <c r="B8" t="s">
        <v>31</v>
      </c>
      <c r="C8" t="s">
        <v>36</v>
      </c>
      <c r="D8" t="s">
        <v>37</v>
      </c>
      <c r="E8" t="s">
        <v>31</v>
      </c>
      <c r="F8" t="s">
        <v>33</v>
      </c>
      <c r="G8">
        <v>0</v>
      </c>
      <c r="H8" t="s">
        <v>31</v>
      </c>
      <c r="I8">
        <v>24900</v>
      </c>
      <c r="J8" t="s">
        <v>34</v>
      </c>
      <c r="K8">
        <v>5</v>
      </c>
      <c r="L8" t="s">
        <v>41</v>
      </c>
      <c r="M8">
        <v>0</v>
      </c>
      <c r="N8">
        <v>-8000</v>
      </c>
      <c r="O8" t="s">
        <v>32</v>
      </c>
      <c r="P8">
        <v>1.4475</v>
      </c>
      <c r="Q8" t="s">
        <v>31</v>
      </c>
      <c r="R8">
        <v>44757</v>
      </c>
      <c r="S8">
        <v>0</v>
      </c>
      <c r="T8">
        <v>1</v>
      </c>
      <c r="U8">
        <v>0</v>
      </c>
      <c r="BT8">
        <v>60060</v>
      </c>
      <c r="BU8">
        <v>60060</v>
      </c>
      <c r="BV8">
        <v>60060</v>
      </c>
      <c r="BW8">
        <v>60060</v>
      </c>
      <c r="CG8">
        <v>20000</v>
      </c>
      <c r="CH8">
        <v>0</v>
      </c>
      <c r="CI8">
        <v>0</v>
      </c>
      <c r="CJ8">
        <v>0</v>
      </c>
      <c r="CK8">
        <v>0</v>
      </c>
      <c r="DR8" t="s">
        <v>31</v>
      </c>
      <c r="DS8" t="s">
        <v>32</v>
      </c>
      <c r="DT8" t="s">
        <v>31</v>
      </c>
      <c r="DU8" t="s">
        <v>31</v>
      </c>
    </row>
    <row r="9" spans="1:125" ht="15" customHeight="1">
      <c r="A9" t="s">
        <v>31</v>
      </c>
      <c r="B9" t="s">
        <v>31</v>
      </c>
      <c r="C9" t="s">
        <v>39</v>
      </c>
      <c r="D9" t="s">
        <v>38</v>
      </c>
      <c r="E9" t="s">
        <v>31</v>
      </c>
      <c r="F9" t="s">
        <v>33</v>
      </c>
      <c r="G9">
        <v>0</v>
      </c>
      <c r="H9" t="s">
        <v>31</v>
      </c>
      <c r="I9">
        <v>24900</v>
      </c>
      <c r="J9" t="s">
        <v>34</v>
      </c>
      <c r="K9">
        <v>5</v>
      </c>
      <c r="L9" t="s">
        <v>41</v>
      </c>
      <c r="M9">
        <v>0</v>
      </c>
      <c r="N9">
        <v>-8000</v>
      </c>
      <c r="O9" t="s">
        <v>32</v>
      </c>
      <c r="P9">
        <v>1.4475</v>
      </c>
      <c r="Q9" t="s">
        <v>31</v>
      </c>
      <c r="R9">
        <v>44757</v>
      </c>
      <c r="S9">
        <v>0</v>
      </c>
      <c r="T9">
        <v>1</v>
      </c>
      <c r="U9">
        <v>0</v>
      </c>
      <c r="BT9">
        <v>60060</v>
      </c>
      <c r="BU9">
        <v>60060</v>
      </c>
      <c r="BV9">
        <v>60060</v>
      </c>
      <c r="BW9">
        <v>60060</v>
      </c>
      <c r="CG9">
        <v>20000</v>
      </c>
      <c r="CH9">
        <v>0</v>
      </c>
      <c r="CI9">
        <v>0</v>
      </c>
      <c r="CJ9">
        <v>0</v>
      </c>
      <c r="CK9">
        <v>0</v>
      </c>
      <c r="DR9" t="s">
        <v>31</v>
      </c>
      <c r="DS9" t="s">
        <v>32</v>
      </c>
      <c r="DT9" t="s">
        <v>31</v>
      </c>
      <c r="DU9" t="s">
        <v>31</v>
      </c>
    </row>
    <row r="10" spans="1:125" ht="15" customHeight="1">
      <c r="A10" t="s">
        <v>31</v>
      </c>
      <c r="B10" t="s">
        <v>31</v>
      </c>
      <c r="C10" t="s">
        <v>36</v>
      </c>
      <c r="D10" t="s">
        <v>37</v>
      </c>
      <c r="E10" t="s">
        <v>31</v>
      </c>
      <c r="F10" t="s">
        <v>33</v>
      </c>
      <c r="G10">
        <v>0</v>
      </c>
      <c r="H10" t="s">
        <v>31</v>
      </c>
      <c r="I10">
        <v>24900</v>
      </c>
      <c r="J10" t="s">
        <v>34</v>
      </c>
      <c r="K10">
        <v>6</v>
      </c>
      <c r="L10" t="s">
        <v>42</v>
      </c>
      <c r="M10">
        <v>0</v>
      </c>
      <c r="N10">
        <v>-8000</v>
      </c>
      <c r="O10" t="s">
        <v>32</v>
      </c>
      <c r="P10">
        <v>1.4475</v>
      </c>
      <c r="Q10" t="s">
        <v>31</v>
      </c>
      <c r="R10">
        <v>44757</v>
      </c>
      <c r="S10">
        <v>0</v>
      </c>
      <c r="T10">
        <v>1</v>
      </c>
      <c r="U10">
        <v>0</v>
      </c>
      <c r="BT10">
        <v>60060</v>
      </c>
      <c r="BU10">
        <v>60060</v>
      </c>
      <c r="BV10">
        <v>60060</v>
      </c>
      <c r="BW10">
        <v>60060</v>
      </c>
      <c r="CG10">
        <v>20000</v>
      </c>
      <c r="CH10">
        <v>0</v>
      </c>
      <c r="CI10">
        <v>0</v>
      </c>
      <c r="CJ10">
        <v>0</v>
      </c>
      <c r="CK10">
        <v>0</v>
      </c>
      <c r="DR10" t="s">
        <v>31</v>
      </c>
      <c r="DS10" t="s">
        <v>32</v>
      </c>
      <c r="DT10" t="s">
        <v>31</v>
      </c>
      <c r="DU10" t="s">
        <v>31</v>
      </c>
    </row>
    <row r="11" spans="1:125" ht="15" customHeight="1">
      <c r="A11" t="s">
        <v>31</v>
      </c>
      <c r="B11" t="s">
        <v>31</v>
      </c>
      <c r="C11" t="s">
        <v>39</v>
      </c>
      <c r="D11" t="s">
        <v>38</v>
      </c>
      <c r="E11" t="s">
        <v>31</v>
      </c>
      <c r="F11" t="s">
        <v>33</v>
      </c>
      <c r="G11">
        <v>0</v>
      </c>
      <c r="H11" t="s">
        <v>31</v>
      </c>
      <c r="I11">
        <v>24900</v>
      </c>
      <c r="J11" t="s">
        <v>34</v>
      </c>
      <c r="K11">
        <v>6</v>
      </c>
      <c r="L11" t="s">
        <v>42</v>
      </c>
      <c r="M11">
        <v>0</v>
      </c>
      <c r="N11">
        <v>-8000</v>
      </c>
      <c r="O11" t="s">
        <v>32</v>
      </c>
      <c r="P11">
        <v>1.4475</v>
      </c>
      <c r="Q11" t="s">
        <v>31</v>
      </c>
      <c r="R11">
        <v>44757</v>
      </c>
      <c r="S11">
        <v>0</v>
      </c>
      <c r="T11">
        <v>1</v>
      </c>
      <c r="U11">
        <v>0</v>
      </c>
      <c r="BT11">
        <v>60060</v>
      </c>
      <c r="BU11">
        <v>60060</v>
      </c>
      <c r="BV11">
        <v>60060</v>
      </c>
      <c r="BW11">
        <v>60060</v>
      </c>
      <c r="CG11">
        <v>20000</v>
      </c>
      <c r="CH11">
        <v>0</v>
      </c>
      <c r="CI11">
        <v>0</v>
      </c>
      <c r="CJ11">
        <v>0</v>
      </c>
      <c r="CK11">
        <v>0</v>
      </c>
      <c r="DR11" t="s">
        <v>31</v>
      </c>
      <c r="DS11" t="s">
        <v>32</v>
      </c>
      <c r="DT11" t="s">
        <v>31</v>
      </c>
      <c r="DU11" t="s">
        <v>31</v>
      </c>
    </row>
    <row r="12" spans="1:125" ht="15" customHeight="1">
      <c r="A12" t="s">
        <v>31</v>
      </c>
      <c r="B12" t="s">
        <v>31</v>
      </c>
      <c r="C12" t="s">
        <v>36</v>
      </c>
      <c r="D12" t="s">
        <v>37</v>
      </c>
      <c r="E12" t="s">
        <v>31</v>
      </c>
      <c r="F12" t="s">
        <v>33</v>
      </c>
      <c r="G12">
        <v>0</v>
      </c>
      <c r="H12" t="s">
        <v>31</v>
      </c>
      <c r="I12">
        <v>24900</v>
      </c>
      <c r="J12" t="s">
        <v>34</v>
      </c>
      <c r="K12">
        <v>7</v>
      </c>
      <c r="L12" t="s">
        <v>43</v>
      </c>
      <c r="M12">
        <v>0</v>
      </c>
      <c r="N12">
        <v>-8000</v>
      </c>
      <c r="O12" t="s">
        <v>32</v>
      </c>
      <c r="P12">
        <v>1.4475</v>
      </c>
      <c r="Q12" t="s">
        <v>31</v>
      </c>
      <c r="R12">
        <v>44757</v>
      </c>
      <c r="S12">
        <v>0</v>
      </c>
      <c r="T12">
        <v>1</v>
      </c>
      <c r="U12">
        <v>0</v>
      </c>
      <c r="BT12">
        <v>60060</v>
      </c>
      <c r="BU12">
        <v>60060</v>
      </c>
      <c r="BV12">
        <v>60060</v>
      </c>
      <c r="BW12">
        <v>60060</v>
      </c>
      <c r="CG12">
        <v>20000</v>
      </c>
      <c r="CH12">
        <v>0</v>
      </c>
      <c r="CI12">
        <v>0</v>
      </c>
      <c r="CJ12">
        <v>0</v>
      </c>
      <c r="CK12">
        <v>0</v>
      </c>
      <c r="DR12" t="s">
        <v>31</v>
      </c>
      <c r="DS12" t="s">
        <v>32</v>
      </c>
      <c r="DT12" t="s">
        <v>31</v>
      </c>
      <c r="DU12" t="s">
        <v>31</v>
      </c>
    </row>
    <row r="13" spans="1:125" ht="15" customHeight="1">
      <c r="A13" t="s">
        <v>31</v>
      </c>
      <c r="B13" t="s">
        <v>31</v>
      </c>
      <c r="C13" t="s">
        <v>39</v>
      </c>
      <c r="D13" t="s">
        <v>38</v>
      </c>
      <c r="E13" t="s">
        <v>31</v>
      </c>
      <c r="F13" t="s">
        <v>33</v>
      </c>
      <c r="G13">
        <v>0</v>
      </c>
      <c r="H13" t="s">
        <v>31</v>
      </c>
      <c r="I13">
        <v>24900</v>
      </c>
      <c r="J13" t="s">
        <v>34</v>
      </c>
      <c r="K13">
        <v>7</v>
      </c>
      <c r="L13" t="s">
        <v>43</v>
      </c>
      <c r="M13">
        <v>0</v>
      </c>
      <c r="N13">
        <v>-8000</v>
      </c>
      <c r="O13" t="s">
        <v>32</v>
      </c>
      <c r="P13">
        <v>1.4475</v>
      </c>
      <c r="Q13" t="s">
        <v>31</v>
      </c>
      <c r="R13">
        <v>44757</v>
      </c>
      <c r="S13">
        <v>0</v>
      </c>
      <c r="T13">
        <v>1</v>
      </c>
      <c r="U13">
        <v>0</v>
      </c>
      <c r="BT13">
        <v>60060</v>
      </c>
      <c r="BU13">
        <v>60060</v>
      </c>
      <c r="BV13">
        <v>60060</v>
      </c>
      <c r="BW13">
        <v>60060</v>
      </c>
      <c r="CG13">
        <v>20000</v>
      </c>
      <c r="CH13">
        <v>0</v>
      </c>
      <c r="CI13">
        <v>0</v>
      </c>
      <c r="CJ13">
        <v>0</v>
      </c>
      <c r="CK13">
        <v>0</v>
      </c>
      <c r="DR13" t="s">
        <v>31</v>
      </c>
      <c r="DS13" t="s">
        <v>32</v>
      </c>
      <c r="DT13" t="s">
        <v>31</v>
      </c>
      <c r="DU13" t="s">
        <v>31</v>
      </c>
    </row>
    <row r="14" spans="1:125" ht="15" customHeight="1">
      <c r="A14" t="s">
        <v>31</v>
      </c>
      <c r="B14" t="s">
        <v>31</v>
      </c>
      <c r="C14" t="s">
        <v>36</v>
      </c>
      <c r="D14" t="s">
        <v>37</v>
      </c>
      <c r="E14" t="s">
        <v>31</v>
      </c>
      <c r="F14" t="s">
        <v>33</v>
      </c>
      <c r="G14">
        <v>0</v>
      </c>
      <c r="H14" t="s">
        <v>31</v>
      </c>
      <c r="I14">
        <v>24900</v>
      </c>
      <c r="J14" t="s">
        <v>34</v>
      </c>
      <c r="K14">
        <v>8</v>
      </c>
      <c r="L14" t="s">
        <v>44</v>
      </c>
      <c r="M14">
        <v>0</v>
      </c>
      <c r="N14">
        <v>-8000</v>
      </c>
      <c r="O14" t="s">
        <v>32</v>
      </c>
      <c r="P14">
        <v>1.4475</v>
      </c>
      <c r="Q14" t="s">
        <v>31</v>
      </c>
      <c r="R14">
        <v>44757</v>
      </c>
      <c r="S14">
        <v>0</v>
      </c>
      <c r="T14">
        <v>1</v>
      </c>
      <c r="U14">
        <v>0</v>
      </c>
      <c r="BT14">
        <v>60060</v>
      </c>
      <c r="BU14">
        <v>60060</v>
      </c>
      <c r="BV14">
        <v>60060</v>
      </c>
      <c r="BW14">
        <v>60060</v>
      </c>
      <c r="CG14">
        <v>20000</v>
      </c>
      <c r="CH14">
        <v>0</v>
      </c>
      <c r="CI14">
        <v>0</v>
      </c>
      <c r="CJ14">
        <v>0</v>
      </c>
      <c r="CK14">
        <v>0</v>
      </c>
      <c r="DR14" t="s">
        <v>31</v>
      </c>
      <c r="DS14" t="s">
        <v>32</v>
      </c>
      <c r="DT14" t="s">
        <v>31</v>
      </c>
      <c r="DU14" t="s">
        <v>31</v>
      </c>
    </row>
    <row r="15" spans="1:125" ht="15" customHeight="1">
      <c r="A15" t="s">
        <v>31</v>
      </c>
      <c r="B15" t="s">
        <v>31</v>
      </c>
      <c r="C15" t="s">
        <v>39</v>
      </c>
      <c r="D15" t="s">
        <v>38</v>
      </c>
      <c r="E15" t="s">
        <v>31</v>
      </c>
      <c r="F15" t="s">
        <v>33</v>
      </c>
      <c r="G15">
        <v>0</v>
      </c>
      <c r="H15" t="s">
        <v>31</v>
      </c>
      <c r="I15">
        <v>24900</v>
      </c>
      <c r="J15" t="s">
        <v>34</v>
      </c>
      <c r="K15">
        <v>8</v>
      </c>
      <c r="L15" t="s">
        <v>44</v>
      </c>
      <c r="M15">
        <v>0</v>
      </c>
      <c r="N15">
        <v>-8000</v>
      </c>
      <c r="O15" t="s">
        <v>32</v>
      </c>
      <c r="P15">
        <v>1.4475</v>
      </c>
      <c r="Q15" t="s">
        <v>31</v>
      </c>
      <c r="R15">
        <v>44757</v>
      </c>
      <c r="S15">
        <v>0</v>
      </c>
      <c r="T15">
        <v>1</v>
      </c>
      <c r="U15">
        <v>0</v>
      </c>
      <c r="BT15">
        <v>60060</v>
      </c>
      <c r="BU15">
        <v>60060</v>
      </c>
      <c r="BV15">
        <v>60060</v>
      </c>
      <c r="BW15">
        <v>60060</v>
      </c>
      <c r="CG15">
        <v>20000</v>
      </c>
      <c r="CH15">
        <v>0</v>
      </c>
      <c r="CI15">
        <v>0</v>
      </c>
      <c r="CJ15">
        <v>0</v>
      </c>
      <c r="CK15">
        <v>0</v>
      </c>
      <c r="DR15" t="s">
        <v>31</v>
      </c>
      <c r="DS15" t="s">
        <v>32</v>
      </c>
      <c r="DT15" t="s">
        <v>31</v>
      </c>
      <c r="DU15" t="s">
        <v>31</v>
      </c>
    </row>
  </sheetData>
  <conditionalFormatting sqref="A2:B2">
    <cfRule type="cellIs" dxfId="2" priority="3" operator="lessThan">
      <formula>0</formula>
    </cfRule>
  </conditionalFormatting>
  <conditionalFormatting sqref="A2:B2">
    <cfRule type="cellIs" dxfId="1" priority="2" operator="equal">
      <formula>"UF"</formula>
    </cfRule>
  </conditionalFormatting>
  <conditionalFormatting sqref="V4:CF4">
    <cfRule type="expression" dxfId="0" priority="1">
      <formula>WEEKDAY(V$4)=1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2022-06-17T08:59:14Z</dcterms:created>
  <dcterms:modified xsi:type="dcterms:W3CDTF">2022-07-21T02:31:38Z</dcterms:modified>
</cp:coreProperties>
</file>