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Testcases" sheetId="1" r:id="rId1"/>
    <sheet name="Bugs" sheetId="2" r:id="rId2"/>
    <sheet name="Screenshot"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F5" i="1"/>
  <c r="F4" i="1"/>
  <c r="F3" i="1"/>
  <c r="F6" i="1" s="1"/>
  <c r="F7" i="2"/>
  <c r="F6" i="2"/>
  <c r="F5" i="2"/>
</calcChain>
</file>

<file path=xl/sharedStrings.xml><?xml version="1.0" encoding="utf-8"?>
<sst xmlns="http://schemas.openxmlformats.org/spreadsheetml/2006/main" count="242" uniqueCount="170">
  <si>
    <t>TC_ID</t>
  </si>
  <si>
    <t>Title</t>
  </si>
  <si>
    <t>Steps</t>
  </si>
  <si>
    <t>Expected</t>
  </si>
  <si>
    <t>Status</t>
  </si>
  <si>
    <t>BUG_ID</t>
  </si>
  <si>
    <t>Automationable</t>
  </si>
  <si>
    <t>TC_01</t>
  </si>
  <si>
    <t>Verify home page</t>
  </si>
  <si>
    <t>1. Navigate to URL: https://openweathermap.org/
2. Verify home page</t>
  </si>
  <si>
    <t>Home page load successfully without error.</t>
  </si>
  <si>
    <t>PASS</t>
  </si>
  <si>
    <t>Yes</t>
  </si>
  <si>
    <t>TC_02</t>
  </si>
  <si>
    <t>Verify search field in toolbar</t>
  </si>
  <si>
    <t>1. Navigate to URL: https://openweathermap.org/
2. Verify search field
3. Verify Search icon</t>
  </si>
  <si>
    <t>Search field with hint text: “Weather in your city”
Search icon on the left</t>
  </si>
  <si>
    <t>TC_03</t>
  </si>
  <si>
    <t>Search via input param in url</t>
  </si>
  <si>
    <t>Should be able to search via url with parameter
Ha Noi should appear in search details page</t>
  </si>
  <si>
    <t>TC_04</t>
  </si>
  <si>
    <t>Search with empty value</t>
  </si>
  <si>
    <t>1. Navigate to URL: https://openweathermap.org/
2. Do not input anything in search field and hit enter</t>
  </si>
  <si>
    <t>The message “Not found” should display</t>
  </si>
  <si>
    <t>FAIL</t>
  </si>
  <si>
    <t>TC_05</t>
  </si>
  <si>
    <t>Search with less than 3 spaces (2 space, 1 space)</t>
  </si>
  <si>
    <t>1. Navigate to URL: https://openweathermap.org/
2. Input less than 3 spaces in search field and hit enter</t>
  </si>
  <si>
    <t>TC_06</t>
  </si>
  <si>
    <t>Search with more than 2 spaces</t>
  </si>
  <si>
    <t>1. Navigate to URL: https://openweathermap.org/
2. Input more than 2 spaces and hit enter</t>
  </si>
  <si>
    <t>BUG_03</t>
  </si>
  <si>
    <t>TC_07</t>
  </si>
  <si>
    <t>Search with city name contains special character</t>
  </si>
  <si>
    <t>1. Navigate to URL: https://openweathermap.org/
2. Input valid city name contains hyphen (-) in search field: “A Ver-O-Mar, PT”
3. Hit enter</t>
  </si>
  <si>
    <t>A Ver-O-Mar city should be display in search result</t>
  </si>
  <si>
    <t>TC_08</t>
  </si>
  <si>
    <t>Search city name contains number</t>
  </si>
  <si>
    <t>1. Navigate to URL: https://openweathermap.org/
2. Input valid city name contains number in search field: “665 Site Colonia, US”
3. Hit enter</t>
  </si>
  <si>
    <t>665 Site Colonia, US city should display in search result</t>
  </si>
  <si>
    <t>TC_09</t>
  </si>
  <si>
    <t>Search with valid city name</t>
  </si>
  <si>
    <t>1. Navigate to URL: https://openweathermap.org/
2. Input valid city name in search field: “Ho Chi Minh, VN”
3. Hit enter</t>
  </si>
  <si>
    <t>Search results displayed should be relevant to search keyword
Ho Chi Minh City should be displayed</t>
  </si>
  <si>
    <t>TC_10</t>
  </si>
  <si>
    <t>Search with invalid city name</t>
  </si>
  <si>
    <t>1. Navigate to URL: https://openweathermap.org/
2. Input invalid city name in search field: “Invalid Name”
3. Hit enter</t>
  </si>
  <si>
    <t>There is no result matching display in search details page
A message display in details page with content: Not found</t>
  </si>
  <si>
    <t>TC_11</t>
  </si>
  <si>
    <t>Search with a part of city name</t>
  </si>
  <si>
    <t>1. Navigate to URL: https://openweathermap.org/
2. Input invalid city name in search field: “Ho Chi”
3. Hit enter</t>
  </si>
  <si>
    <t>The results matching with city relevant to “Ho Chi” should display in search details page.</t>
  </si>
  <si>
    <t>BUG_04</t>
  </si>
  <si>
    <t>TC_12</t>
  </si>
  <si>
    <t>Verify suggestion search</t>
  </si>
  <si>
    <t>1. Navigate to URL: https://openweathermap.org/
2. Input any character in search field and verify suggestion matching</t>
  </si>
  <si>
    <t>The suggestion of cities list should display relevant to keyword search</t>
  </si>
  <si>
    <t>BUG_01</t>
  </si>
  <si>
    <t>TC_13</t>
  </si>
  <si>
    <t>Search with city name without country code</t>
  </si>
  <si>
    <t>1. Navigate to URL: https://openweathermap.org/
2. Input invalid city name in search field: “Ho Chi Minh”
3. Hit enter</t>
  </si>
  <si>
    <t>The results matching with city relevant to “Ho Chi Minh” should display in search details page.</t>
  </si>
  <si>
    <t>TC_14</t>
  </si>
  <si>
    <t>Search with city name and country code</t>
  </si>
  <si>
    <t>1. Navigate to URL: https://openweathermap.org/
2. Input invalid city name in search field: “Ho Chi Minh, VN”
3. Hit enter</t>
  </si>
  <si>
    <t>TC_15</t>
  </si>
  <si>
    <t>Search with special character</t>
  </si>
  <si>
    <t>1. Navigate to URL: https://openweathermap.org/
2. Input invalid city name in search field: “!@#$%^&amp;*()-_+=“‘:;|\][?/&gt;.,&lt;”
3. Hit enter</t>
  </si>
  <si>
    <t>A message: “Not found” should displayed in details search page</t>
  </si>
  <si>
    <t>BUG_07</t>
  </si>
  <si>
    <t>TC_16</t>
  </si>
  <si>
    <t>Search with keyword lest than 3 characters (2 characters, 1 character and empty)</t>
  </si>
  <si>
    <t>1. Navigate to URL: https://openweathermap.org/
2. Input city name less than 3 character: “HA”, “K” or empty
3. Hit enter</t>
  </si>
  <si>
    <t>The results matching with city relevant to “HA” should display in search details page.</t>
  </si>
  <si>
    <t>TC_17</t>
  </si>
  <si>
    <t>Check limit of keyword search</t>
  </si>
  <si>
    <t>Verify limit of search field</t>
  </si>
  <si>
    <t>Should have limit of search field</t>
  </si>
  <si>
    <t>BUG_02</t>
  </si>
  <si>
    <t>TC_18</t>
  </si>
  <si>
    <t>Search with unikey</t>
  </si>
  <si>
    <t>1. Navigate to URL: https://openweathermap.org/
2. Input invalid city name in search field: “Thành Phố Hồ Chí Minh, VN”
3. Hit enter</t>
  </si>
  <si>
    <t>The results matching with city relevant to “Thành Phố Hồ Chí Minh, VN” or “Thanh Pho Ho Chi Minh, VN” should display in search details page.</t>
  </si>
  <si>
    <t>TC_19</t>
  </si>
  <si>
    <t>Verify default search details page</t>
  </si>
  <si>
    <t>1. Navigate to URL: https://openweathermap.org/find
2. Verify search details page</t>
  </si>
  <si>
    <t>1. The search details page load successfully without error
2. The search details page display with:
a. Header and footer like home page
b. “Weather in your city” title
c. Search field with “London, UK” by default.
d. Search icon on the right
e. Water text provided for user to understand what to search.</t>
  </si>
  <si>
    <t>TC_20</t>
  </si>
  <si>
    <t>Verify search result</t>
  </si>
  <si>
    <t>1. Navigate to URL: https://openweathermap.org/
2. Input invalid city name in search field: “Ho Chi Minh, VN”
3. Hit enter and verify results</t>
  </si>
  <si>
    <t>The results should be:
1. An icon like sun, cloud… on the left
2. Name of city matching
3. The weather status on the right city name
4. The general weather result following:
[temp] temperature from [min-temp] to [max-temp] °С, wind [wind] m/s. clouds [cloud] %, [hpa] hpa
5. The city location</t>
  </si>
  <si>
    <t>BUG_05</t>
  </si>
  <si>
    <t>TC_21</t>
  </si>
  <si>
    <t>Verify details result</t>
  </si>
  <si>
    <t>1. Navigate to URL: https://openweathermap.org/
2. Search with invalid city name: “Ho Chi Minh, VN”
3. On result page, click on the city name to verify details weather.</t>
  </si>
  <si>
    <t>The details result should be:
1. Date and time at search
2. City name, country code
3. The temperature 
4. The feeling weather
5. Wind, hPa, Humidity, Dew point, Visibility
6. The mini map on the right
7. Hourly and weekly forecast.</t>
  </si>
  <si>
    <t>BUG_06</t>
  </si>
  <si>
    <t>TC_22</t>
  </si>
  <si>
    <t>Verify city location in map</t>
  </si>
  <si>
    <t>1. Navigate to URL: https://openweathermap.org/
2. Search with invalid city name: “Ho Chi Minh, VN”
3. On result page, click on the geo coordinate of city</t>
  </si>
  <si>
    <t>The city should be able to render in map with different filter are: Temperature, pressure, wind speed, clouds, global precipitation.</t>
  </si>
  <si>
    <t>TC_23</t>
  </si>
  <si>
    <t>Verify multiple results display</t>
  </si>
  <si>
    <t>1. Navigate to URL: https://openweathermap.org/
2. Search with invalid city name: “Ho Chi Minh, VN”
3. Verify results</t>
  </si>
  <si>
    <t>There are multiple results display with a city name and they have different geo coordinate.</t>
  </si>
  <si>
    <t>Navigate to URL: https://openweathermap.org/find?q=Ha+Noi</t>
  </si>
  <si>
    <t>Steps Reproduce</t>
  </si>
  <si>
    <t>Actual</t>
  </si>
  <si>
    <t>Priority</t>
  </si>
  <si>
    <t>Should have suggestion search</t>
  </si>
  <si>
    <t>1. Navigate to url: https://openweathermap.org/
2. Input any character in search field
3. Verify search suggestion</t>
  </si>
  <si>
    <t>Should have cities list suggestion relevant to the value input</t>
  </si>
  <si>
    <t>There is no suggestion search</t>
  </si>
  <si>
    <t>Medium</t>
  </si>
  <si>
    <t>Should have limit length of keyword input</t>
  </si>
  <si>
    <t>Check the minimum and maximum range of variables in the search query</t>
  </si>
  <si>
    <t>Should have minimum and maximum range of variables in the search query</t>
  </si>
  <si>
    <t>The are no minimum and maximum range of variables in search query</t>
  </si>
  <si>
    <t>Low</t>
  </si>
  <si>
    <t>Should display message “Not found” when user search with more than 3 spaces</t>
  </si>
  <si>
    <t>1. Navigate to url: https://openweathermap.org/
2. Input any more than 3 spaces in search field and hit enter
3. Verify result</t>
  </si>
  <si>
    <t>The message “Not found” should be display</t>
  </si>
  <si>
    <t>Cannot search with a part of city name</t>
  </si>
  <si>
    <t>1. Navigate to url: https://openweathermap.org/
2. Input a part of city name (Ho Chi)
3. Hit enter and verify result</t>
  </si>
  <si>
    <t>The results should be able to list out the cities list relevant to value search</t>
  </si>
  <si>
    <t>The is no city in result</t>
  </si>
  <si>
    <t>Sometime the temperature in general result not match with details result</t>
  </si>
  <si>
    <t>1. Navigate to url: https://openweathermap.org/
2. Search with valid city name (Ho Chi Minh, VN)
3. Verify temperature in general.
4. Click on city name to go to weather details page</t>
  </si>
  <si>
    <t>Temperature in general should match with details</t>
  </si>
  <si>
    <t>Sometime the temperature in general not match with temperature in details</t>
  </si>
  <si>
    <t>Search “#” return 401 error code</t>
  </si>
  <si>
    <t>1. Navigate to url: https://openweathermap.org/
2. Search with “#” 
3. Verify result.
4. Open develop tool and check the api response</t>
  </si>
  <si>
    <t>3. The message “not found” display
4. Api response correctly without error</t>
  </si>
  <si>
    <t>3. The is no message “Not found” display
4. The error code response with 401, message: Invalid API key.</t>
  </si>
  <si>
    <t>High</t>
  </si>
  <si>
    <t>Search with keyword less than 3 character return 500 error code</t>
  </si>
  <si>
    <t>1. Navigate to url: https://openweathermap.org/
2. Search with keyword less than 3 character “Ha” 
3. Verify result.
4. Open develop tool and check the api response</t>
  </si>
  <si>
    <t>3. The is no message “Not found” display
4. The error code response with 500, message: Internal server error.</t>
  </si>
  <si>
    <t>SUGGESTION</t>
  </si>
  <si>
    <t>SUG_01</t>
  </si>
  <si>
    <t>Should display a message more meaning when user search with invalid city name</t>
  </si>
  <si>
    <t>1. Navigate to url: https://openweathermap.org/
2. Search with invalid city name: “Invalid name”</t>
  </si>
  <si>
    <t>Should display a meaning result
Ex: There is no city with name [keyword]</t>
  </si>
  <si>
    <t>Message display with: “Not found”</t>
  </si>
  <si>
    <t/>
  </si>
  <si>
    <t>The city with name “Xankandim, AZ” display by default.</t>
  </si>
  <si>
    <t>Owner:</t>
  </si>
  <si>
    <t>Duong Nguyen</t>
  </si>
  <si>
    <t>Project</t>
  </si>
  <si>
    <t>Total tests:</t>
  </si>
  <si>
    <t>Passed:</t>
  </si>
  <si>
    <t>Failed:</t>
  </si>
  <si>
    <t>Pass Percentage</t>
  </si>
  <si>
    <t>Bug count:</t>
  </si>
  <si>
    <t>Browser</t>
  </si>
  <si>
    <t>Windows, MAC</t>
  </si>
  <si>
    <t>Chrome, Safari</t>
  </si>
  <si>
    <t>TEST CASES</t>
  </si>
  <si>
    <t>High:</t>
  </si>
  <si>
    <t>Medium:</t>
  </si>
  <si>
    <t>Low:</t>
  </si>
  <si>
    <t>Automationable:</t>
  </si>
  <si>
    <t>Bug 03, Search with more than 3 spaces</t>
  </si>
  <si>
    <t>Bug 04, Cannot search with a part of city name</t>
  </si>
  <si>
    <t>Bug 06, In general, the temperature is 28, in detals is: 29</t>
  </si>
  <si>
    <t>Bug 05, The minimum and maximum temperature are the same: 28</t>
  </si>
  <si>
    <t>Bug 07, Error when user search with #</t>
  </si>
  <si>
    <t>Bug 08, Error when user search with less than 3 characters</t>
  </si>
  <si>
    <t>OS:</t>
  </si>
  <si>
    <t>OpenWeatherMap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</si>
</sst>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sz val="11"/>
      <color rgb="FF000000"/>
      <name val="Arial"/>
      <family val="2"/>
    </font>
    <font>
      <b/>
      <sz val="11"/>
      <color rgb="FF000000"/>
      <name val="Arial"/>
      <family val="2"/>
    </font>
    <font>
      <b/>
      <sz val="11"/>
      <color theme="1"/>
      <name val="Arial"/>
      <family val="2"/>
    </font>
    <font>
      <sz val="8"/>
      <color theme="1"/>
      <name val="Helvetica Neue"/>
    </font>
    <font>
      <u/>
      <sz val="8"/>
      <color theme="1"/>
      <name val="Arial"/>
      <family val="2"/>
    </font>
    <font>
      <sz val="11"/>
      <name val="Calibri"/>
      <family val="2"/>
      <scheme val="minor"/>
    </font>
    <font>
      <b/>
      <sz val="11"/>
      <color rgb="FFFF0000"/>
      <name val="Calibri"/>
      <family val="2"/>
      <scheme val="minor"/>
    </font>
    <font>
      <b/>
      <sz val="14"/>
      <color rgb="FFFF0000"/>
      <name val="Calibri"/>
      <family val="2"/>
      <scheme val="minor"/>
    </font>
    <font>
      <b/>
      <sz val="11"/>
      <color theme="0"/>
      <name val="Arial"/>
      <family val="2"/>
    </font>
  </fonts>
  <fills count="8">
    <fill>
      <patternFill patternType="none"/>
    </fill>
    <fill>
      <patternFill patternType="gray125"/>
    </fill>
    <fill>
      <patternFill patternType="solid">
        <fgColor theme="4"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0"/>
        <bgColor indexed="64"/>
      </patternFill>
    </fill>
  </fills>
  <borders count="2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3" fillId="0" borderId="0" xfId="0" applyFont="1"/>
    <xf numFmtId="0" fontId="4" fillId="0" borderId="5" xfId="0" applyFont="1" applyBorder="1" applyAlignment="1">
      <alignment vertical="top" wrapText="1"/>
    </xf>
    <xf numFmtId="49" fontId="4" fillId="0" borderId="5" xfId="0" applyNumberFormat="1" applyFont="1" applyBorder="1" applyAlignment="1">
      <alignment vertical="top" wrapText="1"/>
    </xf>
    <xf numFmtId="0" fontId="3" fillId="0" borderId="5" xfId="0" applyFont="1" applyBorder="1" applyAlignment="1">
      <alignment vertical="top" wrapText="1"/>
    </xf>
    <xf numFmtId="0" fontId="4" fillId="0" borderId="6" xfId="0" applyFont="1" applyBorder="1" applyAlignment="1">
      <alignment vertical="top" wrapText="1"/>
    </xf>
    <xf numFmtId="0" fontId="4" fillId="0" borderId="8" xfId="0" applyFont="1" applyBorder="1" applyAlignment="1">
      <alignment vertical="top" wrapText="1"/>
    </xf>
    <xf numFmtId="49" fontId="4" fillId="0" borderId="8" xfId="0" applyNumberFormat="1" applyFont="1" applyBorder="1" applyAlignment="1">
      <alignment vertical="top" wrapText="1"/>
    </xf>
    <xf numFmtId="0" fontId="4" fillId="0" borderId="9" xfId="0" applyFont="1" applyBorder="1" applyAlignment="1">
      <alignment vertical="top" wrapText="1"/>
    </xf>
    <xf numFmtId="0" fontId="4" fillId="3" borderId="5" xfId="0" applyFont="1" applyFill="1" applyBorder="1" applyAlignment="1">
      <alignment vertical="top" wrapText="1"/>
    </xf>
    <xf numFmtId="0" fontId="4" fillId="3" borderId="8" xfId="0" applyFont="1" applyFill="1" applyBorder="1" applyAlignment="1">
      <alignment vertical="top" wrapText="1"/>
    </xf>
    <xf numFmtId="0" fontId="4" fillId="4" borderId="5" xfId="0" applyFont="1" applyFill="1" applyBorder="1" applyAlignment="1">
      <alignment vertical="top" wrapText="1"/>
    </xf>
    <xf numFmtId="0" fontId="5" fillId="2"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3" xfId="0" applyFont="1" applyFill="1" applyBorder="1" applyAlignment="1">
      <alignment horizontal="center" vertical="top" wrapText="1"/>
    </xf>
    <xf numFmtId="0" fontId="5" fillId="0" borderId="4" xfId="0" applyFont="1" applyBorder="1" applyAlignment="1">
      <alignment vertical="top" wrapText="1"/>
    </xf>
    <xf numFmtId="0" fontId="5" fillId="0" borderId="7" xfId="0" applyFont="1" applyBorder="1" applyAlignment="1">
      <alignment vertical="top" wrapText="1"/>
    </xf>
    <xf numFmtId="0" fontId="6" fillId="0" borderId="5" xfId="0" applyFont="1" applyBorder="1" applyAlignment="1">
      <alignment vertical="top" wrapText="1"/>
    </xf>
    <xf numFmtId="0" fontId="5" fillId="4" borderId="5" xfId="0" applyFont="1" applyFill="1" applyBorder="1" applyAlignment="1">
      <alignment vertical="top" wrapText="1"/>
    </xf>
    <xf numFmtId="0" fontId="6" fillId="0" borderId="8" xfId="0" applyFont="1" applyBorder="1" applyAlignment="1">
      <alignment vertical="top" wrapText="1"/>
    </xf>
    <xf numFmtId="49" fontId="3" fillId="0" borderId="5" xfId="1" applyNumberFormat="1" applyFont="1" applyBorder="1" applyAlignment="1">
      <alignment vertical="top" wrapText="1"/>
    </xf>
    <xf numFmtId="0" fontId="1" fillId="0" borderId="13" xfId="0" applyFont="1" applyBorder="1" applyAlignment="1">
      <alignment wrapText="1"/>
    </xf>
    <xf numFmtId="0" fontId="0" fillId="0" borderId="0" xfId="0" applyFont="1" applyBorder="1"/>
    <xf numFmtId="0" fontId="0" fillId="0" borderId="0" xfId="0" applyFont="1"/>
    <xf numFmtId="0" fontId="7" fillId="0" borderId="0" xfId="0" applyFont="1" applyBorder="1" applyAlignment="1">
      <alignment vertical="top" wrapText="1"/>
    </xf>
    <xf numFmtId="0" fontId="8" fillId="0" borderId="0" xfId="0" applyFont="1" applyBorder="1" applyAlignment="1">
      <alignment vertical="top" wrapText="1"/>
    </xf>
    <xf numFmtId="0" fontId="0" fillId="0" borderId="14" xfId="0" applyFont="1" applyBorder="1" applyAlignment="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7" xfId="0" applyFont="1" applyBorder="1" applyAlignment="1">
      <alignment wrapText="1"/>
    </xf>
    <xf numFmtId="0" fontId="0" fillId="0" borderId="15" xfId="0" quotePrefix="1" applyFont="1" applyBorder="1" applyAlignment="1">
      <alignment wrapText="1"/>
    </xf>
    <xf numFmtId="0" fontId="9" fillId="0" borderId="14" xfId="0" applyFont="1" applyBorder="1" applyAlignment="1">
      <alignment wrapText="1"/>
    </xf>
    <xf numFmtId="0" fontId="1" fillId="6" borderId="0" xfId="0" applyFont="1" applyFill="1" applyBorder="1" applyAlignment="1">
      <alignment horizontal="right"/>
    </xf>
    <xf numFmtId="0" fontId="1" fillId="6" borderId="0" xfId="0" applyFont="1" applyFill="1" applyBorder="1" applyAlignment="1">
      <alignment horizontal="center"/>
    </xf>
    <xf numFmtId="0" fontId="0" fillId="6" borderId="0" xfId="0" applyFill="1" applyBorder="1"/>
    <xf numFmtId="9" fontId="1" fillId="6" borderId="0" xfId="0" applyNumberFormat="1" applyFont="1" applyFill="1" applyBorder="1" applyAlignment="1">
      <alignment horizontal="center"/>
    </xf>
    <xf numFmtId="0" fontId="1" fillId="6" borderId="0" xfId="0" quotePrefix="1" applyFont="1" applyFill="1" applyBorder="1" applyAlignment="1">
      <alignment horizontal="center"/>
    </xf>
    <xf numFmtId="0" fontId="10" fillId="6" borderId="0" xfId="0" applyFont="1" applyFill="1" applyBorder="1" applyAlignment="1">
      <alignment horizontal="right"/>
    </xf>
    <xf numFmtId="0" fontId="10" fillId="6" borderId="0" xfId="0" applyFont="1" applyFill="1" applyBorder="1" applyAlignment="1">
      <alignment horizontal="center"/>
    </xf>
    <xf numFmtId="0" fontId="1" fillId="2" borderId="0" xfId="0" applyFont="1" applyFill="1" applyAlignment="1">
      <alignment horizontal="right"/>
    </xf>
    <xf numFmtId="0" fontId="0" fillId="2" borderId="0" xfId="0" applyFill="1"/>
    <xf numFmtId="0" fontId="10" fillId="2" borderId="0" xfId="0" applyFont="1" applyFill="1" applyAlignment="1">
      <alignment horizontal="center"/>
    </xf>
    <xf numFmtId="0" fontId="1" fillId="2" borderId="0" xfId="0" applyFont="1" applyFill="1" applyAlignment="1">
      <alignment horizontal="center"/>
    </xf>
    <xf numFmtId="0" fontId="3" fillId="6" borderId="0" xfId="0" applyFont="1" applyFill="1"/>
    <xf numFmtId="0" fontId="6" fillId="6" borderId="0" xfId="0" applyFont="1" applyFill="1" applyAlignment="1">
      <alignment horizontal="right"/>
    </xf>
    <xf numFmtId="0" fontId="6" fillId="6" borderId="0" xfId="0" applyFont="1" applyFill="1" applyAlignment="1">
      <alignment horizontal="center"/>
    </xf>
    <xf numFmtId="0" fontId="1" fillId="2" borderId="10" xfId="0" applyFont="1" applyFill="1" applyBorder="1"/>
    <xf numFmtId="0" fontId="1" fillId="2" borderId="11" xfId="0" applyFont="1" applyFill="1" applyBorder="1"/>
    <xf numFmtId="0" fontId="1" fillId="2" borderId="12" xfId="0" applyFont="1" applyFill="1" applyBorder="1"/>
    <xf numFmtId="0" fontId="0" fillId="0" borderId="0" xfId="0" applyAlignment="1"/>
    <xf numFmtId="0" fontId="11" fillId="6" borderId="0" xfId="0" applyFont="1" applyFill="1" applyBorder="1" applyAlignment="1">
      <alignment horizontal="center" vertical="center"/>
    </xf>
    <xf numFmtId="0" fontId="1" fillId="5" borderId="18" xfId="0" applyFont="1" applyFill="1" applyBorder="1" applyAlignment="1">
      <alignment wrapText="1"/>
    </xf>
    <xf numFmtId="0" fontId="1" fillId="5" borderId="19" xfId="0" applyFont="1" applyFill="1" applyBorder="1" applyAlignment="1">
      <alignment wrapText="1"/>
    </xf>
    <xf numFmtId="0" fontId="1" fillId="5" borderId="20" xfId="0" applyFont="1" applyFill="1" applyBorder="1" applyAlignment="1">
      <alignment wrapText="1"/>
    </xf>
    <xf numFmtId="0" fontId="0" fillId="0" borderId="0" xfId="0" applyAlignment="1">
      <alignment horizontal="center"/>
    </xf>
    <xf numFmtId="0" fontId="12" fillId="7" borderId="5"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9</xdr:row>
      <xdr:rowOff>90448</xdr:rowOff>
    </xdr:from>
    <xdr:to>
      <xdr:col>6</xdr:col>
      <xdr:colOff>190500</xdr:colOff>
      <xdr:row>20</xdr:row>
      <xdr:rowOff>63704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804948"/>
          <a:ext cx="3676650" cy="2068756"/>
        </a:xfrm>
        <a:prstGeom prst="rect">
          <a:avLst/>
        </a:prstGeom>
      </xdr:spPr>
    </xdr:pic>
    <xdr:clientData/>
  </xdr:twoCellAnchor>
  <xdr:twoCellAnchor editAs="oneCell">
    <xdr:from>
      <xdr:col>7</xdr:col>
      <xdr:colOff>14249</xdr:colOff>
      <xdr:row>9</xdr:row>
      <xdr:rowOff>111391</xdr:rowOff>
    </xdr:from>
    <xdr:to>
      <xdr:col>13</xdr:col>
      <xdr:colOff>0</xdr:colOff>
      <xdr:row>20</xdr:row>
      <xdr:rowOff>64895</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81449" y="1825891"/>
          <a:ext cx="3643351" cy="2049004"/>
        </a:xfrm>
        <a:prstGeom prst="rect">
          <a:avLst/>
        </a:prstGeom>
      </xdr:spPr>
    </xdr:pic>
    <xdr:clientData/>
  </xdr:twoCellAnchor>
  <xdr:twoCellAnchor editAs="oneCell">
    <xdr:from>
      <xdr:col>13</xdr:col>
      <xdr:colOff>230814</xdr:colOff>
      <xdr:row>9</xdr:row>
      <xdr:rowOff>142876</xdr:rowOff>
    </xdr:from>
    <xdr:to>
      <xdr:col>19</xdr:col>
      <xdr:colOff>178686</xdr:colOff>
      <xdr:row>20</xdr:row>
      <xdr:rowOff>75078</xdr:rowOff>
    </xdr:to>
    <xdr:pic>
      <xdr:nvPicPr>
        <xdr:cNvPr id="4"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55614" y="1857376"/>
          <a:ext cx="3605472" cy="2027702"/>
        </a:xfrm>
        <a:prstGeom prst="rect">
          <a:avLst/>
        </a:prstGeom>
      </xdr:spPr>
    </xdr:pic>
    <xdr:clientData/>
  </xdr:twoCellAnchor>
  <xdr:twoCellAnchor editAs="oneCell">
    <xdr:from>
      <xdr:col>0</xdr:col>
      <xdr:colOff>430793</xdr:colOff>
      <xdr:row>35</xdr:row>
      <xdr:rowOff>152400</xdr:rowOff>
    </xdr:from>
    <xdr:to>
      <xdr:col>6</xdr:col>
      <xdr:colOff>428625</xdr:colOff>
      <xdr:row>45</xdr:row>
      <xdr:rowOff>158886</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93" y="6819900"/>
          <a:ext cx="3655432" cy="1911486"/>
        </a:xfrm>
        <a:prstGeom prst="rect">
          <a:avLst/>
        </a:prstGeom>
      </xdr:spPr>
    </xdr:pic>
    <xdr:clientData/>
  </xdr:twoCellAnchor>
  <xdr:twoCellAnchor editAs="oneCell">
    <xdr:from>
      <xdr:col>9</xdr:col>
      <xdr:colOff>9316</xdr:colOff>
      <xdr:row>24</xdr:row>
      <xdr:rowOff>190350</xdr:rowOff>
    </xdr:from>
    <xdr:to>
      <xdr:col>15</xdr:col>
      <xdr:colOff>314384</xdr:colOff>
      <xdr:row>36</xdr:row>
      <xdr:rowOff>133350</xdr:rowOff>
    </xdr:to>
    <xdr:pic>
      <xdr:nvPicPr>
        <xdr:cNvPr id="6" name="Picture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495716" y="4762350"/>
          <a:ext cx="3962668" cy="2229000"/>
        </a:xfrm>
        <a:prstGeom prst="rect">
          <a:avLst/>
        </a:prstGeom>
      </xdr:spPr>
    </xdr:pic>
    <xdr:clientData/>
  </xdr:twoCellAnchor>
  <xdr:twoCellAnchor editAs="oneCell">
    <xdr:from>
      <xdr:col>17</xdr:col>
      <xdr:colOff>20975</xdr:colOff>
      <xdr:row>25</xdr:row>
      <xdr:rowOff>9525</xdr:rowOff>
    </xdr:from>
    <xdr:to>
      <xdr:col>23</xdr:col>
      <xdr:colOff>316975</xdr:colOff>
      <xdr:row>36</xdr:row>
      <xdr:rowOff>137925</xdr:rowOff>
    </xdr:to>
    <xdr:pic>
      <xdr:nvPicPr>
        <xdr:cNvPr id="7" name="Picture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384175" y="4772025"/>
          <a:ext cx="3953600" cy="2223900"/>
        </a:xfrm>
        <a:prstGeom prst="rect">
          <a:avLst/>
        </a:prstGeom>
      </xdr:spPr>
    </xdr:pic>
    <xdr:clientData/>
  </xdr:twoCellAnchor>
  <xdr:twoCellAnchor editAs="oneCell">
    <xdr:from>
      <xdr:col>0</xdr:col>
      <xdr:colOff>457200</xdr:colOff>
      <xdr:row>24</xdr:row>
      <xdr:rowOff>161925</xdr:rowOff>
    </xdr:from>
    <xdr:to>
      <xdr:col>6</xdr:col>
      <xdr:colOff>405072</xdr:colOff>
      <xdr:row>35</xdr:row>
      <xdr:rowOff>94127</xdr:rowOff>
    </xdr:to>
    <xdr:pic>
      <xdr:nvPicPr>
        <xdr:cNvPr id="8"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57200" y="4733925"/>
          <a:ext cx="3605472" cy="20277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penweathermap.org/find?q=Quang+Ngai"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3"/>
  <sheetViews>
    <sheetView tabSelected="1" topLeftCell="B34" workbookViewId="0">
      <selection activeCell="J8" sqref="J8"/>
    </sheetView>
  </sheetViews>
  <sheetFormatPr defaultRowHeight="14.25"/>
  <cols>
    <col min="1" max="1" width="9.140625" style="1"/>
    <col min="2" max="2" width="7.140625" style="1" customWidth="1"/>
    <col min="3" max="3" width="54" style="1" customWidth="1"/>
    <col min="4" max="4" width="54.85546875" style="1" customWidth="1"/>
    <col min="5" max="5" width="50.85546875" style="1" customWidth="1"/>
    <col min="6" max="7" width="9.140625" style="1"/>
    <col min="8" max="8" width="19.140625" style="1" customWidth="1"/>
    <col min="9" max="16384" width="9.140625" style="1"/>
  </cols>
  <sheetData>
    <row r="2" spans="2:8" ht="15">
      <c r="C2" s="50" t="s">
        <v>157</v>
      </c>
      <c r="D2" s="50"/>
      <c r="E2" s="34"/>
      <c r="F2" s="34"/>
    </row>
    <row r="3" spans="2:8" ht="21.75" customHeight="1">
      <c r="C3" s="50"/>
      <c r="D3" s="50"/>
      <c r="E3" s="32" t="s">
        <v>149</v>
      </c>
      <c r="F3" s="33">
        <f>COUNTIF($F$11:$F$33, "&lt;&gt; ''")</f>
        <v>23</v>
      </c>
    </row>
    <row r="4" spans="2:8" ht="15">
      <c r="C4" s="32" t="s">
        <v>146</v>
      </c>
      <c r="D4" s="33" t="s">
        <v>147</v>
      </c>
      <c r="E4" s="32" t="s">
        <v>150</v>
      </c>
      <c r="F4" s="33">
        <f>COUNTIF($F$11:$F$33, "PASS")</f>
        <v>14</v>
      </c>
    </row>
    <row r="5" spans="2:8" ht="15">
      <c r="C5" s="32" t="s">
        <v>148</v>
      </c>
      <c r="D5" s="33" t="s">
        <v>169</v>
      </c>
      <c r="E5" s="32" t="s">
        <v>151</v>
      </c>
      <c r="F5" s="33">
        <f>COUNTIF($F$11:$F$33, "FAIL")</f>
        <v>9</v>
      </c>
    </row>
    <row r="6" spans="2:8" ht="15">
      <c r="C6" s="32" t="s">
        <v>168</v>
      </c>
      <c r="D6" s="33" t="s">
        <v>155</v>
      </c>
      <c r="E6" s="32" t="s">
        <v>152</v>
      </c>
      <c r="F6" s="35">
        <f>$F$4/$F$3</f>
        <v>0.60869565217391308</v>
      </c>
    </row>
    <row r="7" spans="2:8" ht="15">
      <c r="C7" s="32" t="s">
        <v>154</v>
      </c>
      <c r="D7" s="36" t="s">
        <v>156</v>
      </c>
      <c r="E7" s="37" t="s">
        <v>153</v>
      </c>
      <c r="F7" s="38">
        <v>7</v>
      </c>
    </row>
    <row r="8" spans="2:8" ht="15">
      <c r="C8" s="43"/>
      <c r="D8" s="43"/>
      <c r="E8" s="44" t="s">
        <v>161</v>
      </c>
      <c r="F8" s="45">
        <f>COUNTIF($H$11:$H$33, "YES")</f>
        <v>23</v>
      </c>
    </row>
    <row r="9" spans="2:8" ht="15" thickBot="1"/>
    <row r="10" spans="2:8" ht="18" customHeight="1">
      <c r="B10" s="12" t="s">
        <v>0</v>
      </c>
      <c r="C10" s="13" t="s">
        <v>1</v>
      </c>
      <c r="D10" s="13" t="s">
        <v>2</v>
      </c>
      <c r="E10" s="13" t="s">
        <v>3</v>
      </c>
      <c r="F10" s="13" t="s">
        <v>4</v>
      </c>
      <c r="G10" s="13" t="s">
        <v>5</v>
      </c>
      <c r="H10" s="14" t="s">
        <v>6</v>
      </c>
    </row>
    <row r="11" spans="2:8" ht="30">
      <c r="B11" s="15" t="s">
        <v>7</v>
      </c>
      <c r="C11" s="2" t="s">
        <v>8</v>
      </c>
      <c r="D11" s="3" t="s">
        <v>9</v>
      </c>
      <c r="E11" s="2" t="s">
        <v>10</v>
      </c>
      <c r="F11" s="9" t="s">
        <v>11</v>
      </c>
      <c r="G11" s="17"/>
      <c r="H11" s="5" t="s">
        <v>12</v>
      </c>
    </row>
    <row r="12" spans="2:8" ht="42.75">
      <c r="B12" s="15" t="s">
        <v>13</v>
      </c>
      <c r="C12" s="2" t="s">
        <v>14</v>
      </c>
      <c r="D12" s="3" t="s">
        <v>15</v>
      </c>
      <c r="E12" s="2" t="s">
        <v>16</v>
      </c>
      <c r="F12" s="9" t="s">
        <v>11</v>
      </c>
      <c r="G12" s="17"/>
      <c r="H12" s="5" t="s">
        <v>12</v>
      </c>
    </row>
    <row r="13" spans="2:8" ht="30">
      <c r="B13" s="15" t="s">
        <v>17</v>
      </c>
      <c r="C13" s="2" t="s">
        <v>18</v>
      </c>
      <c r="D13" s="20" t="s">
        <v>105</v>
      </c>
      <c r="E13" s="2" t="s">
        <v>19</v>
      </c>
      <c r="F13" s="9" t="s">
        <v>11</v>
      </c>
      <c r="G13" s="17"/>
      <c r="H13" s="5" t="s">
        <v>12</v>
      </c>
    </row>
    <row r="14" spans="2:8" ht="30">
      <c r="B14" s="15" t="s">
        <v>20</v>
      </c>
      <c r="C14" s="2" t="s">
        <v>21</v>
      </c>
      <c r="D14" s="3" t="s">
        <v>22</v>
      </c>
      <c r="E14" s="2" t="s">
        <v>23</v>
      </c>
      <c r="F14" s="11" t="s">
        <v>24</v>
      </c>
      <c r="G14" s="18" t="s">
        <v>69</v>
      </c>
      <c r="H14" s="5" t="s">
        <v>12</v>
      </c>
    </row>
    <row r="15" spans="2:8" ht="30">
      <c r="B15" s="15" t="s">
        <v>25</v>
      </c>
      <c r="C15" s="2" t="s">
        <v>26</v>
      </c>
      <c r="D15" s="3" t="s">
        <v>27</v>
      </c>
      <c r="E15" s="2" t="s">
        <v>23</v>
      </c>
      <c r="F15" s="11" t="s">
        <v>24</v>
      </c>
      <c r="G15" s="18" t="s">
        <v>69</v>
      </c>
      <c r="H15" s="5" t="s">
        <v>12</v>
      </c>
    </row>
    <row r="16" spans="2:8" ht="30">
      <c r="B16" s="15" t="s">
        <v>28</v>
      </c>
      <c r="C16" s="2" t="s">
        <v>29</v>
      </c>
      <c r="D16" s="3" t="s">
        <v>30</v>
      </c>
      <c r="E16" s="2" t="s">
        <v>23</v>
      </c>
      <c r="F16" s="11" t="s">
        <v>24</v>
      </c>
      <c r="G16" s="18" t="s">
        <v>31</v>
      </c>
      <c r="H16" s="5" t="s">
        <v>12</v>
      </c>
    </row>
    <row r="17" spans="2:8" ht="60.75" customHeight="1">
      <c r="B17" s="15" t="s">
        <v>32</v>
      </c>
      <c r="C17" s="2" t="s">
        <v>33</v>
      </c>
      <c r="D17" s="3" t="s">
        <v>34</v>
      </c>
      <c r="E17" s="2" t="s">
        <v>35</v>
      </c>
      <c r="F17" s="9" t="s">
        <v>11</v>
      </c>
      <c r="G17" s="17"/>
      <c r="H17" s="5" t="s">
        <v>12</v>
      </c>
    </row>
    <row r="18" spans="2:8" ht="64.5" customHeight="1">
      <c r="B18" s="15" t="s">
        <v>36</v>
      </c>
      <c r="C18" s="2" t="s">
        <v>37</v>
      </c>
      <c r="D18" s="3" t="s">
        <v>38</v>
      </c>
      <c r="E18" s="4" t="s">
        <v>39</v>
      </c>
      <c r="F18" s="9" t="s">
        <v>11</v>
      </c>
      <c r="G18" s="17"/>
      <c r="H18" s="5" t="s">
        <v>12</v>
      </c>
    </row>
    <row r="19" spans="2:8" ht="42.75">
      <c r="B19" s="15" t="s">
        <v>40</v>
      </c>
      <c r="C19" s="2" t="s">
        <v>41</v>
      </c>
      <c r="D19" s="3" t="s">
        <v>42</v>
      </c>
      <c r="E19" s="2" t="s">
        <v>43</v>
      </c>
      <c r="F19" s="9" t="s">
        <v>11</v>
      </c>
      <c r="G19" s="17"/>
      <c r="H19" s="5" t="s">
        <v>12</v>
      </c>
    </row>
    <row r="20" spans="2:8" ht="57">
      <c r="B20" s="15" t="s">
        <v>44</v>
      </c>
      <c r="C20" s="2" t="s">
        <v>45</v>
      </c>
      <c r="D20" s="3" t="s">
        <v>46</v>
      </c>
      <c r="E20" s="2" t="s">
        <v>47</v>
      </c>
      <c r="F20" s="9" t="s">
        <v>11</v>
      </c>
      <c r="G20" s="17"/>
      <c r="H20" s="5" t="s">
        <v>12</v>
      </c>
    </row>
    <row r="21" spans="2:8" ht="42.75">
      <c r="B21" s="15" t="s">
        <v>48</v>
      </c>
      <c r="C21" s="2" t="s">
        <v>49</v>
      </c>
      <c r="D21" s="3" t="s">
        <v>50</v>
      </c>
      <c r="E21" s="2" t="s">
        <v>51</v>
      </c>
      <c r="F21" s="11" t="s">
        <v>24</v>
      </c>
      <c r="G21" s="18" t="s">
        <v>52</v>
      </c>
      <c r="H21" s="5" t="s">
        <v>12</v>
      </c>
    </row>
    <row r="22" spans="2:8" ht="42.75">
      <c r="B22" s="15" t="s">
        <v>53</v>
      </c>
      <c r="C22" s="2" t="s">
        <v>54</v>
      </c>
      <c r="D22" s="3" t="s">
        <v>55</v>
      </c>
      <c r="E22" s="2" t="s">
        <v>56</v>
      </c>
      <c r="F22" s="11" t="s">
        <v>24</v>
      </c>
      <c r="G22" s="18" t="s">
        <v>57</v>
      </c>
      <c r="H22" s="5" t="s">
        <v>12</v>
      </c>
    </row>
    <row r="23" spans="2:8" ht="42.75">
      <c r="B23" s="15" t="s">
        <v>58</v>
      </c>
      <c r="C23" s="2" t="s">
        <v>59</v>
      </c>
      <c r="D23" s="3" t="s">
        <v>60</v>
      </c>
      <c r="E23" s="2" t="s">
        <v>61</v>
      </c>
      <c r="F23" s="9" t="s">
        <v>11</v>
      </c>
      <c r="G23" s="17"/>
      <c r="H23" s="5" t="s">
        <v>12</v>
      </c>
    </row>
    <row r="24" spans="2:8" ht="57">
      <c r="B24" s="15" t="s">
        <v>62</v>
      </c>
      <c r="C24" s="2" t="s">
        <v>63</v>
      </c>
      <c r="D24" s="3" t="s">
        <v>64</v>
      </c>
      <c r="E24" s="2" t="s">
        <v>61</v>
      </c>
      <c r="F24" s="9" t="s">
        <v>11</v>
      </c>
      <c r="G24" s="17"/>
      <c r="H24" s="5" t="s">
        <v>12</v>
      </c>
    </row>
    <row r="25" spans="2:8" ht="57">
      <c r="B25" s="15" t="s">
        <v>65</v>
      </c>
      <c r="C25" s="2" t="s">
        <v>66</v>
      </c>
      <c r="D25" s="3" t="s">
        <v>67</v>
      </c>
      <c r="E25" s="2" t="s">
        <v>68</v>
      </c>
      <c r="F25" s="11" t="s">
        <v>24</v>
      </c>
      <c r="G25" s="18" t="s">
        <v>96</v>
      </c>
      <c r="H25" s="5" t="s">
        <v>12</v>
      </c>
    </row>
    <row r="26" spans="2:8" ht="48" customHeight="1">
      <c r="B26" s="15" t="s">
        <v>70</v>
      </c>
      <c r="C26" s="2" t="s">
        <v>71</v>
      </c>
      <c r="D26" s="3" t="s">
        <v>72</v>
      </c>
      <c r="E26" s="2" t="s">
        <v>73</v>
      </c>
      <c r="F26" s="11" t="s">
        <v>24</v>
      </c>
      <c r="G26" s="18" t="s">
        <v>69</v>
      </c>
      <c r="H26" s="5" t="s">
        <v>12</v>
      </c>
    </row>
    <row r="27" spans="2:8" ht="26.25" customHeight="1">
      <c r="B27" s="15" t="s">
        <v>74</v>
      </c>
      <c r="C27" s="2" t="s">
        <v>75</v>
      </c>
      <c r="D27" s="3" t="s">
        <v>76</v>
      </c>
      <c r="E27" s="2" t="s">
        <v>77</v>
      </c>
      <c r="F27" s="11" t="s">
        <v>24</v>
      </c>
      <c r="G27" s="18" t="s">
        <v>78</v>
      </c>
      <c r="H27" s="5" t="s">
        <v>12</v>
      </c>
    </row>
    <row r="28" spans="2:8" ht="71.25" customHeight="1">
      <c r="B28" s="15" t="s">
        <v>79</v>
      </c>
      <c r="C28" s="2" t="s">
        <v>80</v>
      </c>
      <c r="D28" s="3" t="s">
        <v>81</v>
      </c>
      <c r="E28" s="2" t="s">
        <v>82</v>
      </c>
      <c r="F28" s="9" t="s">
        <v>11</v>
      </c>
      <c r="G28" s="17"/>
      <c r="H28" s="5" t="s">
        <v>12</v>
      </c>
    </row>
    <row r="29" spans="2:8" ht="82.5" customHeight="1">
      <c r="B29" s="15" t="s">
        <v>83</v>
      </c>
      <c r="C29" s="2" t="s">
        <v>84</v>
      </c>
      <c r="D29" s="3" t="s">
        <v>85</v>
      </c>
      <c r="E29" s="2" t="s">
        <v>86</v>
      </c>
      <c r="F29" s="9" t="s">
        <v>11</v>
      </c>
      <c r="G29" s="17"/>
      <c r="H29" s="5" t="s">
        <v>12</v>
      </c>
    </row>
    <row r="30" spans="2:8" ht="114">
      <c r="B30" s="15" t="s">
        <v>87</v>
      </c>
      <c r="C30" s="2" t="s">
        <v>88</v>
      </c>
      <c r="D30" s="3" t="s">
        <v>89</v>
      </c>
      <c r="E30" s="2" t="s">
        <v>90</v>
      </c>
      <c r="F30" s="9" t="s">
        <v>11</v>
      </c>
      <c r="G30" s="55"/>
      <c r="H30" s="5" t="s">
        <v>12</v>
      </c>
    </row>
    <row r="31" spans="2:8" ht="114">
      <c r="B31" s="15" t="s">
        <v>92</v>
      </c>
      <c r="C31" s="2" t="s">
        <v>93</v>
      </c>
      <c r="D31" s="3" t="s">
        <v>94</v>
      </c>
      <c r="E31" s="2" t="s">
        <v>95</v>
      </c>
      <c r="F31" s="11" t="s">
        <v>24</v>
      </c>
      <c r="G31" s="18" t="s">
        <v>91</v>
      </c>
      <c r="H31" s="5" t="s">
        <v>12</v>
      </c>
    </row>
    <row r="32" spans="2:8" ht="42.75">
      <c r="B32" s="15" t="s">
        <v>97</v>
      </c>
      <c r="C32" s="2" t="s">
        <v>98</v>
      </c>
      <c r="D32" s="3" t="s">
        <v>99</v>
      </c>
      <c r="E32" s="2" t="s">
        <v>100</v>
      </c>
      <c r="F32" s="9" t="s">
        <v>11</v>
      </c>
      <c r="G32" s="17"/>
      <c r="H32" s="5" t="s">
        <v>12</v>
      </c>
    </row>
    <row r="33" spans="2:8" ht="43.5" thickBot="1">
      <c r="B33" s="16" t="s">
        <v>101</v>
      </c>
      <c r="C33" s="6" t="s">
        <v>102</v>
      </c>
      <c r="D33" s="7" t="s">
        <v>103</v>
      </c>
      <c r="E33" s="6" t="s">
        <v>104</v>
      </c>
      <c r="F33" s="10" t="s">
        <v>11</v>
      </c>
      <c r="G33" s="19"/>
      <c r="H33" s="8" t="s">
        <v>12</v>
      </c>
    </row>
  </sheetData>
  <mergeCells count="1">
    <mergeCell ref="C2:D3"/>
  </mergeCells>
  <hyperlinks>
    <hyperlink ref="D13" r:id="rId1" display="https://openweathermap.org/find?q=Quang+Ngai"/>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9"/>
  <sheetViews>
    <sheetView topLeftCell="A7" workbookViewId="0">
      <selection activeCell="C13" sqref="C13"/>
    </sheetView>
  </sheetViews>
  <sheetFormatPr defaultRowHeight="15"/>
  <cols>
    <col min="1" max="1" width="9.140625" style="23"/>
    <col min="2" max="2" width="12.28515625" style="23" bestFit="1" customWidth="1"/>
    <col min="3" max="3" width="36" style="23" customWidth="1"/>
    <col min="4" max="4" width="56" style="23" customWidth="1"/>
    <col min="5" max="5" width="39" style="23" customWidth="1"/>
    <col min="6" max="6" width="42.7109375" style="23" customWidth="1"/>
    <col min="7" max="16384" width="9.140625" style="23"/>
  </cols>
  <sheetData>
    <row r="2" spans="1:8">
      <c r="C2" s="32"/>
      <c r="D2" s="33"/>
      <c r="E2" s="34"/>
      <c r="F2" s="34"/>
    </row>
    <row r="3" spans="1:8">
      <c r="C3" s="32"/>
      <c r="D3" s="33"/>
      <c r="E3" s="32"/>
      <c r="F3" s="33"/>
    </row>
    <row r="4" spans="1:8">
      <c r="C4" s="32" t="s">
        <v>146</v>
      </c>
      <c r="D4" s="33" t="s">
        <v>147</v>
      </c>
      <c r="E4" s="39" t="s">
        <v>108</v>
      </c>
      <c r="F4" s="40"/>
    </row>
    <row r="5" spans="1:8">
      <c r="A5" s="22"/>
      <c r="B5" s="22"/>
      <c r="C5" s="32" t="s">
        <v>148</v>
      </c>
      <c r="D5" s="33" t="s">
        <v>169</v>
      </c>
      <c r="E5" s="39" t="s">
        <v>158</v>
      </c>
      <c r="F5" s="41">
        <f>COUNTIF($G$11:$G$17, "High")</f>
        <v>2</v>
      </c>
      <c r="G5" s="22"/>
      <c r="H5" s="22"/>
    </row>
    <row r="6" spans="1:8">
      <c r="A6" s="22"/>
      <c r="B6" s="24"/>
      <c r="C6" s="32" t="s">
        <v>168</v>
      </c>
      <c r="D6" s="33" t="s">
        <v>155</v>
      </c>
      <c r="E6" s="39" t="s">
        <v>159</v>
      </c>
      <c r="F6" s="42">
        <f>COUNTIF($G$11:$G$17, "Medium")</f>
        <v>2</v>
      </c>
      <c r="G6" s="24"/>
      <c r="H6" s="22"/>
    </row>
    <row r="7" spans="1:8">
      <c r="A7" s="22"/>
      <c r="B7" s="24"/>
      <c r="C7" s="32" t="s">
        <v>154</v>
      </c>
      <c r="D7" s="36" t="s">
        <v>156</v>
      </c>
      <c r="E7" s="39" t="s">
        <v>160</v>
      </c>
      <c r="F7" s="42">
        <f>COUNTIF($G$11:$G$17, "Low")</f>
        <v>3</v>
      </c>
      <c r="G7" s="24"/>
      <c r="H7" s="22"/>
    </row>
    <row r="8" spans="1:8">
      <c r="A8" s="22"/>
      <c r="B8" s="24"/>
      <c r="C8" s="24"/>
      <c r="D8" s="24"/>
      <c r="E8" s="24"/>
      <c r="F8" s="24"/>
      <c r="G8" s="24"/>
      <c r="H8" s="22"/>
    </row>
    <row r="9" spans="1:8" ht="15.75" thickBot="1">
      <c r="A9" s="22"/>
      <c r="B9" s="24"/>
      <c r="C9" s="24"/>
      <c r="D9" s="25"/>
      <c r="E9" s="24"/>
      <c r="F9" s="24"/>
      <c r="G9" s="24"/>
      <c r="H9" s="22"/>
    </row>
    <row r="10" spans="1:8" ht="20.25" customHeight="1">
      <c r="A10" s="22"/>
      <c r="B10" s="46" t="s">
        <v>5</v>
      </c>
      <c r="C10" s="47" t="s">
        <v>1</v>
      </c>
      <c r="D10" s="47" t="s">
        <v>106</v>
      </c>
      <c r="E10" s="47" t="s">
        <v>3</v>
      </c>
      <c r="F10" s="47" t="s">
        <v>107</v>
      </c>
      <c r="G10" s="48" t="s">
        <v>108</v>
      </c>
    </row>
    <row r="11" spans="1:8" ht="45">
      <c r="A11" s="22"/>
      <c r="B11" s="21" t="s">
        <v>57</v>
      </c>
      <c r="C11" s="31" t="s">
        <v>109</v>
      </c>
      <c r="D11" s="26" t="s">
        <v>110</v>
      </c>
      <c r="E11" s="26" t="s">
        <v>111</v>
      </c>
      <c r="F11" s="26" t="s">
        <v>112</v>
      </c>
      <c r="G11" s="27" t="s">
        <v>113</v>
      </c>
    </row>
    <row r="12" spans="1:8" ht="76.5" customHeight="1">
      <c r="A12" s="22"/>
      <c r="B12" s="21" t="s">
        <v>78</v>
      </c>
      <c r="C12" s="26" t="s">
        <v>114</v>
      </c>
      <c r="D12" s="26" t="s">
        <v>115</v>
      </c>
      <c r="E12" s="26" t="s">
        <v>116</v>
      </c>
      <c r="F12" s="26" t="s">
        <v>117</v>
      </c>
      <c r="G12" s="27" t="s">
        <v>118</v>
      </c>
    </row>
    <row r="13" spans="1:8" ht="56.25" customHeight="1">
      <c r="A13" s="22"/>
      <c r="B13" s="21" t="s">
        <v>31</v>
      </c>
      <c r="C13" s="26" t="s">
        <v>119</v>
      </c>
      <c r="D13" s="26" t="s">
        <v>120</v>
      </c>
      <c r="E13" s="26" t="s">
        <v>121</v>
      </c>
      <c r="F13" s="26" t="s">
        <v>145</v>
      </c>
      <c r="G13" s="27" t="s">
        <v>118</v>
      </c>
    </row>
    <row r="14" spans="1:8" ht="45">
      <c r="A14" s="22"/>
      <c r="B14" s="21" t="s">
        <v>52</v>
      </c>
      <c r="C14" s="26" t="s">
        <v>122</v>
      </c>
      <c r="D14" s="26" t="s">
        <v>123</v>
      </c>
      <c r="E14" s="26" t="s">
        <v>124</v>
      </c>
      <c r="F14" s="26" t="s">
        <v>125</v>
      </c>
      <c r="G14" s="27" t="s">
        <v>113</v>
      </c>
    </row>
    <row r="15" spans="1:8" ht="60">
      <c r="A15" s="22"/>
      <c r="B15" s="21" t="s">
        <v>91</v>
      </c>
      <c r="C15" s="26" t="s">
        <v>126</v>
      </c>
      <c r="D15" s="26" t="s">
        <v>127</v>
      </c>
      <c r="E15" s="26" t="s">
        <v>128</v>
      </c>
      <c r="F15" s="26" t="s">
        <v>129</v>
      </c>
      <c r="G15" s="27" t="s">
        <v>118</v>
      </c>
    </row>
    <row r="16" spans="1:8" ht="60">
      <c r="A16" s="22"/>
      <c r="B16" s="21" t="s">
        <v>96</v>
      </c>
      <c r="C16" s="26" t="s">
        <v>130</v>
      </c>
      <c r="D16" s="26" t="s">
        <v>131</v>
      </c>
      <c r="E16" s="26" t="s">
        <v>132</v>
      </c>
      <c r="F16" s="26" t="s">
        <v>133</v>
      </c>
      <c r="G16" s="27" t="s">
        <v>134</v>
      </c>
    </row>
    <row r="17" spans="1:7" ht="60">
      <c r="A17" s="22"/>
      <c r="B17" s="21" t="s">
        <v>69</v>
      </c>
      <c r="C17" s="26" t="s">
        <v>135</v>
      </c>
      <c r="D17" s="26" t="s">
        <v>136</v>
      </c>
      <c r="E17" s="26" t="s">
        <v>132</v>
      </c>
      <c r="F17" s="26" t="s">
        <v>137</v>
      </c>
      <c r="G17" s="27" t="s">
        <v>134</v>
      </c>
    </row>
    <row r="18" spans="1:7" ht="16.5" customHeight="1">
      <c r="A18" s="22"/>
      <c r="B18" s="51" t="s">
        <v>138</v>
      </c>
      <c r="C18" s="52"/>
      <c r="D18" s="52"/>
      <c r="E18" s="52"/>
      <c r="F18" s="52"/>
      <c r="G18" s="53"/>
    </row>
    <row r="19" spans="1:7" ht="45.75" thickBot="1">
      <c r="B19" s="28" t="s">
        <v>139</v>
      </c>
      <c r="C19" s="29" t="s">
        <v>140</v>
      </c>
      <c r="D19" s="29" t="s">
        <v>141</v>
      </c>
      <c r="E19" s="29" t="s">
        <v>142</v>
      </c>
      <c r="F19" s="29" t="s">
        <v>143</v>
      </c>
      <c r="G19" s="30" t="s">
        <v>144</v>
      </c>
    </row>
  </sheetData>
  <mergeCells count="1">
    <mergeCell ref="B18:G1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W48"/>
  <sheetViews>
    <sheetView topLeftCell="A13" workbookViewId="0">
      <selection activeCell="T45" sqref="T45"/>
    </sheetView>
  </sheetViews>
  <sheetFormatPr defaultRowHeight="15"/>
  <sheetData>
    <row r="22" spans="2:19">
      <c r="B22" s="54" t="s">
        <v>162</v>
      </c>
      <c r="C22" s="54"/>
      <c r="D22" s="54"/>
      <c r="E22" s="54"/>
      <c r="H22" s="54" t="s">
        <v>163</v>
      </c>
      <c r="I22" s="54"/>
      <c r="J22" s="54"/>
      <c r="K22" s="54"/>
      <c r="L22" s="54"/>
      <c r="M22" s="54"/>
      <c r="N22" s="49" t="s">
        <v>165</v>
      </c>
      <c r="O22" s="49"/>
      <c r="P22" s="49"/>
      <c r="Q22" s="49"/>
      <c r="R22" s="49"/>
      <c r="S22" s="49"/>
    </row>
    <row r="39" spans="2:23">
      <c r="J39" s="54" t="s">
        <v>166</v>
      </c>
      <c r="K39" s="54"/>
      <c r="L39" s="54"/>
      <c r="M39" s="54"/>
      <c r="N39" s="54"/>
      <c r="O39" s="54"/>
      <c r="R39" s="54" t="s">
        <v>167</v>
      </c>
      <c r="S39" s="54"/>
      <c r="T39" s="54"/>
      <c r="U39" s="54"/>
      <c r="V39" s="54"/>
      <c r="W39" s="54"/>
    </row>
    <row r="48" spans="2:23">
      <c r="B48" s="54" t="s">
        <v>164</v>
      </c>
      <c r="C48" s="54"/>
      <c r="D48" s="54"/>
      <c r="E48" s="54"/>
      <c r="F48" s="54"/>
      <c r="G48" s="54"/>
    </row>
  </sheetData>
  <mergeCells count="5">
    <mergeCell ref="B22:E22"/>
    <mergeCell ref="H22:M22"/>
    <mergeCell ref="B48:G48"/>
    <mergeCell ref="J39:O39"/>
    <mergeCell ref="R39:W3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Testcases</vt:lpstr>
      <vt:lpstr>Bugs</vt:lpstr>
      <vt:lpstr>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2021-07-03T10:36:28Z</dcterms:modified>
</cp:coreProperties>
</file>