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U\PHU BEO\ANH DUNG\VIKING\HOP DONG DAU RA\2020. DHSP\Hop dong dau vao\"/>
    </mc:Choice>
  </mc:AlternateContent>
  <bookViews>
    <workbookView showHorizontalScroll="0" showVerticalScroll="0" xWindow="0" yWindow="0" windowWidth="20490" windowHeight="7365"/>
  </bookViews>
  <sheets>
    <sheet name="De xuat chuyen tien" sheetId="16" r:id="rId1"/>
    <sheet name="CN Go a Hoat" sheetId="15" r:id="rId2"/>
    <sheet name="joy a hoach" sheetId="14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F10" i="16" l="1"/>
  <c r="G10" i="16" s="1"/>
  <c r="F9" i="16"/>
  <c r="G9" i="16" s="1"/>
  <c r="E7" i="16"/>
  <c r="G7" i="16" s="1"/>
  <c r="F6" i="16"/>
  <c r="G6" i="16" s="1"/>
  <c r="E6" i="16"/>
  <c r="F5" i="16"/>
  <c r="F11" i="16" s="1"/>
  <c r="E5" i="16"/>
  <c r="E11" i="16" s="1"/>
  <c r="G5" i="16" l="1"/>
  <c r="G11" i="16" s="1"/>
  <c r="C13" i="15"/>
  <c r="D11" i="15"/>
  <c r="D7" i="15"/>
  <c r="C7" i="15"/>
  <c r="C10" i="15" s="1"/>
  <c r="C14" i="14"/>
  <c r="D11" i="14"/>
  <c r="C14" i="15" l="1"/>
  <c r="D7" i="14"/>
  <c r="C7" i="14"/>
  <c r="C10" i="14" l="1"/>
  <c r="C15" i="14" l="1"/>
</calcChain>
</file>

<file path=xl/sharedStrings.xml><?xml version="1.0" encoding="utf-8"?>
<sst xmlns="http://schemas.openxmlformats.org/spreadsheetml/2006/main" count="81" uniqueCount="56">
  <si>
    <t>STT</t>
  </si>
  <si>
    <t xml:space="preserve">TÊN NHÀ THẦU/ NHÀ CC </t>
  </si>
  <si>
    <t>NỘI DUNG CÔNG VIỆC</t>
  </si>
  <si>
    <t>Tổng công nợ</t>
  </si>
  <si>
    <t>Ghi chú</t>
  </si>
  <si>
    <t>Người lập</t>
  </si>
  <si>
    <t>Kiểm tra</t>
  </si>
  <si>
    <t>Lãnh đạo phê duyệt</t>
  </si>
  <si>
    <t>NỘI DUNG</t>
  </si>
  <si>
    <t>GIÁ TRỊ THỰC TẾ</t>
  </si>
  <si>
    <t>GIÁ TRỊ HÓA ĐƠN</t>
  </si>
  <si>
    <t>GHI CHÚ</t>
  </si>
  <si>
    <t>Lũy kế giá trị thanh toán</t>
  </si>
  <si>
    <t>Ngày tháng</t>
  </si>
  <si>
    <t>Tổng giá trị hợp đồng trước VAT</t>
  </si>
  <si>
    <t>Tổng hợp đồng sau VAT</t>
  </si>
  <si>
    <t>Gía trị chênh trước thuế</t>
  </si>
  <si>
    <t>TỔNG GIÁ TRỊ PHẢI THANH TOÁN (= 1+2)</t>
  </si>
  <si>
    <t xml:space="preserve">Giá trị còn phải thanh toán </t>
  </si>
  <si>
    <t>Lãnh đạo duyệt</t>
  </si>
  <si>
    <t>Tiền mặt</t>
  </si>
  <si>
    <t>BẢNG THAH TOÁN CÔNG NỢ CÔNG TY TNHH CÔNG NGHỆ JOY VENTURES VIỆT NAM- A HOẠCH</t>
  </si>
  <si>
    <t>KCT</t>
  </si>
  <si>
    <t>VAT chênh ???</t>
  </si>
  <si>
    <t>Tpbank Hà Nội</t>
  </si>
  <si>
    <t>Thanh toán lần 3 (đến 100%)</t>
  </si>
  <si>
    <t>CÔNG TY TNHH CÔNG NGHỆ JOY VENTURES VIỆT NAM</t>
  </si>
  <si>
    <t>Thanh toán lần 1 (35%)</t>
  </si>
  <si>
    <t>Thanh toán lần 2 (đến 80%)</t>
  </si>
  <si>
    <t>Hà Nội, Ngày 19 tháng 10 năm 2020</t>
  </si>
  <si>
    <t>Thanh toán lần 1 (50%)</t>
  </si>
  <si>
    <t>Thanh toán lần 2 (đến 100%)</t>
  </si>
  <si>
    <t>BẢNG THAH TOÁN CÔNG NỢ CÔNG TY TNHH CÔNG TY CỔ PHẦN GIẢI PHÁP CÔNG NGHỆ GO- A HOẠT</t>
  </si>
  <si>
    <t>CK VK</t>
  </si>
  <si>
    <t>A Nguyên</t>
  </si>
  <si>
    <t>TT cp làm thầu (đối trừ 5tr tiền nợ c Đào)</t>
  </si>
  <si>
    <t>Nguyễn Thị Kim Phú</t>
  </si>
  <si>
    <t xml:space="preserve">BÁO CÁO THANH TOÁN </t>
  </si>
  <si>
    <t>Dự án: Đại học sư phạm</t>
  </si>
  <si>
    <t>TÀI KHOẢN</t>
  </si>
  <si>
    <t>Thanh toán L1
Ngày 20/10/2020</t>
  </si>
  <si>
    <t>Còn phải
 thanh toán</t>
  </si>
  <si>
    <t>HĐ 01.2020/GO-VIKING</t>
  </si>
  <si>
    <t>19123196437865
Techcombank - Đông đô</t>
  </si>
  <si>
    <t>HĐ02.2020/JOY-VIKING</t>
  </si>
  <si>
    <t>229922998888
Ngân hàng ACB - Hà nội</t>
  </si>
  <si>
    <t>Tào Đức Phòng</t>
  </si>
  <si>
    <t>Viết code</t>
  </si>
  <si>
    <t>21510001265083
BIDV Cầu giấy</t>
  </si>
  <si>
    <t>CK cá nhân</t>
  </si>
  <si>
    <t>Lê Quang Vinh</t>
  </si>
  <si>
    <t>Viết code - Web</t>
  </si>
  <si>
    <t>19029694268888
Techcombank- Hà nội</t>
  </si>
  <si>
    <t>Thiết kế web</t>
  </si>
  <si>
    <t>Cộng</t>
  </si>
  <si>
    <t>CÔNG TY CỔ PHẦN GIẢI PHÁP CÔNG NGHỆ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</si>
</sst>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#,##0;\(#,##0\)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  <charset val="163"/>
      <scheme val="minor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i/>
      <sz val="11"/>
      <color rgb="FFFF0000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 applyProtection="1">
      <alignment horizontal="right" vertical="center" wrapText="1" readingOrder="1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164" fontId="6" fillId="0" borderId="0" xfId="1" applyNumberFormat="1" applyFont="1" applyFill="1" applyBorder="1" applyAlignment="1">
      <alignment horizontal="left" vertical="center"/>
    </xf>
    <xf numFmtId="164" fontId="7" fillId="2" borderId="0" xfId="1" applyNumberFormat="1" applyFont="1" applyFill="1" applyBorder="1" applyAlignment="1">
      <alignment horizontal="left" vertical="center"/>
    </xf>
    <xf numFmtId="164" fontId="4" fillId="2" borderId="0" xfId="1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164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Alignment="1">
      <alignment horizontal="right" vertical="center"/>
    </xf>
    <xf numFmtId="164" fontId="3" fillId="0" borderId="1" xfId="1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164" fontId="4" fillId="4" borderId="1" xfId="1" applyNumberFormat="1" applyFont="1" applyFill="1" applyBorder="1"/>
    <xf numFmtId="0" fontId="10" fillId="0" borderId="1" xfId="0" applyFont="1" applyBorder="1" applyAlignment="1">
      <alignment horizontal="left" vertical="center" wrapText="1"/>
    </xf>
    <xf numFmtId="164" fontId="10" fillId="0" borderId="1" xfId="1" applyNumberFormat="1" applyFont="1" applyBorder="1"/>
    <xf numFmtId="164" fontId="4" fillId="0" borderId="1" xfId="1" applyNumberFormat="1" applyFont="1" applyBorder="1"/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4" fontId="11" fillId="0" borderId="1" xfId="0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/>
    <xf numFmtId="0" fontId="11" fillId="0" borderId="1" xfId="0" applyFont="1" applyBorder="1"/>
    <xf numFmtId="0" fontId="12" fillId="0" borderId="0" xfId="0" applyFont="1"/>
    <xf numFmtId="0" fontId="13" fillId="0" borderId="1" xfId="0" applyFont="1" applyFill="1" applyBorder="1" applyAlignment="1">
      <alignment horizontal="left" vertical="center" wrapText="1"/>
    </xf>
    <xf numFmtId="164" fontId="13" fillId="0" borderId="1" xfId="1" applyNumberFormat="1" applyFont="1" applyFill="1" applyBorder="1"/>
    <xf numFmtId="0" fontId="13" fillId="0" borderId="1" xfId="0" applyFont="1" applyFill="1" applyBorder="1"/>
    <xf numFmtId="0" fontId="14" fillId="0" borderId="0" xfId="0" applyFont="1" applyFill="1"/>
    <xf numFmtId="14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64" fontId="4" fillId="0" borderId="1" xfId="1" applyNumberFormat="1" applyFont="1" applyFill="1" applyBorder="1"/>
    <xf numFmtId="0" fontId="4" fillId="0" borderId="1" xfId="0" applyFont="1" applyFill="1" applyBorder="1"/>
    <xf numFmtId="0" fontId="15" fillId="0" borderId="0" xfId="0" applyFont="1" applyFill="1"/>
    <xf numFmtId="0" fontId="16" fillId="0" borderId="1" xfId="0" applyFont="1" applyBorder="1" applyAlignment="1">
      <alignment horizontal="left" vertical="center" wrapText="1"/>
    </xf>
    <xf numFmtId="164" fontId="16" fillId="0" borderId="1" xfId="1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4" fontId="3" fillId="0" borderId="0" xfId="1" applyNumberFormat="1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/>
    <xf numFmtId="0" fontId="13" fillId="0" borderId="1" xfId="0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164" fontId="3" fillId="0" borderId="0" xfId="1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" fillId="0" borderId="0" xfId="1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10" fillId="3" borderId="6" xfId="1" applyNumberFormat="1" applyFont="1" applyFill="1" applyBorder="1" applyAlignment="1">
      <alignment horizontal="center" vertical="center"/>
    </xf>
    <xf numFmtId="164" fontId="10" fillId="3" borderId="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indent="1"/>
    </xf>
    <xf numFmtId="164" fontId="4" fillId="0" borderId="0" xfId="1" applyNumberFormat="1" applyFont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 applyProtection="1">
      <alignment horizontal="right" vertical="center" wrapText="1" readingOrder="1"/>
    </xf>
    <xf numFmtId="0" fontId="10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 applyProtection="1">
      <alignment horizontal="center" vertical="center" wrapText="1" readingOrder="1"/>
    </xf>
    <xf numFmtId="0" fontId="17" fillId="2" borderId="1" xfId="0" applyFont="1" applyFill="1" applyBorder="1" applyAlignment="1">
      <alignment horizontal="center" vertical="center" wrapText="1"/>
    </xf>
    <xf numFmtId="165" fontId="17" fillId="0" borderId="1" xfId="0" applyNumberFormat="1" applyFont="1" applyFill="1" applyBorder="1" applyAlignment="1" applyProtection="1">
      <alignment horizontal="right" vertical="center" wrapText="1" readingOrder="1"/>
    </xf>
    <xf numFmtId="0" fontId="10" fillId="0" borderId="0" xfId="0" applyFont="1" applyFill="1" applyAlignment="1">
      <alignment horizontal="left" vertical="center"/>
    </xf>
    <xf numFmtId="164" fontId="3" fillId="2" borderId="0" xfId="1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ownloads\160316277273346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Ề XUẤT CHUYỂN TIỀN"/>
      <sheetName val="CN Go a Hoat"/>
      <sheetName val="joy a hoach"/>
    </sheetNames>
    <sheetDataSet>
      <sheetData sheetId="0"/>
      <sheetData sheetId="1">
        <row r="5">
          <cell r="C5">
            <v>350000000</v>
          </cell>
        </row>
        <row r="11">
          <cell r="C11">
            <v>175000000</v>
          </cell>
        </row>
      </sheetData>
      <sheetData sheetId="2">
        <row r="5">
          <cell r="C5">
            <v>210000000</v>
          </cell>
        </row>
        <row r="11">
          <cell r="C11">
            <v>73500000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4" workbookViewId="0">
      <selection activeCell="F7" sqref="F7:F10"/>
    </sheetView>
  </sheetViews>
  <sheetFormatPr defaultColWidth="9.140625" defaultRowHeight="15" x14ac:dyDescent="0.25"/>
  <cols>
    <col min="1" max="1" width="6.140625" style="60" customWidth="1"/>
    <col min="2" max="2" width="29.5703125" style="1" customWidth="1"/>
    <col min="3" max="4" width="25.7109375" style="1" customWidth="1"/>
    <col min="5" max="5" width="16.85546875" style="59" customWidth="1"/>
    <col min="6" max="6" width="17.42578125" style="82" customWidth="1"/>
    <col min="7" max="7" width="15.42578125" style="59" customWidth="1"/>
    <col min="8" max="8" width="25.85546875" style="1" customWidth="1"/>
    <col min="9" max="16384" width="9.140625" style="1"/>
  </cols>
  <sheetData>
    <row r="1" spans="1:8" ht="20.25" x14ac:dyDescent="0.25">
      <c r="A1" s="63" t="s">
        <v>37</v>
      </c>
      <c r="B1" s="63"/>
      <c r="C1" s="63"/>
      <c r="D1" s="63"/>
      <c r="E1" s="63"/>
      <c r="F1" s="63"/>
      <c r="G1" s="63"/>
      <c r="H1" s="63"/>
    </row>
    <row r="2" spans="1:8" ht="20.25" x14ac:dyDescent="0.25">
      <c r="A2" s="63" t="s">
        <v>38</v>
      </c>
      <c r="B2" s="63"/>
      <c r="C2" s="63"/>
      <c r="D2" s="63"/>
      <c r="E2" s="63"/>
      <c r="F2" s="63"/>
      <c r="G2" s="63"/>
      <c r="H2" s="63"/>
    </row>
    <row r="4" spans="1:8" s="61" customFormat="1" ht="28.5" x14ac:dyDescent="0.25">
      <c r="A4" s="2" t="s">
        <v>0</v>
      </c>
      <c r="B4" s="3" t="s">
        <v>1</v>
      </c>
      <c r="C4" s="2" t="s">
        <v>2</v>
      </c>
      <c r="D4" s="2" t="s">
        <v>39</v>
      </c>
      <c r="E4" s="4" t="s">
        <v>3</v>
      </c>
      <c r="F4" s="75" t="s">
        <v>40</v>
      </c>
      <c r="G4" s="4" t="s">
        <v>41</v>
      </c>
      <c r="H4" s="2" t="s">
        <v>4</v>
      </c>
    </row>
    <row r="5" spans="1:8" ht="31.5" x14ac:dyDescent="0.25">
      <c r="A5" s="5">
        <v>1</v>
      </c>
      <c r="B5" s="6" t="s">
        <v>55</v>
      </c>
      <c r="C5" s="7" t="s">
        <v>42</v>
      </c>
      <c r="D5" s="7" t="s">
        <v>43</v>
      </c>
      <c r="E5" s="8">
        <f>+'[1]CN Go a Hoat'!C5</f>
        <v>350000000</v>
      </c>
      <c r="F5" s="76">
        <f>+'[1]CN Go a Hoat'!C11</f>
        <v>175000000</v>
      </c>
      <c r="G5" s="19">
        <f>+E5-F5</f>
        <v>175000000</v>
      </c>
      <c r="H5" s="6" t="s">
        <v>33</v>
      </c>
    </row>
    <row r="6" spans="1:8" ht="47.25" x14ac:dyDescent="0.25">
      <c r="A6" s="5">
        <v>2</v>
      </c>
      <c r="B6" s="6" t="s">
        <v>26</v>
      </c>
      <c r="C6" s="7" t="s">
        <v>44</v>
      </c>
      <c r="D6" s="7" t="s">
        <v>45</v>
      </c>
      <c r="E6" s="8">
        <f>+'[1]joy a hoach'!C5</f>
        <v>210000000</v>
      </c>
      <c r="F6" s="76">
        <f>+'[1]joy a hoach'!C11</f>
        <v>73500000</v>
      </c>
      <c r="G6" s="19">
        <f t="shared" ref="G6:G10" si="0">+E6-F6</f>
        <v>136500000</v>
      </c>
      <c r="H6" s="6" t="s">
        <v>33</v>
      </c>
    </row>
    <row r="7" spans="1:8" ht="31.5" x14ac:dyDescent="0.25">
      <c r="A7" s="5">
        <v>3</v>
      </c>
      <c r="B7" s="6" t="s">
        <v>34</v>
      </c>
      <c r="C7" s="7" t="s">
        <v>35</v>
      </c>
      <c r="D7" s="7"/>
      <c r="E7" s="8">
        <f>20000000-5000000</f>
        <v>15000000</v>
      </c>
      <c r="F7" s="76">
        <v>15000000</v>
      </c>
      <c r="G7" s="19">
        <f t="shared" si="0"/>
        <v>0</v>
      </c>
      <c r="H7" s="6" t="s">
        <v>20</v>
      </c>
    </row>
    <row r="8" spans="1:8" ht="31.5" x14ac:dyDescent="0.25">
      <c r="A8" s="5">
        <v>4</v>
      </c>
      <c r="B8" s="6" t="s">
        <v>46</v>
      </c>
      <c r="C8" s="7" t="s">
        <v>47</v>
      </c>
      <c r="D8" s="7" t="s">
        <v>48</v>
      </c>
      <c r="E8" s="8"/>
      <c r="F8" s="76">
        <v>100000000</v>
      </c>
      <c r="G8" s="19"/>
      <c r="H8" s="6" t="s">
        <v>49</v>
      </c>
    </row>
    <row r="9" spans="1:8" ht="31.5" x14ac:dyDescent="0.25">
      <c r="A9" s="5">
        <v>5</v>
      </c>
      <c r="B9" s="6" t="s">
        <v>50</v>
      </c>
      <c r="C9" s="7" t="s">
        <v>51</v>
      </c>
      <c r="D9" s="7" t="s">
        <v>52</v>
      </c>
      <c r="E9" s="8">
        <v>18800000</v>
      </c>
      <c r="F9" s="76">
        <f>+E9/2</f>
        <v>9400000</v>
      </c>
      <c r="G9" s="19">
        <f t="shared" si="0"/>
        <v>9400000</v>
      </c>
      <c r="H9" s="6" t="s">
        <v>49</v>
      </c>
    </row>
    <row r="10" spans="1:8" ht="31.5" x14ac:dyDescent="0.25">
      <c r="A10" s="5">
        <v>6</v>
      </c>
      <c r="B10" s="6" t="s">
        <v>50</v>
      </c>
      <c r="C10" s="7" t="s">
        <v>53</v>
      </c>
      <c r="D10" s="7" t="s">
        <v>52</v>
      </c>
      <c r="E10" s="8">
        <v>22800000</v>
      </c>
      <c r="F10" s="76">
        <f>+E10/2</f>
        <v>11400000</v>
      </c>
      <c r="G10" s="19">
        <f t="shared" si="0"/>
        <v>11400000</v>
      </c>
      <c r="H10" s="6" t="s">
        <v>49</v>
      </c>
    </row>
    <row r="11" spans="1:8" s="81" customFormat="1" ht="15.75" x14ac:dyDescent="0.25">
      <c r="A11" s="77"/>
      <c r="B11" s="78" t="s">
        <v>54</v>
      </c>
      <c r="C11" s="79"/>
      <c r="D11" s="79"/>
      <c r="E11" s="80">
        <f>SUM(E5:E10)</f>
        <v>616600000</v>
      </c>
      <c r="F11" s="80">
        <f t="shared" ref="F11:G11" si="1">SUM(F5:F10)</f>
        <v>384300000</v>
      </c>
      <c r="G11" s="80">
        <f t="shared" si="1"/>
        <v>332300000</v>
      </c>
      <c r="H11" s="78"/>
    </row>
    <row r="12" spans="1:8" ht="15.75" x14ac:dyDescent="0.25">
      <c r="A12" s="9"/>
      <c r="B12" s="10"/>
      <c r="C12" s="10"/>
      <c r="D12" s="10"/>
      <c r="E12" s="11"/>
      <c r="F12" s="12"/>
      <c r="G12" s="13"/>
      <c r="H12" s="14"/>
    </row>
    <row r="13" spans="1:8" x14ac:dyDescent="0.25">
      <c r="A13" s="9"/>
      <c r="B13" s="15"/>
      <c r="C13" s="16"/>
      <c r="D13" s="16"/>
      <c r="E13" s="17"/>
      <c r="F13" s="13"/>
      <c r="G13" s="13"/>
      <c r="H13" s="14"/>
    </row>
    <row r="14" spans="1:8" s="59" customFormat="1" x14ac:dyDescent="0.25">
      <c r="A14" s="60"/>
      <c r="B14" s="1"/>
      <c r="C14" s="1"/>
      <c r="D14" s="1"/>
      <c r="F14" s="82"/>
    </row>
    <row r="15" spans="1:8" s="59" customFormat="1" x14ac:dyDescent="0.25">
      <c r="A15" s="60"/>
      <c r="B15" s="1"/>
      <c r="C15" s="1"/>
      <c r="D15" s="1"/>
      <c r="F15" s="82"/>
      <c r="H15" s="18"/>
    </row>
    <row r="16" spans="1:8" s="59" customFormat="1" x14ac:dyDescent="0.25">
      <c r="A16" s="64" t="s">
        <v>5</v>
      </c>
      <c r="B16" s="64"/>
      <c r="E16" s="58" t="s">
        <v>6</v>
      </c>
      <c r="F16" s="82"/>
      <c r="G16" s="65" t="s">
        <v>7</v>
      </c>
      <c r="H16" s="65"/>
    </row>
    <row r="17" spans="1:8" s="59" customFormat="1" x14ac:dyDescent="0.25">
      <c r="A17" s="60"/>
      <c r="B17" s="1"/>
      <c r="C17" s="1"/>
      <c r="D17" s="1"/>
      <c r="F17" s="82"/>
      <c r="H17" s="1"/>
    </row>
    <row r="18" spans="1:8" s="59" customFormat="1" x14ac:dyDescent="0.25">
      <c r="A18" s="60"/>
      <c r="B18" s="1"/>
      <c r="C18" s="1"/>
      <c r="D18" s="1"/>
      <c r="F18" s="82"/>
      <c r="H18" s="1"/>
    </row>
    <row r="19" spans="1:8" s="59" customFormat="1" x14ac:dyDescent="0.25">
      <c r="A19" s="60"/>
      <c r="B19" s="1"/>
      <c r="C19" s="1"/>
      <c r="D19" s="1"/>
      <c r="F19" s="82"/>
      <c r="H19" s="1"/>
    </row>
    <row r="20" spans="1:8" s="59" customFormat="1" x14ac:dyDescent="0.25">
      <c r="A20" s="62"/>
      <c r="B20" s="62"/>
      <c r="F20" s="82"/>
      <c r="H20" s="1"/>
    </row>
    <row r="21" spans="1:8" s="59" customFormat="1" x14ac:dyDescent="0.25">
      <c r="A21" s="66" t="s">
        <v>36</v>
      </c>
      <c r="B21" s="66"/>
      <c r="F21" s="82"/>
      <c r="H21" s="1"/>
    </row>
    <row r="22" spans="1:8" x14ac:dyDescent="0.25">
      <c r="A22" s="62"/>
      <c r="B22" s="62"/>
      <c r="E22" s="1"/>
      <c r="F22" s="83"/>
      <c r="G22" s="1"/>
    </row>
  </sheetData>
  <mergeCells count="7">
    <mergeCell ref="A22:B22"/>
    <mergeCell ref="A1:H1"/>
    <mergeCell ref="A2:H2"/>
    <mergeCell ref="A16:B16"/>
    <mergeCell ref="G16:H16"/>
    <mergeCell ref="A20:B20"/>
    <mergeCell ref="A21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"/>
  <sheetViews>
    <sheetView workbookViewId="0">
      <selection activeCell="G12" sqref="G12"/>
    </sheetView>
  </sheetViews>
  <sheetFormatPr defaultRowHeight="15" x14ac:dyDescent="0.25"/>
  <cols>
    <col min="1" max="1" width="11.7109375" customWidth="1"/>
    <col min="2" max="2" width="57.28515625" style="55" customWidth="1"/>
    <col min="3" max="3" width="21.42578125" customWidth="1"/>
    <col min="4" max="4" width="22.28515625" customWidth="1"/>
    <col min="5" max="5" width="29.5703125" customWidth="1"/>
  </cols>
  <sheetData>
    <row r="3" spans="1:5" ht="40.5" customHeight="1" x14ac:dyDescent="0.25">
      <c r="A3" s="67" t="s">
        <v>32</v>
      </c>
      <c r="B3" s="67"/>
      <c r="C3" s="67"/>
      <c r="D3" s="67"/>
      <c r="E3" s="67"/>
    </row>
    <row r="4" spans="1:5" s="23" customFormat="1" ht="33.75" customHeight="1" x14ac:dyDescent="0.25">
      <c r="A4" s="20" t="s">
        <v>13</v>
      </c>
      <c r="B4" s="20" t="s">
        <v>8</v>
      </c>
      <c r="C4" s="21" t="s">
        <v>9</v>
      </c>
      <c r="D4" s="21" t="s">
        <v>10</v>
      </c>
      <c r="E4" s="22" t="s">
        <v>11</v>
      </c>
    </row>
    <row r="5" spans="1:5" x14ac:dyDescent="0.25">
      <c r="A5" s="24"/>
      <c r="B5" s="25" t="s">
        <v>14</v>
      </c>
      <c r="C5" s="26">
        <v>350000000</v>
      </c>
      <c r="D5" s="26"/>
      <c r="E5" s="68"/>
    </row>
    <row r="6" spans="1:5" x14ac:dyDescent="0.25">
      <c r="A6" s="24"/>
      <c r="B6" s="27" t="s">
        <v>22</v>
      </c>
      <c r="C6" s="28"/>
      <c r="D6" s="29"/>
      <c r="E6" s="69"/>
    </row>
    <row r="7" spans="1:5" x14ac:dyDescent="0.25">
      <c r="A7" s="24"/>
      <c r="B7" s="27" t="s">
        <v>15</v>
      </c>
      <c r="C7" s="28">
        <f>+C5+C6</f>
        <v>350000000</v>
      </c>
      <c r="D7" s="29">
        <f>+D5+D6</f>
        <v>0</v>
      </c>
      <c r="E7" s="69"/>
    </row>
    <row r="8" spans="1:5" x14ac:dyDescent="0.25">
      <c r="A8" s="24"/>
      <c r="B8" s="30" t="s">
        <v>16</v>
      </c>
      <c r="C8" s="29"/>
      <c r="D8" s="29"/>
      <c r="E8" s="69"/>
    </row>
    <row r="9" spans="1:5" x14ac:dyDescent="0.25">
      <c r="A9" s="24"/>
      <c r="B9" s="27" t="s">
        <v>23</v>
      </c>
      <c r="C9" s="28"/>
      <c r="D9" s="29"/>
      <c r="E9" s="69"/>
    </row>
    <row r="10" spans="1:5" ht="37.5" customHeight="1" x14ac:dyDescent="0.25">
      <c r="A10" s="24"/>
      <c r="B10" s="31" t="s">
        <v>17</v>
      </c>
      <c r="C10" s="71">
        <f>+C7+C9</f>
        <v>350000000</v>
      </c>
      <c r="D10" s="72"/>
      <c r="E10" s="70"/>
    </row>
    <row r="11" spans="1:5" s="36" customFormat="1" x14ac:dyDescent="0.25">
      <c r="A11" s="32">
        <v>44123</v>
      </c>
      <c r="B11" s="57" t="s">
        <v>30</v>
      </c>
      <c r="C11" s="33">
        <v>175000000</v>
      </c>
      <c r="D11" s="34">
        <f>+C11</f>
        <v>175000000</v>
      </c>
      <c r="E11" s="35" t="s">
        <v>24</v>
      </c>
    </row>
    <row r="12" spans="1:5" s="40" customFormat="1" ht="16.5" customHeight="1" x14ac:dyDescent="0.25">
      <c r="A12" s="41"/>
      <c r="B12" s="37" t="s">
        <v>31</v>
      </c>
      <c r="C12" s="38"/>
      <c r="D12" s="38"/>
      <c r="E12" s="39"/>
    </row>
    <row r="13" spans="1:5" s="45" customFormat="1" x14ac:dyDescent="0.25">
      <c r="A13" s="2"/>
      <c r="B13" s="42" t="s">
        <v>12</v>
      </c>
      <c r="C13" s="43">
        <f>+SUM(C11:C12)</f>
        <v>175000000</v>
      </c>
      <c r="D13" s="43"/>
      <c r="E13" s="44"/>
    </row>
    <row r="14" spans="1:5" s="36" customFormat="1" x14ac:dyDescent="0.25">
      <c r="A14" s="32"/>
      <c r="B14" s="46" t="s">
        <v>18</v>
      </c>
      <c r="C14" s="47">
        <f>+C10-C13</f>
        <v>175000000</v>
      </c>
      <c r="D14" s="34"/>
      <c r="E14" s="48"/>
    </row>
    <row r="15" spans="1:5" x14ac:dyDescent="0.25">
      <c r="A15" s="49"/>
      <c r="B15" s="50"/>
      <c r="C15" s="51"/>
      <c r="D15" s="51"/>
      <c r="E15" s="52"/>
    </row>
    <row r="16" spans="1:5" x14ac:dyDescent="0.25">
      <c r="A16" s="49"/>
      <c r="B16" s="73" t="s">
        <v>29</v>
      </c>
      <c r="C16" s="73"/>
      <c r="D16" s="73"/>
      <c r="E16" s="73"/>
    </row>
    <row r="17" spans="1:5" x14ac:dyDescent="0.25">
      <c r="A17" s="49"/>
      <c r="B17" s="50"/>
      <c r="C17" s="51"/>
      <c r="D17" s="51"/>
      <c r="E17" s="52"/>
    </row>
    <row r="18" spans="1:5" x14ac:dyDescent="0.25">
      <c r="A18" s="53" t="s">
        <v>5</v>
      </c>
      <c r="B18" s="54" t="s">
        <v>6</v>
      </c>
      <c r="C18" s="74" t="s">
        <v>19</v>
      </c>
      <c r="D18" s="74"/>
      <c r="E18" s="74"/>
    </row>
    <row r="19" spans="1:5" x14ac:dyDescent="0.25">
      <c r="C19" s="56"/>
    </row>
    <row r="20" spans="1:5" x14ac:dyDescent="0.25">
      <c r="C20" s="56"/>
    </row>
    <row r="21" spans="1:5" x14ac:dyDescent="0.25">
      <c r="C21" s="56"/>
    </row>
    <row r="27" spans="1:5" x14ac:dyDescent="0.25">
      <c r="B27"/>
    </row>
  </sheetData>
  <mergeCells count="5">
    <mergeCell ref="A3:E3"/>
    <mergeCell ref="E5:E10"/>
    <mergeCell ref="C10:D10"/>
    <mergeCell ref="B16:E16"/>
    <mergeCell ref="C18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"/>
  <sheetViews>
    <sheetView workbookViewId="0">
      <selection activeCell="A3" sqref="A3:E3"/>
    </sheetView>
  </sheetViews>
  <sheetFormatPr defaultRowHeight="15" x14ac:dyDescent="0.25"/>
  <cols>
    <col min="1" max="1" width="11.7109375" customWidth="1"/>
    <col min="2" max="2" width="57.28515625" style="55" customWidth="1"/>
    <col min="3" max="3" width="21.42578125" customWidth="1"/>
    <col min="4" max="4" width="22.28515625" customWidth="1"/>
    <col min="5" max="5" width="29.5703125" customWidth="1"/>
  </cols>
  <sheetData>
    <row r="3" spans="1:5" ht="40.5" customHeight="1" x14ac:dyDescent="0.25">
      <c r="A3" s="67" t="s">
        <v>21</v>
      </c>
      <c r="B3" s="67"/>
      <c r="C3" s="67"/>
      <c r="D3" s="67"/>
      <c r="E3" s="67"/>
    </row>
    <row r="4" spans="1:5" s="23" customFormat="1" ht="33.75" customHeight="1" x14ac:dyDescent="0.25">
      <c r="A4" s="20" t="s">
        <v>13</v>
      </c>
      <c r="B4" s="20" t="s">
        <v>8</v>
      </c>
      <c r="C4" s="21" t="s">
        <v>9</v>
      </c>
      <c r="D4" s="21" t="s">
        <v>10</v>
      </c>
      <c r="E4" s="22" t="s">
        <v>11</v>
      </c>
    </row>
    <row r="5" spans="1:5" x14ac:dyDescent="0.25">
      <c r="A5" s="24"/>
      <c r="B5" s="25" t="s">
        <v>14</v>
      </c>
      <c r="C5" s="26">
        <v>210000000</v>
      </c>
      <c r="D5" s="26"/>
      <c r="E5" s="68"/>
    </row>
    <row r="6" spans="1:5" x14ac:dyDescent="0.25">
      <c r="A6" s="24"/>
      <c r="B6" s="27" t="s">
        <v>22</v>
      </c>
      <c r="C6" s="28"/>
      <c r="D6" s="29"/>
      <c r="E6" s="69"/>
    </row>
    <row r="7" spans="1:5" x14ac:dyDescent="0.25">
      <c r="A7" s="24"/>
      <c r="B7" s="27" t="s">
        <v>15</v>
      </c>
      <c r="C7" s="28">
        <f>+C5+C6</f>
        <v>210000000</v>
      </c>
      <c r="D7" s="29">
        <f>+D5+D6</f>
        <v>0</v>
      </c>
      <c r="E7" s="69"/>
    </row>
    <row r="8" spans="1:5" x14ac:dyDescent="0.25">
      <c r="A8" s="24"/>
      <c r="B8" s="30" t="s">
        <v>16</v>
      </c>
      <c r="C8" s="29"/>
      <c r="D8" s="29"/>
      <c r="E8" s="69"/>
    </row>
    <row r="9" spans="1:5" x14ac:dyDescent="0.25">
      <c r="A9" s="24"/>
      <c r="B9" s="27" t="s">
        <v>23</v>
      </c>
      <c r="C9" s="28"/>
      <c r="D9" s="29"/>
      <c r="E9" s="69"/>
    </row>
    <row r="10" spans="1:5" ht="37.5" customHeight="1" x14ac:dyDescent="0.25">
      <c r="A10" s="24"/>
      <c r="B10" s="31" t="s">
        <v>17</v>
      </c>
      <c r="C10" s="71">
        <f>+C7+C9</f>
        <v>210000000</v>
      </c>
      <c r="D10" s="72"/>
      <c r="E10" s="70"/>
    </row>
    <row r="11" spans="1:5" s="36" customFormat="1" x14ac:dyDescent="0.25">
      <c r="A11" s="32">
        <v>44123</v>
      </c>
      <c r="B11" s="57" t="s">
        <v>27</v>
      </c>
      <c r="C11" s="33">
        <v>73500000</v>
      </c>
      <c r="D11" s="34">
        <f>+C11</f>
        <v>73500000</v>
      </c>
      <c r="E11" s="35" t="s">
        <v>24</v>
      </c>
    </row>
    <row r="12" spans="1:5" s="40" customFormat="1" ht="16.5" customHeight="1" x14ac:dyDescent="0.25">
      <c r="A12" s="41"/>
      <c r="B12" s="37" t="s">
        <v>28</v>
      </c>
      <c r="C12" s="38"/>
      <c r="D12" s="38"/>
      <c r="E12" s="39"/>
    </row>
    <row r="13" spans="1:5" s="40" customFormat="1" ht="16.5" customHeight="1" x14ac:dyDescent="0.25">
      <c r="A13" s="41"/>
      <c r="B13" s="37" t="s">
        <v>25</v>
      </c>
      <c r="C13" s="38"/>
      <c r="D13" s="38"/>
      <c r="E13" s="39"/>
    </row>
    <row r="14" spans="1:5" s="45" customFormat="1" ht="39" customHeight="1" x14ac:dyDescent="0.25">
      <c r="A14" s="2"/>
      <c r="B14" s="42" t="s">
        <v>12</v>
      </c>
      <c r="C14" s="43">
        <f>+SUM(C11:C13)</f>
        <v>73500000</v>
      </c>
      <c r="D14" s="43"/>
      <c r="E14" s="44"/>
    </row>
    <row r="15" spans="1:5" s="36" customFormat="1" x14ac:dyDescent="0.25">
      <c r="A15" s="32"/>
      <c r="B15" s="46" t="s">
        <v>18</v>
      </c>
      <c r="C15" s="47">
        <f>+C10-C14</f>
        <v>136500000</v>
      </c>
      <c r="D15" s="34"/>
      <c r="E15" s="48"/>
    </row>
    <row r="16" spans="1:5" x14ac:dyDescent="0.25">
      <c r="A16" s="49"/>
      <c r="B16" s="50"/>
      <c r="C16" s="51"/>
      <c r="D16" s="51"/>
      <c r="E16" s="52"/>
    </row>
    <row r="17" spans="1:5" x14ac:dyDescent="0.25">
      <c r="A17" s="49"/>
      <c r="B17" s="73" t="s">
        <v>29</v>
      </c>
      <c r="C17" s="73"/>
      <c r="D17" s="73"/>
      <c r="E17" s="73"/>
    </row>
    <row r="18" spans="1:5" x14ac:dyDescent="0.25">
      <c r="A18" s="49"/>
      <c r="B18" s="50"/>
      <c r="C18" s="51"/>
      <c r="D18" s="51"/>
      <c r="E18" s="52"/>
    </row>
    <row r="19" spans="1:5" x14ac:dyDescent="0.25">
      <c r="A19" s="53" t="s">
        <v>5</v>
      </c>
      <c r="B19" s="54" t="s">
        <v>6</v>
      </c>
      <c r="C19" s="74" t="s">
        <v>19</v>
      </c>
      <c r="D19" s="74"/>
      <c r="E19" s="74"/>
    </row>
    <row r="20" spans="1:5" x14ac:dyDescent="0.25">
      <c r="C20" s="56"/>
    </row>
    <row r="21" spans="1:5" x14ac:dyDescent="0.25">
      <c r="C21" s="56"/>
    </row>
    <row r="22" spans="1:5" x14ac:dyDescent="0.25">
      <c r="C22" s="56"/>
    </row>
    <row r="28" spans="1:5" x14ac:dyDescent="0.25">
      <c r="B28"/>
    </row>
  </sheetData>
  <mergeCells count="5">
    <mergeCell ref="A3:E3"/>
    <mergeCell ref="E5:E10"/>
    <mergeCell ref="C10:D10"/>
    <mergeCell ref="B17:E17"/>
    <mergeCell ref="C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 xuat chuyen tien</vt:lpstr>
      <vt:lpstr>CN Go a Hoat</vt:lpstr>
      <vt:lpstr>joy a hoach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2020-10-07T08:44:44Z</cp:lastPrinted>
  <dcterms:created xsi:type="dcterms:W3CDTF">2020-07-30T08:55:04Z</dcterms:created>
  <dcterms:modified xsi:type="dcterms:W3CDTF">2020-10-20T08:18:20Z</dcterms:modified>
</cp:coreProperties>
</file>