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650"/>
  </bookViews>
  <sheets>
    <sheet name="Database of 100+ emloyee for pr" sheetId="1" r:id="rId1"/>
    <sheet name="Exit Employee" sheetId="2" r:id="rId2"/>
    <sheet name="Emp Info" sheetId="3" r:id="rId3"/>
    <sheet name="Sheet4" sheetId="4" r:id="rId4"/>
    <sheet name="Sheet1" sheetId="5" r:id="rId5"/>
  </sheets>
  <definedNames>
    <definedName name="_xlnm._FilterDatabase" localSheetId="0" hidden="1">'Database of 100+ emloyee for pr'!$A$1:$BH$155</definedName>
  </definedNames>
  <calcPr calcId="144525"/>
</workbook>
</file>

<file path=xl/sharedStrings.xml><?xml version="1.0" encoding="utf-8"?>
<sst xmlns="http://schemas.openxmlformats.org/spreadsheetml/2006/main" count="5923" uniqueCount="2290">
  <si>
    <t>Sr No</t>
  </si>
  <si>
    <t>Code</t>
  </si>
  <si>
    <t>Name Employee</t>
  </si>
  <si>
    <t>Father Name</t>
  </si>
  <si>
    <t>Gender</t>
  </si>
  <si>
    <t>DOB</t>
  </si>
  <si>
    <t>AGE</t>
  </si>
  <si>
    <t>DOJ</t>
  </si>
  <si>
    <t>Date Of Conf.</t>
  </si>
  <si>
    <t>Conf. Status</t>
  </si>
  <si>
    <t>Department</t>
  </si>
  <si>
    <t>Designation</t>
  </si>
  <si>
    <t>Last Appraisal/
 Salary Change</t>
  </si>
  <si>
    <t>Next App due</t>
  </si>
  <si>
    <t>Marital Status</t>
  </si>
  <si>
    <t>Blood Group</t>
  </si>
  <si>
    <t>CURRENT Add</t>
  </si>
  <si>
    <t>PERMANENT Add</t>
  </si>
  <si>
    <t>City</t>
  </si>
  <si>
    <t>State</t>
  </si>
  <si>
    <t>PIN</t>
  </si>
  <si>
    <t>Mobile No</t>
  </si>
  <si>
    <t>Emergency Mobile No</t>
  </si>
  <si>
    <t>Relation</t>
  </si>
  <si>
    <t>Personal EMAIL ID</t>
  </si>
  <si>
    <t>Official Email ID</t>
  </si>
  <si>
    <t>Highest Qualification</t>
  </si>
  <si>
    <t>Bank Name</t>
  </si>
  <si>
    <t>A/C No</t>
  </si>
  <si>
    <t>IFSC Code</t>
  </si>
  <si>
    <t>Pan No</t>
  </si>
  <si>
    <t>Aadhar No</t>
  </si>
  <si>
    <t>UAN</t>
  </si>
  <si>
    <t>PF No</t>
  </si>
  <si>
    <t>IP No of ESI</t>
  </si>
  <si>
    <t>Total Service for Gratuity</t>
  </si>
  <si>
    <t>FUNCTIONAL Reporting</t>
  </si>
  <si>
    <t>L2 Manager</t>
  </si>
  <si>
    <t>Branch</t>
  </si>
  <si>
    <t>Job Type</t>
  </si>
  <si>
    <t>Band/Grade</t>
  </si>
  <si>
    <t>PF</t>
  </si>
  <si>
    <t>ESI</t>
  </si>
  <si>
    <t>Basic</t>
  </si>
  <si>
    <t>HRA</t>
  </si>
  <si>
    <t>Special</t>
  </si>
  <si>
    <t>Fix Gross Salary</t>
  </si>
  <si>
    <t>Employer PF</t>
  </si>
  <si>
    <t>Employer ESIC</t>
  </si>
  <si>
    <t>FIX CTC</t>
  </si>
  <si>
    <t>Employee PF</t>
  </si>
  <si>
    <t>Employee ESIC</t>
  </si>
  <si>
    <t>Net Pay</t>
  </si>
  <si>
    <t>Notice Period</t>
  </si>
  <si>
    <t>LTA</t>
  </si>
  <si>
    <t>B&amp;P</t>
  </si>
  <si>
    <t>Food</t>
  </si>
  <si>
    <t>Fuel</t>
  </si>
  <si>
    <t>Driver</t>
  </si>
  <si>
    <t>Total Reim. (B)</t>
  </si>
  <si>
    <t>EM0005</t>
  </si>
  <si>
    <t>Amitab Bachchan</t>
  </si>
  <si>
    <t>DINESH BHARGAVA</t>
  </si>
  <si>
    <t>Male</t>
  </si>
  <si>
    <t>Done</t>
  </si>
  <si>
    <t>Tech</t>
  </si>
  <si>
    <t>CEO</t>
  </si>
  <si>
    <t>Married</t>
  </si>
  <si>
    <t>B+ (B Positive)</t>
  </si>
  <si>
    <t>Delhi</t>
  </si>
  <si>
    <t>Brother</t>
  </si>
  <si>
    <t>Amitab.Bachchan@gmail.com</t>
  </si>
  <si>
    <t>Amitab.Bachchan@apple.com</t>
  </si>
  <si>
    <t>MCA</t>
  </si>
  <si>
    <t>HSBC Bank</t>
  </si>
  <si>
    <t>**96595251361</t>
  </si>
  <si>
    <t>HSBCNOR9659</t>
  </si>
  <si>
    <t>AMITA9659D</t>
  </si>
  <si>
    <t>****825411291515</t>
  </si>
  <si>
    <t>Not Applicable</t>
  </si>
  <si>
    <t>COO</t>
  </si>
  <si>
    <t>Permanent Employee</t>
  </si>
  <si>
    <t>A</t>
  </si>
  <si>
    <t>Y</t>
  </si>
  <si>
    <t>NA</t>
  </si>
  <si>
    <t>EM0007</t>
  </si>
  <si>
    <t>Dilip Kumar</t>
  </si>
  <si>
    <t>RADHE SHYAM SINGH</t>
  </si>
  <si>
    <t>Operations</t>
  </si>
  <si>
    <t>Dilip.Kumar@gmail.com</t>
  </si>
  <si>
    <t>Dilip.Kumar@apple.com</t>
  </si>
  <si>
    <t>MBA</t>
  </si>
  <si>
    <t>**97324762815</t>
  </si>
  <si>
    <t>HSBCNOR9732</t>
  </si>
  <si>
    <t>DILIP9732R</t>
  </si>
  <si>
    <t>****627277113459</t>
  </si>
  <si>
    <t>B</t>
  </si>
  <si>
    <t>EM0008</t>
  </si>
  <si>
    <t>Amir Khan</t>
  </si>
  <si>
    <t>Hariom Saini</t>
  </si>
  <si>
    <t>MANAGER-PROCUREMENT</t>
  </si>
  <si>
    <t>Amir.Khan@gmail.com</t>
  </si>
  <si>
    <t>Amir.Khan@apple.com</t>
  </si>
  <si>
    <t>B.Tech</t>
  </si>
  <si>
    <t>**84627544550</t>
  </si>
  <si>
    <t>HSBCNOR8462</t>
  </si>
  <si>
    <t>AMIR 8462</t>
  </si>
  <si>
    <t>****868095805925</t>
  </si>
  <si>
    <t>C</t>
  </si>
  <si>
    <t>N</t>
  </si>
  <si>
    <t>EM0012</t>
  </si>
  <si>
    <t>Rajesh Khanna</t>
  </si>
  <si>
    <t>ASHOK KUMAR VERMA</t>
  </si>
  <si>
    <t>Client Service &amp; Support</t>
  </si>
  <si>
    <t>HEAD- CLIENT SERVICING &amp; SUPPORT</t>
  </si>
  <si>
    <t>Father</t>
  </si>
  <si>
    <t>Rajesh.Khanna@gmail.com</t>
  </si>
  <si>
    <t>Rajesh.Khanna@apple.com</t>
  </si>
  <si>
    <t>B.Sc</t>
  </si>
  <si>
    <t>**85414575783</t>
  </si>
  <si>
    <t>HSBCNOR8541</t>
  </si>
  <si>
    <t>RAJES8541A</t>
  </si>
  <si>
    <t>****858353089392</t>
  </si>
  <si>
    <t>D</t>
  </si>
  <si>
    <t>4 Months</t>
  </si>
  <si>
    <t>EM0013</t>
  </si>
  <si>
    <t>Guru Datt</t>
  </si>
  <si>
    <t>VINOD KUMAR AGARWAL</t>
  </si>
  <si>
    <t>Direct Sales</t>
  </si>
  <si>
    <t>HEAD- SALES &amp; MARKETING</t>
  </si>
  <si>
    <t>Single</t>
  </si>
  <si>
    <t>O+ (O Positive)</t>
  </si>
  <si>
    <t>DARBHANGA</t>
  </si>
  <si>
    <t>BIHAR</t>
  </si>
  <si>
    <t>Friend</t>
  </si>
  <si>
    <t>Guru.Datt@gmail.com</t>
  </si>
  <si>
    <t>Guru.Datt@apple.com</t>
  </si>
  <si>
    <t>10+2</t>
  </si>
  <si>
    <t>**90418150762</t>
  </si>
  <si>
    <t>HSBCNOR9041</t>
  </si>
  <si>
    <t>GURU 9041V</t>
  </si>
  <si>
    <t>****792294077251</t>
  </si>
  <si>
    <t>E</t>
  </si>
  <si>
    <t>1 Months</t>
  </si>
  <si>
    <t>EM0016</t>
  </si>
  <si>
    <t>Priyanka Chopra</t>
  </si>
  <si>
    <t>Baldev Singh Negi</t>
  </si>
  <si>
    <t>Female</t>
  </si>
  <si>
    <t>11-Sep-12</t>
  </si>
  <si>
    <t>TECHNICAL DIRECTOR</t>
  </si>
  <si>
    <t>Gurgaon</t>
  </si>
  <si>
    <t>HARYANA</t>
  </si>
  <si>
    <t>Priyanka.Chopra@gmail.com</t>
  </si>
  <si>
    <t>Priyanka.Chopra@apple.com</t>
  </si>
  <si>
    <t>**83975307462</t>
  </si>
  <si>
    <t>HSBCNOR8397</t>
  </si>
  <si>
    <t>PRIYA8397B</t>
  </si>
  <si>
    <t>****773274524100</t>
  </si>
  <si>
    <t>DLCPM95048690000000125</t>
  </si>
  <si>
    <t>EM0019</t>
  </si>
  <si>
    <t>Nasruddin Shah</t>
  </si>
  <si>
    <t>Gulam Rasool</t>
  </si>
  <si>
    <t>MANAGER-SALES</t>
  </si>
  <si>
    <t>A- (A Negative)</t>
  </si>
  <si>
    <t>DELHI</t>
  </si>
  <si>
    <t>Nasruddin.Shah@gmail.com</t>
  </si>
  <si>
    <t>Nasruddin.Shah@apple.com</t>
  </si>
  <si>
    <t>BA</t>
  </si>
  <si>
    <t>**89311554054</t>
  </si>
  <si>
    <t>HSBCNOR8931</t>
  </si>
  <si>
    <t>NASRU8931G</t>
  </si>
  <si>
    <t>****871161888965</t>
  </si>
  <si>
    <t>DLCPM95048690000000250</t>
  </si>
  <si>
    <t>2 Months</t>
  </si>
  <si>
    <t>EM0021</t>
  </si>
  <si>
    <t>Kamal Hasan</t>
  </si>
  <si>
    <t>Tribhuvan singh</t>
  </si>
  <si>
    <t>ASSISTANT MANAGER- SALES</t>
  </si>
  <si>
    <t>NEW DELHI</t>
  </si>
  <si>
    <t>Kamal.Hasan@gmail.com</t>
  </si>
  <si>
    <t>Kamal.Hasan@apple.com</t>
  </si>
  <si>
    <t>**79239237151</t>
  </si>
  <si>
    <t>HSBCNOR7923</t>
  </si>
  <si>
    <t>KAMAL7923T</t>
  </si>
  <si>
    <t>****990616565689</t>
  </si>
  <si>
    <t>DLCPM95048690000000119</t>
  </si>
  <si>
    <t>SENIOR SOFTWARE DEVELOPER</t>
  </si>
  <si>
    <t>EM0022</t>
  </si>
  <si>
    <t>Anamika Sharma</t>
  </si>
  <si>
    <t>PRAVEEN KAUSHIK</t>
  </si>
  <si>
    <t>Husband</t>
  </si>
  <si>
    <t>Anamika.Sharma@gmail.com</t>
  </si>
  <si>
    <t>Anamika.Sharma@apple.com</t>
  </si>
  <si>
    <t>MA</t>
  </si>
  <si>
    <t>**82364692199</t>
  </si>
  <si>
    <t>HSBCNOR8236</t>
  </si>
  <si>
    <t>ANAMI8236P</t>
  </si>
  <si>
    <t>****932347689358</t>
  </si>
  <si>
    <t>DLCPM95048690000000103</t>
  </si>
  <si>
    <t>3 Montsh</t>
  </si>
  <si>
    <t>EM0029</t>
  </si>
  <si>
    <t>Sanjeev Kumar</t>
  </si>
  <si>
    <t>ASHOK ARORA</t>
  </si>
  <si>
    <t>UI - UX DESIGNER</t>
  </si>
  <si>
    <t>A+ (A Positive)</t>
  </si>
  <si>
    <t>Near Mongia Institute</t>
  </si>
  <si>
    <t>Sanjeev.Kumar@gmail.com</t>
  </si>
  <si>
    <t>Sanjeev.Kumar@apple.com</t>
  </si>
  <si>
    <t>**98739481933</t>
  </si>
  <si>
    <t>HSBCNOR9873</t>
  </si>
  <si>
    <t>SANJE9873A</t>
  </si>
  <si>
    <t>****689981040836</t>
  </si>
  <si>
    <t>DLCPM95048690000000116</t>
  </si>
  <si>
    <t>EM0030</t>
  </si>
  <si>
    <t>Manoj Bajpai</t>
  </si>
  <si>
    <t>RAMESH CHANDER KAUSHIK</t>
  </si>
  <si>
    <t>Jabalpur</t>
  </si>
  <si>
    <t>MP</t>
  </si>
  <si>
    <t>Manoj.Bajpai@gmail.com</t>
  </si>
  <si>
    <t>Manoj.Bajpai@apple.com</t>
  </si>
  <si>
    <t>**96920169765</t>
  </si>
  <si>
    <t>HSBCNOR9692</t>
  </si>
  <si>
    <t>MANOJ9692R</t>
  </si>
  <si>
    <t>****841481954539</t>
  </si>
  <si>
    <t>DLCPM95048690000000176</t>
  </si>
  <si>
    <t>EM0035</t>
  </si>
  <si>
    <t>Prem Chopra</t>
  </si>
  <si>
    <t>BHARAT BHUSHAN ARYA</t>
  </si>
  <si>
    <t>11-Sep-86</t>
  </si>
  <si>
    <t>ASSISTANT MANAGER- SALES &amp; TRAINING</t>
  </si>
  <si>
    <t>New Delhi</t>
  </si>
  <si>
    <t>Prem.Chopra@gmail.com</t>
  </si>
  <si>
    <t>Prem.Chopra@apple.com</t>
  </si>
  <si>
    <t>**95453162224</t>
  </si>
  <si>
    <t>HSBCNOR9545</t>
  </si>
  <si>
    <t>PREM 9545B</t>
  </si>
  <si>
    <t>****982972643599</t>
  </si>
  <si>
    <t>DLCPM95048690000000186</t>
  </si>
  <si>
    <t>Manager Client Servicing</t>
  </si>
  <si>
    <t>EM0045</t>
  </si>
  <si>
    <t>Amresh Puri</t>
  </si>
  <si>
    <t>LAXMAN AGARWAL</t>
  </si>
  <si>
    <t>Enterprise Sales</t>
  </si>
  <si>
    <t>MANAGER- BUSINESS DEVELOPMENT</t>
  </si>
  <si>
    <t>Amresh.Puri@gmail.com</t>
  </si>
  <si>
    <t>Amresh.Puri@apple.com</t>
  </si>
  <si>
    <t>B.Com(Hons)</t>
  </si>
  <si>
    <t>**85320993597</t>
  </si>
  <si>
    <t>HSBCNOR8532</t>
  </si>
  <si>
    <t>AMRES8532L</t>
  </si>
  <si>
    <t>****944002721739</t>
  </si>
  <si>
    <t>EM0048</t>
  </si>
  <si>
    <t>Nana Pateker</t>
  </si>
  <si>
    <t>R P WADHWA</t>
  </si>
  <si>
    <t>20-Sep-13</t>
  </si>
  <si>
    <t>BUSINESS ANALYST</t>
  </si>
  <si>
    <t>Nana.Pateker@gmail.com</t>
  </si>
  <si>
    <t>Nana.Pateker@apple.com</t>
  </si>
  <si>
    <t>**95340232791</t>
  </si>
  <si>
    <t>HSBCNOR9534</t>
  </si>
  <si>
    <t>NANA 9534R</t>
  </si>
  <si>
    <t>****594977764583</t>
  </si>
  <si>
    <t>EM0054</t>
  </si>
  <si>
    <t>Raj Kumar</t>
  </si>
  <si>
    <t>Chhote Lal Pal</t>
  </si>
  <si>
    <t>5-Sep-90</t>
  </si>
  <si>
    <t>KEY ACCOUNT MANAGER</t>
  </si>
  <si>
    <t>Abohar</t>
  </si>
  <si>
    <t>Punjab</t>
  </si>
  <si>
    <t>Raj.Kumar@gmail.com</t>
  </si>
  <si>
    <t>Raj.Kumar@apple.com</t>
  </si>
  <si>
    <t>**83760946175</t>
  </si>
  <si>
    <t>HSBCNOR8376</t>
  </si>
  <si>
    <t>RAJ K8376C</t>
  </si>
  <si>
    <t>****955189950718</t>
  </si>
  <si>
    <t>EM0062</t>
  </si>
  <si>
    <t>Dev Anand</t>
  </si>
  <si>
    <t>Rajendra Kumar Shukla</t>
  </si>
  <si>
    <t>MANAGER - OPERATIONS</t>
  </si>
  <si>
    <t>Kharagpur</t>
  </si>
  <si>
    <t>West Bengal</t>
  </si>
  <si>
    <t>Wife</t>
  </si>
  <si>
    <t>Dev.Anand@gmail.com</t>
  </si>
  <si>
    <t>Dev.Anand@apple.com</t>
  </si>
  <si>
    <t>BBA</t>
  </si>
  <si>
    <t>**97619762482</t>
  </si>
  <si>
    <t>HSBCNOR9761</t>
  </si>
  <si>
    <t>DEV A9761R</t>
  </si>
  <si>
    <t>****784002984809</t>
  </si>
  <si>
    <t>EM0063</t>
  </si>
  <si>
    <t>Kadar Khan</t>
  </si>
  <si>
    <t>Prahelad kumar</t>
  </si>
  <si>
    <t>Channel Sales</t>
  </si>
  <si>
    <t>HEAD- CHANNEL SALES</t>
  </si>
  <si>
    <t>AB+ (AB Positive)</t>
  </si>
  <si>
    <t>Kadar.Khan@gmail.com</t>
  </si>
  <si>
    <t>Kadar.Khan@apple.com</t>
  </si>
  <si>
    <t>**82818461028</t>
  </si>
  <si>
    <t>HSBCNOR8281</t>
  </si>
  <si>
    <t>KADAR8281P</t>
  </si>
  <si>
    <t>****928008542086</t>
  </si>
  <si>
    <t>DLCPM95048690000000167</t>
  </si>
  <si>
    <t>EM0067</t>
  </si>
  <si>
    <t>Paresh Rawal</t>
  </si>
  <si>
    <t>RAM NARAYAN SINGH</t>
  </si>
  <si>
    <t>KANPUR</t>
  </si>
  <si>
    <t>UTTAR PRADESH</t>
  </si>
  <si>
    <t>Paresh.Rawal@gmail.com</t>
  </si>
  <si>
    <t>Paresh.Rawal@apple.com</t>
  </si>
  <si>
    <t>**90931854031</t>
  </si>
  <si>
    <t>HSBCNOR9093</t>
  </si>
  <si>
    <t>PARES9093R</t>
  </si>
  <si>
    <t>****823400717960</t>
  </si>
  <si>
    <t>DLCPM95048690000000104</t>
  </si>
  <si>
    <t>EM0068</t>
  </si>
  <si>
    <t>Sharukh Khan</t>
  </si>
  <si>
    <t>RAJ KUMAR</t>
  </si>
  <si>
    <t>MANAGER - CHANNEL SALES</t>
  </si>
  <si>
    <t>Sharukh.Khan@gmail.com</t>
  </si>
  <si>
    <t>Sharukh.Khan@apple.com</t>
  </si>
  <si>
    <t>PGDM</t>
  </si>
  <si>
    <t>**86081496294</t>
  </si>
  <si>
    <t>HSBCNOR8608</t>
  </si>
  <si>
    <t>SHARU8608R</t>
  </si>
  <si>
    <t>****806339174563</t>
  </si>
  <si>
    <t>DLCPM95048690000000108</t>
  </si>
  <si>
    <t>EM0078</t>
  </si>
  <si>
    <t>Om Puri</t>
  </si>
  <si>
    <t>Sunil kapoor</t>
  </si>
  <si>
    <t>3-Sep-14</t>
  </si>
  <si>
    <t>HR</t>
  </si>
  <si>
    <t>ASSISTANT MANAGER-HUMAN RESOURCES</t>
  </si>
  <si>
    <t>Varanasi</t>
  </si>
  <si>
    <t>Mother</t>
  </si>
  <si>
    <t>Om.Puri@gmail.com</t>
  </si>
  <si>
    <t>Om.Puri@apple.com</t>
  </si>
  <si>
    <t>**98822915381</t>
  </si>
  <si>
    <t>HSBCNOR9882</t>
  </si>
  <si>
    <t>OM PU9882S</t>
  </si>
  <si>
    <t>****653038755473</t>
  </si>
  <si>
    <t>EM0086</t>
  </si>
  <si>
    <t>Rishi Kapoor</t>
  </si>
  <si>
    <t>DEBI PRASAD MUKHERJEE</t>
  </si>
  <si>
    <t>Finance</t>
  </si>
  <si>
    <t>MANAGER - FINANCE &amp; ACCOUNTS</t>
  </si>
  <si>
    <t>Ambala</t>
  </si>
  <si>
    <t>haryana</t>
  </si>
  <si>
    <t>Rishi.Kapoor@gmail.com</t>
  </si>
  <si>
    <t>Rishi.Kapoor@apple.com</t>
  </si>
  <si>
    <t>**96126100597</t>
  </si>
  <si>
    <t>HSBCNOR9612</t>
  </si>
  <si>
    <t>RISHI9612D</t>
  </si>
  <si>
    <t>****638500676094</t>
  </si>
  <si>
    <t>EM0088</t>
  </si>
  <si>
    <t>Anil Kapoor</t>
  </si>
  <si>
    <t>Mahesh Singh Rathore</t>
  </si>
  <si>
    <t>MANAGER- CLIENT SERVICING</t>
  </si>
  <si>
    <t>Anil.Kapoor@gmail.com</t>
  </si>
  <si>
    <t>Anil.Kapoor@apple.com</t>
  </si>
  <si>
    <t>B.Com</t>
  </si>
  <si>
    <t>**98957024191</t>
  </si>
  <si>
    <t>HSBCNOR9895</t>
  </si>
  <si>
    <t>ANIL 9895M</t>
  </si>
  <si>
    <t>****703259691924</t>
  </si>
  <si>
    <t>DLCPM95048690000000224</t>
  </si>
  <si>
    <t>EM0094</t>
  </si>
  <si>
    <t>Dharmendra Singh</t>
  </si>
  <si>
    <t>Harendra Singh Yadav</t>
  </si>
  <si>
    <t>Durgapur</t>
  </si>
  <si>
    <t>Dharmendra.Singh@gmail.com</t>
  </si>
  <si>
    <t>Dharmendra.Singh@apple.com</t>
  </si>
  <si>
    <t>**95431323669</t>
  </si>
  <si>
    <t>HSBCNOR9543</t>
  </si>
  <si>
    <t>DHARM9543H</t>
  </si>
  <si>
    <t>****829368889167</t>
  </si>
  <si>
    <t>DLCPM95048690000000180</t>
  </si>
  <si>
    <t>EM0099</t>
  </si>
  <si>
    <t>Anupam Kher</t>
  </si>
  <si>
    <t>ARJUN LAL JAWA</t>
  </si>
  <si>
    <t>TEAM LEADER - SALES</t>
  </si>
  <si>
    <t>Anupam.Kher@gmail.com</t>
  </si>
  <si>
    <t>Anupam.Kher@apple.com</t>
  </si>
  <si>
    <t>**97566350340</t>
  </si>
  <si>
    <t>HSBCNOR9756</t>
  </si>
  <si>
    <t>ANUPA9756A</t>
  </si>
  <si>
    <t>****723006743835</t>
  </si>
  <si>
    <t>Technical Director</t>
  </si>
  <si>
    <t>EM0112</t>
  </si>
  <si>
    <t>Kajal Sharma</t>
  </si>
  <si>
    <t>Virender Kumar Sharma</t>
  </si>
  <si>
    <t>29-Sep-14</t>
  </si>
  <si>
    <t>TEAM LEADER - CLIENT SERVICING &amp; SUPPORT</t>
  </si>
  <si>
    <t>Kajal.Sharma@gmail.com</t>
  </si>
  <si>
    <t>Kajal.Sharma@apple.com</t>
  </si>
  <si>
    <t>**96745116628</t>
  </si>
  <si>
    <t>HSBCNOR9674</t>
  </si>
  <si>
    <t>KAJAL9674V</t>
  </si>
  <si>
    <t>****959495677206</t>
  </si>
  <si>
    <t>EM0118</t>
  </si>
  <si>
    <t>Irfan Khan</t>
  </si>
  <si>
    <t>Prabhakar vardhan</t>
  </si>
  <si>
    <t>SOFTWARE DEVELOPER</t>
  </si>
  <si>
    <t>Irfan.Khan@gmail.com</t>
  </si>
  <si>
    <t>Irfan.Khan@apple.com</t>
  </si>
  <si>
    <t>**90139910551</t>
  </si>
  <si>
    <t>HSBCNOR9013</t>
  </si>
  <si>
    <t>IRFAN9013P</t>
  </si>
  <si>
    <t>****786804453426</t>
  </si>
  <si>
    <t>DLCPM95048690000000142</t>
  </si>
  <si>
    <t>Sr Manage -Product Marketing</t>
  </si>
  <si>
    <t>EM0123</t>
  </si>
  <si>
    <t>Rajni Kant</t>
  </si>
  <si>
    <t>NARENDRA AKOTIYA</t>
  </si>
  <si>
    <t>SYSTEM ADMINISTRATOR</t>
  </si>
  <si>
    <t>Maur Mandi</t>
  </si>
  <si>
    <t>PUNJAB</t>
  </si>
  <si>
    <t>Rajni.Kant@gmail.com</t>
  </si>
  <si>
    <t>Rajni.Kant@apple.com</t>
  </si>
  <si>
    <t>BJMC</t>
  </si>
  <si>
    <t>**87026931312</t>
  </si>
  <si>
    <t>HSBCNOR8702</t>
  </si>
  <si>
    <t>RAJNI8702N</t>
  </si>
  <si>
    <t>****673579976736</t>
  </si>
  <si>
    <t>EM0124</t>
  </si>
  <si>
    <t>Govinda Ahuja</t>
  </si>
  <si>
    <t>Piara singh</t>
  </si>
  <si>
    <t>Marketing</t>
  </si>
  <si>
    <t>Sr. GRAPHIC DESIGNER</t>
  </si>
  <si>
    <t>New delhi</t>
  </si>
  <si>
    <t>Govinda.Ahuja@gmail.com</t>
  </si>
  <si>
    <t>Govinda.Ahuja@apple.com</t>
  </si>
  <si>
    <t>**97569626581</t>
  </si>
  <si>
    <t>GOVIN9756P</t>
  </si>
  <si>
    <t>****617456462874</t>
  </si>
  <si>
    <t>DLCPM95048690000000127</t>
  </si>
  <si>
    <t>EM0126</t>
  </si>
  <si>
    <t>Boman Irani</t>
  </si>
  <si>
    <t>LT TRILOKI JHA</t>
  </si>
  <si>
    <t>5-Sep-15</t>
  </si>
  <si>
    <t>TEAM LEAD</t>
  </si>
  <si>
    <t>Jahazpur</t>
  </si>
  <si>
    <t>Rajasthan</t>
  </si>
  <si>
    <t>Boman.Irani@gmail.com</t>
  </si>
  <si>
    <t>Boman.Irani@apple.com</t>
  </si>
  <si>
    <t>AME</t>
  </si>
  <si>
    <t>**94487883808</t>
  </si>
  <si>
    <t>HSBCNOR9448</t>
  </si>
  <si>
    <t>BOMAN9448L</t>
  </si>
  <si>
    <t>****900406374904</t>
  </si>
  <si>
    <t>EM0128</t>
  </si>
  <si>
    <t>Ashok Kumar</t>
  </si>
  <si>
    <t>Lokesh Nagori</t>
  </si>
  <si>
    <t>Ashok.Kumar@gmail.com</t>
  </si>
  <si>
    <t>Ashok.Kumar@apple.com</t>
  </si>
  <si>
    <t>B.COm</t>
  </si>
  <si>
    <t>**82930501642</t>
  </si>
  <si>
    <t>HSBCNOR8293</t>
  </si>
  <si>
    <t>ASHOK8293L</t>
  </si>
  <si>
    <t>****869923057141</t>
  </si>
  <si>
    <t>EM0134</t>
  </si>
  <si>
    <t>Pankaj Kapoor</t>
  </si>
  <si>
    <t>Prakash Chand Tyagi</t>
  </si>
  <si>
    <t>SENIOR EXECUTIVE</t>
  </si>
  <si>
    <t>delhi</t>
  </si>
  <si>
    <t>Pankaj.Kapoor@gmail.com</t>
  </si>
  <si>
    <t>Pankaj.Kapoor@apple.com</t>
  </si>
  <si>
    <t>**85323271915</t>
  </si>
  <si>
    <t>PANKA8532P</t>
  </si>
  <si>
    <t>****659810482799</t>
  </si>
  <si>
    <t>DLCPM95048690000000248</t>
  </si>
  <si>
    <t>15 Days</t>
  </si>
  <si>
    <t>EM0135</t>
  </si>
  <si>
    <t>Hrithik Roshan</t>
  </si>
  <si>
    <t>Inder Pal Singh</t>
  </si>
  <si>
    <t>14-Sep-15</t>
  </si>
  <si>
    <t>Shahdara</t>
  </si>
  <si>
    <t>Hrithik.Roshan@gmail.com</t>
  </si>
  <si>
    <t>Hrithik.Roshan@apple.com</t>
  </si>
  <si>
    <t>**93246099881</t>
  </si>
  <si>
    <t>HSBCNOR9324</t>
  </si>
  <si>
    <t>HRITH9324I</t>
  </si>
  <si>
    <t>****920953205911</t>
  </si>
  <si>
    <t>DLCPM95048690000000156</t>
  </si>
  <si>
    <t>EM0137</t>
  </si>
  <si>
    <t>Sunil Dutt</t>
  </si>
  <si>
    <t>Late Sri Om Prakash Nautiyal</t>
  </si>
  <si>
    <t>ASSISTANT MANAGER- FINANCE &amp; ACCOUNTS</t>
  </si>
  <si>
    <t>Sunil.Dutt@gmail.com</t>
  </si>
  <si>
    <t>Sunil.Dutt@apple.com</t>
  </si>
  <si>
    <t>**96650128454</t>
  </si>
  <si>
    <t>HSBCNOR9665</t>
  </si>
  <si>
    <t>SUNIL9665L</t>
  </si>
  <si>
    <t>****996007282493</t>
  </si>
  <si>
    <t>EM0139</t>
  </si>
  <si>
    <t>Nainsi Pal</t>
  </si>
  <si>
    <t>Bhupinder Pal Singh</t>
  </si>
  <si>
    <t>Nainsi.Pal@gmail.com</t>
  </si>
  <si>
    <t>Nainsi.Pal@apple.com</t>
  </si>
  <si>
    <t>**86087147921</t>
  </si>
  <si>
    <t>NAINS8608B</t>
  </si>
  <si>
    <t>****836450888229</t>
  </si>
  <si>
    <t>DLCPM95048690000000177</t>
  </si>
  <si>
    <t>EM0140</t>
  </si>
  <si>
    <t>Jackie Shroff</t>
  </si>
  <si>
    <t>Narendra Ghai</t>
  </si>
  <si>
    <t>Jackie.Shroff@gmail.com</t>
  </si>
  <si>
    <t>Jackie.Shroff@apple.com</t>
  </si>
  <si>
    <t>**90491819743</t>
  </si>
  <si>
    <t>HSBCNOR9049</t>
  </si>
  <si>
    <t>JACKI9049N</t>
  </si>
  <si>
    <t>****653469222369</t>
  </si>
  <si>
    <t>3 mONTHS</t>
  </si>
  <si>
    <t>EM0148</t>
  </si>
  <si>
    <t>Manoj Kumar</t>
  </si>
  <si>
    <t>K L Khurana</t>
  </si>
  <si>
    <t>9-Sep-86</t>
  </si>
  <si>
    <t>SENIOR EXECUTIVE- SALES</t>
  </si>
  <si>
    <t>Shahjahanpur</t>
  </si>
  <si>
    <t>Uttar Pradesh</t>
  </si>
  <si>
    <t>Manoj.Kumar@gmail.com</t>
  </si>
  <si>
    <t>Manoj.Kumar@apple.com</t>
  </si>
  <si>
    <t>**94831162260</t>
  </si>
  <si>
    <t>HSBCNOR9483</t>
  </si>
  <si>
    <t>MANOJ9483K</t>
  </si>
  <si>
    <t>****926547477857</t>
  </si>
  <si>
    <t>EM0154</t>
  </si>
  <si>
    <t>Jitendra Kapoor</t>
  </si>
  <si>
    <t>Ranbir Bhadoria</t>
  </si>
  <si>
    <t>SDR</t>
  </si>
  <si>
    <t>TEAM LEADER - SDR</t>
  </si>
  <si>
    <t>Dadri</t>
  </si>
  <si>
    <t>Jitendra.Kapoor@gmail.com</t>
  </si>
  <si>
    <t>Jitendra.Kapoor@apple.com</t>
  </si>
  <si>
    <t>**78697219097</t>
  </si>
  <si>
    <t>HSBCNOR7869</t>
  </si>
  <si>
    <t>JITEN7869R</t>
  </si>
  <si>
    <t>****601925699207</t>
  </si>
  <si>
    <t>DLCPM95048690000000187</t>
  </si>
  <si>
    <t>EM0156</t>
  </si>
  <si>
    <t>Preeti Zinta</t>
  </si>
  <si>
    <t>Govind Ram Pandey</t>
  </si>
  <si>
    <t>Gwalior</t>
  </si>
  <si>
    <t>Madhya Pradesh</t>
  </si>
  <si>
    <t>Preeti.Zinta@gmail.com</t>
  </si>
  <si>
    <t>Preeti.Zinta@apple.com</t>
  </si>
  <si>
    <t>**82381541351</t>
  </si>
  <si>
    <t>HSBCNOR8238</t>
  </si>
  <si>
    <t>PREET8238G</t>
  </si>
  <si>
    <t>****757492647603</t>
  </si>
  <si>
    <t>DLCPM95048690000000233</t>
  </si>
  <si>
    <t>EM0160</t>
  </si>
  <si>
    <t>Jony Liver</t>
  </si>
  <si>
    <t>Rajendra Singh</t>
  </si>
  <si>
    <t>Nakur</t>
  </si>
  <si>
    <t>Jony.Liver@gmail.com</t>
  </si>
  <si>
    <t>Jony.Liver@apple.com</t>
  </si>
  <si>
    <t>**86897811193</t>
  </si>
  <si>
    <t>HSBCNOR8689</t>
  </si>
  <si>
    <t>JONY 8689R</t>
  </si>
  <si>
    <t>****617765481626</t>
  </si>
  <si>
    <t>DLCPM95048690000000151</t>
  </si>
  <si>
    <t>EM0162</t>
  </si>
  <si>
    <t>Shatru Dhansinha</t>
  </si>
  <si>
    <t>Shekhar Bhati</t>
  </si>
  <si>
    <t>Shatru.Dhansinha@gmail.com</t>
  </si>
  <si>
    <t>Shatru.Dhansinha@apple.com</t>
  </si>
  <si>
    <t>**87555772339</t>
  </si>
  <si>
    <t>HSBCNOR8755</t>
  </si>
  <si>
    <t>SHATR8755S</t>
  </si>
  <si>
    <t>****827864108457</t>
  </si>
  <si>
    <t>DLCPM95048690000000223</t>
  </si>
  <si>
    <t>EM0165</t>
  </si>
  <si>
    <t>Shruti Hasan</t>
  </si>
  <si>
    <t>ANESH KUMAR GANDOTRA</t>
  </si>
  <si>
    <t>7-Sep-16</t>
  </si>
  <si>
    <t>TECH SUPPORT</t>
  </si>
  <si>
    <t>Pauri</t>
  </si>
  <si>
    <t>Uttarakhand</t>
  </si>
  <si>
    <t>Shruti.Hasan@gmail.com</t>
  </si>
  <si>
    <t>Shruti.Hasan@apple.com</t>
  </si>
  <si>
    <t>**87547920833</t>
  </si>
  <si>
    <t>HSBCNOR8754</t>
  </si>
  <si>
    <t>SHRUT8754A</t>
  </si>
  <si>
    <t>****981490739144</t>
  </si>
  <si>
    <t>DLCPM95048690000000230</t>
  </si>
  <si>
    <t>EM0167</t>
  </si>
  <si>
    <t>Vaijanti Mala</t>
  </si>
  <si>
    <t>Harvinder malik</t>
  </si>
  <si>
    <t>Indore</t>
  </si>
  <si>
    <t>Vaijanti.Mala@gmail.com</t>
  </si>
  <si>
    <t>Vaijanti.Mala@apple.com</t>
  </si>
  <si>
    <t>**87078438567</t>
  </si>
  <si>
    <t>HSBCNOR8707</t>
  </si>
  <si>
    <t>VAIJA8707H</t>
  </si>
  <si>
    <t>****657708987046</t>
  </si>
  <si>
    <t>DLCPM95048690000000227</t>
  </si>
  <si>
    <t>EM0170</t>
  </si>
  <si>
    <t>Barkha Singh</t>
  </si>
  <si>
    <t>HARI KUMAR SINGH</t>
  </si>
  <si>
    <t>Aunt</t>
  </si>
  <si>
    <t>Barkha.Singh@gmail.com</t>
  </si>
  <si>
    <t>Barkha.Singh@apple.com</t>
  </si>
  <si>
    <t>**90954856257</t>
  </si>
  <si>
    <t>HSBCNOR9095</t>
  </si>
  <si>
    <t>BARKH9095H</t>
  </si>
  <si>
    <t>****595308514132</t>
  </si>
  <si>
    <t>EM0188</t>
  </si>
  <si>
    <t>Praniti Chopra</t>
  </si>
  <si>
    <t>Vikram Prasad Juyal</t>
  </si>
  <si>
    <t>Praniti.Chopra@gmail.com</t>
  </si>
  <si>
    <t>Praniti.Chopra@apple.com</t>
  </si>
  <si>
    <t>**89658861624</t>
  </si>
  <si>
    <t>HSBCNOR8965</t>
  </si>
  <si>
    <t>PRANI8965V</t>
  </si>
  <si>
    <t>****587613072026</t>
  </si>
  <si>
    <t>DLCPM95048690000000181</t>
  </si>
  <si>
    <t>EM0198</t>
  </si>
  <si>
    <t>Vinod Khanna</t>
  </si>
  <si>
    <t>Arun Agrawal</t>
  </si>
  <si>
    <t>BUSINESS DEVELOPMENT MANAGER</t>
  </si>
  <si>
    <t>Vinod.Khanna@gmail.com</t>
  </si>
  <si>
    <t>Vinod.Khanna@apple.com</t>
  </si>
  <si>
    <t>**97041377857</t>
  </si>
  <si>
    <t>HSBCNOR9704</t>
  </si>
  <si>
    <t>VINOD9704A</t>
  </si>
  <si>
    <t>****826371849632</t>
  </si>
  <si>
    <t>DLCPM95048690000000244</t>
  </si>
  <si>
    <t>EM0202</t>
  </si>
  <si>
    <t>Akshay Kumar</t>
  </si>
  <si>
    <t>ARUN KUMAR PANDEY</t>
  </si>
  <si>
    <t>SENIOR EXECUTIVE - OPERATIONS</t>
  </si>
  <si>
    <t>new delhi</t>
  </si>
  <si>
    <t>Akshay.Kumar@gmail.com</t>
  </si>
  <si>
    <t>Akshay.Kumar@apple.com</t>
  </si>
  <si>
    <t>B.SC &amp; MBA</t>
  </si>
  <si>
    <t>**85237371415</t>
  </si>
  <si>
    <t>HSBCNOR8523</t>
  </si>
  <si>
    <t>AKSHA8523A</t>
  </si>
  <si>
    <t>****701798677668</t>
  </si>
  <si>
    <t>DLCPM95048690000000193</t>
  </si>
  <si>
    <t>EM0205</t>
  </si>
  <si>
    <t>Mahima Gupta</t>
  </si>
  <si>
    <t>Sanjeev Patodi</t>
  </si>
  <si>
    <t>Jaipur</t>
  </si>
  <si>
    <t>Mahima.Gupta@gmail.com</t>
  </si>
  <si>
    <t>Mahima.Gupta@apple.com</t>
  </si>
  <si>
    <t>**97801907714</t>
  </si>
  <si>
    <t>HSBCNOR9780</t>
  </si>
  <si>
    <t>MAHIM9780S</t>
  </si>
  <si>
    <t>****630087411581</t>
  </si>
  <si>
    <t>DLCPM95048690000000196</t>
  </si>
  <si>
    <t>EM0209</t>
  </si>
  <si>
    <t>Shakti Kapoor</t>
  </si>
  <si>
    <t>DR RITURAJ TONGIA</t>
  </si>
  <si>
    <t>4-Sep-90</t>
  </si>
  <si>
    <t>MANAGER - PRODUCT</t>
  </si>
  <si>
    <t>Faridabad</t>
  </si>
  <si>
    <t>Haryana</t>
  </si>
  <si>
    <t>Shakti.Kapoor@gmail.com</t>
  </si>
  <si>
    <t>Shakti.Kapoor@apple.com</t>
  </si>
  <si>
    <t>**78705670276</t>
  </si>
  <si>
    <t>HSBCNOR7870</t>
  </si>
  <si>
    <t>SHAKT7870D</t>
  </si>
  <si>
    <t>****923577164780</t>
  </si>
  <si>
    <t>DLCPM95048690000000175</t>
  </si>
  <si>
    <t>EM0211</t>
  </si>
  <si>
    <t>Amol Paleker</t>
  </si>
  <si>
    <t>Ramji Agrawal</t>
  </si>
  <si>
    <t>Amol.Paleker@gmail.com</t>
  </si>
  <si>
    <t>Amol.Paleker@apple.com</t>
  </si>
  <si>
    <t>**95991031906</t>
  </si>
  <si>
    <t>HSBCNOR9599</t>
  </si>
  <si>
    <t>AMOL 9599R</t>
  </si>
  <si>
    <t>****743058205987</t>
  </si>
  <si>
    <t>EM0224</t>
  </si>
  <si>
    <t>Vidhya Balan</t>
  </si>
  <si>
    <t>Vijay Bhardwaj</t>
  </si>
  <si>
    <t>Vidhya.Balan@gmail.com</t>
  </si>
  <si>
    <t>Vidhya.Balan@apple.com</t>
  </si>
  <si>
    <t>Bsc</t>
  </si>
  <si>
    <t>**84951705349</t>
  </si>
  <si>
    <t>HSBCNOR8495</t>
  </si>
  <si>
    <t>VIDHY8495V</t>
  </si>
  <si>
    <t>****798707130491</t>
  </si>
  <si>
    <t>DLCPM95048690000000144</t>
  </si>
  <si>
    <t>EXECUTIVE ASSISTANT</t>
  </si>
  <si>
    <t>EM0229</t>
  </si>
  <si>
    <t>Shreya Saren</t>
  </si>
  <si>
    <t>SUBHASH SHARMA</t>
  </si>
  <si>
    <t>10-Sep-17</t>
  </si>
  <si>
    <t>ASSOCIATE SOFTWARE ENGINEER</t>
  </si>
  <si>
    <t>Uttam Nagar</t>
  </si>
  <si>
    <t>Shreya.Saren@gmail.com</t>
  </si>
  <si>
    <t>Shreya.Saren@apple.com</t>
  </si>
  <si>
    <t>**79062497623</t>
  </si>
  <si>
    <t>HSBCNOR7906</t>
  </si>
  <si>
    <t>SHREY7906S</t>
  </si>
  <si>
    <t>****942929600556</t>
  </si>
  <si>
    <t>EM0230</t>
  </si>
  <si>
    <t>Saurabh Shukla</t>
  </si>
  <si>
    <t>Sanjay Agarwal</t>
  </si>
  <si>
    <t>Quality</t>
  </si>
  <si>
    <t>Senior Quality Analyst</t>
  </si>
  <si>
    <t>Saurabh.Shukla@gmail.com</t>
  </si>
  <si>
    <t>Saurabh.Shukla@apple.com</t>
  </si>
  <si>
    <t>**78964765998</t>
  </si>
  <si>
    <t>HSBCNOR7896</t>
  </si>
  <si>
    <t>SAURA7896S</t>
  </si>
  <si>
    <t>****935546394926</t>
  </si>
  <si>
    <t>DLCPM95048690000000185</t>
  </si>
  <si>
    <t>EM0231</t>
  </si>
  <si>
    <t>Richa Chadda</t>
  </si>
  <si>
    <t>Brijesh Arora</t>
  </si>
  <si>
    <t>EXECUTIVE - Team Retention</t>
  </si>
  <si>
    <t>Sahibabad</t>
  </si>
  <si>
    <t>Richa.Chadda@gmail.com</t>
  </si>
  <si>
    <t>Richa.Chadda@apple.com</t>
  </si>
  <si>
    <t>**81879583414</t>
  </si>
  <si>
    <t>HSBCNOR8187</t>
  </si>
  <si>
    <t>RICHA8187B</t>
  </si>
  <si>
    <t>****929503205649</t>
  </si>
  <si>
    <t>DLCPM95048690000000178</t>
  </si>
  <si>
    <t>MANAGER - PRODUCT MARKETING</t>
  </si>
  <si>
    <t>EM0232</t>
  </si>
  <si>
    <t>Sanjay Mishra</t>
  </si>
  <si>
    <t>Sunil Kumar Sinha</t>
  </si>
  <si>
    <t>3-Sep-82</t>
  </si>
  <si>
    <t>Sanjay.Mishra@gmail.com</t>
  </si>
  <si>
    <t>Sanjay.Mishra@apple.com</t>
  </si>
  <si>
    <t>**84851787080</t>
  </si>
  <si>
    <t>HSBCNOR8485</t>
  </si>
  <si>
    <t>SANJA8485S</t>
  </si>
  <si>
    <t>****607578551845</t>
  </si>
  <si>
    <t>EM0244</t>
  </si>
  <si>
    <t>Nawazuddin Siddiqui</t>
  </si>
  <si>
    <t>ABNESH KR KULSHRESTHA</t>
  </si>
  <si>
    <t>BUSINESS DEVELOPMENT EXECUTIVE</t>
  </si>
  <si>
    <t>U.S Nagar</t>
  </si>
  <si>
    <t>Uttrakhand</t>
  </si>
  <si>
    <t>Nawazuddin.Siddiqui@gmail.com</t>
  </si>
  <si>
    <t>Nawazuddin.Siddiqui@apple.com</t>
  </si>
  <si>
    <t>**86568599947</t>
  </si>
  <si>
    <t>HSBCNOR8656</t>
  </si>
  <si>
    <t>NAWAZ8656A</t>
  </si>
  <si>
    <t>****643135276892</t>
  </si>
  <si>
    <t>DLCPM95048690000000218</t>
  </si>
  <si>
    <t>EM0256</t>
  </si>
  <si>
    <t>Sunny Deol</t>
  </si>
  <si>
    <t>Dharam Singh</t>
  </si>
  <si>
    <t>EXECUTIVE - MARKETING</t>
  </si>
  <si>
    <t>Karnal</t>
  </si>
  <si>
    <t>Sunny.Deol@gmail.com</t>
  </si>
  <si>
    <t>Sunny.Deol@apple.com</t>
  </si>
  <si>
    <t>**91679544194</t>
  </si>
  <si>
    <t>HSBCNOR9167</t>
  </si>
  <si>
    <t>SUNNY9167D</t>
  </si>
  <si>
    <t>****830225207299</t>
  </si>
  <si>
    <t>EM0265</t>
  </si>
  <si>
    <t>Shammi Kapoor</t>
  </si>
  <si>
    <t>Pushkar Singh Samant</t>
  </si>
  <si>
    <t>EXECUTIVE - SALES</t>
  </si>
  <si>
    <t>Kolkata</t>
  </si>
  <si>
    <t>Shammi.Kapoor@gmail.com</t>
  </si>
  <si>
    <t>Shammi.Kapoor@apple.com</t>
  </si>
  <si>
    <t>PGD</t>
  </si>
  <si>
    <t>**94207342206</t>
  </si>
  <si>
    <t>HSBCNOR9420</t>
  </si>
  <si>
    <t>SHAMM9420P</t>
  </si>
  <si>
    <t>****827003416022</t>
  </si>
  <si>
    <t>DLCPM95048690000000161</t>
  </si>
  <si>
    <t>EM0269</t>
  </si>
  <si>
    <t>Prithviraj Kapoor</t>
  </si>
  <si>
    <t>Rajendra Gupta</t>
  </si>
  <si>
    <t>INSTRUCTIONAL DESIGNER</t>
  </si>
  <si>
    <t>Prithviraj.Kapoor@gmail.com</t>
  </si>
  <si>
    <t>Prithviraj.Kapoor@apple.com</t>
  </si>
  <si>
    <t>**90034522428</t>
  </si>
  <si>
    <t>HSBCNOR9003</t>
  </si>
  <si>
    <t>PRITH9003R</t>
  </si>
  <si>
    <t>****690583888765</t>
  </si>
  <si>
    <t>EM0271</t>
  </si>
  <si>
    <t>Mahmood Ali</t>
  </si>
  <si>
    <t>Hemant Sareen</t>
  </si>
  <si>
    <t>Channel sales</t>
  </si>
  <si>
    <t>CHANNEL SALES MANAGER</t>
  </si>
  <si>
    <t>Banglore</t>
  </si>
  <si>
    <t>Karnataka</t>
  </si>
  <si>
    <t>Mahmood.Ali@gmail.com</t>
  </si>
  <si>
    <t>Mahmood.Ali@apple.com</t>
  </si>
  <si>
    <t>**88833120204</t>
  </si>
  <si>
    <t>HSBCNOR8883</t>
  </si>
  <si>
    <t>MAHMO8883H</t>
  </si>
  <si>
    <t>****706165448411</t>
  </si>
  <si>
    <t>DLCPM95048690000000162</t>
  </si>
  <si>
    <t>EM0272</t>
  </si>
  <si>
    <t>Deepika Padukon</t>
  </si>
  <si>
    <t>Manmohan Piplani</t>
  </si>
  <si>
    <t>12-Sep-17</t>
  </si>
  <si>
    <t>MANAGER - CORPORATE COMMUNICATIONS</t>
  </si>
  <si>
    <t>Deepika.Padukon@gmail.com</t>
  </si>
  <si>
    <t>Deepika.Padukon@apple.com</t>
  </si>
  <si>
    <t>**83673088627</t>
  </si>
  <si>
    <t>HSBCNOR8367</t>
  </si>
  <si>
    <t>DEEPI8367M</t>
  </si>
  <si>
    <t>****713169382278</t>
  </si>
  <si>
    <t>DLCPM95048690000000140</t>
  </si>
  <si>
    <t>EM0273</t>
  </si>
  <si>
    <t>JITENDRA BAHADUR</t>
  </si>
  <si>
    <t>18-Sep-90</t>
  </si>
  <si>
    <t>ALIGARH</t>
  </si>
  <si>
    <t>**85102878194</t>
  </si>
  <si>
    <t>HSBCNOR8510</t>
  </si>
  <si>
    <t>RAJ K8510J</t>
  </si>
  <si>
    <t>****594587970159</t>
  </si>
  <si>
    <t>EM0275</t>
  </si>
  <si>
    <t>Kishor Kumar</t>
  </si>
  <si>
    <t>Praveen Goswami</t>
  </si>
  <si>
    <t>2-Sep-95</t>
  </si>
  <si>
    <t>WEB DESIGNER</t>
  </si>
  <si>
    <t>Ghaziabad</t>
  </si>
  <si>
    <t>Kishor.Kumar@gmail.com</t>
  </si>
  <si>
    <t>Kishor.Kumar@apple.com</t>
  </si>
  <si>
    <t>**97305714552</t>
  </si>
  <si>
    <t>HSBCNOR9730</t>
  </si>
  <si>
    <t>KISHO9730P</t>
  </si>
  <si>
    <t>****744898859489</t>
  </si>
  <si>
    <t>DLCPM95048690000000112</t>
  </si>
  <si>
    <t>EM0276</t>
  </si>
  <si>
    <t>Sameera Reddy</t>
  </si>
  <si>
    <t>Ajay Kumar Lohani</t>
  </si>
  <si>
    <t>Silchar</t>
  </si>
  <si>
    <t>Assam</t>
  </si>
  <si>
    <t>Sameera.Reddy@gmail.com</t>
  </si>
  <si>
    <t>Sameera.Reddy@apple.com</t>
  </si>
  <si>
    <t>**81038573823</t>
  </si>
  <si>
    <t>HSBCNOR8103</t>
  </si>
  <si>
    <t>SAMEE8103A</t>
  </si>
  <si>
    <t>****965937219509</t>
  </si>
  <si>
    <t>DLCPM95048690000000234</t>
  </si>
  <si>
    <t>EM0278</t>
  </si>
  <si>
    <t>Sonam Kapoor</t>
  </si>
  <si>
    <t>Kailash Kothari</t>
  </si>
  <si>
    <t>18-Sep-95</t>
  </si>
  <si>
    <t>Yamunanagar</t>
  </si>
  <si>
    <t>Sonam.Kapoor@gmail.com</t>
  </si>
  <si>
    <t>Sonam.Kapoor@apple.com</t>
  </si>
  <si>
    <t>**89932209945</t>
  </si>
  <si>
    <t>HSBCNOR8993</t>
  </si>
  <si>
    <t>SONAM8993K</t>
  </si>
  <si>
    <t>****795653716666</t>
  </si>
  <si>
    <t>DLCPM95048690000000164</t>
  </si>
  <si>
    <t>EM0279</t>
  </si>
  <si>
    <t>Ajay Devgon</t>
  </si>
  <si>
    <t>Rohit Aggarwal</t>
  </si>
  <si>
    <t>wife</t>
  </si>
  <si>
    <t>Ajay.Devgon@gmail.com</t>
  </si>
  <si>
    <t>Ajay.Devgon@apple.com</t>
  </si>
  <si>
    <t>**84712933220</t>
  </si>
  <si>
    <t>HSBCNOR8471</t>
  </si>
  <si>
    <t>AJAY 8471R</t>
  </si>
  <si>
    <t>****821388482292</t>
  </si>
  <si>
    <t>DLCPM95048690000000126</t>
  </si>
  <si>
    <t>EM0280</t>
  </si>
  <si>
    <t>Aliya Bhatt</t>
  </si>
  <si>
    <t>AJAY JAIN</t>
  </si>
  <si>
    <t>Sharanpur</t>
  </si>
  <si>
    <t>UP</t>
  </si>
  <si>
    <t>Aliya.Bhatt@gmail.com</t>
  </si>
  <si>
    <t>Aliya.Bhatt@apple.com</t>
  </si>
  <si>
    <t>**81900709362</t>
  </si>
  <si>
    <t>HSBCNOR8190</t>
  </si>
  <si>
    <t>ALIYA8190A</t>
  </si>
  <si>
    <t>****930991248863</t>
  </si>
  <si>
    <t>EM0283</t>
  </si>
  <si>
    <t>Sekher Suman</t>
  </si>
  <si>
    <t>Chitra das</t>
  </si>
  <si>
    <t>12-Sep-18</t>
  </si>
  <si>
    <t>Sekher.Suman@gmail.com</t>
  </si>
  <si>
    <t>Sekher.Suman@apple.com</t>
  </si>
  <si>
    <t>M.Com</t>
  </si>
  <si>
    <t>**79905704914</t>
  </si>
  <si>
    <t>HSBCNOR7990</t>
  </si>
  <si>
    <t>SEKHE7990C</t>
  </si>
  <si>
    <t>****982946654382</t>
  </si>
  <si>
    <t>DLCPM95048690000000188</t>
  </si>
  <si>
    <t>EM0285</t>
  </si>
  <si>
    <t>Kangna Ranaut</t>
  </si>
  <si>
    <t>Sanjoy Brata Nag</t>
  </si>
  <si>
    <t>Executive Sales</t>
  </si>
  <si>
    <t>Hathras</t>
  </si>
  <si>
    <t>Kangna.Ranaut@gmail.com</t>
  </si>
  <si>
    <t>Kangna.Ranaut@apple.com</t>
  </si>
  <si>
    <t>**84916059745</t>
  </si>
  <si>
    <t>HSBCNOR8491</t>
  </si>
  <si>
    <t>KANGN8491S</t>
  </si>
  <si>
    <t>****978881042560</t>
  </si>
  <si>
    <t>DLCPM95048690000000133</t>
  </si>
  <si>
    <t>EM0288</t>
  </si>
  <si>
    <t>Sanjay Dutt</t>
  </si>
  <si>
    <t>Monojit Das</t>
  </si>
  <si>
    <t>Sanjay.Dutt@gmail.com</t>
  </si>
  <si>
    <t>Sanjay.Dutt@apple.com</t>
  </si>
  <si>
    <t>**79437261062</t>
  </si>
  <si>
    <t>HSBCNOR7943</t>
  </si>
  <si>
    <t>SANJA7943M</t>
  </si>
  <si>
    <t>****658614533393</t>
  </si>
  <si>
    <t>DLCPM95048690000000120</t>
  </si>
  <si>
    <t>2 Years 11 Months 24 Days.</t>
  </si>
  <si>
    <t>Business Analyst - Client Service &amp; Support</t>
  </si>
  <si>
    <t>EM0290</t>
  </si>
  <si>
    <t>Sushmita Sain</t>
  </si>
  <si>
    <t>VIJAY KUMAR BV</t>
  </si>
  <si>
    <t>Dehradun</t>
  </si>
  <si>
    <t>Sister</t>
  </si>
  <si>
    <t>Sushmita.Sain@gmail.com</t>
  </si>
  <si>
    <t>Sushmita.Sain@apple.com</t>
  </si>
  <si>
    <t>**88151297593</t>
  </si>
  <si>
    <t>HSBCNOR8815</t>
  </si>
  <si>
    <t>SUSHM8815V</t>
  </si>
  <si>
    <t>****939228946741</t>
  </si>
  <si>
    <t>TEAM CORDINATOR</t>
  </si>
  <si>
    <t>EM0291</t>
  </si>
  <si>
    <t>Kay Kay Menon</t>
  </si>
  <si>
    <t>BHOMICK BAHRI</t>
  </si>
  <si>
    <t>Enterprise Support</t>
  </si>
  <si>
    <t>Kay.Kay@gmail.com</t>
  </si>
  <si>
    <t>Kay.Kay@apple.com</t>
  </si>
  <si>
    <t>**80732462288</t>
  </si>
  <si>
    <t>HSBCNOR8073</t>
  </si>
  <si>
    <t>KAY K8073B</t>
  </si>
  <si>
    <t>****798608165249</t>
  </si>
  <si>
    <t>DLCPM95048690000000128</t>
  </si>
  <si>
    <t>EM0294</t>
  </si>
  <si>
    <t>Firoz Khan</t>
  </si>
  <si>
    <t>Pankaj</t>
  </si>
  <si>
    <t>EXECUTIVE - Inside sales</t>
  </si>
  <si>
    <t>Firoz.Khan@gmail.com</t>
  </si>
  <si>
    <t>Firoz.Khan@apple.com</t>
  </si>
  <si>
    <t>**81588498959</t>
  </si>
  <si>
    <t>HSBCNOR8158</t>
  </si>
  <si>
    <t>FIROZ8158P</t>
  </si>
  <si>
    <t>****696901726850</t>
  </si>
  <si>
    <t>DLCPM95048690000000247</t>
  </si>
  <si>
    <t>TEAM LEADER - Tech</t>
  </si>
  <si>
    <t>EM0296</t>
  </si>
  <si>
    <t>Neha Dhupia</t>
  </si>
  <si>
    <t>RAVI KUMAR GOYAL</t>
  </si>
  <si>
    <t>Kanpur</t>
  </si>
  <si>
    <t>Neha.Dhupia@gmail.com</t>
  </si>
  <si>
    <t>Neha.Dhupia@apple.com</t>
  </si>
  <si>
    <t>**97382393972</t>
  </si>
  <si>
    <t>HSBCNOR9738</t>
  </si>
  <si>
    <t>NEHA 9738R</t>
  </si>
  <si>
    <t>****646622080816</t>
  </si>
  <si>
    <t>DLCPM95048690000000220</t>
  </si>
  <si>
    <t>ASSISTANT MANAGER - Direct Sales</t>
  </si>
  <si>
    <t>EM0303</t>
  </si>
  <si>
    <t>Sonali Bendre</t>
  </si>
  <si>
    <t>TAHIR HASHMI</t>
  </si>
  <si>
    <t>8-Sep-18</t>
  </si>
  <si>
    <t>Sr. Software developer</t>
  </si>
  <si>
    <t>Meerut</t>
  </si>
  <si>
    <t>up</t>
  </si>
  <si>
    <t>Sonali.Bendre@gmail.com</t>
  </si>
  <si>
    <t>Sonali.Bendre@apple.com</t>
  </si>
  <si>
    <t>**86736908530</t>
  </si>
  <si>
    <t>HSBCNOR8673</t>
  </si>
  <si>
    <t>SONAL8673T</t>
  </si>
  <si>
    <t>****921860030070</t>
  </si>
  <si>
    <t>EM0307</t>
  </si>
  <si>
    <t>Shahid Kapoor</t>
  </si>
  <si>
    <t>VISHWASH SINGH</t>
  </si>
  <si>
    <t>EXECUTIVE - INSIDE SALES</t>
  </si>
  <si>
    <t>Shahid.Kapoor@gmail.com</t>
  </si>
  <si>
    <t>Shahid.Kapoor@apple.com</t>
  </si>
  <si>
    <t>**79267542872</t>
  </si>
  <si>
    <t>HSBCNOR7926</t>
  </si>
  <si>
    <t>SHAHI7926V</t>
  </si>
  <si>
    <t>****893515020671</t>
  </si>
  <si>
    <t>DLCPM95048690000000197</t>
  </si>
  <si>
    <t>EM0308</t>
  </si>
  <si>
    <t>Balraj Sahni</t>
  </si>
  <si>
    <t>Ali Ahmed Choudhury</t>
  </si>
  <si>
    <t>Brother-In-Law</t>
  </si>
  <si>
    <t>Balraj.Sahni@gmail.com</t>
  </si>
  <si>
    <t>Balraj.Sahni@apple.com</t>
  </si>
  <si>
    <t>**97874080207</t>
  </si>
  <si>
    <t>HSBCNOR9787</t>
  </si>
  <si>
    <t>BALRA9787A</t>
  </si>
  <si>
    <t>****927820735868</t>
  </si>
  <si>
    <t>EM0309</t>
  </si>
  <si>
    <t>Neelam Singh</t>
  </si>
  <si>
    <t>Munish Soni</t>
  </si>
  <si>
    <t>25-Sep-95</t>
  </si>
  <si>
    <t>Neelam.Singh@gmail.com</t>
  </si>
  <si>
    <t>Neelam.Singh@apple.com</t>
  </si>
  <si>
    <t>M.A-Economics</t>
  </si>
  <si>
    <t>**89912170338</t>
  </si>
  <si>
    <t>HSBCNOR8991</t>
  </si>
  <si>
    <t>NEELA8991M</t>
  </si>
  <si>
    <t>****689126333725</t>
  </si>
  <si>
    <t>DLCPM95048690000000165</t>
  </si>
  <si>
    <t>EM0310</t>
  </si>
  <si>
    <t>Manisha Korala</t>
  </si>
  <si>
    <t>Puran Singh</t>
  </si>
  <si>
    <t>SOFTWARE TESTER</t>
  </si>
  <si>
    <t>Manisha.Korala@gmail.com</t>
  </si>
  <si>
    <t>Manisha.Korala@apple.com</t>
  </si>
  <si>
    <t>**94369217316</t>
  </si>
  <si>
    <t>HSBCNOR9436</t>
  </si>
  <si>
    <t>MANIS9436P</t>
  </si>
  <si>
    <t>****640519585733</t>
  </si>
  <si>
    <t>DLCPM95048690000000132</t>
  </si>
  <si>
    <t>EM0311</t>
  </si>
  <si>
    <t>Katrena Kaif</t>
  </si>
  <si>
    <t>SUNIL KUMAR SHARMA</t>
  </si>
  <si>
    <t>O- (O Negative)</t>
  </si>
  <si>
    <t>Agra</t>
  </si>
  <si>
    <t>Katrena.Kaif@gmail.com</t>
  </si>
  <si>
    <t>Katrena.Kaif@apple.com</t>
  </si>
  <si>
    <t>**79259554557</t>
  </si>
  <si>
    <t>HSBCNOR7925</t>
  </si>
  <si>
    <t>KATRE7925S</t>
  </si>
  <si>
    <t>****973758543127</t>
  </si>
  <si>
    <t>DLCPM95048690000000124</t>
  </si>
  <si>
    <t>EM0313</t>
  </si>
  <si>
    <t>Shashi Kapoor</t>
  </si>
  <si>
    <t>Ambika Mitra</t>
  </si>
  <si>
    <t>Pending</t>
  </si>
  <si>
    <t>Senior Executive-HR</t>
  </si>
  <si>
    <t>Bulandshahr</t>
  </si>
  <si>
    <t>U.P.</t>
  </si>
  <si>
    <t>Uncle</t>
  </si>
  <si>
    <t>Shashi.Kapoor@gmail.com</t>
  </si>
  <si>
    <t>Shashi.Kapoor@apple.com</t>
  </si>
  <si>
    <t>**87801324526</t>
  </si>
  <si>
    <t>HSBCNOR8780</t>
  </si>
  <si>
    <t>SHASH8780A</t>
  </si>
  <si>
    <t>****683697077113</t>
  </si>
  <si>
    <t>EM0314</t>
  </si>
  <si>
    <t>Aditi Rao</t>
  </si>
  <si>
    <t>Ashok Kumar Mandal</t>
  </si>
  <si>
    <t>1-Sep-92</t>
  </si>
  <si>
    <t>Patna</t>
  </si>
  <si>
    <t>Bihar</t>
  </si>
  <si>
    <t>Aditi.Rao@gmail.com</t>
  </si>
  <si>
    <t>Aditi.Rao@apple.com</t>
  </si>
  <si>
    <t>**93923700251</t>
  </si>
  <si>
    <t>HSBCNOR9392</t>
  </si>
  <si>
    <t>ADITI9392A</t>
  </si>
  <si>
    <t>****683616883273</t>
  </si>
  <si>
    <t>DLCPM95048690000000123</t>
  </si>
  <si>
    <t>SENIOR EXECUTIVE - ACCOUNT RENEWAL</t>
  </si>
  <si>
    <t>EM0315</t>
  </si>
  <si>
    <t>Ranbeer Kapoor</t>
  </si>
  <si>
    <t>Vijay Kumar Behal</t>
  </si>
  <si>
    <t>EXECUTIVE - BUSINESS DEVELOPMENT</t>
  </si>
  <si>
    <t>Ranbeer.Kapoor@gmail.com</t>
  </si>
  <si>
    <t>Ranbeer.Kapoor@apple.com</t>
  </si>
  <si>
    <t>**91939477673</t>
  </si>
  <si>
    <t>HSBCNOR9193</t>
  </si>
  <si>
    <t>RANBE9193V</t>
  </si>
  <si>
    <t>****846867072175</t>
  </si>
  <si>
    <t>DLCPM95048690000000245</t>
  </si>
  <si>
    <t>EM0316</t>
  </si>
  <si>
    <t>Salman Khan</t>
  </si>
  <si>
    <t>Shankar Mani Kandwal</t>
  </si>
  <si>
    <t>Renewal Executive</t>
  </si>
  <si>
    <t>Salman.Khan@gmail.com</t>
  </si>
  <si>
    <t>Salman.Khan@apple.com</t>
  </si>
  <si>
    <t>**90920222685</t>
  </si>
  <si>
    <t>HSBCNOR9092</t>
  </si>
  <si>
    <t>SALMA9092S</t>
  </si>
  <si>
    <t>****817803138544</t>
  </si>
  <si>
    <t>DLCPM95048690000000199</t>
  </si>
  <si>
    <t>EM0317</t>
  </si>
  <si>
    <t>Amy Jacson</t>
  </si>
  <si>
    <t>RadheShyam Sharma</t>
  </si>
  <si>
    <t>Amy.Jacson@gmail.com</t>
  </si>
  <si>
    <t>Amy.Jacson@apple.com</t>
  </si>
  <si>
    <t>B.Sc &amp; MBA</t>
  </si>
  <si>
    <t>**85933797351</t>
  </si>
  <si>
    <t>HSBCNOR8593</t>
  </si>
  <si>
    <t>AMY J8593R</t>
  </si>
  <si>
    <t>****646252391626</t>
  </si>
  <si>
    <t>3 Months</t>
  </si>
  <si>
    <t>EM0318</t>
  </si>
  <si>
    <t>Rani Mukharji</t>
  </si>
  <si>
    <t>Ravinder Wadhwa</t>
  </si>
  <si>
    <t>Rani.Mukharji@gmail.com</t>
  </si>
  <si>
    <t>Rani.Mukharji@apple.com</t>
  </si>
  <si>
    <t>**85888044399</t>
  </si>
  <si>
    <t>HSBCNOR8588</t>
  </si>
  <si>
    <t>RANI 8588R</t>
  </si>
  <si>
    <t>****841361482333</t>
  </si>
  <si>
    <t>DLCPM95048690000000219</t>
  </si>
  <si>
    <t>EM0319</t>
  </si>
  <si>
    <t>Kareena Kapoor</t>
  </si>
  <si>
    <t>Mushtaq Ahmad Qadeemi</t>
  </si>
  <si>
    <t>1-Sep-94</t>
  </si>
  <si>
    <t>Customer Support Executive</t>
  </si>
  <si>
    <t>single</t>
  </si>
  <si>
    <t>Pithoragarh</t>
  </si>
  <si>
    <t>Kareena.Kapoor@gmail.com</t>
  </si>
  <si>
    <t>Kareena.Kapoor@apple.com</t>
  </si>
  <si>
    <t>**85028253087</t>
  </si>
  <si>
    <t>HSBCNOR8502</t>
  </si>
  <si>
    <t>KAREE8502M</t>
  </si>
  <si>
    <t>****686893971479</t>
  </si>
  <si>
    <t>EM0320</t>
  </si>
  <si>
    <t>Lara Dutta</t>
  </si>
  <si>
    <t>Rajeev Bansal</t>
  </si>
  <si>
    <t>Key Account Manager</t>
  </si>
  <si>
    <t>married</t>
  </si>
  <si>
    <t>Lara.Dutta@gmail.com</t>
  </si>
  <si>
    <t>Lara.Dutta@apple.com</t>
  </si>
  <si>
    <t>BCA</t>
  </si>
  <si>
    <t>**89842426380</t>
  </si>
  <si>
    <t>HSBCNOR8984</t>
  </si>
  <si>
    <t>LARA 8984R</t>
  </si>
  <si>
    <t>****977906002893</t>
  </si>
  <si>
    <t>EM0322</t>
  </si>
  <si>
    <t>Konkona Sain</t>
  </si>
  <si>
    <t>Ram Prakash Gupta</t>
  </si>
  <si>
    <t>Executive-Sales</t>
  </si>
  <si>
    <t>Konkona.Sain@gmail.com</t>
  </si>
  <si>
    <t>Konkona.Sain@apple.com</t>
  </si>
  <si>
    <t>**86147408661</t>
  </si>
  <si>
    <t>HSBCNOR8614</t>
  </si>
  <si>
    <t>KONKO8614R</t>
  </si>
  <si>
    <t>****951820602555</t>
  </si>
  <si>
    <t>EM0323</t>
  </si>
  <si>
    <t>Bipasha Basu</t>
  </si>
  <si>
    <t>Dilip Kumar Hajela</t>
  </si>
  <si>
    <t>Executive</t>
  </si>
  <si>
    <t>Bipasha.Basu@gmail.com</t>
  </si>
  <si>
    <t>Bipasha.Basu@apple.com</t>
  </si>
  <si>
    <t>**86419001497</t>
  </si>
  <si>
    <t>HSBCNOR8641</t>
  </si>
  <si>
    <t>BIPAS8641D</t>
  </si>
  <si>
    <t>****634579921348</t>
  </si>
  <si>
    <t>EM0325</t>
  </si>
  <si>
    <t>Anushka Sharma</t>
  </si>
  <si>
    <t>Hemant Dandona</t>
  </si>
  <si>
    <t>Anushka.Sharma@gmail.com</t>
  </si>
  <si>
    <t>Anushka.Sharma@apple.com</t>
  </si>
  <si>
    <t>**80576122721</t>
  </si>
  <si>
    <t>HSBCNOR8057</t>
  </si>
  <si>
    <t>ANUSH8057H</t>
  </si>
  <si>
    <t>****727109303792</t>
  </si>
  <si>
    <t>DLCPM95048690000000235</t>
  </si>
  <si>
    <t>EM0326</t>
  </si>
  <si>
    <t>Isha Gupta</t>
  </si>
  <si>
    <t>Mahaveer Kumar Chhabra</t>
  </si>
  <si>
    <t>Isha.Gupta@gmail.com</t>
  </si>
  <si>
    <t>Isha.Gupta@apple.com</t>
  </si>
  <si>
    <t>**81906597837</t>
  </si>
  <si>
    <t>ISHA 8190M</t>
  </si>
  <si>
    <t>****886470321428</t>
  </si>
  <si>
    <t>EM0327</t>
  </si>
  <si>
    <t>Rakesh Roshan</t>
  </si>
  <si>
    <t>Guna</t>
  </si>
  <si>
    <t>Rakesh.Roshan@gmail.com</t>
  </si>
  <si>
    <t>Rakesh.Roshan@apple.com</t>
  </si>
  <si>
    <t>B-Leve</t>
  </si>
  <si>
    <t>**95318970502</t>
  </si>
  <si>
    <t>HSBCNOR9531</t>
  </si>
  <si>
    <t>RAKES9531R</t>
  </si>
  <si>
    <t>****865121814014</t>
  </si>
  <si>
    <t>EM0328</t>
  </si>
  <si>
    <t>Amrita Rao</t>
  </si>
  <si>
    <t>ALEXIUS TOPPO</t>
  </si>
  <si>
    <t>Amrita.Rao@gmail.com</t>
  </si>
  <si>
    <t>Amrita.Rao@apple.com</t>
  </si>
  <si>
    <t>M.Com.</t>
  </si>
  <si>
    <t>**81315915194</t>
  </si>
  <si>
    <t>HSBCNOR8131</t>
  </si>
  <si>
    <t>AMRIT8131A</t>
  </si>
  <si>
    <t>****634481269254</t>
  </si>
  <si>
    <t>DLCPM95048690000000192</t>
  </si>
  <si>
    <t>EM0331</t>
  </si>
  <si>
    <t>Aysha Takia</t>
  </si>
  <si>
    <t>DR PRAVEEN SRIVASTAVA</t>
  </si>
  <si>
    <t>Dhanbaad</t>
  </si>
  <si>
    <t>Jharkhand</t>
  </si>
  <si>
    <t>Aysha.Takia@gmail.com</t>
  </si>
  <si>
    <t>Aysha.Takia@apple.com</t>
  </si>
  <si>
    <t>**83489225218</t>
  </si>
  <si>
    <t>HSBCNOR8348</t>
  </si>
  <si>
    <t>AYSHA8348D</t>
  </si>
  <si>
    <t>****804479344633</t>
  </si>
  <si>
    <t>DLCPM95048690000000229</t>
  </si>
  <si>
    <t>EM0332</t>
  </si>
  <si>
    <t>Dia Mirza</t>
  </si>
  <si>
    <t>Surender Kumar Mishra</t>
  </si>
  <si>
    <t>Gorakhpur</t>
  </si>
  <si>
    <t>Dia.Mirza@gmail.com</t>
  </si>
  <si>
    <t>Dia.Mirza@apple.com</t>
  </si>
  <si>
    <t>**90969505171</t>
  </si>
  <si>
    <t>HSBCNOR9096</t>
  </si>
  <si>
    <t>DIA M9096S</t>
  </si>
  <si>
    <t>****594976674971</t>
  </si>
  <si>
    <t>DLCPM95048690000000202</t>
  </si>
  <si>
    <t>MANAGER-CLIENT SERVICING</t>
  </si>
  <si>
    <t>HEAD-CLIENT SERVICING AND SUPPORT</t>
  </si>
  <si>
    <t>EM0333</t>
  </si>
  <si>
    <t>Shradha Kapoor</t>
  </si>
  <si>
    <t>Ganesh Shankar Mehta</t>
  </si>
  <si>
    <t>10-Sep-94</t>
  </si>
  <si>
    <t>Executive-Finance And Accounts</t>
  </si>
  <si>
    <t>Rohtak</t>
  </si>
  <si>
    <t>Shradha.Kapoor@gmail.com</t>
  </si>
  <si>
    <t>Shradha.Kapoor@apple.com</t>
  </si>
  <si>
    <t>**79497615032</t>
  </si>
  <si>
    <t>HSBCNOR7949</t>
  </si>
  <si>
    <t>SHRAD7949G</t>
  </si>
  <si>
    <t>****881817239193</t>
  </si>
  <si>
    <t>DLCPM95048690000000241</t>
  </si>
  <si>
    <t>EM0334</t>
  </si>
  <si>
    <t>Farukh Shaikh</t>
  </si>
  <si>
    <t>Ashim Trikha</t>
  </si>
  <si>
    <t>Farukh.Shaikh@gmail.com</t>
  </si>
  <si>
    <t>Farukh.Shaikh@apple.com</t>
  </si>
  <si>
    <t>B.Com.</t>
  </si>
  <si>
    <t>**98134932115</t>
  </si>
  <si>
    <t>HSBCNOR9813</t>
  </si>
  <si>
    <t>FARUK9813A</t>
  </si>
  <si>
    <t>****873597400251</t>
  </si>
  <si>
    <t>DLCPM95048690000000107</t>
  </si>
  <si>
    <t>EM0335</t>
  </si>
  <si>
    <t>Amjad Khan</t>
  </si>
  <si>
    <t>VIJAY PRATAP SINGH</t>
  </si>
  <si>
    <t>Assistant Manager-Channel sales</t>
  </si>
  <si>
    <t>Amjad.Khan@gmail.com</t>
  </si>
  <si>
    <t>Amjad.Khan@apple.com</t>
  </si>
  <si>
    <t>**89098418949</t>
  </si>
  <si>
    <t>HSBCNOR8909</t>
  </si>
  <si>
    <t>AMJAD8909V</t>
  </si>
  <si>
    <t>****753504813981</t>
  </si>
  <si>
    <t>EM0339</t>
  </si>
  <si>
    <t>Sonakshi sinha</t>
  </si>
  <si>
    <t>K P CHOUDHARY</t>
  </si>
  <si>
    <t>Sr Software Developer</t>
  </si>
  <si>
    <t>Sonakshi.sinha@gmail.com</t>
  </si>
  <si>
    <t>Sonakshi.sinha@apple.com</t>
  </si>
  <si>
    <t>**89944916892</t>
  </si>
  <si>
    <t>HSBCNOR8994</t>
  </si>
  <si>
    <t>SONAK8994K</t>
  </si>
  <si>
    <t>****739268769017</t>
  </si>
  <si>
    <t>DLCPM95048690000000172</t>
  </si>
  <si>
    <t>EM0340</t>
  </si>
  <si>
    <t>Danny Denzongpa</t>
  </si>
  <si>
    <t>Satish Bathla</t>
  </si>
  <si>
    <t>Junior - System Monitoring Analyst</t>
  </si>
  <si>
    <t>Danny.Denzongpa@gmail.com</t>
  </si>
  <si>
    <t>Danny.Denzongpa@apple.com</t>
  </si>
  <si>
    <t>**88532993951</t>
  </si>
  <si>
    <t>HSBCNOR8853</t>
  </si>
  <si>
    <t>DANNY8853S</t>
  </si>
  <si>
    <t>****968846779172</t>
  </si>
  <si>
    <t>DLCPM95048690000000122</t>
  </si>
  <si>
    <t>EM0341</t>
  </si>
  <si>
    <t>Annu Kapoor</t>
  </si>
  <si>
    <t>M P SINGH</t>
  </si>
  <si>
    <t>Admin</t>
  </si>
  <si>
    <t>Sr Executive Admin</t>
  </si>
  <si>
    <t>Annu.Kapoor@gmail.com</t>
  </si>
  <si>
    <t>Annu.Kapoor@apple.com</t>
  </si>
  <si>
    <t>B.sc</t>
  </si>
  <si>
    <t>**88757006370</t>
  </si>
  <si>
    <t>HSBCNOR8875</t>
  </si>
  <si>
    <t>ANNU 8875M</t>
  </si>
  <si>
    <t>****811414104049</t>
  </si>
  <si>
    <t>EM0342</t>
  </si>
  <si>
    <t>Saif Ali Khan</t>
  </si>
  <si>
    <t>Anil Dwivedi</t>
  </si>
  <si>
    <t>Sr Executive Digital Marketing</t>
  </si>
  <si>
    <t>Saif.Ali@gmail.com</t>
  </si>
  <si>
    <t>Saif.Ali@apple.com</t>
  </si>
  <si>
    <t>BBA+PGDM</t>
  </si>
  <si>
    <t>**83006003849</t>
  </si>
  <si>
    <t>HSBCNOR8300</t>
  </si>
  <si>
    <t>SAIF 8300A</t>
  </si>
  <si>
    <t>****953724316987</t>
  </si>
  <si>
    <t>EM0343</t>
  </si>
  <si>
    <t>Rajpal Yadav</t>
  </si>
  <si>
    <t>Manoj Rambal</t>
  </si>
  <si>
    <t>Rajpal.Yadav@gmail.com</t>
  </si>
  <si>
    <t>Rajpal.Yadav@apple.com</t>
  </si>
  <si>
    <t>BA+PGDM</t>
  </si>
  <si>
    <t>**80581404460</t>
  </si>
  <si>
    <t>HSBCNOR8058</t>
  </si>
  <si>
    <t>RAJPA8058M</t>
  </si>
  <si>
    <t>****801640510064</t>
  </si>
  <si>
    <t>DLCPM95048690000000147</t>
  </si>
  <si>
    <t>EM0344</t>
  </si>
  <si>
    <t>Nargis Fakhri</t>
  </si>
  <si>
    <t>Umesh Rekhe</t>
  </si>
  <si>
    <t>husband</t>
  </si>
  <si>
    <t>Nargis.Fakhri@gmail.com</t>
  </si>
  <si>
    <t>Nargis.Fakhri@apple.com</t>
  </si>
  <si>
    <t>B.com+MBA</t>
  </si>
  <si>
    <t>**82024101848</t>
  </si>
  <si>
    <t>HSBCNOR8202</t>
  </si>
  <si>
    <t>NARGI8202U</t>
  </si>
  <si>
    <t>****701285676520</t>
  </si>
  <si>
    <t>EM0345</t>
  </si>
  <si>
    <t>Govardhan Asrani</t>
  </si>
  <si>
    <t>Jyoti Prakash Agarwal</t>
  </si>
  <si>
    <t>HR Manager- Ops</t>
  </si>
  <si>
    <t>Govardhan.Asrani@gmail.com</t>
  </si>
  <si>
    <t>Govardhan.Asrani@apple.com</t>
  </si>
  <si>
    <t>**91160398856</t>
  </si>
  <si>
    <t>HSBCNOR9116</t>
  </si>
  <si>
    <t>GOVAR9116J</t>
  </si>
  <si>
    <t>****780198306824</t>
  </si>
  <si>
    <t>Team Lead - Direct Sales</t>
  </si>
  <si>
    <t>EM0346</t>
  </si>
  <si>
    <t>Asin Thottumkal</t>
  </si>
  <si>
    <t>Jagminder Singh</t>
  </si>
  <si>
    <t>Executive - Talent Acquisition</t>
  </si>
  <si>
    <t>Asin.Thottumkal@gmail.com</t>
  </si>
  <si>
    <t>Asin.Thottumkal@apple.com</t>
  </si>
  <si>
    <t>B.Tech+MBA</t>
  </si>
  <si>
    <t>**81072216416</t>
  </si>
  <si>
    <t>HSBCNOR8107</t>
  </si>
  <si>
    <t>ASIN 8107J</t>
  </si>
  <si>
    <t>****696774081822</t>
  </si>
  <si>
    <t>EM0348</t>
  </si>
  <si>
    <t>Raj Babbar</t>
  </si>
  <si>
    <t>Pankaj Jain</t>
  </si>
  <si>
    <t>Management Trainee</t>
  </si>
  <si>
    <t>Raj.Babbar@gmail.com</t>
  </si>
  <si>
    <t>Raj.Babbar@apple.com</t>
  </si>
  <si>
    <t>**81275034110</t>
  </si>
  <si>
    <t>HSBCNOR8127</t>
  </si>
  <si>
    <t>RAJ B8127P</t>
  </si>
  <si>
    <t>****682396945687</t>
  </si>
  <si>
    <t>EM0349</t>
  </si>
  <si>
    <t>Jimmy Sheirgill</t>
  </si>
  <si>
    <t>Charan Singh Saini</t>
  </si>
  <si>
    <t>Jimmy.Sheirgill@gmail.com</t>
  </si>
  <si>
    <t>Jimmy.Sheirgill@apple.com</t>
  </si>
  <si>
    <t>**86045501564</t>
  </si>
  <si>
    <t>HSBCNOR8604</t>
  </si>
  <si>
    <t>JIMMY8604C</t>
  </si>
  <si>
    <t>****873578132331</t>
  </si>
  <si>
    <t>EM0350</t>
  </si>
  <si>
    <t>Malika Sherawat</t>
  </si>
  <si>
    <t>Arvind Chaudhary</t>
  </si>
  <si>
    <t>Malika.Sherawat@gmail.com</t>
  </si>
  <si>
    <t>Malika.Sherawat@apple.com</t>
  </si>
  <si>
    <t>BE (IT)</t>
  </si>
  <si>
    <t>**95184281797</t>
  </si>
  <si>
    <t>HSBCNOR9518</t>
  </si>
  <si>
    <t>MALIK9518A</t>
  </si>
  <si>
    <t>****949947139612</t>
  </si>
  <si>
    <t>Team Lead - Tech</t>
  </si>
  <si>
    <t>EM0351</t>
  </si>
  <si>
    <t>Arshad Varsi</t>
  </si>
  <si>
    <t>Mohammad Anwar</t>
  </si>
  <si>
    <t>Exeuctive</t>
  </si>
  <si>
    <t>Arshad.Varsi@gmail.com</t>
  </si>
  <si>
    <t>Arshad.Varsi@apple.com</t>
  </si>
  <si>
    <t>**98635961992</t>
  </si>
  <si>
    <t>HSBCNOR9863</t>
  </si>
  <si>
    <t>ARSHA9863M</t>
  </si>
  <si>
    <t>****871217324928</t>
  </si>
  <si>
    <t>DLCPM95048690000000115</t>
  </si>
  <si>
    <t>EM0352</t>
  </si>
  <si>
    <t>Farhan Akhter</t>
  </si>
  <si>
    <t>Bijendra Kumar Singh</t>
  </si>
  <si>
    <t>Software Developer</t>
  </si>
  <si>
    <t>Mayur Vihar</t>
  </si>
  <si>
    <t>Farhan.Akhter@gmail.com</t>
  </si>
  <si>
    <t>Farhan.Akhter@apple.com</t>
  </si>
  <si>
    <t>**90027323923</t>
  </si>
  <si>
    <t>HSBCNOR9002</t>
  </si>
  <si>
    <t>FARHA9002B</t>
  </si>
  <si>
    <t>****959017197470</t>
  </si>
  <si>
    <t>DLCPM95048690000000216</t>
  </si>
  <si>
    <t>Assistant Manager</t>
  </si>
  <si>
    <t>EM0353</t>
  </si>
  <si>
    <t>Abhishek Bachchan</t>
  </si>
  <si>
    <t>Mukesh Kumar Tulsian</t>
  </si>
  <si>
    <t>Abhishek.Bachchan@gmail.com</t>
  </si>
  <si>
    <t>Abhishek.Bachchan@apple.com</t>
  </si>
  <si>
    <t>**83255132522</t>
  </si>
  <si>
    <t>HSBCNOR8325</t>
  </si>
  <si>
    <t>ABHIS8325M</t>
  </si>
  <si>
    <t>****694969976775</t>
  </si>
  <si>
    <t>DLCPM95048690000000155</t>
  </si>
  <si>
    <t>EM0354</t>
  </si>
  <si>
    <t>Gulshan Grover</t>
  </si>
  <si>
    <t>Kunwar Singh Negi</t>
  </si>
  <si>
    <t>Gulshan.Grover@gmail.com</t>
  </si>
  <si>
    <t>Gulshan.Grover@apple.com</t>
  </si>
  <si>
    <t>**97303991851</t>
  </si>
  <si>
    <t>GULSH9730K</t>
  </si>
  <si>
    <t>****702468441518</t>
  </si>
  <si>
    <t>Manager</t>
  </si>
  <si>
    <t>EM0355</t>
  </si>
  <si>
    <t>Preeniti Chopra</t>
  </si>
  <si>
    <t>Pritpal Singh</t>
  </si>
  <si>
    <t>Preeniti.Chopra@gmail.com</t>
  </si>
  <si>
    <t>Preeniti.Chopra@apple.com</t>
  </si>
  <si>
    <t>**98560956684</t>
  </si>
  <si>
    <t>HSBCNOR9856</t>
  </si>
  <si>
    <t>PREEN9856P</t>
  </si>
  <si>
    <t>****910034328303</t>
  </si>
  <si>
    <t>EM0356</t>
  </si>
  <si>
    <t>Om Prakash</t>
  </si>
  <si>
    <t>Rajesh Jain</t>
  </si>
  <si>
    <t>Om.Prakash@gmail.com</t>
  </si>
  <si>
    <t>Om.Prakash@apple.com</t>
  </si>
  <si>
    <t>B.com</t>
  </si>
  <si>
    <t>**89761240320</t>
  </si>
  <si>
    <t>HSBCNOR8976</t>
  </si>
  <si>
    <t>OM PR8976R</t>
  </si>
  <si>
    <t>****850715953541</t>
  </si>
  <si>
    <t>EM0357</t>
  </si>
  <si>
    <t>Yami Goatam</t>
  </si>
  <si>
    <t>Vivekananda Roy</t>
  </si>
  <si>
    <t>Grater Noida</t>
  </si>
  <si>
    <t>Yami.Goatam@gmail.com</t>
  </si>
  <si>
    <t>Yami.Goatam@apple.com</t>
  </si>
  <si>
    <t>**96039430045</t>
  </si>
  <si>
    <t>HSBCNOR9603</t>
  </si>
  <si>
    <t>YAMI 9603V</t>
  </si>
  <si>
    <t>****628551424225</t>
  </si>
  <si>
    <t>EM0358</t>
  </si>
  <si>
    <t>Disha Patani</t>
  </si>
  <si>
    <t>K.K Agarwal</t>
  </si>
  <si>
    <t>Disha.Patani@gmail.com</t>
  </si>
  <si>
    <t>Disha.Patani@apple.com</t>
  </si>
  <si>
    <t>**93201553245</t>
  </si>
  <si>
    <t>HSBCNOR9320</t>
  </si>
  <si>
    <t>DISHA9320K</t>
  </si>
  <si>
    <t>****752439808510</t>
  </si>
  <si>
    <t>EM0359</t>
  </si>
  <si>
    <t>Prakash Raj</t>
  </si>
  <si>
    <t>Akhtar Sayeed Warsi</t>
  </si>
  <si>
    <t>Prakash.Raj@gmail.com</t>
  </si>
  <si>
    <t>Prakash.Raj@apple.com</t>
  </si>
  <si>
    <t>**97299682297</t>
  </si>
  <si>
    <t>HSBCNOR9729</t>
  </si>
  <si>
    <t>PRAKA9729A</t>
  </si>
  <si>
    <t>****801461528488</t>
  </si>
  <si>
    <t>System Administrator</t>
  </si>
  <si>
    <t>EM0361</t>
  </si>
  <si>
    <t>Akshay Khanna</t>
  </si>
  <si>
    <t>Subodh Pandit</t>
  </si>
  <si>
    <t>Akshay.Khanna@gmail.com</t>
  </si>
  <si>
    <t>Akshay.Khanna@apple.com</t>
  </si>
  <si>
    <t>B.Tech + MBA</t>
  </si>
  <si>
    <t>**96063802788</t>
  </si>
  <si>
    <t>HSBCNOR9606</t>
  </si>
  <si>
    <t>AKSHA9606S</t>
  </si>
  <si>
    <t>****766023593223</t>
  </si>
  <si>
    <t>EM0362</t>
  </si>
  <si>
    <t>Ranveer Singh</t>
  </si>
  <si>
    <t>Pyare Lal</t>
  </si>
  <si>
    <t>Noida</t>
  </si>
  <si>
    <t>Ranveer.Singh@gmail.com</t>
  </si>
  <si>
    <t>Ranveer.Singh@apple.com</t>
  </si>
  <si>
    <t>**82011191154</t>
  </si>
  <si>
    <t>HSBCNOR8201</t>
  </si>
  <si>
    <t>RANVE8201P</t>
  </si>
  <si>
    <t>****923723201932</t>
  </si>
  <si>
    <t>Team Leader</t>
  </si>
  <si>
    <t>Sales Manager</t>
  </si>
  <si>
    <t>EM0363</t>
  </si>
  <si>
    <t>Abhay Devol</t>
  </si>
  <si>
    <t>Prakash Chandra</t>
  </si>
  <si>
    <t>Management Trainee- Inside Sales</t>
  </si>
  <si>
    <t>Abhay.Devol@gmail.com</t>
  </si>
  <si>
    <t>Abhay.Devol@apple.com</t>
  </si>
  <si>
    <t>**86411547959</t>
  </si>
  <si>
    <t>ABHAY8641P</t>
  </si>
  <si>
    <t>****816867061628</t>
  </si>
  <si>
    <t>DLCPM95048690000000217</t>
  </si>
  <si>
    <t>EM0364</t>
  </si>
  <si>
    <t>Randeep Hudda</t>
  </si>
  <si>
    <t>Anil kumar singhal</t>
  </si>
  <si>
    <t>Randeep.Hudda@gmail.com</t>
  </si>
  <si>
    <t>Randeep.Hudda@apple.com</t>
  </si>
  <si>
    <t>**92143377470</t>
  </si>
  <si>
    <t>HSBCNOR9214</t>
  </si>
  <si>
    <t>RANDE9214A</t>
  </si>
  <si>
    <t>****710332031721</t>
  </si>
  <si>
    <t>EM0365</t>
  </si>
  <si>
    <t>Huma Qureshi</t>
  </si>
  <si>
    <t>Jalil Mohd Khn</t>
  </si>
  <si>
    <t>Huma.Qureshi@gmail.com</t>
  </si>
  <si>
    <t>Huma.Qureshi@apple.com</t>
  </si>
  <si>
    <t>**91542824472</t>
  </si>
  <si>
    <t>HSBCNOR9154</t>
  </si>
  <si>
    <t>HUMA 9154J</t>
  </si>
  <si>
    <t>****878243631260</t>
  </si>
  <si>
    <t>DLCPM95048690000000114</t>
  </si>
  <si>
    <t>EM0366</t>
  </si>
  <si>
    <t>Manisha Lamba</t>
  </si>
  <si>
    <t>Raj Kumar Thripathi</t>
  </si>
  <si>
    <t>Manisha.Lamba@gmail.com</t>
  </si>
  <si>
    <t>Manisha.Lamba@apple.com</t>
  </si>
  <si>
    <t>**94737255967</t>
  </si>
  <si>
    <t>HSBCNOR9473</t>
  </si>
  <si>
    <t>MANIS9473R</t>
  </si>
  <si>
    <t>****966289947890</t>
  </si>
  <si>
    <t>Sr. Manager - Product Marketing</t>
  </si>
  <si>
    <t>EM0367</t>
  </si>
  <si>
    <t>Iliyana D'cruz</t>
  </si>
  <si>
    <t>Ram Bahadur Sharma</t>
  </si>
  <si>
    <t>Iliyana.D'cruz@gmail.com</t>
  </si>
  <si>
    <t>Iliyana.D'cruz@apple.com</t>
  </si>
  <si>
    <t>**98804517543</t>
  </si>
  <si>
    <t>HSBCNOR9880</t>
  </si>
  <si>
    <t>ILIYA9880R</t>
  </si>
  <si>
    <t>****810087555264</t>
  </si>
  <si>
    <t>Assitant Manager</t>
  </si>
  <si>
    <t>Head-Sales</t>
  </si>
  <si>
    <t>EM0369</t>
  </si>
  <si>
    <t>Emraan Hashmi</t>
  </si>
  <si>
    <t>Yatender Maheshwari</t>
  </si>
  <si>
    <t>Content Author</t>
  </si>
  <si>
    <t>Emraan.Hashmi@gmail.com</t>
  </si>
  <si>
    <t>Emraan.Hashmi@apple.com</t>
  </si>
  <si>
    <t>**95410581972</t>
  </si>
  <si>
    <t>HSBCNOR9541</t>
  </si>
  <si>
    <t>EMRAA9541Y</t>
  </si>
  <si>
    <t>****883056497049</t>
  </si>
  <si>
    <t>EM0370</t>
  </si>
  <si>
    <t>Arju Rampal</t>
  </si>
  <si>
    <t>Sumit Bhardwaj</t>
  </si>
  <si>
    <t>Arju.Rampal@gmail.com</t>
  </si>
  <si>
    <t>Arju.Rampal@apple.com</t>
  </si>
  <si>
    <t>**95789095482</t>
  </si>
  <si>
    <t>HSBCNOR9578</t>
  </si>
  <si>
    <t>ARJU 9578S</t>
  </si>
  <si>
    <t>****799994195637</t>
  </si>
  <si>
    <t>DLCPM95048690000000222</t>
  </si>
  <si>
    <t>EM0371</t>
  </si>
  <si>
    <t>Kim Sharma</t>
  </si>
  <si>
    <t>Kaushal Kumar Dixit</t>
  </si>
  <si>
    <t>Team Lead- Digital Marketing</t>
  </si>
  <si>
    <t>Kim.Sharma@gmail.com</t>
  </si>
  <si>
    <t>Kim.Sharma@apple.com</t>
  </si>
  <si>
    <t>**87043810771</t>
  </si>
  <si>
    <t>HSBCNOR8704</t>
  </si>
  <si>
    <t>KIM S8704K</t>
  </si>
  <si>
    <t>****779111219152</t>
  </si>
  <si>
    <t>EM0372</t>
  </si>
  <si>
    <t>Monish Bahl</t>
  </si>
  <si>
    <t>Rajesh Babu Jain</t>
  </si>
  <si>
    <t>Executive - Renewal</t>
  </si>
  <si>
    <t>Monish.Bahl@gmail.com</t>
  </si>
  <si>
    <t>Monish.Bahl@apple.com</t>
  </si>
  <si>
    <t>**80060558900</t>
  </si>
  <si>
    <t>HSBCNOR8006</t>
  </si>
  <si>
    <t>MONIS8006R</t>
  </si>
  <si>
    <t>****602017691738</t>
  </si>
  <si>
    <t>DLCPM95048690000000184</t>
  </si>
  <si>
    <t>EM0373</t>
  </si>
  <si>
    <t>Riya Sen</t>
  </si>
  <si>
    <t>Sudhanshu Shekhar Jha</t>
  </si>
  <si>
    <t>Riya.Sen@gmail.com</t>
  </si>
  <si>
    <t>Riya.Sen@apple.com</t>
  </si>
  <si>
    <t>PGDM + BE</t>
  </si>
  <si>
    <t>**94933980933</t>
  </si>
  <si>
    <t>HSBCNOR9493</t>
  </si>
  <si>
    <t>RIYA 9493S</t>
  </si>
  <si>
    <t>****835152210778</t>
  </si>
  <si>
    <t>EM0374</t>
  </si>
  <si>
    <t>Taapsee Pannu</t>
  </si>
  <si>
    <t>Virender Kumar Singh</t>
  </si>
  <si>
    <t>Taapsee.Pannu@gmail.com</t>
  </si>
  <si>
    <t>Taapsee.Pannu@apple.com</t>
  </si>
  <si>
    <t>**97073913553</t>
  </si>
  <si>
    <t>HSBCNOR9707</t>
  </si>
  <si>
    <t>TAAPS9707V</t>
  </si>
  <si>
    <t>****890122404956</t>
  </si>
  <si>
    <t>EM0375</t>
  </si>
  <si>
    <t>Ritesh Deshmukh</t>
  </si>
  <si>
    <t>Fulo rishi</t>
  </si>
  <si>
    <t>Channel Sales Coordinator</t>
  </si>
  <si>
    <t>Ritesh.Deshmukh@gmail.com</t>
  </si>
  <si>
    <t>Ritesh.Deshmukh@apple.com</t>
  </si>
  <si>
    <t>**98018791130</t>
  </si>
  <si>
    <t>HSBCNOR9801</t>
  </si>
  <si>
    <t>RITES9801F</t>
  </si>
  <si>
    <t>****712870207965</t>
  </si>
  <si>
    <t>EM0377</t>
  </si>
  <si>
    <t>Shekhar Suman</t>
  </si>
  <si>
    <t>Sagar Seth</t>
  </si>
  <si>
    <t>Shekhar.Suman@gmail.com</t>
  </si>
  <si>
    <t>Shekhar.Suman@apple.com</t>
  </si>
  <si>
    <t>**94833974020</t>
  </si>
  <si>
    <t>SHEKH9483S</t>
  </si>
  <si>
    <t>****965417546052</t>
  </si>
  <si>
    <t>EM0378</t>
  </si>
  <si>
    <t>Celina Jaitly</t>
  </si>
  <si>
    <t>Daya Shanker Pandey</t>
  </si>
  <si>
    <t>Celina.Jaitly@gmail.com</t>
  </si>
  <si>
    <t>Celina.Jaitly@apple.com</t>
  </si>
  <si>
    <t>**80488030623</t>
  </si>
  <si>
    <t>HSBCNOR8048</t>
  </si>
  <si>
    <t>CELIN8048D</t>
  </si>
  <si>
    <t>****922131872737</t>
  </si>
  <si>
    <t>1 Years 6 Months 23 Days.</t>
  </si>
  <si>
    <t>EM0380</t>
  </si>
  <si>
    <t>Mukesh Khanna</t>
  </si>
  <si>
    <t>Utkarsh</t>
  </si>
  <si>
    <t>Mukesh.Khanna@gmail.com</t>
  </si>
  <si>
    <t>Mukesh.Khanna@apple.com</t>
  </si>
  <si>
    <t>B.A</t>
  </si>
  <si>
    <t>**86930826802</t>
  </si>
  <si>
    <t>HSBCNOR8693</t>
  </si>
  <si>
    <t>MUKES8693U</t>
  </si>
  <si>
    <t>****668924565848</t>
  </si>
  <si>
    <t>EM0381</t>
  </si>
  <si>
    <t>Vijay Raaz</t>
  </si>
  <si>
    <t>Rajan Kumar Singh</t>
  </si>
  <si>
    <t>Vijay.Raaz@gmail.com</t>
  </si>
  <si>
    <t>Vijay.Raaz@apple.com</t>
  </si>
  <si>
    <t>B.A+MBA</t>
  </si>
  <si>
    <t>**89949837671</t>
  </si>
  <si>
    <t>VIJAY8994R</t>
  </si>
  <si>
    <t>****680601740971</t>
  </si>
  <si>
    <t>EM0382</t>
  </si>
  <si>
    <t>Bharat Bhushan</t>
  </si>
  <si>
    <t>Shivam Gupta</t>
  </si>
  <si>
    <t>Bharat.Bhushan@gmail.com</t>
  </si>
  <si>
    <t>Bharat.Bhushan@apple.com</t>
  </si>
  <si>
    <t>**81921108734</t>
  </si>
  <si>
    <t>HSBCNOR8192</t>
  </si>
  <si>
    <t>BHARA8192S</t>
  </si>
  <si>
    <t>****825011974151</t>
  </si>
  <si>
    <t>EM0383</t>
  </si>
  <si>
    <t>Johnny Walker</t>
  </si>
  <si>
    <t>Sohan Mahto</t>
  </si>
  <si>
    <t>Johnny.Walker@gmail.com</t>
  </si>
  <si>
    <t>Johnny.Walker@apple.com</t>
  </si>
  <si>
    <t>B.Tech+ MBA</t>
  </si>
  <si>
    <t>**83566669317</t>
  </si>
  <si>
    <t>HSBCNOR8356</t>
  </si>
  <si>
    <t>JOHNN8356S</t>
  </si>
  <si>
    <t>****728400852944</t>
  </si>
  <si>
    <t>EM0384</t>
  </si>
  <si>
    <t>Deepak Tijori</t>
  </si>
  <si>
    <t>Deepak Garg</t>
  </si>
  <si>
    <t>Deepak.Tijori@gmail.com</t>
  </si>
  <si>
    <t>Deepak.Tijori@apple.com</t>
  </si>
  <si>
    <t>**91125683407</t>
  </si>
  <si>
    <t>HSBCNOR9112</t>
  </si>
  <si>
    <t>DEEPA9112D</t>
  </si>
  <si>
    <t>****985291156121</t>
  </si>
  <si>
    <t>EM0385</t>
  </si>
  <si>
    <t>Rhea Chakraborthy</t>
  </si>
  <si>
    <t>Rhea.Chakraborthy@gmail.com</t>
  </si>
  <si>
    <t>Rhea.Chakraborthy@apple.com</t>
  </si>
  <si>
    <t>**96192546994</t>
  </si>
  <si>
    <t>HSBCNOR9619</t>
  </si>
  <si>
    <t>RHEA 9619S</t>
  </si>
  <si>
    <t>****951976421014</t>
  </si>
  <si>
    <t>EM0387</t>
  </si>
  <si>
    <t>Saeed Jaffray</t>
  </si>
  <si>
    <t>Shivansh Maurya</t>
  </si>
  <si>
    <t>Management Trainee - Sales</t>
  </si>
  <si>
    <t>O+ (O Negetive)</t>
  </si>
  <si>
    <t>Saeed.Jaffray@gmail.com</t>
  </si>
  <si>
    <t>Saeed.Jaffray@apple.com</t>
  </si>
  <si>
    <t>**81096465166</t>
  </si>
  <si>
    <t>HSBCNOR8109</t>
  </si>
  <si>
    <t>SAEED8109S</t>
  </si>
  <si>
    <t>****927400195380</t>
  </si>
  <si>
    <t>EM0388</t>
  </si>
  <si>
    <t>Kriti Sanon</t>
  </si>
  <si>
    <t>Chhotelal Saini</t>
  </si>
  <si>
    <t>Kriti.Sanon@gmail.com</t>
  </si>
  <si>
    <t>Kriti.Sanon@apple.com</t>
  </si>
  <si>
    <t>**</t>
  </si>
  <si>
    <t>HSBCNOR</t>
  </si>
  <si>
    <t>KRITIC</t>
  </si>
  <si>
    <t>****980112527418</t>
  </si>
  <si>
    <t>EM0389</t>
  </si>
  <si>
    <t>Boby Deol</t>
  </si>
  <si>
    <t>Vicky Rawat</t>
  </si>
  <si>
    <t>Boby.Deol@gmail.com</t>
  </si>
  <si>
    <t>Boby.Deol@apple.com</t>
  </si>
  <si>
    <t>BOBY V</t>
  </si>
  <si>
    <t>****597321055814</t>
  </si>
  <si>
    <t>DLCPM95048690000000141</t>
  </si>
  <si>
    <t>EM0390</t>
  </si>
  <si>
    <t>Ameesha Patel</t>
  </si>
  <si>
    <t>Ameesha.Patel@gmail.com</t>
  </si>
  <si>
    <t>Ameesha.Patel@apple.com</t>
  </si>
  <si>
    <t>AMEESR</t>
  </si>
  <si>
    <t>****697085934951</t>
  </si>
  <si>
    <t>DLCPM95048690000000174</t>
  </si>
  <si>
    <t>EM0394</t>
  </si>
  <si>
    <t>Esha Deol</t>
  </si>
  <si>
    <t>Esha.Deol@gmail.com</t>
  </si>
  <si>
    <t>Esha.Deol@apple.com</t>
  </si>
  <si>
    <t>ESHA V</t>
  </si>
  <si>
    <t>****816815637319</t>
  </si>
  <si>
    <t>DLCPM95048690000000137</t>
  </si>
  <si>
    <t>EM0395</t>
  </si>
  <si>
    <t>Daisy Shah</t>
  </si>
  <si>
    <t>Daisy.Shah@gmail.com</t>
  </si>
  <si>
    <t>Daisy.Shah@apple.com</t>
  </si>
  <si>
    <t>DAISYV</t>
  </si>
  <si>
    <t>****977731536932</t>
  </si>
  <si>
    <t>EM0396</t>
  </si>
  <si>
    <t>Javed Jaffray</t>
  </si>
  <si>
    <t>Suraj Bhatt</t>
  </si>
  <si>
    <t>Javed.Jaffray@gmail.com</t>
  </si>
  <si>
    <t>Javed.Jaffray@apple.com</t>
  </si>
  <si>
    <t>JAVEDS</t>
  </si>
  <si>
    <t>****909144118021</t>
  </si>
  <si>
    <t>EM0398</t>
  </si>
  <si>
    <t>Chanky Pandey</t>
  </si>
  <si>
    <t>Shah Farhan Ahmad</t>
  </si>
  <si>
    <t>Chanky.Pandey@gmail.com</t>
  </si>
  <si>
    <t>Chanky.Pandey@apple.com</t>
  </si>
  <si>
    <t>CHANKS</t>
  </si>
  <si>
    <t>****979101421257</t>
  </si>
  <si>
    <t>DLCPM95048690000000189</t>
  </si>
  <si>
    <t>EM0399</t>
  </si>
  <si>
    <t>Ranganathan Madhvan</t>
  </si>
  <si>
    <t>Anuj Kumar Singh</t>
  </si>
  <si>
    <t>Ranganathan.Madhvan@gmail.com</t>
  </si>
  <si>
    <t>Ranganathan.Madhvan@apple.com</t>
  </si>
  <si>
    <t>RANGAA</t>
  </si>
  <si>
    <t>****696497509563</t>
  </si>
  <si>
    <t>DLCPM95048690000000110</t>
  </si>
  <si>
    <t>EM0400</t>
  </si>
  <si>
    <t>Ronit Roy</t>
  </si>
  <si>
    <t>Dimanshu Jatav</t>
  </si>
  <si>
    <t>Ronit.Roy@gmail.com</t>
  </si>
  <si>
    <t>Ronit.Roy@apple.com</t>
  </si>
  <si>
    <t>RONITD</t>
  </si>
  <si>
    <t>****691926590504</t>
  </si>
  <si>
    <t>EM0402</t>
  </si>
  <si>
    <t>Rahul Bose</t>
  </si>
  <si>
    <t>Gurpreet Badwal</t>
  </si>
  <si>
    <t>Rahul.Bose@gmail.com</t>
  </si>
  <si>
    <t>Rahul.Bose@apple.com</t>
  </si>
  <si>
    <t>RAHULG</t>
  </si>
  <si>
    <t>****617802169267</t>
  </si>
  <si>
    <t>EM0403</t>
  </si>
  <si>
    <t>Amrita Arora</t>
  </si>
  <si>
    <t>Amrita.Arora@gmail.com</t>
  </si>
  <si>
    <t>Amrita.Arora@apple.com</t>
  </si>
  <si>
    <t>AMRITV</t>
  </si>
  <si>
    <t>****670027204419</t>
  </si>
  <si>
    <t>EM0407</t>
  </si>
  <si>
    <t>Kulbhushan Kharbanda</t>
  </si>
  <si>
    <t>Mohd Umair</t>
  </si>
  <si>
    <t>Kulbhushan.Kharbanda@gmail.com</t>
  </si>
  <si>
    <t>Kulbhushan.Kharbanda@apple.com</t>
  </si>
  <si>
    <t>KULBHM</t>
  </si>
  <si>
    <t>****952821361259</t>
  </si>
  <si>
    <t>EM0412</t>
  </si>
  <si>
    <t>Vinay Pathak</t>
  </si>
  <si>
    <t>Raghav Dubey</t>
  </si>
  <si>
    <t>Vinay.Pathak@gmail.com</t>
  </si>
  <si>
    <t>Vinay.Pathak@apple.com</t>
  </si>
  <si>
    <t>VINAYR</t>
  </si>
  <si>
    <t>****872820920987</t>
  </si>
  <si>
    <t>DLCPM95048690000000157</t>
  </si>
  <si>
    <t>2 Years 6 Months 23 Days.</t>
  </si>
  <si>
    <t>EM0408</t>
  </si>
  <si>
    <t>Vijay Rane</t>
  </si>
  <si>
    <t>Ram Rane</t>
  </si>
  <si>
    <t>vijay.Rane@gmail.com</t>
  </si>
  <si>
    <t>Vijay.Rane@apple.com</t>
  </si>
  <si>
    <t>B.tech</t>
  </si>
  <si>
    <t>**78459523561</t>
  </si>
  <si>
    <t>VijAY8994R</t>
  </si>
  <si>
    <t>****670027204462</t>
  </si>
  <si>
    <t>3 Years 6 Months 23 Days.</t>
  </si>
  <si>
    <t>HEAD-SALES &amp; Marketing</t>
  </si>
  <si>
    <t>EM0409</t>
  </si>
  <si>
    <t>Soham Patil</t>
  </si>
  <si>
    <t>Sripad Patil</t>
  </si>
  <si>
    <t>Soham.Patil@gmail.com</t>
  </si>
  <si>
    <t>Soham.Patil@apple.com</t>
  </si>
  <si>
    <t>**784595281231</t>
  </si>
  <si>
    <t>SOHAM99R</t>
  </si>
  <si>
    <t>****670027204125</t>
  </si>
  <si>
    <t>DLCPM95048690125746314</t>
  </si>
  <si>
    <t>4 Years 6 Months 23 Days.</t>
  </si>
  <si>
    <t>EM0486</t>
  </si>
  <si>
    <t>Shivaji Raje</t>
  </si>
  <si>
    <t>Sambhaji Raje</t>
  </si>
  <si>
    <t>Shivaji.Raje@gmail.com</t>
  </si>
  <si>
    <t>Shivaji.Raje@apple.com</t>
  </si>
  <si>
    <t>M.B.A</t>
  </si>
  <si>
    <t>**78459893247</t>
  </si>
  <si>
    <t>SHIVAJI66R</t>
  </si>
  <si>
    <t>****670027204463</t>
  </si>
  <si>
    <t>5 Years 6 Months 23 Days.</t>
  </si>
  <si>
    <t>EM64</t>
  </si>
  <si>
    <t>Puja Sharma</t>
  </si>
  <si>
    <t>Sadan Sharma</t>
  </si>
  <si>
    <r>
      <rPr>
        <u/>
        <sz val="10"/>
        <color theme="10"/>
        <rFont val="Arial"/>
        <charset val="134"/>
      </rPr>
      <t>Puja.Sharma</t>
    </r>
    <r>
      <rPr>
        <u/>
        <sz val="10"/>
        <color theme="10"/>
        <rFont val="Arial"/>
        <charset val="134"/>
      </rPr>
      <t>@gmail.com</t>
    </r>
  </si>
  <si>
    <t>Puja.Sharma@apple.com</t>
  </si>
  <si>
    <t>B.COM</t>
  </si>
  <si>
    <t>**78459528951</t>
  </si>
  <si>
    <t>PUJA44R</t>
  </si>
  <si>
    <t>****670024564413</t>
  </si>
  <si>
    <t>DLCPM95048690012360250</t>
  </si>
  <si>
    <t>6 Years 6 Months 23 Days.</t>
  </si>
  <si>
    <t>EM09</t>
  </si>
  <si>
    <t>Pawan patake</t>
  </si>
  <si>
    <t>Prabhat patake</t>
  </si>
  <si>
    <t>Pawan.patake@gmail.com</t>
  </si>
  <si>
    <t>Pawan.patake@apple.com</t>
  </si>
  <si>
    <t>**78459569548</t>
  </si>
  <si>
    <t>PAWAN99R</t>
  </si>
  <si>
    <t>****670027209563</t>
  </si>
  <si>
    <t>EM3213</t>
  </si>
  <si>
    <t>Aaru Phutane</t>
  </si>
  <si>
    <t>Raj Phutane</t>
  </si>
  <si>
    <t>Aaru.Phutane@gmail.com</t>
  </si>
  <si>
    <t>Aaru.Phutane@apple.com</t>
  </si>
  <si>
    <t>**78459529674</t>
  </si>
  <si>
    <t>AARU33R</t>
  </si>
  <si>
    <t>****670027632145</t>
  </si>
  <si>
    <t>DLCPM95048691236547822</t>
  </si>
  <si>
    <t>EM3236</t>
  </si>
  <si>
    <t>Ram Baste</t>
  </si>
  <si>
    <t>Sham Baste</t>
  </si>
  <si>
    <t>Benglore</t>
  </si>
  <si>
    <t>Ram.Baste@gmail.com</t>
  </si>
  <si>
    <t>Ram.Baste@apple.com</t>
  </si>
  <si>
    <t>RAM66R</t>
  </si>
  <si>
    <t>****670027232561</t>
  </si>
  <si>
    <t>DLCPM95048690000963212</t>
  </si>
  <si>
    <t>3Years 6 Months 23 Days.</t>
  </si>
  <si>
    <t>EM65</t>
  </si>
  <si>
    <t>Ravindra Hatre</t>
  </si>
  <si>
    <t>Baburao Hatre</t>
  </si>
  <si>
    <t>Ravindra.Hatre@gmail.com</t>
  </si>
  <si>
    <t>Ravindra.Hatre@apple.com</t>
  </si>
  <si>
    <t>M.C.A</t>
  </si>
  <si>
    <t>**78459368561</t>
  </si>
  <si>
    <t>RAVINDRA55R</t>
  </si>
  <si>
    <t>****670027265412</t>
  </si>
  <si>
    <t>EM151072</t>
  </si>
  <si>
    <t>Prabhuling Sathe</t>
  </si>
  <si>
    <t>Ramesh sathe</t>
  </si>
  <si>
    <t>Prabhuling.Sathe@gmail.com</t>
  </si>
  <si>
    <t>Prabhuling.Sathe@apple.com</t>
  </si>
  <si>
    <t>diploma</t>
  </si>
  <si>
    <t>**78495613761</t>
  </si>
  <si>
    <t>PRABHULING072072R</t>
  </si>
  <si>
    <t>****670027215979</t>
  </si>
  <si>
    <t>EM04</t>
  </si>
  <si>
    <t>Reshma Mane</t>
  </si>
  <si>
    <t>Ravan Mane</t>
  </si>
  <si>
    <t>Reshma.Mane@gmail.com</t>
  </si>
  <si>
    <t>Reshma.Mane@apple.com</t>
  </si>
  <si>
    <t>**78451233961</t>
  </si>
  <si>
    <t>RESHMA44R</t>
  </si>
  <si>
    <t>EM3484</t>
  </si>
  <si>
    <t>Patibha Patil</t>
  </si>
  <si>
    <t xml:space="preserve"> Ruturaj Patil</t>
  </si>
  <si>
    <t>Patibha.Patil@gmail.com</t>
  </si>
  <si>
    <t>Patibha.Patil@apple.com</t>
  </si>
  <si>
    <t>**78459985661</t>
  </si>
  <si>
    <t>PATIBHA44R</t>
  </si>
  <si>
    <t>****670021234419</t>
  </si>
  <si>
    <t>DLCPM95048614774125850</t>
  </si>
  <si>
    <t>EM0489</t>
  </si>
  <si>
    <t>Anusha Kudari</t>
  </si>
  <si>
    <t>Vinay Kudari</t>
  </si>
  <si>
    <t>Anusha.Kudari@gmail.com</t>
  </si>
  <si>
    <t>Anusha.Kudari@apple.com</t>
  </si>
  <si>
    <t>ANUSHA99R</t>
  </si>
  <si>
    <t>DLCPM95048690001256114</t>
  </si>
  <si>
    <t>Pratik Shetty</t>
  </si>
  <si>
    <t>Arnav Shetty</t>
  </si>
  <si>
    <t>Pratik.Shetty@gmail.com</t>
  </si>
  <si>
    <t>Pratik.Shetty@apple.com</t>
  </si>
  <si>
    <t>**78459321561</t>
  </si>
  <si>
    <t>PRATIK44R</t>
  </si>
  <si>
    <t>****665214204419</t>
  </si>
  <si>
    <t>Parth Dhone</t>
  </si>
  <si>
    <t>Prathviraj Dhone</t>
  </si>
  <si>
    <t>Enterprice Sales</t>
  </si>
  <si>
    <t>Parth.Dhone@gmail.com</t>
  </si>
  <si>
    <t>Parth.Dhone@apple.com</t>
  </si>
  <si>
    <t>**7845955269</t>
  </si>
  <si>
    <t>PARTH44R</t>
  </si>
  <si>
    <t>****670125604419</t>
  </si>
  <si>
    <t>DLCPM95048645812354412</t>
  </si>
  <si>
    <t>Prafull Patrike</t>
  </si>
  <si>
    <t>Balasaheb Patrike</t>
  </si>
  <si>
    <t>Prafull.Patrike@gmail.com</t>
  </si>
  <si>
    <t>Prafull.Patrike@apple.com</t>
  </si>
  <si>
    <t>**78459529661</t>
  </si>
  <si>
    <t>PRAFULL66R</t>
  </si>
  <si>
    <t>****670027203256</t>
  </si>
  <si>
    <t>EM7889</t>
  </si>
  <si>
    <t>Babita Sri</t>
  </si>
  <si>
    <t>Subhash Sri</t>
  </si>
  <si>
    <t>Babita.Sri@gmail.com</t>
  </si>
  <si>
    <t>Babita.Sri@apple.com</t>
  </si>
  <si>
    <t>**78459753561</t>
  </si>
  <si>
    <t>BABITA99R</t>
  </si>
  <si>
    <t>****623565478412</t>
  </si>
  <si>
    <t>DLCPM95048690125400114</t>
  </si>
  <si>
    <t>TEAM LEADER-SALES &amp; MARKETING</t>
  </si>
  <si>
    <t>banglore</t>
  </si>
  <si>
    <t>EM2270</t>
  </si>
  <si>
    <t>Agasya Hipparage</t>
  </si>
  <si>
    <t>Pitambar Hipparage</t>
  </si>
  <si>
    <t>Agasya.Hipparage@gmail.com</t>
  </si>
  <si>
    <t>Agasya.Hipparage@apple.com</t>
  </si>
  <si>
    <t>AGASYA00R</t>
  </si>
  <si>
    <t>****670027222229</t>
  </si>
  <si>
    <t>TEAM LEAD- SALES &amp; MARKETING</t>
  </si>
  <si>
    <t>EM1400</t>
  </si>
  <si>
    <t>Shivaji Vangi</t>
  </si>
  <si>
    <t>Kashinath Vangi</t>
  </si>
  <si>
    <t>operations</t>
  </si>
  <si>
    <t>Shivaji.Vangi@gmail.com</t>
  </si>
  <si>
    <t>Shivaji.Vangi@apple.com</t>
  </si>
  <si>
    <t>**78459523568</t>
  </si>
  <si>
    <t>SHIVAJI00R</t>
  </si>
  <si>
    <t>****670027214632</t>
  </si>
  <si>
    <t>DLCPM95048614785900250</t>
  </si>
  <si>
    <t>MANAGER CLIENT SEVICING</t>
  </si>
  <si>
    <t>MANAGER CLIENT SERVICE</t>
  </si>
  <si>
    <t>EM06</t>
  </si>
  <si>
    <t>Kushal Lodha</t>
  </si>
  <si>
    <t>Vishwas Lodha</t>
  </si>
  <si>
    <t>Kushal.Lodha@gmail.com</t>
  </si>
  <si>
    <t>Kushal.Lodha@apple.com</t>
  </si>
  <si>
    <t>**89459528561</t>
  </si>
  <si>
    <t>KUSHAL66R</t>
  </si>
  <si>
    <t>****670027206985</t>
  </si>
  <si>
    <t>EM07</t>
  </si>
  <si>
    <t>kirti Sathe</t>
  </si>
  <si>
    <t>Basavraj Sathe</t>
  </si>
  <si>
    <t>Pune</t>
  </si>
  <si>
    <t>Maharastra</t>
  </si>
  <si>
    <t>kirti.Sathe@gmail.com</t>
  </si>
  <si>
    <t>kirti.Sathe@apple.com</t>
  </si>
  <si>
    <t>**78459993561</t>
  </si>
  <si>
    <t>KIRTI77R</t>
  </si>
  <si>
    <t>****670078954231</t>
  </si>
  <si>
    <t>DLCPM95048614785901256</t>
  </si>
  <si>
    <t>Resignation Date</t>
  </si>
  <si>
    <t>Last Working day</t>
  </si>
  <si>
    <t>Mode Of Exit</t>
  </si>
  <si>
    <t>FnF</t>
  </si>
  <si>
    <t>Experience Letter</t>
  </si>
  <si>
    <t>Rehire</t>
  </si>
  <si>
    <t>EM0004</t>
  </si>
  <si>
    <t>Madan Kumar</t>
  </si>
  <si>
    <t>Sohan</t>
  </si>
  <si>
    <t>Web Developer</t>
  </si>
  <si>
    <t>Apr'29</t>
  </si>
  <si>
    <t>Apr'20</t>
  </si>
  <si>
    <t>Madan.Kumar@gmail.com</t>
  </si>
  <si>
    <t>Madan.Kumar@apple.com</t>
  </si>
  <si>
    <t>****535895</t>
  </si>
  <si>
    <t>MADAN9659K</t>
  </si>
  <si>
    <t>10 Years 4 Months 25 Days.</t>
  </si>
  <si>
    <t>Abscond</t>
  </si>
  <si>
    <t>Not Paid</t>
  </si>
  <si>
    <t>Yes</t>
  </si>
  <si>
    <t>Employee Information</t>
  </si>
  <si>
    <t>CODE</t>
  </si>
  <si>
    <t>Name</t>
  </si>
  <si>
    <t>VT0001</t>
  </si>
  <si>
    <t>Ankit jain</t>
  </si>
  <si>
    <t>VT0003</t>
  </si>
  <si>
    <t>Indu Jain</t>
  </si>
  <si>
    <t>VT0005</t>
  </si>
  <si>
    <t>Avneet Bhargava</t>
  </si>
  <si>
    <t>VT0007</t>
  </si>
  <si>
    <t>Sanjay Kumar</t>
  </si>
  <si>
    <t>VT0008</t>
  </si>
  <si>
    <t>Ashish Saini</t>
  </si>
  <si>
    <t>VT0012</t>
  </si>
  <si>
    <t>Kuldeep Kumar</t>
  </si>
  <si>
    <t>VT0013</t>
  </si>
  <si>
    <t>Saurabh Agraval</t>
  </si>
  <si>
    <t>VT0016</t>
  </si>
  <si>
    <t>Shikha Negi</t>
  </si>
  <si>
    <t>VT0019</t>
  </si>
  <si>
    <t>Salman Rasool</t>
  </si>
  <si>
    <t>VT0021</t>
  </si>
  <si>
    <t>Pankaj Singh</t>
  </si>
  <si>
    <t>VT0022</t>
  </si>
  <si>
    <t>Anju Kaushik</t>
  </si>
  <si>
    <t>VT0030</t>
  </si>
  <si>
    <t>Karan Arora</t>
  </si>
  <si>
    <t>BT</t>
  </si>
  <si>
    <t>VT0035</t>
  </si>
  <si>
    <t>Praveen Kaushik</t>
  </si>
  <si>
    <t>AT</t>
  </si>
  <si>
    <t>VT0045</t>
  </si>
  <si>
    <t>Sumit Arya</t>
  </si>
  <si>
    <t>VT0048</t>
  </si>
  <si>
    <t>Ritesh Agarwal</t>
  </si>
  <si>
    <t>VT0054</t>
  </si>
  <si>
    <t>Vipin Wadhwa</t>
  </si>
  <si>
    <t>VT0063</t>
  </si>
  <si>
    <t>Arpit Shukla</t>
  </si>
  <si>
    <t>VT0067</t>
  </si>
  <si>
    <t>Ashish Kumar</t>
  </si>
  <si>
    <t>VT0068</t>
  </si>
  <si>
    <t>Shankar Singh</t>
  </si>
  <si>
    <t>VT0078</t>
  </si>
  <si>
    <t>Harish Kumar</t>
  </si>
  <si>
    <t>VT0086</t>
  </si>
  <si>
    <t>Ankit Kapoor</t>
  </si>
  <si>
    <t>VT0088</t>
  </si>
  <si>
    <t>Jit Mukherjee</t>
  </si>
  <si>
    <t>VT0094</t>
  </si>
  <si>
    <t>Bipin Singh Rathore</t>
  </si>
  <si>
    <t>VT0112</t>
  </si>
  <si>
    <t>Komal Jawa</t>
  </si>
  <si>
    <t>VT0118</t>
  </si>
  <si>
    <t>Paresh Vats</t>
  </si>
  <si>
    <t>VT0126</t>
  </si>
  <si>
    <t>Kuldeep Singh</t>
  </si>
  <si>
    <t>VT0128</t>
  </si>
  <si>
    <t>Agnesh Jha</t>
  </si>
  <si>
    <t>VT0134</t>
  </si>
  <si>
    <t>Abhishek Agrawal</t>
  </si>
  <si>
    <t>VT0139</t>
  </si>
  <si>
    <t>Naina Nautiyal</t>
  </si>
  <si>
    <t>VT0140</t>
  </si>
  <si>
    <t>Ronak Sandhu</t>
  </si>
  <si>
    <t>VT0148</t>
  </si>
  <si>
    <t>Nitish Kumar Ghai</t>
  </si>
  <si>
    <t>VT0154</t>
  </si>
  <si>
    <t>Naman Khurana</t>
  </si>
  <si>
    <t>VT0156</t>
  </si>
  <si>
    <t>Preeti Bhadoria</t>
  </si>
  <si>
    <t>VT0160</t>
  </si>
  <si>
    <t>Adesh Pandey</t>
  </si>
  <si>
    <t>VT0162</t>
  </si>
  <si>
    <t>Shailendra Singh</t>
  </si>
  <si>
    <t>VT0165</t>
  </si>
  <si>
    <t>Shruti Bhati</t>
  </si>
  <si>
    <t>VT0167</t>
  </si>
  <si>
    <t>Vinayika Gandotra</t>
  </si>
  <si>
    <t>VT0170</t>
  </si>
  <si>
    <t>Barkha malik</t>
  </si>
  <si>
    <t>VT0188</t>
  </si>
  <si>
    <t>Pallavi Chauhan</t>
  </si>
  <si>
    <t>VT0198</t>
  </si>
  <si>
    <t>Girish Chandra Juyal</t>
  </si>
  <si>
    <t>VT0202</t>
  </si>
  <si>
    <t>Avi Agrawal</t>
  </si>
  <si>
    <t>VT0205</t>
  </si>
  <si>
    <t>Megha Pandey</t>
  </si>
  <si>
    <t>VT0209</t>
  </si>
  <si>
    <t>Ashwin Patodi</t>
  </si>
  <si>
    <t>VT0211</t>
  </si>
  <si>
    <t>Harsh Tongia</t>
  </si>
  <si>
    <t>VT0232</t>
  </si>
  <si>
    <t>Pawan Arora</t>
  </si>
  <si>
    <t>VT0256</t>
  </si>
  <si>
    <t>Gaurav Abnesh Kulshrestha</t>
  </si>
  <si>
    <t>VT0271</t>
  </si>
  <si>
    <t>Gaurav Gupta</t>
  </si>
  <si>
    <t>VT0272</t>
  </si>
  <si>
    <t>Deepika Sareen</t>
  </si>
  <si>
    <t>VT0273</t>
  </si>
  <si>
    <t>Tarun Piplani</t>
  </si>
  <si>
    <t>VT0276</t>
  </si>
  <si>
    <t>Megha Kathuria</t>
  </si>
  <si>
    <t>VT0279</t>
  </si>
  <si>
    <t>Naman Kothari</t>
  </si>
  <si>
    <t>VT0280</t>
  </si>
  <si>
    <t>Radhika Aggarwal</t>
  </si>
  <si>
    <t>VT0288</t>
  </si>
  <si>
    <t>Sadhin Nag</t>
  </si>
  <si>
    <t>VT0290</t>
  </si>
  <si>
    <t>Soumita Das</t>
  </si>
  <si>
    <t>VT0291</t>
  </si>
  <si>
    <t>Ashok Kumar BV</t>
  </si>
  <si>
    <t>VT0307</t>
  </si>
  <si>
    <t>Salik Husain Hashmi</t>
  </si>
  <si>
    <t>VT0308</t>
  </si>
  <si>
    <t>Yogesh Kumar</t>
  </si>
  <si>
    <t>VT0309</t>
  </si>
  <si>
    <t>Nasreen Akhtar Choudhury</t>
  </si>
  <si>
    <t>VT0310</t>
  </si>
  <si>
    <t>Ayushi Soni</t>
  </si>
  <si>
    <t>VT0316</t>
  </si>
  <si>
    <t>Dhruv Behal</t>
  </si>
  <si>
    <t>VT0318</t>
  </si>
  <si>
    <t>VT0322</t>
  </si>
  <si>
    <t>Vidu Bansal</t>
  </si>
  <si>
    <t>VT0334</t>
  </si>
  <si>
    <t>Vibhu Mehta</t>
  </si>
  <si>
    <t>VT0340</t>
  </si>
  <si>
    <t>Tarun Choudhary</t>
  </si>
  <si>
    <t>VT0341</t>
  </si>
  <si>
    <t>Yash Bathla</t>
  </si>
  <si>
    <t>VT0345</t>
  </si>
  <si>
    <t>Nishikant Rekhe</t>
  </si>
  <si>
    <t>VT0349</t>
  </si>
  <si>
    <t>Akshat Jain</t>
  </si>
  <si>
    <t>VT0350</t>
  </si>
  <si>
    <t>Monika Saini</t>
  </si>
  <si>
    <t>VT0351</t>
  </si>
  <si>
    <t>Ashutosh Chaudhary</t>
  </si>
  <si>
    <t>VT0352</t>
  </si>
  <si>
    <t>Mohammad Kasif</t>
  </si>
  <si>
    <t>VT0354</t>
  </si>
  <si>
    <t>Raghav Tulsian</t>
  </si>
  <si>
    <t>VT0355</t>
  </si>
  <si>
    <t>Neha Negi</t>
  </si>
  <si>
    <t>VT0356</t>
  </si>
  <si>
    <t>Mandeep Khokhar</t>
  </si>
  <si>
    <t>VT0357</t>
  </si>
  <si>
    <t>Renuka Jain</t>
  </si>
  <si>
    <t>VT0364</t>
  </si>
  <si>
    <t>Kamlesh Upadhyay</t>
  </si>
  <si>
    <t>VT0365</t>
  </si>
  <si>
    <t>Sachi singhal</t>
  </si>
  <si>
    <t>VT0367</t>
  </si>
  <si>
    <t>Sonali Tripathi</t>
  </si>
  <si>
    <t>VT0370</t>
  </si>
  <si>
    <t>Hari Mohan Maheshwari</t>
  </si>
  <si>
    <t>VT0371</t>
  </si>
  <si>
    <t>Sonali Bhardwaj</t>
  </si>
  <si>
    <t>VT0372</t>
  </si>
  <si>
    <t>Arpit Kumar Dixit</t>
  </si>
  <si>
    <t>VT0374</t>
  </si>
  <si>
    <t>Shefali Jha</t>
  </si>
  <si>
    <t>VT0377</t>
  </si>
  <si>
    <t>VT0378</t>
  </si>
  <si>
    <t>Vaani Marwaha</t>
  </si>
  <si>
    <t>VT0380</t>
  </si>
  <si>
    <t>VT0381</t>
  </si>
  <si>
    <t>VT0382</t>
  </si>
  <si>
    <t>VT0383</t>
  </si>
  <si>
    <t>VT0384</t>
  </si>
  <si>
    <t>VT0385</t>
  </si>
  <si>
    <t>Urvi Bhandari</t>
  </si>
  <si>
    <t>VT0387</t>
  </si>
  <si>
    <t>VT0388</t>
  </si>
  <si>
    <t>Monika Aggarwal</t>
  </si>
  <si>
    <t>VT0389</t>
  </si>
  <si>
    <t>VT0390</t>
  </si>
  <si>
    <t>Surbhi Supriya</t>
  </si>
  <si>
    <t>VT0394</t>
  </si>
  <si>
    <t>Priyal Shrivastava</t>
  </si>
  <si>
    <t>VT0395</t>
  </si>
  <si>
    <t>Sneha Gupta</t>
  </si>
  <si>
    <t>VT0396</t>
  </si>
  <si>
    <t>VT0398</t>
  </si>
  <si>
    <t>VT0399</t>
  </si>
  <si>
    <t>VT0400</t>
  </si>
  <si>
    <t>VT0402</t>
  </si>
  <si>
    <t>VT0403</t>
  </si>
  <si>
    <t>Prashansa Saxena</t>
  </si>
  <si>
    <t>VT0407</t>
  </si>
  <si>
    <t>VT0412</t>
  </si>
  <si>
    <t>VT0414</t>
  </si>
  <si>
    <t>Divyanshu Srivastava</t>
  </si>
  <si>
    <t>VT0415</t>
  </si>
  <si>
    <t>Satish Tiwari</t>
  </si>
  <si>
    <t>VT0416</t>
  </si>
  <si>
    <t>Ayush Taragi</t>
  </si>
  <si>
    <t>VT0417</t>
  </si>
  <si>
    <t>Vinay Mishra</t>
  </si>
  <si>
    <t>VT0418</t>
  </si>
  <si>
    <t>Rishi Kumar Ambwani</t>
  </si>
  <si>
    <t>VT0419</t>
  </si>
  <si>
    <t>Sumedha Saxena</t>
  </si>
  <si>
    <t>VT0420</t>
  </si>
  <si>
    <t>Manisha Soni</t>
  </si>
  <si>
    <t>VT0422</t>
  </si>
  <si>
    <t>Abhishek Bhatt</t>
  </si>
  <si>
    <t>VT0424</t>
  </si>
  <si>
    <t>Neha Rai</t>
  </si>
  <si>
    <t>VT0425</t>
  </si>
  <si>
    <t>Jaya Sharma</t>
  </si>
  <si>
    <t>VT0426</t>
  </si>
  <si>
    <t>VT0427</t>
  </si>
  <si>
    <t>Saurabh Singh Parmar</t>
  </si>
  <si>
    <t>VT0428</t>
  </si>
  <si>
    <t>Manvi Bhalla</t>
  </si>
  <si>
    <t>VT0429</t>
  </si>
  <si>
    <t>Shivani Vyas</t>
  </si>
  <si>
    <t>VT0430</t>
  </si>
  <si>
    <t>Arti Verma</t>
  </si>
  <si>
    <t>VT0432</t>
  </si>
  <si>
    <t>Gagan Arora</t>
  </si>
  <si>
    <t>VT0434</t>
  </si>
  <si>
    <t>Mayank Srivastava</t>
  </si>
  <si>
    <t>VT0435</t>
  </si>
  <si>
    <t>Shubham Gahlot</t>
  </si>
  <si>
    <t>VT0436</t>
  </si>
  <si>
    <t>Jasleen Kaur</t>
  </si>
  <si>
    <t>VT0437</t>
  </si>
  <si>
    <t>Utkarsh Pandey</t>
  </si>
  <si>
    <t>VT0439</t>
  </si>
  <si>
    <t>Mansi Agrawal</t>
  </si>
  <si>
    <t>VT0440</t>
  </si>
  <si>
    <t>Payal Pushyani</t>
  </si>
  <si>
    <t>VT0441</t>
  </si>
  <si>
    <t>Pratap Verma</t>
  </si>
  <si>
    <t>VT0442</t>
  </si>
  <si>
    <t>Daud Rizwan</t>
  </si>
  <si>
    <t>VT0443</t>
  </si>
  <si>
    <t>Ritwik Jain</t>
  </si>
  <si>
    <t>VT0444</t>
  </si>
  <si>
    <t>Shivam Agarwal</t>
  </si>
  <si>
    <t>VT0445</t>
  </si>
  <si>
    <t>Aditya Singh</t>
  </si>
  <si>
    <t>VT0446</t>
  </si>
  <si>
    <t>Saksham Malik</t>
  </si>
  <si>
    <t>VT0447</t>
  </si>
  <si>
    <t>Ravneet Kaur Sandhu</t>
  </si>
  <si>
    <t>VT0448</t>
  </si>
  <si>
    <t>Pranav Kumar</t>
  </si>
  <si>
    <t>VT0449</t>
  </si>
  <si>
    <t>Yash Rastogi</t>
  </si>
  <si>
    <t>VT0451</t>
  </si>
  <si>
    <t>Kapish Choudhary</t>
  </si>
  <si>
    <t>VT0453</t>
  </si>
  <si>
    <t>Tanmoy Chakraborty</t>
  </si>
  <si>
    <t>VT0454</t>
  </si>
  <si>
    <t>Sachin Cherian</t>
  </si>
  <si>
    <t>VT0455</t>
  </si>
  <si>
    <t>Aman Sharma</t>
  </si>
  <si>
    <t>VT0456</t>
  </si>
  <si>
    <t>Sandeep Singh Rawat</t>
  </si>
  <si>
    <t>VT0457</t>
  </si>
  <si>
    <t>Sudiksha Bal</t>
  </si>
  <si>
    <t>VT0458</t>
  </si>
  <si>
    <t>Chaman Chandalia</t>
  </si>
  <si>
    <t>VT0459</t>
  </si>
  <si>
    <t>Sakshi Khurana</t>
  </si>
  <si>
    <t>VT0460</t>
  </si>
  <si>
    <t>Himanshu Das</t>
  </si>
  <si>
    <t>VT0461</t>
  </si>
  <si>
    <t>Aditi Sharma</t>
  </si>
  <si>
    <t>VT0462</t>
  </si>
  <si>
    <t>Bishmeet Singh</t>
  </si>
  <si>
    <t>VT0463</t>
  </si>
  <si>
    <t>Rahul Tyagi</t>
  </si>
  <si>
    <t>VT0464</t>
  </si>
  <si>
    <t>Nupur Bansal</t>
  </si>
  <si>
    <t>VT0465</t>
  </si>
  <si>
    <t>Anshu Molly</t>
  </si>
  <si>
    <t>VT0466</t>
  </si>
  <si>
    <t>Faiz Siddiqui</t>
  </si>
  <si>
    <t>VT0467</t>
  </si>
  <si>
    <t>Himanshu Chaudhary</t>
  </si>
  <si>
    <t>VT0468</t>
  </si>
  <si>
    <t>Nausheen Ali</t>
  </si>
  <si>
    <t>VT0469</t>
  </si>
  <si>
    <t>Deepak Kumar</t>
  </si>
  <si>
    <t>VT0470</t>
  </si>
  <si>
    <t>Palak Agarwal</t>
  </si>
  <si>
    <t>VTC3003</t>
  </si>
  <si>
    <t>Amandeep KAur</t>
  </si>
  <si>
    <t>VT0471</t>
  </si>
  <si>
    <t>EM0414</t>
  </si>
  <si>
    <t>Utpal Datt</t>
  </si>
  <si>
    <t>Sonam Kapur</t>
  </si>
  <si>
    <t>VT0472</t>
  </si>
  <si>
    <t>EM0415</t>
  </si>
  <si>
    <t>Farooq Shaikh</t>
  </si>
  <si>
    <t>Anubhav Sharma</t>
  </si>
  <si>
    <t>VT0473</t>
  </si>
  <si>
    <t>EM0416</t>
  </si>
  <si>
    <t>Raaj Kumar</t>
  </si>
  <si>
    <t>Shadan Ali</t>
  </si>
  <si>
    <t>VT0474</t>
  </si>
  <si>
    <t>EM0417</t>
  </si>
  <si>
    <t>Pran Krishan</t>
  </si>
  <si>
    <t>Akhilesh Nair</t>
  </si>
  <si>
    <t>VT0002</t>
  </si>
  <si>
    <t>EM0418</t>
  </si>
  <si>
    <t>Sidharth Malhotra Sikand</t>
  </si>
  <si>
    <t>Pratik Jain</t>
  </si>
</sst>
</file>

<file path=xl/styles.xml><?xml version="1.0" encoding="utf-8"?>
<styleSheet xmlns="http://schemas.openxmlformats.org/spreadsheetml/2006/main" xmlns:xr9="http://schemas.microsoft.com/office/spreadsheetml/2016/revision9">
  <numFmts count="13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  <numFmt numFmtId="182" formatCode="[$£-809]#,##0.00"/>
    <numFmt numFmtId="183" formatCode="d\ mmm\ yyyy"/>
    <numFmt numFmtId="184" formatCode="d/mmmm/yy"/>
    <numFmt numFmtId="185" formatCode="mmm/d"/>
    <numFmt numFmtId="186" formatCode="mmm&quot;-&quot;yy"/>
    <numFmt numFmtId="187" formatCode="dd/mmm"/>
    <numFmt numFmtId="188" formatCode="mmmm/d"/>
  </numFmts>
  <fonts count="49">
    <font>
      <sz val="10"/>
      <color rgb="FF000000"/>
      <name val="Arial"/>
      <charset val="134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sz val="10"/>
      <color rgb="FF000000"/>
      <name val="Arial"/>
      <charset val="134"/>
    </font>
    <font>
      <b/>
      <sz val="22"/>
      <color rgb="FFFFFFFF"/>
      <name val="Calibri"/>
      <charset val="134"/>
    </font>
    <font>
      <b/>
      <sz val="14"/>
      <color rgb="FFFFFFFF"/>
      <name val="&quot;Times New Roman&quot;"/>
      <charset val="134"/>
    </font>
    <font>
      <b/>
      <sz val="20"/>
      <color rgb="FF000000"/>
      <name val="&quot;Times New Roman&quot;"/>
      <charset val="134"/>
    </font>
    <font>
      <b/>
      <sz val="14"/>
      <color theme="1"/>
      <name val="&quot;Times New Roman&quot;"/>
      <charset val="134"/>
    </font>
    <font>
      <sz val="10"/>
      <name val="Arial"/>
      <charset val="134"/>
    </font>
    <font>
      <b/>
      <sz val="14"/>
      <color rgb="FF000000"/>
      <name val="&quot;Times New Roman&quot;"/>
      <charset val="134"/>
    </font>
    <font>
      <sz val="14"/>
      <color rgb="FF000000"/>
      <name val="Calibri"/>
      <charset val="134"/>
    </font>
    <font>
      <sz val="14"/>
      <color theme="1"/>
      <name val="Calibri"/>
      <charset val="134"/>
    </font>
    <font>
      <b/>
      <sz val="10"/>
      <color rgb="FF000000"/>
      <name val="Arial"/>
      <charset val="134"/>
    </font>
    <font>
      <sz val="14"/>
      <color rgb="FF263238"/>
      <name val="Roboto"/>
      <charset val="134"/>
    </font>
    <font>
      <sz val="14"/>
      <color theme="1"/>
      <name val="Arial"/>
      <charset val="134"/>
    </font>
    <font>
      <b/>
      <sz val="11"/>
      <color rgb="FF000000"/>
      <name val="Calibri"/>
      <charset val="134"/>
    </font>
    <font>
      <b/>
      <sz val="14"/>
      <color rgb="FF000000"/>
      <name val="Calibri"/>
      <charset val="134"/>
    </font>
    <font>
      <sz val="10"/>
      <color rgb="FFFF0000"/>
      <name val="Arial"/>
      <charset val="134"/>
    </font>
    <font>
      <sz val="11"/>
      <color rgb="FFFF0000"/>
      <name val="Calibri"/>
      <charset val="134"/>
    </font>
    <font>
      <sz val="11"/>
      <color rgb="FF263238"/>
      <name val="Roboto"/>
      <charset val="134"/>
    </font>
    <font>
      <sz val="11"/>
      <color rgb="FFFF0000"/>
      <name val="Roboto"/>
      <charset val="134"/>
    </font>
    <font>
      <u/>
      <sz val="11"/>
      <color rgb="FF000000"/>
      <name val="Calibri"/>
      <charset val="134"/>
    </font>
    <font>
      <u/>
      <sz val="11"/>
      <color rgb="FFFF0000"/>
      <name val="Calibri"/>
      <charset val="134"/>
    </font>
    <font>
      <b/>
      <sz val="11"/>
      <color theme="1"/>
      <name val="Calibri"/>
      <charset val="134"/>
    </font>
    <font>
      <u/>
      <sz val="11"/>
      <color rgb="FF0000FF"/>
      <name val="Calibri"/>
      <charset val="134"/>
    </font>
    <font>
      <sz val="11"/>
      <name val="Calibri"/>
      <charset val="134"/>
    </font>
    <font>
      <u/>
      <sz val="10"/>
      <color theme="10"/>
      <name val="Arial"/>
      <charset val="134"/>
    </font>
    <font>
      <b/>
      <sz val="1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0"/>
      <color theme="10"/>
      <name val="Arial"/>
      <charset val="134"/>
    </font>
  </fonts>
  <fills count="4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8000"/>
        <bgColor rgb="FF008000"/>
      </patternFill>
    </fill>
    <fill>
      <patternFill patternType="solid">
        <fgColor rgb="FF0066CC"/>
        <bgColor rgb="FF0066CC"/>
      </patternFill>
    </fill>
    <fill>
      <patternFill patternType="solid">
        <fgColor rgb="FF0070C0"/>
        <bgColor rgb="FF0070C0"/>
      </patternFill>
    </fill>
    <fill>
      <patternFill patternType="solid">
        <fgColor rgb="FF6D9EEB"/>
        <bgColor rgb="FF6D9EEB"/>
      </patternFill>
    </fill>
    <fill>
      <patternFill patternType="solid">
        <fgColor rgb="FFF2DBDB"/>
        <bgColor rgb="FFF2DBDB"/>
      </patternFill>
    </fill>
    <fill>
      <patternFill patternType="solid">
        <fgColor rgb="FFA4C2F4"/>
        <bgColor rgb="FFA4C2F4"/>
      </patternFill>
    </fill>
    <fill>
      <patternFill patternType="solid">
        <fgColor rgb="FFB8CCE4"/>
        <bgColor rgb="FFB8CCE4"/>
      </patternFill>
    </fill>
    <fill>
      <patternFill patternType="solid">
        <fgColor rgb="FFF2DDDC"/>
        <bgColor rgb="FFF2DDDC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178" fontId="29" fillId="0" borderId="0" applyFont="0" applyFill="0" applyBorder="0" applyAlignment="0" applyProtection="0">
      <alignment vertical="center"/>
    </xf>
    <xf numFmtId="179" fontId="29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29" fillId="18" borderId="12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19" borderId="15" applyNumberFormat="0" applyAlignment="0" applyProtection="0">
      <alignment vertical="center"/>
    </xf>
    <xf numFmtId="0" fontId="38" fillId="20" borderId="16" applyNumberFormat="0" applyAlignment="0" applyProtection="0">
      <alignment vertical="center"/>
    </xf>
    <xf numFmtId="0" fontId="39" fillId="20" borderId="15" applyNumberFormat="0" applyAlignment="0" applyProtection="0">
      <alignment vertical="center"/>
    </xf>
    <xf numFmtId="0" fontId="40" fillId="21" borderId="17" applyNumberFormat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</cellStyleXfs>
  <cellXfs count="19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0" xfId="0" applyFont="1"/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4" borderId="0" xfId="0" applyFont="1" applyFill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9" fillId="0" borderId="3" xfId="0" applyFont="1" applyBorder="1"/>
    <xf numFmtId="0" fontId="6" fillId="6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/>
    </xf>
    <xf numFmtId="180" fontId="8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>
      <alignment horizontal="left"/>
    </xf>
    <xf numFmtId="181" fontId="8" fillId="0" borderId="1" xfId="0" applyNumberFormat="1" applyFont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80" fontId="11" fillId="0" borderId="1" xfId="0" applyNumberFormat="1" applyFont="1" applyBorder="1" applyAlignment="1">
      <alignment horizontal="center" vertical="center" wrapText="1"/>
    </xf>
    <xf numFmtId="0" fontId="13" fillId="0" borderId="0" xfId="0" applyFont="1"/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82" fontId="11" fillId="0" borderId="1" xfId="0" applyNumberFormat="1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183" fontId="15" fillId="0" borderId="1" xfId="0" applyNumberFormat="1" applyFont="1" applyBorder="1" applyAlignment="1">
      <alignment horizontal="center" vertical="center" wrapText="1"/>
    </xf>
    <xf numFmtId="0" fontId="18" fillId="0" borderId="0" xfId="0" applyFont="1"/>
    <xf numFmtId="0" fontId="0" fillId="13" borderId="0" xfId="0" applyFill="1"/>
    <xf numFmtId="0" fontId="6" fillId="6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80" fontId="2" fillId="0" borderId="1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80" fontId="2" fillId="0" borderId="8" xfId="0" applyNumberFormat="1" applyFont="1" applyBorder="1" applyAlignment="1">
      <alignment horizontal="right"/>
    </xf>
    <xf numFmtId="184" fontId="2" fillId="0" borderId="8" xfId="0" applyNumberFormat="1" applyFont="1" applyBorder="1" applyAlignment="1">
      <alignment horizontal="right"/>
    </xf>
    <xf numFmtId="18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9" fillId="0" borderId="1" xfId="0" applyFont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19" fillId="0" borderId="1" xfId="0" applyFont="1" applyBorder="1"/>
    <xf numFmtId="0" fontId="19" fillId="0" borderId="1" xfId="0" applyFont="1" applyBorder="1" applyAlignment="1">
      <alignment horizontal="left"/>
    </xf>
    <xf numFmtId="180" fontId="19" fillId="0" borderId="1" xfId="0" applyNumberFormat="1" applyFont="1" applyBorder="1" applyAlignment="1">
      <alignment horizontal="right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right"/>
    </xf>
    <xf numFmtId="184" fontId="19" fillId="0" borderId="1" xfId="0" applyNumberFormat="1" applyFont="1" applyBorder="1" applyAlignment="1">
      <alignment horizontal="right"/>
    </xf>
    <xf numFmtId="180" fontId="19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80" fontId="2" fillId="3" borderId="1" xfId="0" applyNumberFormat="1" applyFont="1" applyFill="1" applyBorder="1" applyAlignment="1">
      <alignment horizontal="right"/>
    </xf>
    <xf numFmtId="0" fontId="2" fillId="3" borderId="7" xfId="0" applyFont="1" applyFill="1" applyBorder="1" applyAlignment="1">
      <alignment horizontal="center"/>
    </xf>
    <xf numFmtId="180" fontId="2" fillId="3" borderId="8" xfId="0" applyNumberFormat="1" applyFont="1" applyFill="1" applyBorder="1" applyAlignment="1">
      <alignment horizontal="right"/>
    </xf>
    <xf numFmtId="184" fontId="19" fillId="0" borderId="8" xfId="0" applyNumberFormat="1" applyFont="1" applyBorder="1" applyAlignment="1">
      <alignment horizontal="right"/>
    </xf>
    <xf numFmtId="0" fontId="10" fillId="14" borderId="1" xfId="0" applyFont="1" applyFill="1" applyBorder="1" applyAlignment="1">
      <alignment horizontal="center" vertical="center" wrapText="1"/>
    </xf>
    <xf numFmtId="180" fontId="2" fillId="0" borderId="2" xfId="0" applyNumberFormat="1" applyFont="1" applyBorder="1" applyAlignment="1">
      <alignment horizontal="center"/>
    </xf>
    <xf numFmtId="185" fontId="2" fillId="0" borderId="1" xfId="0" applyNumberFormat="1" applyFont="1" applyBorder="1" applyAlignment="1">
      <alignment horizontal="center"/>
    </xf>
    <xf numFmtId="186" fontId="2" fillId="0" borderId="1" xfId="0" applyNumberFormat="1" applyFont="1" applyBorder="1" applyAlignment="1">
      <alignment horizontal="center"/>
    </xf>
    <xf numFmtId="184" fontId="2" fillId="0" borderId="2" xfId="0" applyNumberFormat="1" applyFont="1" applyBorder="1" applyAlignment="1">
      <alignment horizontal="center"/>
    </xf>
    <xf numFmtId="187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80" fontId="19" fillId="0" borderId="2" xfId="0" applyNumberFormat="1" applyFont="1" applyBorder="1" applyAlignment="1">
      <alignment horizontal="center"/>
    </xf>
    <xf numFmtId="185" fontId="19" fillId="0" borderId="1" xfId="0" applyNumberFormat="1" applyFont="1" applyBorder="1" applyAlignment="1">
      <alignment horizontal="center"/>
    </xf>
    <xf numFmtId="186" fontId="19" fillId="0" borderId="1" xfId="0" applyNumberFormat="1" applyFont="1" applyBorder="1" applyAlignment="1">
      <alignment horizontal="center"/>
    </xf>
    <xf numFmtId="188" fontId="2" fillId="0" borderId="1" xfId="0" applyNumberFormat="1" applyFont="1" applyBorder="1" applyAlignment="1">
      <alignment horizontal="center"/>
    </xf>
    <xf numFmtId="0" fontId="2" fillId="3" borderId="1" xfId="0" applyFont="1" applyFill="1" applyBorder="1"/>
    <xf numFmtId="180" fontId="2" fillId="3" borderId="2" xfId="0" applyNumberFormat="1" applyFont="1" applyFill="1" applyBorder="1" applyAlignment="1">
      <alignment horizontal="center"/>
    </xf>
    <xf numFmtId="188" fontId="19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9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2" fillId="0" borderId="1" xfId="0" applyFont="1" applyBorder="1"/>
    <xf numFmtId="0" fontId="23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24" fillId="2" borderId="1" xfId="0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9" fillId="0" borderId="1" xfId="0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/>
    </xf>
    <xf numFmtId="0" fontId="24" fillId="1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/>
    <xf numFmtId="1" fontId="19" fillId="0" borderId="1" xfId="0" applyNumberFormat="1" applyFont="1" applyBorder="1"/>
    <xf numFmtId="0" fontId="2" fillId="3" borderId="1" xfId="0" applyFont="1" applyFill="1" applyBorder="1" applyAlignment="1">
      <alignment horizontal="center"/>
    </xf>
    <xf numFmtId="0" fontId="24" fillId="11" borderId="1" xfId="0" applyFont="1" applyFill="1" applyBorder="1" applyAlignment="1">
      <alignment horizontal="center" vertical="center" wrapText="1"/>
    </xf>
    <xf numFmtId="180" fontId="1" fillId="3" borderId="1" xfId="0" applyNumberFormat="1" applyFont="1" applyFill="1" applyBorder="1" applyAlignment="1">
      <alignment horizontal="right"/>
    </xf>
    <xf numFmtId="180" fontId="1" fillId="0" borderId="1" xfId="0" applyNumberFormat="1" applyFont="1" applyBorder="1" applyAlignment="1">
      <alignment horizontal="right"/>
    </xf>
    <xf numFmtId="0" fontId="1" fillId="15" borderId="1" xfId="0" applyFont="1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5" fillId="0" borderId="1" xfId="0" applyFont="1" applyBorder="1"/>
    <xf numFmtId="184" fontId="1" fillId="3" borderId="1" xfId="0" applyNumberFormat="1" applyFont="1" applyFill="1" applyBorder="1" applyAlignment="1">
      <alignment horizontal="right"/>
    </xf>
    <xf numFmtId="0" fontId="2" fillId="1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left"/>
    </xf>
    <xf numFmtId="0" fontId="2" fillId="13" borderId="1" xfId="0" applyFont="1" applyFill="1" applyBorder="1"/>
    <xf numFmtId="180" fontId="2" fillId="13" borderId="1" xfId="0" applyNumberFormat="1" applyFont="1" applyFill="1" applyBorder="1" applyAlignment="1">
      <alignment horizontal="right"/>
    </xf>
    <xf numFmtId="0" fontId="2" fillId="13" borderId="7" xfId="0" applyFont="1" applyFill="1" applyBorder="1" applyAlignment="1">
      <alignment horizontal="center"/>
    </xf>
    <xf numFmtId="180" fontId="2" fillId="13" borderId="8" xfId="0" applyNumberFormat="1" applyFont="1" applyFill="1" applyBorder="1" applyAlignment="1">
      <alignment horizontal="right"/>
    </xf>
    <xf numFmtId="184" fontId="2" fillId="13" borderId="1" xfId="0" applyNumberFormat="1" applyFont="1" applyFill="1" applyBorder="1" applyAlignment="1">
      <alignment horizontal="right"/>
    </xf>
    <xf numFmtId="0" fontId="2" fillId="13" borderId="6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left"/>
    </xf>
    <xf numFmtId="0" fontId="2" fillId="13" borderId="6" xfId="0" applyFont="1" applyFill="1" applyBorder="1"/>
    <xf numFmtId="180" fontId="2" fillId="13" borderId="6" xfId="0" applyNumberFormat="1" applyFont="1" applyFill="1" applyBorder="1" applyAlignment="1">
      <alignment horizontal="right"/>
    </xf>
    <xf numFmtId="0" fontId="2" fillId="13" borderId="9" xfId="0" applyFont="1" applyFill="1" applyBorder="1" applyAlignment="1">
      <alignment horizontal="center"/>
    </xf>
    <xf numFmtId="180" fontId="2" fillId="13" borderId="10" xfId="0" applyNumberFormat="1" applyFont="1" applyFill="1" applyBorder="1" applyAlignment="1">
      <alignment horizontal="right"/>
    </xf>
    <xf numFmtId="0" fontId="0" fillId="16" borderId="8" xfId="0" applyFill="1" applyBorder="1"/>
    <xf numFmtId="0" fontId="1" fillId="16" borderId="8" xfId="0" applyFont="1" applyFill="1" applyBorder="1" applyAlignment="1">
      <alignment horizontal="left"/>
    </xf>
    <xf numFmtId="0" fontId="2" fillId="16" borderId="8" xfId="0" applyFont="1" applyFill="1" applyBorder="1"/>
    <xf numFmtId="0" fontId="2" fillId="16" borderId="8" xfId="0" applyFont="1" applyFill="1" applyBorder="1" applyAlignment="1">
      <alignment horizontal="center"/>
    </xf>
    <xf numFmtId="180" fontId="0" fillId="16" borderId="8" xfId="0" applyNumberFormat="1" applyFill="1" applyBorder="1"/>
    <xf numFmtId="180" fontId="2" fillId="16" borderId="8" xfId="0" applyNumberFormat="1" applyFont="1" applyFill="1" applyBorder="1" applyAlignment="1">
      <alignment horizontal="right"/>
    </xf>
    <xf numFmtId="184" fontId="1" fillId="17" borderId="8" xfId="0" applyNumberFormat="1" applyFont="1" applyFill="1" applyBorder="1" applyAlignment="1">
      <alignment horizontal="right"/>
    </xf>
    <xf numFmtId="180" fontId="1" fillId="17" borderId="8" xfId="0" applyNumberFormat="1" applyFont="1" applyFill="1" applyBorder="1" applyAlignment="1">
      <alignment horizontal="right"/>
    </xf>
    <xf numFmtId="184" fontId="2" fillId="16" borderId="8" xfId="0" applyNumberFormat="1" applyFont="1" applyFill="1" applyBorder="1" applyAlignment="1">
      <alignment horizontal="right"/>
    </xf>
    <xf numFmtId="0" fontId="1" fillId="0" borderId="6" xfId="0" applyFont="1" applyBorder="1"/>
    <xf numFmtId="0" fontId="1" fillId="3" borderId="7" xfId="0" applyFont="1" applyFill="1" applyBorder="1" applyAlignment="1">
      <alignment horizontal="left"/>
    </xf>
    <xf numFmtId="0" fontId="1" fillId="0" borderId="8" xfId="0" applyFont="1" applyBorder="1"/>
    <xf numFmtId="185" fontId="2" fillId="0" borderId="2" xfId="0" applyNumberFormat="1" applyFont="1" applyBorder="1" applyAlignment="1">
      <alignment horizontal="center"/>
    </xf>
    <xf numFmtId="0" fontId="2" fillId="0" borderId="8" xfId="0" applyFont="1" applyBorder="1" applyAlignment="1">
      <alignment wrapText="1"/>
    </xf>
    <xf numFmtId="186" fontId="2" fillId="0" borderId="2" xfId="0" applyNumberFormat="1" applyFont="1" applyBorder="1" applyAlignment="1">
      <alignment horizontal="center"/>
    </xf>
    <xf numFmtId="180" fontId="2" fillId="13" borderId="2" xfId="0" applyNumberFormat="1" applyFont="1" applyFill="1" applyBorder="1" applyAlignment="1">
      <alignment horizontal="center"/>
    </xf>
    <xf numFmtId="0" fontId="1" fillId="13" borderId="7" xfId="0" applyFont="1" applyFill="1" applyBorder="1" applyAlignment="1">
      <alignment horizontal="left"/>
    </xf>
    <xf numFmtId="0" fontId="2" fillId="13" borderId="8" xfId="0" applyFont="1" applyFill="1" applyBorder="1" applyAlignment="1">
      <alignment wrapText="1"/>
    </xf>
    <xf numFmtId="186" fontId="2" fillId="13" borderId="2" xfId="0" applyNumberFormat="1" applyFont="1" applyFill="1" applyBorder="1" applyAlignment="1">
      <alignment horizontal="center"/>
    </xf>
    <xf numFmtId="186" fontId="2" fillId="13" borderId="1" xfId="0" applyNumberFormat="1" applyFont="1" applyFill="1" applyBorder="1" applyAlignment="1">
      <alignment horizontal="center"/>
    </xf>
    <xf numFmtId="0" fontId="1" fillId="13" borderId="8" xfId="0" applyFont="1" applyFill="1" applyBorder="1" applyAlignment="1">
      <alignment wrapText="1"/>
    </xf>
    <xf numFmtId="180" fontId="2" fillId="13" borderId="11" xfId="0" applyNumberFormat="1" applyFont="1" applyFill="1" applyBorder="1" applyAlignment="1">
      <alignment horizontal="center"/>
    </xf>
    <xf numFmtId="0" fontId="1" fillId="13" borderId="9" xfId="0" applyFont="1" applyFill="1" applyBorder="1" applyAlignment="1">
      <alignment horizontal="left"/>
    </xf>
    <xf numFmtId="0" fontId="2" fillId="0" borderId="6" xfId="0" applyFont="1" applyBorder="1"/>
    <xf numFmtId="0" fontId="1" fillId="13" borderId="10" xfId="0" applyFont="1" applyFill="1" applyBorder="1" applyAlignment="1">
      <alignment wrapText="1"/>
    </xf>
    <xf numFmtId="186" fontId="2" fillId="13" borderId="11" xfId="0" applyNumberFormat="1" applyFont="1" applyFill="1" applyBorder="1" applyAlignment="1">
      <alignment horizontal="center"/>
    </xf>
    <xf numFmtId="186" fontId="2" fillId="13" borderId="6" xfId="0" applyNumberFormat="1" applyFont="1" applyFill="1" applyBorder="1" applyAlignment="1">
      <alignment horizontal="center"/>
    </xf>
    <xf numFmtId="181" fontId="0" fillId="16" borderId="8" xfId="0" applyNumberFormat="1" applyFill="1" applyBorder="1"/>
    <xf numFmtId="0" fontId="1" fillId="16" borderId="8" xfId="0" applyFont="1" applyFill="1" applyBorder="1" applyAlignment="1">
      <alignment wrapText="1"/>
    </xf>
    <xf numFmtId="186" fontId="2" fillId="16" borderId="8" xfId="0" applyNumberFormat="1" applyFont="1" applyFill="1" applyBorder="1" applyAlignment="1">
      <alignment horizontal="center"/>
    </xf>
    <xf numFmtId="180" fontId="2" fillId="16" borderId="8" xfId="0" applyNumberFormat="1" applyFont="1" applyFill="1" applyBorder="1" applyAlignment="1">
      <alignment horizontal="center"/>
    </xf>
    <xf numFmtId="0" fontId="4" fillId="16" borderId="8" xfId="0" applyFont="1" applyFill="1" applyBorder="1"/>
    <xf numFmtId="0" fontId="26" fillId="16" borderId="8" xfId="0" applyFont="1" applyFill="1" applyBorder="1"/>
    <xf numFmtId="0" fontId="20" fillId="16" borderId="8" xfId="0" applyFont="1" applyFill="1" applyBorder="1" applyAlignment="1">
      <alignment horizontal="left"/>
    </xf>
    <xf numFmtId="0" fontId="1" fillId="13" borderId="1" xfId="0" applyFont="1" applyFill="1" applyBorder="1"/>
    <xf numFmtId="0" fontId="1" fillId="13" borderId="6" xfId="0" applyFont="1" applyFill="1" applyBorder="1"/>
    <xf numFmtId="0" fontId="27" fillId="16" borderId="8" xfId="6" applyFill="1" applyBorder="1"/>
    <xf numFmtId="0" fontId="1" fillId="16" borderId="8" xfId="0" applyFont="1" applyFill="1" applyBorder="1"/>
    <xf numFmtId="0" fontId="2" fillId="13" borderId="1" xfId="0" applyFont="1" applyFill="1" applyBorder="1" applyAlignment="1">
      <alignment horizontal="right"/>
    </xf>
    <xf numFmtId="0" fontId="2" fillId="13" borderId="6" xfId="0" applyFont="1" applyFill="1" applyBorder="1" applyAlignment="1">
      <alignment horizontal="right"/>
    </xf>
    <xf numFmtId="0" fontId="2" fillId="0" borderId="6" xfId="0" applyFont="1" applyBorder="1" applyAlignment="1">
      <alignment horizontal="center" vertical="center"/>
    </xf>
    <xf numFmtId="0" fontId="2" fillId="16" borderId="8" xfId="0" applyFont="1" applyFill="1" applyBorder="1" applyAlignment="1">
      <alignment horizontal="right"/>
    </xf>
    <xf numFmtId="0" fontId="2" fillId="16" borderId="8" xfId="0" applyFont="1" applyFill="1" applyBorder="1" applyAlignment="1">
      <alignment horizontal="center" vertical="center"/>
    </xf>
    <xf numFmtId="0" fontId="2" fillId="16" borderId="8" xfId="0" applyFont="1" applyFill="1" applyBorder="1" applyAlignment="1">
      <alignment horizontal="left"/>
    </xf>
    <xf numFmtId="0" fontId="26" fillId="16" borderId="8" xfId="0" applyFont="1" applyFill="1" applyBorder="1" applyAlignment="1">
      <alignment horizontal="left"/>
    </xf>
    <xf numFmtId="0" fontId="16" fillId="13" borderId="1" xfId="0" applyFont="1" applyFill="1" applyBorder="1" applyAlignment="1">
      <alignment horizontal="center"/>
    </xf>
    <xf numFmtId="1" fontId="2" fillId="13" borderId="1" xfId="0" applyNumberFormat="1" applyFont="1" applyFill="1" applyBorder="1" applyAlignment="1">
      <alignment horizontal="center" vertical="center"/>
    </xf>
    <xf numFmtId="1" fontId="2" fillId="13" borderId="1" xfId="0" applyNumberFormat="1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0" borderId="6" xfId="0" applyFont="1" applyBorder="1" applyAlignment="1">
      <alignment horizontal="center"/>
    </xf>
    <xf numFmtId="1" fontId="2" fillId="13" borderId="6" xfId="0" applyNumberFormat="1" applyFont="1" applyFill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/>
    </xf>
    <xf numFmtId="1" fontId="2" fillId="13" borderId="6" xfId="0" applyNumberFormat="1" applyFont="1" applyFill="1" applyBorder="1" applyAlignment="1">
      <alignment horizontal="center"/>
    </xf>
    <xf numFmtId="0" fontId="16" fillId="16" borderId="8" xfId="0" applyFont="1" applyFill="1" applyBorder="1" applyAlignment="1">
      <alignment horizontal="center"/>
    </xf>
    <xf numFmtId="1" fontId="2" fillId="16" borderId="8" xfId="0" applyNumberFormat="1" applyFont="1" applyFill="1" applyBorder="1" applyAlignment="1">
      <alignment horizontal="center" vertical="center"/>
    </xf>
    <xf numFmtId="1" fontId="2" fillId="16" borderId="8" xfId="0" applyNumberFormat="1" applyFont="1" applyFill="1" applyBorder="1" applyAlignment="1">
      <alignment horizontal="center"/>
    </xf>
    <xf numFmtId="0" fontId="28" fillId="16" borderId="8" xfId="0" applyFont="1" applyFill="1" applyBorder="1" applyAlignment="1">
      <alignment horizontal="center"/>
    </xf>
    <xf numFmtId="1" fontId="26" fillId="16" borderId="8" xfId="0" applyNumberFormat="1" applyFont="1" applyFill="1" applyBorder="1" applyAlignment="1">
      <alignment horizontal="center" vertical="center"/>
    </xf>
    <xf numFmtId="1" fontId="26" fillId="16" borderId="8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2" fillId="13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13" borderId="1" xfId="0" applyNumberFormat="1" applyFont="1" applyFill="1" applyBorder="1"/>
    <xf numFmtId="1" fontId="2" fillId="13" borderId="6" xfId="0" applyNumberFormat="1" applyFont="1" applyFill="1" applyBorder="1"/>
    <xf numFmtId="1" fontId="2" fillId="16" borderId="8" xfId="0" applyNumberFormat="1" applyFont="1" applyFill="1" applyBorder="1"/>
    <xf numFmtId="1" fontId="26" fillId="16" borderId="8" xfId="0" applyNumberFormat="1" applyFont="1" applyFill="1" applyBorder="1"/>
    <xf numFmtId="0" fontId="26" fillId="16" borderId="8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Shivaji.Raje@gmail.com" TargetMode="External"/><Relationship Id="rId8" Type="http://schemas.openxmlformats.org/officeDocument/2006/relationships/hyperlink" Target="mailto:Puja.Sharma@gmail.com" TargetMode="External"/><Relationship Id="rId7" Type="http://schemas.openxmlformats.org/officeDocument/2006/relationships/hyperlink" Target="mailto:Soham.Patil@apple.com" TargetMode="External"/><Relationship Id="rId6" Type="http://schemas.openxmlformats.org/officeDocument/2006/relationships/hyperlink" Target="mailto:Soham.Patil@gmail.com" TargetMode="External"/><Relationship Id="rId5" Type="http://schemas.openxmlformats.org/officeDocument/2006/relationships/hyperlink" Target="mailto:Vijay.Rane@apple.com" TargetMode="External"/><Relationship Id="rId43" Type="http://schemas.openxmlformats.org/officeDocument/2006/relationships/hyperlink" Target="mailto:Shivaji.Raje@apple.com" TargetMode="External"/><Relationship Id="rId42" Type="http://schemas.openxmlformats.org/officeDocument/2006/relationships/hyperlink" Target="mailto:Puja.Sharma@apple.com" TargetMode="External"/><Relationship Id="rId41" Type="http://schemas.openxmlformats.org/officeDocument/2006/relationships/hyperlink" Target="mailto:Pawan.patake@apple.com" TargetMode="External"/><Relationship Id="rId40" Type="http://schemas.openxmlformats.org/officeDocument/2006/relationships/hyperlink" Target="mailto:Aaru.Phutane@apple.com" TargetMode="External"/><Relationship Id="rId4" Type="http://schemas.openxmlformats.org/officeDocument/2006/relationships/hyperlink" Target="mailto:vijay.Rane@gmail.com" TargetMode="External"/><Relationship Id="rId39" Type="http://schemas.openxmlformats.org/officeDocument/2006/relationships/hyperlink" Target="mailto:Ram.Baste@apple.com" TargetMode="External"/><Relationship Id="rId38" Type="http://schemas.openxmlformats.org/officeDocument/2006/relationships/hyperlink" Target="mailto:Ravindra.Hatre@apple.com" TargetMode="External"/><Relationship Id="rId37" Type="http://schemas.openxmlformats.org/officeDocument/2006/relationships/hyperlink" Target="mailto:Reshma.Mane@apple.com" TargetMode="External"/><Relationship Id="rId36" Type="http://schemas.openxmlformats.org/officeDocument/2006/relationships/hyperlink" Target="mailto:Patibha.Patil@apple.com" TargetMode="External"/><Relationship Id="rId35" Type="http://schemas.openxmlformats.org/officeDocument/2006/relationships/hyperlink" Target="mailto:Anusha.Kudari@apple.com" TargetMode="External"/><Relationship Id="rId34" Type="http://schemas.openxmlformats.org/officeDocument/2006/relationships/hyperlink" Target="mailto:Pratik.Shetty@apple.com" TargetMode="External"/><Relationship Id="rId33" Type="http://schemas.openxmlformats.org/officeDocument/2006/relationships/hyperlink" Target="mailto:Parth.Dhone@apple.com" TargetMode="External"/><Relationship Id="rId32" Type="http://schemas.openxmlformats.org/officeDocument/2006/relationships/hyperlink" Target="mailto:Prafull.Patrike@apple.com" TargetMode="External"/><Relationship Id="rId31" Type="http://schemas.openxmlformats.org/officeDocument/2006/relationships/hyperlink" Target="mailto:Babita.Sri@apple.com" TargetMode="External"/><Relationship Id="rId30" Type="http://schemas.openxmlformats.org/officeDocument/2006/relationships/hyperlink" Target="mailto:Agasya.Hipparage@apple.com" TargetMode="External"/><Relationship Id="rId3" Type="http://schemas.openxmlformats.org/officeDocument/2006/relationships/hyperlink" Target="http://m.com/" TargetMode="External"/><Relationship Id="rId29" Type="http://schemas.openxmlformats.org/officeDocument/2006/relationships/hyperlink" Target="mailto:Shivaji.Vangi@apple.com" TargetMode="External"/><Relationship Id="rId28" Type="http://schemas.openxmlformats.org/officeDocument/2006/relationships/hyperlink" Target="mailto:Kushal.Lodha@apple.com" TargetMode="External"/><Relationship Id="rId27" Type="http://schemas.openxmlformats.org/officeDocument/2006/relationships/hyperlink" Target="mailto:kirti.Sathe@apple.com" TargetMode="External"/><Relationship Id="rId26" Type="http://schemas.openxmlformats.org/officeDocument/2006/relationships/hyperlink" Target="mailto:Prabhuling.Sathe@apple.com" TargetMode="External"/><Relationship Id="rId25" Type="http://schemas.openxmlformats.org/officeDocument/2006/relationships/hyperlink" Target="mailto:Anusha.Kudari@gmail.com" TargetMode="External"/><Relationship Id="rId24" Type="http://schemas.openxmlformats.org/officeDocument/2006/relationships/hyperlink" Target="mailto:Pratik.Shetty@gmail.com" TargetMode="External"/><Relationship Id="rId23" Type="http://schemas.openxmlformats.org/officeDocument/2006/relationships/hyperlink" Target="mailto:Parth.Dhone@gmail.com" TargetMode="External"/><Relationship Id="rId22" Type="http://schemas.openxmlformats.org/officeDocument/2006/relationships/hyperlink" Target="mailto:Prafull.Patrike@gmail.com" TargetMode="External"/><Relationship Id="rId21" Type="http://schemas.openxmlformats.org/officeDocument/2006/relationships/hyperlink" Target="mailto:Babita.Sri@gmail.com" TargetMode="External"/><Relationship Id="rId20" Type="http://schemas.openxmlformats.org/officeDocument/2006/relationships/hyperlink" Target="mailto:Agasya.Hipparage@gmail.com" TargetMode="External"/><Relationship Id="rId2" Type="http://schemas.openxmlformats.org/officeDocument/2006/relationships/hyperlink" Target="http://b.com/" TargetMode="External"/><Relationship Id="rId19" Type="http://schemas.openxmlformats.org/officeDocument/2006/relationships/hyperlink" Target="mailto:Shivaji.Vangi@gmail.com" TargetMode="External"/><Relationship Id="rId18" Type="http://schemas.openxmlformats.org/officeDocument/2006/relationships/hyperlink" Target="mailto:Kushal.Lodha@gmail.com" TargetMode="External"/><Relationship Id="rId17" Type="http://schemas.openxmlformats.org/officeDocument/2006/relationships/hyperlink" Target="mailto:kirti.Sathe@gmail.com" TargetMode="External"/><Relationship Id="rId16" Type="http://schemas.openxmlformats.org/officeDocument/2006/relationships/hyperlink" Target="mailto:Patibha.Patil@gmail.com" TargetMode="External"/><Relationship Id="rId15" Type="http://schemas.openxmlformats.org/officeDocument/2006/relationships/hyperlink" Target="mailto:Reshma.Mane@gmail.com" TargetMode="External"/><Relationship Id="rId14" Type="http://schemas.openxmlformats.org/officeDocument/2006/relationships/hyperlink" Target="mailto:Prabhuling.Sathe@gmail.com" TargetMode="External"/><Relationship Id="rId13" Type="http://schemas.openxmlformats.org/officeDocument/2006/relationships/hyperlink" Target="mailto:Ravindra.Hatre@gmail.com" TargetMode="External"/><Relationship Id="rId12" Type="http://schemas.openxmlformats.org/officeDocument/2006/relationships/hyperlink" Target="mailto:Ram.Baste@gmail.com" TargetMode="External"/><Relationship Id="rId11" Type="http://schemas.openxmlformats.org/officeDocument/2006/relationships/hyperlink" Target="mailto:Pawan.patake@gmail.com" TargetMode="External"/><Relationship Id="rId10" Type="http://schemas.openxmlformats.org/officeDocument/2006/relationships/hyperlink" Target="mailto:Aaru.Phutane@gmail.com" TargetMode="External"/><Relationship Id="rId1" Type="http://schemas.openxmlformats.org/officeDocument/2006/relationships/hyperlink" Target="http://b.s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outlinePr summaryBelow="0" summaryRight="0"/>
  </sheetPr>
  <dimension ref="A1:BH178"/>
  <sheetViews>
    <sheetView tabSelected="1" workbookViewId="0">
      <pane ySplit="1" topLeftCell="A2" activePane="bottomLeft" state="frozen"/>
      <selection/>
      <selection pane="bottomLeft" activeCell="BI170" sqref="BI170"/>
    </sheetView>
  </sheetViews>
  <sheetFormatPr defaultColWidth="14.4285714285714" defaultRowHeight="15.75" customHeight="1"/>
  <cols>
    <col min="1" max="1" width="9.85714285714286" customWidth="1"/>
    <col min="2" max="2" width="12.4285714285714" customWidth="1"/>
    <col min="3" max="3" width="22.7142857142857" customWidth="1"/>
    <col min="4" max="4" width="25.4285714285714" customWidth="1"/>
    <col min="5" max="5" width="13" customWidth="1"/>
    <col min="6" max="6" width="12.8571428571429" customWidth="1"/>
    <col min="7" max="7" width="9.71428571428571" customWidth="1"/>
    <col min="8" max="8" width="11.7142857142857" customWidth="1"/>
    <col min="9" max="9" width="11.8571428571429" customWidth="1"/>
    <col min="10" max="10" width="11.4285714285714" customWidth="1"/>
    <col min="11" max="11" width="21.8571428571429" customWidth="1"/>
    <col min="12" max="12" width="40.7142857142857" customWidth="1"/>
    <col min="13" max="13" width="23.2857142857143" customWidth="1"/>
    <col min="14" max="14" width="23.1428571428571" customWidth="1"/>
    <col min="15" max="15" width="9.85714285714286" customWidth="1"/>
    <col min="16" max="16" width="16" customWidth="1"/>
    <col min="17" max="17" width="58.4285714285714" customWidth="1"/>
    <col min="18" max="18" width="65.5714285714286" customWidth="1"/>
    <col min="19" max="19" width="13" customWidth="1"/>
    <col min="20" max="20" width="19.8571428571429" customWidth="1"/>
    <col min="21" max="21" width="9" customWidth="1"/>
    <col min="22" max="22" width="12.8571428571429" customWidth="1"/>
    <col min="23" max="23" width="16.4285714285714" customWidth="1"/>
    <col min="24" max="24" width="13.8571428571429" customWidth="1"/>
    <col min="25" max="26" width="31.5714285714286" customWidth="1"/>
    <col min="27" max="27" width="16" customWidth="1"/>
    <col min="28" max="28" width="14.5714285714286" customWidth="1"/>
    <col min="29" max="29" width="14.8571428571429" customWidth="1"/>
    <col min="30" max="30" width="13.8571428571429" customWidth="1"/>
    <col min="31" max="31" width="14.7142857142857" customWidth="1"/>
    <col min="32" max="32" width="18" customWidth="1"/>
    <col min="33" max="33" width="13.8571428571429" customWidth="1"/>
    <col min="34" max="35" width="25.2857142857143" customWidth="1"/>
    <col min="36" max="36" width="25.4285714285714" customWidth="1"/>
    <col min="37" max="37" width="40.7142857142857" customWidth="1"/>
    <col min="38" max="38" width="36.7142857142857" customWidth="1"/>
    <col min="39" max="39" width="9.57142857142857" customWidth="1"/>
    <col min="40" max="40" width="19.4285714285714" customWidth="1"/>
    <col min="41" max="41" width="9.71428571428571" customWidth="1"/>
    <col min="42" max="42" width="7" customWidth="1"/>
    <col min="43" max="43" width="9.14285714285714" customWidth="1"/>
    <col min="44" max="44" width="8.57142857142857" customWidth="1"/>
    <col min="45" max="45" width="9.28571428571429" customWidth="1"/>
    <col min="46" max="46" width="7.42857142857143" customWidth="1"/>
    <col min="47" max="47" width="14.7142857142857" customWidth="1"/>
    <col min="48" max="48" width="9.57142857142857" customWidth="1"/>
    <col min="49" max="49" width="9.42857142857143" customWidth="1"/>
    <col min="50" max="50" width="12.2857142857143" customWidth="1"/>
    <col min="51" max="51" width="10.4285714285714" customWidth="1"/>
    <col min="52" max="52" width="11" customWidth="1"/>
    <col min="53" max="53" width="9.28571428571429" customWidth="1"/>
    <col min="54" max="54" width="10.4285714285714" customWidth="1"/>
    <col min="55" max="55" width="8" customWidth="1"/>
    <col min="56" max="56" width="8.42857142857143" customWidth="1"/>
    <col min="57" max="57" width="9.85714285714286" customWidth="1"/>
    <col min="58" max="58" width="8" customWidth="1"/>
    <col min="59" max="59" width="9.85714285714286" customWidth="1"/>
    <col min="60" max="60" width="10.8571428571429" customWidth="1"/>
  </cols>
  <sheetData>
    <row r="1" ht="15" customHeight="1" spans="1:60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5" t="s">
        <v>5</v>
      </c>
      <c r="G1" s="45" t="s">
        <v>6</v>
      </c>
      <c r="H1" s="46" t="s">
        <v>7</v>
      </c>
      <c r="I1" s="45" t="s">
        <v>8</v>
      </c>
      <c r="J1" s="72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45" t="s">
        <v>20</v>
      </c>
      <c r="V1" s="45" t="s">
        <v>21</v>
      </c>
      <c r="W1" s="45" t="s">
        <v>22</v>
      </c>
      <c r="X1" s="45" t="s">
        <v>23</v>
      </c>
      <c r="Y1" s="45" t="s">
        <v>24</v>
      </c>
      <c r="Z1" s="45" t="s">
        <v>25</v>
      </c>
      <c r="AA1" s="45" t="s">
        <v>26</v>
      </c>
      <c r="AB1" s="45" t="s">
        <v>27</v>
      </c>
      <c r="AC1" s="45" t="s">
        <v>28</v>
      </c>
      <c r="AD1" s="45" t="s">
        <v>29</v>
      </c>
      <c r="AE1" s="45" t="s">
        <v>30</v>
      </c>
      <c r="AF1" s="45" t="s">
        <v>31</v>
      </c>
      <c r="AG1" s="45" t="s">
        <v>32</v>
      </c>
      <c r="AH1" s="45" t="s">
        <v>33</v>
      </c>
      <c r="AI1" s="45" t="s">
        <v>34</v>
      </c>
      <c r="AJ1" s="45" t="s">
        <v>35</v>
      </c>
      <c r="AK1" s="45" t="s">
        <v>36</v>
      </c>
      <c r="AL1" s="45" t="s">
        <v>37</v>
      </c>
      <c r="AM1" s="45" t="s">
        <v>38</v>
      </c>
      <c r="AN1" s="45" t="s">
        <v>39</v>
      </c>
      <c r="AO1" s="45" t="s">
        <v>40</v>
      </c>
      <c r="AP1" s="45" t="s">
        <v>41</v>
      </c>
      <c r="AQ1" s="45" t="s">
        <v>42</v>
      </c>
      <c r="AR1" s="94" t="s">
        <v>43</v>
      </c>
      <c r="AS1" s="94" t="s">
        <v>44</v>
      </c>
      <c r="AT1" s="94" t="s">
        <v>45</v>
      </c>
      <c r="AU1" s="95" t="s">
        <v>46</v>
      </c>
      <c r="AV1" s="94" t="s">
        <v>47</v>
      </c>
      <c r="AW1" s="94" t="s">
        <v>48</v>
      </c>
      <c r="AX1" s="45" t="s">
        <v>49</v>
      </c>
      <c r="AY1" s="94" t="s">
        <v>50</v>
      </c>
      <c r="AZ1" s="94" t="s">
        <v>51</v>
      </c>
      <c r="BA1" s="94" t="s">
        <v>52</v>
      </c>
      <c r="BB1" s="45" t="s">
        <v>53</v>
      </c>
      <c r="BC1" s="102" t="s">
        <v>54</v>
      </c>
      <c r="BD1" s="102" t="s">
        <v>55</v>
      </c>
      <c r="BE1" s="102" t="s">
        <v>56</v>
      </c>
      <c r="BF1" s="102" t="s">
        <v>57</v>
      </c>
      <c r="BG1" s="102" t="s">
        <v>58</v>
      </c>
      <c r="BH1" s="106" t="s">
        <v>59</v>
      </c>
    </row>
    <row r="2" ht="15" customHeight="1" spans="1:60">
      <c r="A2" s="47">
        <v>1</v>
      </c>
      <c r="B2" s="48" t="s">
        <v>60</v>
      </c>
      <c r="C2" s="49" t="s">
        <v>61</v>
      </c>
      <c r="D2" s="50" t="s">
        <v>62</v>
      </c>
      <c r="E2" s="51" t="s">
        <v>63</v>
      </c>
      <c r="F2" s="52">
        <v>31384</v>
      </c>
      <c r="G2" s="53">
        <v>35</v>
      </c>
      <c r="H2" s="54">
        <v>40483</v>
      </c>
      <c r="I2" s="73">
        <v>40575</v>
      </c>
      <c r="J2" s="51" t="s">
        <v>64</v>
      </c>
      <c r="K2" s="49" t="s">
        <v>65</v>
      </c>
      <c r="L2" s="49" t="s">
        <v>66</v>
      </c>
      <c r="M2" s="74">
        <v>44305</v>
      </c>
      <c r="N2" s="75">
        <v>44275</v>
      </c>
      <c r="O2" s="49" t="s">
        <v>67</v>
      </c>
      <c r="P2" s="49" t="s">
        <v>68</v>
      </c>
      <c r="Q2" s="86" t="str">
        <f ca="1" t="shared" ref="Q2:Q33" si="0">CONCATENATE("H.N.",RANDBETWEEN(1,20),", Gali No ",RANDBETWEEN(1,10),", &lt;Mohalla/Area&gt;, ","&lt;Landmark&gt;, ","Delhi -",RANDBETWEEN(110010,110099))</f>
        <v>H.N.4, Gali No 1, &lt;Mohalla/Area&gt;, &lt;Landmark&gt;, Delhi -110044</v>
      </c>
      <c r="R2" s="86" t="str">
        <f ca="1" t="shared" ref="R2:R33" si="1">CONCATENATE("H.N.",RANDBETWEEN(1,20),", Gali No ",RANDBETWEEN(1,10),", &lt;Mohalla/Area&gt;, ","&lt;Landmark&gt;, ",S2," -",U2)</f>
        <v>H.N.6, Gali No 4, &lt;Mohalla/Area&gt;, &lt;Landmark&gt;, Delhi -110005</v>
      </c>
      <c r="S2" s="49" t="s">
        <v>69</v>
      </c>
      <c r="T2" s="49" t="s">
        <v>69</v>
      </c>
      <c r="U2" s="57">
        <v>110005</v>
      </c>
      <c r="V2" s="47">
        <v>96595251361</v>
      </c>
      <c r="W2" s="47">
        <v>91534458571</v>
      </c>
      <c r="X2" s="49" t="s">
        <v>70</v>
      </c>
      <c r="Y2" s="49" t="s">
        <v>71</v>
      </c>
      <c r="Z2" s="49" t="s">
        <v>72</v>
      </c>
      <c r="AA2" s="49" t="s">
        <v>73</v>
      </c>
      <c r="AB2" s="49" t="s">
        <v>74</v>
      </c>
      <c r="AC2" s="49" t="s">
        <v>75</v>
      </c>
      <c r="AD2" s="49" t="s">
        <v>76</v>
      </c>
      <c r="AE2" s="49" t="s">
        <v>77</v>
      </c>
      <c r="AF2" s="47" t="s">
        <v>78</v>
      </c>
      <c r="AG2" s="49" t="s">
        <v>79</v>
      </c>
      <c r="AH2" s="49" t="s">
        <v>79</v>
      </c>
      <c r="AI2" s="92">
        <v>1143853483</v>
      </c>
      <c r="AJ2" s="49" t="str">
        <f ca="1" t="shared" ref="AJ2:AJ33" si="2">CONCATENATE(DATEDIF(H2,TODAY(),"Y")," Years ",DATEDIF(H2,TODAY(),"YM")," Months ",DATEDIF(H2,TODAY(),"MD")," Days ")</f>
        <v>12 Years 11 Months 27 Days </v>
      </c>
      <c r="AK2" s="10" t="s">
        <v>80</v>
      </c>
      <c r="AL2" s="10" t="s">
        <v>80</v>
      </c>
      <c r="AM2" s="49" t="s">
        <v>69</v>
      </c>
      <c r="AN2" s="50" t="s">
        <v>81</v>
      </c>
      <c r="AO2" s="96" t="s">
        <v>82</v>
      </c>
      <c r="AP2" s="96" t="s">
        <v>83</v>
      </c>
      <c r="AQ2" s="96" t="s">
        <v>83</v>
      </c>
      <c r="AR2" s="97">
        <v>12521.63</v>
      </c>
      <c r="AS2" s="97">
        <v>6167.37</v>
      </c>
      <c r="AT2" s="97">
        <v>0</v>
      </c>
      <c r="AU2" s="98">
        <f t="shared" ref="AU2:AU33" si="3">SUM(AR2:AT2)</f>
        <v>18689</v>
      </c>
      <c r="AV2" s="98">
        <v>1503</v>
      </c>
      <c r="AW2" s="98">
        <v>608</v>
      </c>
      <c r="AX2" s="98">
        <v>20800</v>
      </c>
      <c r="AY2" s="98">
        <v>1503</v>
      </c>
      <c r="AZ2" s="98">
        <v>608</v>
      </c>
      <c r="BA2" s="103">
        <v>16578</v>
      </c>
      <c r="BB2" s="98" t="s">
        <v>84</v>
      </c>
      <c r="BC2" s="98">
        <v>0</v>
      </c>
      <c r="BD2" s="98">
        <v>0</v>
      </c>
      <c r="BE2" s="98">
        <v>0</v>
      </c>
      <c r="BF2" s="98">
        <v>0</v>
      </c>
      <c r="BG2" s="98">
        <v>0</v>
      </c>
      <c r="BH2" s="98">
        <v>0</v>
      </c>
    </row>
    <row r="3" customHeight="1" spans="1:60">
      <c r="A3" s="47">
        <f t="shared" ref="A3:A34" si="4">A2+1</f>
        <v>2</v>
      </c>
      <c r="B3" s="48" t="s">
        <v>85</v>
      </c>
      <c r="C3" s="49" t="s">
        <v>86</v>
      </c>
      <c r="D3" s="50" t="s">
        <v>87</v>
      </c>
      <c r="E3" s="51" t="s">
        <v>63</v>
      </c>
      <c r="F3" s="52">
        <v>31808</v>
      </c>
      <c r="G3" s="53">
        <v>34</v>
      </c>
      <c r="H3" s="54">
        <v>40483</v>
      </c>
      <c r="I3" s="76">
        <v>40664</v>
      </c>
      <c r="J3" s="51" t="s">
        <v>64</v>
      </c>
      <c r="K3" s="49" t="s">
        <v>88</v>
      </c>
      <c r="L3" s="49" t="s">
        <v>80</v>
      </c>
      <c r="M3" s="74">
        <v>44305</v>
      </c>
      <c r="N3" s="75">
        <v>44275</v>
      </c>
      <c r="O3" s="49" t="s">
        <v>67</v>
      </c>
      <c r="P3" s="49" t="s">
        <v>68</v>
      </c>
      <c r="Q3" s="86" t="str">
        <f ca="1" t="shared" si="0"/>
        <v>H.N.8, Gali No 6, &lt;Mohalla/Area&gt;, &lt;Landmark&gt;, Delhi -110051</v>
      </c>
      <c r="R3" s="86" t="str">
        <f ca="1" t="shared" si="1"/>
        <v>H.N.18, Gali No 6, &lt;Mohalla/Area&gt;, &lt;Landmark&gt;, Delhi -110005</v>
      </c>
      <c r="S3" s="49" t="s">
        <v>69</v>
      </c>
      <c r="T3" s="49" t="s">
        <v>69</v>
      </c>
      <c r="U3" s="57">
        <v>110005</v>
      </c>
      <c r="V3" s="47">
        <v>97324762815</v>
      </c>
      <c r="W3" s="47">
        <v>96696856043</v>
      </c>
      <c r="X3" s="49" t="s">
        <v>70</v>
      </c>
      <c r="Y3" s="49" t="s">
        <v>89</v>
      </c>
      <c r="Z3" s="49" t="s">
        <v>90</v>
      </c>
      <c r="AA3" s="49" t="s">
        <v>91</v>
      </c>
      <c r="AB3" s="49" t="s">
        <v>74</v>
      </c>
      <c r="AC3" s="49" t="s">
        <v>92</v>
      </c>
      <c r="AD3" s="49" t="s">
        <v>93</v>
      </c>
      <c r="AE3" s="49" t="s">
        <v>94</v>
      </c>
      <c r="AF3" s="47" t="s">
        <v>95</v>
      </c>
      <c r="AG3" s="49" t="s">
        <v>79</v>
      </c>
      <c r="AH3" s="49" t="s">
        <v>79</v>
      </c>
      <c r="AI3" s="92">
        <v>1143853414</v>
      </c>
      <c r="AJ3" s="49" t="str">
        <f ca="1" t="shared" si="2"/>
        <v>12 Years 11 Months 27 Days </v>
      </c>
      <c r="AK3" s="10" t="s">
        <v>80</v>
      </c>
      <c r="AL3" s="49" t="s">
        <v>80</v>
      </c>
      <c r="AM3" s="49" t="s">
        <v>69</v>
      </c>
      <c r="AN3" s="50" t="s">
        <v>81</v>
      </c>
      <c r="AO3" s="96" t="s">
        <v>96</v>
      </c>
      <c r="AP3" s="96" t="s">
        <v>83</v>
      </c>
      <c r="AQ3" s="96" t="s">
        <v>83</v>
      </c>
      <c r="AR3" s="97">
        <v>11438.24</v>
      </c>
      <c r="AS3" s="97">
        <v>5633.76</v>
      </c>
      <c r="AT3" s="97">
        <v>0</v>
      </c>
      <c r="AU3" s="98">
        <f t="shared" si="3"/>
        <v>17072</v>
      </c>
      <c r="AV3" s="98">
        <v>1373</v>
      </c>
      <c r="AW3" s="98">
        <v>555</v>
      </c>
      <c r="AX3" s="98">
        <v>19000</v>
      </c>
      <c r="AY3" s="98">
        <v>1373</v>
      </c>
      <c r="AZ3" s="98">
        <v>555</v>
      </c>
      <c r="BA3" s="103">
        <v>15144</v>
      </c>
      <c r="BB3" s="47" t="s">
        <v>84</v>
      </c>
      <c r="BC3" s="98">
        <v>0</v>
      </c>
      <c r="BD3" s="98">
        <v>0</v>
      </c>
      <c r="BE3" s="98">
        <v>0</v>
      </c>
      <c r="BF3" s="98">
        <v>0</v>
      </c>
      <c r="BG3" s="98">
        <v>0</v>
      </c>
      <c r="BH3" s="98">
        <v>0</v>
      </c>
    </row>
    <row r="4" customHeight="1" spans="1:60">
      <c r="A4" s="47">
        <f t="shared" si="4"/>
        <v>3</v>
      </c>
      <c r="B4" s="48" t="s">
        <v>97</v>
      </c>
      <c r="C4" s="49" t="s">
        <v>98</v>
      </c>
      <c r="D4" s="50" t="s">
        <v>99</v>
      </c>
      <c r="E4" s="51" t="s">
        <v>63</v>
      </c>
      <c r="F4" s="52">
        <v>22230</v>
      </c>
      <c r="G4" s="53">
        <v>60</v>
      </c>
      <c r="H4" s="54">
        <v>42826</v>
      </c>
      <c r="I4" s="73">
        <v>43009</v>
      </c>
      <c r="J4" s="51" t="s">
        <v>64</v>
      </c>
      <c r="K4" s="49" t="s">
        <v>88</v>
      </c>
      <c r="L4" s="49" t="s">
        <v>100</v>
      </c>
      <c r="M4" s="74">
        <v>44305</v>
      </c>
      <c r="N4" s="75">
        <v>44275</v>
      </c>
      <c r="O4" s="49" t="s">
        <v>67</v>
      </c>
      <c r="P4" s="49" t="s">
        <v>68</v>
      </c>
      <c r="Q4" s="86" t="str">
        <f ca="1" t="shared" si="0"/>
        <v>H.N.17, Gali No 10, &lt;Mohalla/Area&gt;, &lt;Landmark&gt;, Delhi -110067</v>
      </c>
      <c r="R4" s="86" t="str">
        <f ca="1" t="shared" si="1"/>
        <v>H.N.20, Gali No 1, &lt;Mohalla/Area&gt;, &lt;Landmark&gt;, Delhi -110005</v>
      </c>
      <c r="S4" s="49" t="s">
        <v>69</v>
      </c>
      <c r="T4" s="49" t="s">
        <v>69</v>
      </c>
      <c r="U4" s="57">
        <v>110005</v>
      </c>
      <c r="V4" s="47">
        <v>84627544550</v>
      </c>
      <c r="W4" s="47">
        <v>81790170043</v>
      </c>
      <c r="X4" s="49" t="s">
        <v>70</v>
      </c>
      <c r="Y4" s="49" t="s">
        <v>101</v>
      </c>
      <c r="Z4" s="49" t="s">
        <v>102</v>
      </c>
      <c r="AA4" s="49" t="s">
        <v>103</v>
      </c>
      <c r="AB4" s="49" t="s">
        <v>74</v>
      </c>
      <c r="AC4" s="49" t="s">
        <v>104</v>
      </c>
      <c r="AD4" s="49" t="s">
        <v>105</v>
      </c>
      <c r="AE4" s="49" t="s">
        <v>106</v>
      </c>
      <c r="AF4" s="47" t="s">
        <v>107</v>
      </c>
      <c r="AG4" s="49" t="s">
        <v>79</v>
      </c>
      <c r="AH4" s="49" t="s">
        <v>79</v>
      </c>
      <c r="AI4" s="92" t="s">
        <v>79</v>
      </c>
      <c r="AJ4" s="49" t="str">
        <f ca="1" t="shared" si="2"/>
        <v>6 Years 6 Months 27 Days </v>
      </c>
      <c r="AK4" s="10" t="s">
        <v>66</v>
      </c>
      <c r="AL4" s="49" t="s">
        <v>66</v>
      </c>
      <c r="AM4" s="49" t="s">
        <v>69</v>
      </c>
      <c r="AN4" s="50" t="s">
        <v>81</v>
      </c>
      <c r="AO4" s="96" t="s">
        <v>108</v>
      </c>
      <c r="AP4" s="96" t="s">
        <v>83</v>
      </c>
      <c r="AQ4" s="96" t="s">
        <v>109</v>
      </c>
      <c r="AR4" s="97">
        <v>21850</v>
      </c>
      <c r="AS4" s="97">
        <v>21850</v>
      </c>
      <c r="AT4" s="97">
        <v>0</v>
      </c>
      <c r="AU4" s="98">
        <f t="shared" si="3"/>
        <v>43700</v>
      </c>
      <c r="AV4" s="98">
        <v>1800</v>
      </c>
      <c r="AW4" s="98">
        <v>0</v>
      </c>
      <c r="AX4" s="98">
        <v>45500</v>
      </c>
      <c r="AY4" s="98">
        <v>1800</v>
      </c>
      <c r="AZ4" s="98">
        <v>0</v>
      </c>
      <c r="BA4" s="103">
        <v>41900</v>
      </c>
      <c r="BB4" s="47" t="s">
        <v>84</v>
      </c>
      <c r="BC4" s="98">
        <v>0</v>
      </c>
      <c r="BD4" s="98">
        <v>0</v>
      </c>
      <c r="BE4" s="98">
        <v>0</v>
      </c>
      <c r="BF4" s="98">
        <v>0</v>
      </c>
      <c r="BG4" s="98">
        <v>0</v>
      </c>
      <c r="BH4" s="98">
        <v>0</v>
      </c>
    </row>
    <row r="5" customHeight="1" spans="1:60">
      <c r="A5" s="47">
        <f t="shared" si="4"/>
        <v>4</v>
      </c>
      <c r="B5" s="48" t="s">
        <v>110</v>
      </c>
      <c r="C5" s="49" t="s">
        <v>111</v>
      </c>
      <c r="D5" s="50" t="s">
        <v>112</v>
      </c>
      <c r="E5" s="51" t="s">
        <v>63</v>
      </c>
      <c r="F5" s="52">
        <v>31990</v>
      </c>
      <c r="G5" s="53">
        <v>33</v>
      </c>
      <c r="H5" s="55">
        <v>41038</v>
      </c>
      <c r="I5" s="73">
        <v>41222</v>
      </c>
      <c r="J5" s="51" t="s">
        <v>64</v>
      </c>
      <c r="K5" s="49" t="s">
        <v>113</v>
      </c>
      <c r="L5" s="49" t="s">
        <v>114</v>
      </c>
      <c r="M5" s="74">
        <v>44426</v>
      </c>
      <c r="N5" s="75">
        <v>44427</v>
      </c>
      <c r="O5" s="49" t="s">
        <v>67</v>
      </c>
      <c r="P5" s="49" t="s">
        <v>68</v>
      </c>
      <c r="Q5" s="86" t="str">
        <f ca="1" t="shared" si="0"/>
        <v>H.N.10, Gali No 4, &lt;Mohalla/Area&gt;, &lt;Landmark&gt;, Delhi -110028</v>
      </c>
      <c r="R5" s="86" t="str">
        <f ca="1" t="shared" si="1"/>
        <v>H.N.10, Gali No 1, &lt;Mohalla/Area&gt;, &lt;Landmark&gt;, Delhi -110094</v>
      </c>
      <c r="S5" s="49" t="s">
        <v>69</v>
      </c>
      <c r="T5" s="49" t="s">
        <v>69</v>
      </c>
      <c r="U5" s="57">
        <v>110094</v>
      </c>
      <c r="V5" s="47">
        <v>85414575783</v>
      </c>
      <c r="W5" s="47">
        <v>97316937626</v>
      </c>
      <c r="X5" s="49" t="s">
        <v>115</v>
      </c>
      <c r="Y5" s="49" t="s">
        <v>116</v>
      </c>
      <c r="Z5" s="49" t="s">
        <v>117</v>
      </c>
      <c r="AA5" s="90" t="s">
        <v>118</v>
      </c>
      <c r="AB5" s="49" t="s">
        <v>74</v>
      </c>
      <c r="AC5" s="49" t="s">
        <v>119</v>
      </c>
      <c r="AD5" s="49" t="s">
        <v>120</v>
      </c>
      <c r="AE5" s="49" t="s">
        <v>121</v>
      </c>
      <c r="AF5" s="47" t="s">
        <v>122</v>
      </c>
      <c r="AG5" s="49" t="s">
        <v>79</v>
      </c>
      <c r="AH5" s="49" t="s">
        <v>79</v>
      </c>
      <c r="AI5" s="92" t="s">
        <v>79</v>
      </c>
      <c r="AJ5" s="49" t="str">
        <f ca="1" t="shared" si="2"/>
        <v>11 Years 5 Months 19 Days </v>
      </c>
      <c r="AK5" s="10" t="s">
        <v>66</v>
      </c>
      <c r="AL5" s="49" t="s">
        <v>66</v>
      </c>
      <c r="AM5" s="49" t="s">
        <v>69</v>
      </c>
      <c r="AN5" s="50" t="s">
        <v>81</v>
      </c>
      <c r="AO5" s="96" t="s">
        <v>123</v>
      </c>
      <c r="AP5" s="96" t="s">
        <v>83</v>
      </c>
      <c r="AQ5" s="96" t="s">
        <v>109</v>
      </c>
      <c r="AR5" s="97">
        <v>18050</v>
      </c>
      <c r="AS5" s="97">
        <v>18050</v>
      </c>
      <c r="AT5" s="97">
        <v>0</v>
      </c>
      <c r="AU5" s="98">
        <f t="shared" si="3"/>
        <v>36100</v>
      </c>
      <c r="AV5" s="98">
        <v>1800</v>
      </c>
      <c r="AW5" s="98">
        <v>0</v>
      </c>
      <c r="AX5" s="98">
        <v>37900</v>
      </c>
      <c r="AY5" s="98">
        <v>1800</v>
      </c>
      <c r="AZ5" s="98">
        <v>0</v>
      </c>
      <c r="BA5" s="103">
        <v>34300</v>
      </c>
      <c r="BB5" s="47" t="s">
        <v>124</v>
      </c>
      <c r="BC5" s="98">
        <v>0</v>
      </c>
      <c r="BD5" s="98">
        <v>0</v>
      </c>
      <c r="BE5" s="98">
        <v>0</v>
      </c>
      <c r="BF5" s="98">
        <v>0</v>
      </c>
      <c r="BG5" s="98">
        <v>0</v>
      </c>
      <c r="BH5" s="98">
        <v>0</v>
      </c>
    </row>
    <row r="6" customHeight="1" spans="1:60">
      <c r="A6" s="47">
        <f t="shared" si="4"/>
        <v>5</v>
      </c>
      <c r="B6" s="48" t="s">
        <v>125</v>
      </c>
      <c r="C6" s="49" t="s">
        <v>126</v>
      </c>
      <c r="D6" s="50" t="s">
        <v>127</v>
      </c>
      <c r="E6" s="51" t="s">
        <v>63</v>
      </c>
      <c r="F6" s="52">
        <v>30722</v>
      </c>
      <c r="G6" s="53">
        <v>37</v>
      </c>
      <c r="H6" s="54">
        <v>41068</v>
      </c>
      <c r="I6" s="73">
        <v>41251</v>
      </c>
      <c r="J6" s="51" t="s">
        <v>64</v>
      </c>
      <c r="K6" s="49" t="s">
        <v>128</v>
      </c>
      <c r="L6" s="49" t="s">
        <v>129</v>
      </c>
      <c r="M6" s="77">
        <v>44459</v>
      </c>
      <c r="N6" s="75">
        <v>44460</v>
      </c>
      <c r="O6" s="49" t="s">
        <v>130</v>
      </c>
      <c r="P6" s="49" t="s">
        <v>131</v>
      </c>
      <c r="Q6" s="86" t="str">
        <f ca="1" t="shared" si="0"/>
        <v>H.N.1, Gali No 2, &lt;Mohalla/Area&gt;, &lt;Landmark&gt;, Delhi -110037</v>
      </c>
      <c r="R6" s="86" t="str">
        <f ca="1" t="shared" si="1"/>
        <v>H.N.8, Gali No 3, &lt;Mohalla/Area&gt;, &lt;Landmark&gt;, DARBHANGA -846004</v>
      </c>
      <c r="S6" s="49" t="s">
        <v>132</v>
      </c>
      <c r="T6" s="49" t="s">
        <v>133</v>
      </c>
      <c r="U6" s="57">
        <v>846004</v>
      </c>
      <c r="V6" s="47">
        <v>90418150762</v>
      </c>
      <c r="W6" s="47">
        <v>84443492276</v>
      </c>
      <c r="X6" s="49" t="s">
        <v>134</v>
      </c>
      <c r="Y6" s="49" t="s">
        <v>135</v>
      </c>
      <c r="Z6" s="49" t="s">
        <v>136</v>
      </c>
      <c r="AA6" s="49" t="s">
        <v>137</v>
      </c>
      <c r="AB6" s="49" t="s">
        <v>74</v>
      </c>
      <c r="AC6" s="49" t="s">
        <v>138</v>
      </c>
      <c r="AD6" s="49" t="s">
        <v>139</v>
      </c>
      <c r="AE6" s="49" t="s">
        <v>140</v>
      </c>
      <c r="AF6" s="47" t="s">
        <v>141</v>
      </c>
      <c r="AG6" s="49" t="s">
        <v>79</v>
      </c>
      <c r="AH6" s="49" t="s">
        <v>79</v>
      </c>
      <c r="AI6" s="92" t="s">
        <v>79</v>
      </c>
      <c r="AJ6" s="49" t="str">
        <f ca="1" t="shared" si="2"/>
        <v>11 Years 4 Months 20 Days </v>
      </c>
      <c r="AK6" s="10" t="s">
        <v>129</v>
      </c>
      <c r="AL6" s="49" t="s">
        <v>66</v>
      </c>
      <c r="AM6" s="49" t="s">
        <v>69</v>
      </c>
      <c r="AN6" s="50" t="s">
        <v>81</v>
      </c>
      <c r="AO6" s="96" t="s">
        <v>142</v>
      </c>
      <c r="AP6" s="96" t="s">
        <v>109</v>
      </c>
      <c r="AQ6" s="96" t="s">
        <v>109</v>
      </c>
      <c r="AR6" s="97">
        <v>18000</v>
      </c>
      <c r="AS6" s="97">
        <v>18000</v>
      </c>
      <c r="AT6" s="97">
        <v>0</v>
      </c>
      <c r="AU6" s="98">
        <f t="shared" si="3"/>
        <v>36000</v>
      </c>
      <c r="AV6" s="98">
        <v>0</v>
      </c>
      <c r="AW6" s="98">
        <v>0</v>
      </c>
      <c r="AX6" s="98">
        <v>36000</v>
      </c>
      <c r="AY6" s="98">
        <v>0</v>
      </c>
      <c r="AZ6" s="98">
        <v>0</v>
      </c>
      <c r="BA6" s="103">
        <v>36000</v>
      </c>
      <c r="BB6" s="47" t="s">
        <v>143</v>
      </c>
      <c r="BC6" s="98">
        <v>0</v>
      </c>
      <c r="BD6" s="98">
        <v>0</v>
      </c>
      <c r="BE6" s="98">
        <v>0</v>
      </c>
      <c r="BF6" s="98">
        <v>0</v>
      </c>
      <c r="BG6" s="98">
        <v>0</v>
      </c>
      <c r="BH6" s="98">
        <v>0</v>
      </c>
    </row>
    <row r="7" customHeight="1" spans="1:60">
      <c r="A7" s="47">
        <f t="shared" si="4"/>
        <v>6</v>
      </c>
      <c r="B7" s="48" t="s">
        <v>144</v>
      </c>
      <c r="C7" s="49" t="s">
        <v>145</v>
      </c>
      <c r="D7" s="50" t="s">
        <v>146</v>
      </c>
      <c r="E7" s="51" t="s">
        <v>147</v>
      </c>
      <c r="F7" s="52">
        <v>32454</v>
      </c>
      <c r="G7" s="53">
        <v>32</v>
      </c>
      <c r="H7" s="54">
        <v>41071</v>
      </c>
      <c r="I7" s="78" t="s">
        <v>148</v>
      </c>
      <c r="J7" s="51" t="s">
        <v>64</v>
      </c>
      <c r="K7" s="49" t="s">
        <v>65</v>
      </c>
      <c r="L7" s="49" t="s">
        <v>149</v>
      </c>
      <c r="M7" s="74">
        <v>44274</v>
      </c>
      <c r="N7" s="75">
        <v>44247</v>
      </c>
      <c r="O7" s="49" t="s">
        <v>67</v>
      </c>
      <c r="P7" s="49" t="s">
        <v>68</v>
      </c>
      <c r="Q7" s="86" t="str">
        <f ca="1" t="shared" si="0"/>
        <v>H.N.15, Gali No 9, &lt;Mohalla/Area&gt;, &lt;Landmark&gt;, Delhi -110010</v>
      </c>
      <c r="R7" s="86" t="str">
        <f ca="1" t="shared" si="1"/>
        <v>H.N.3, Gali No 1, &lt;Mohalla/Area&gt;, &lt;Landmark&gt;, Gurgaon -122001</v>
      </c>
      <c r="S7" s="49" t="s">
        <v>150</v>
      </c>
      <c r="T7" s="49" t="s">
        <v>151</v>
      </c>
      <c r="U7" s="57">
        <v>122001</v>
      </c>
      <c r="V7" s="47">
        <v>83975307462</v>
      </c>
      <c r="W7" s="47">
        <v>93622674126</v>
      </c>
      <c r="X7" s="49" t="s">
        <v>115</v>
      </c>
      <c r="Y7" s="49" t="s">
        <v>152</v>
      </c>
      <c r="Z7" s="49" t="s">
        <v>153</v>
      </c>
      <c r="AA7" s="49" t="s">
        <v>73</v>
      </c>
      <c r="AB7" s="49" t="s">
        <v>74</v>
      </c>
      <c r="AC7" s="49" t="s">
        <v>154</v>
      </c>
      <c r="AD7" s="49" t="s">
        <v>155</v>
      </c>
      <c r="AE7" s="49" t="s">
        <v>156</v>
      </c>
      <c r="AF7" s="47" t="s">
        <v>157</v>
      </c>
      <c r="AG7" s="57">
        <v>103189419269</v>
      </c>
      <c r="AH7" s="49" t="s">
        <v>158</v>
      </c>
      <c r="AI7" s="92" t="s">
        <v>79</v>
      </c>
      <c r="AJ7" s="49" t="str">
        <f ca="1" t="shared" si="2"/>
        <v>11 Years 4 Months 17 Days </v>
      </c>
      <c r="AK7" s="10" t="s">
        <v>129</v>
      </c>
      <c r="AL7" s="49" t="s">
        <v>66</v>
      </c>
      <c r="AM7" s="49" t="s">
        <v>69</v>
      </c>
      <c r="AN7" s="50" t="s">
        <v>81</v>
      </c>
      <c r="AO7" s="96" t="s">
        <v>82</v>
      </c>
      <c r="AP7" s="96" t="s">
        <v>109</v>
      </c>
      <c r="AQ7" s="96" t="s">
        <v>109</v>
      </c>
      <c r="AR7" s="97">
        <v>26650</v>
      </c>
      <c r="AS7" s="97">
        <v>26650</v>
      </c>
      <c r="AT7" s="97">
        <v>0</v>
      </c>
      <c r="AU7" s="98">
        <f t="shared" si="3"/>
        <v>53300</v>
      </c>
      <c r="AV7" s="98">
        <v>0</v>
      </c>
      <c r="AW7" s="98">
        <v>0</v>
      </c>
      <c r="AX7" s="98">
        <v>53300</v>
      </c>
      <c r="AY7" s="98">
        <v>0</v>
      </c>
      <c r="AZ7" s="98">
        <v>0</v>
      </c>
      <c r="BA7" s="103">
        <v>53300</v>
      </c>
      <c r="BB7" s="47" t="s">
        <v>124</v>
      </c>
      <c r="BC7" s="98">
        <v>0</v>
      </c>
      <c r="BD7" s="98">
        <v>0</v>
      </c>
      <c r="BE7" s="98">
        <v>0</v>
      </c>
      <c r="BF7" s="98">
        <v>0</v>
      </c>
      <c r="BG7" s="98">
        <v>0</v>
      </c>
      <c r="BH7" s="98">
        <v>0</v>
      </c>
    </row>
    <row r="8" customHeight="1" spans="1:60">
      <c r="A8" s="47">
        <f t="shared" si="4"/>
        <v>7</v>
      </c>
      <c r="B8" s="48" t="s">
        <v>159</v>
      </c>
      <c r="C8" s="49" t="s">
        <v>160</v>
      </c>
      <c r="D8" s="50" t="s">
        <v>161</v>
      </c>
      <c r="E8" s="51" t="s">
        <v>63</v>
      </c>
      <c r="F8" s="52">
        <v>32445</v>
      </c>
      <c r="G8" s="53">
        <v>32</v>
      </c>
      <c r="H8" s="54">
        <v>41183</v>
      </c>
      <c r="I8" s="73">
        <v>41365</v>
      </c>
      <c r="J8" s="51" t="s">
        <v>64</v>
      </c>
      <c r="K8" s="49" t="s">
        <v>128</v>
      </c>
      <c r="L8" s="49" t="s">
        <v>162</v>
      </c>
      <c r="M8" s="74">
        <v>44426</v>
      </c>
      <c r="N8" s="75">
        <v>44427</v>
      </c>
      <c r="O8" s="49" t="s">
        <v>130</v>
      </c>
      <c r="P8" s="49" t="s">
        <v>163</v>
      </c>
      <c r="Q8" s="86" t="str">
        <f ca="1" t="shared" si="0"/>
        <v>H.N.2, Gali No 7, &lt;Mohalla/Area&gt;, &lt;Landmark&gt;, Delhi -110029</v>
      </c>
      <c r="R8" s="86" t="str">
        <f ca="1" t="shared" si="1"/>
        <v>H.N.20, Gali No 4, &lt;Mohalla/Area&gt;, &lt;Landmark&gt;, DELHI -110031</v>
      </c>
      <c r="S8" s="49" t="s">
        <v>164</v>
      </c>
      <c r="T8" s="49" t="s">
        <v>69</v>
      </c>
      <c r="U8" s="57">
        <v>110031</v>
      </c>
      <c r="V8" s="47">
        <v>89311554054</v>
      </c>
      <c r="W8" s="47">
        <v>98787933349</v>
      </c>
      <c r="X8" s="49" t="s">
        <v>115</v>
      </c>
      <c r="Y8" s="49" t="s">
        <v>165</v>
      </c>
      <c r="Z8" s="49" t="s">
        <v>166</v>
      </c>
      <c r="AA8" s="49" t="s">
        <v>167</v>
      </c>
      <c r="AB8" s="49" t="s">
        <v>74</v>
      </c>
      <c r="AC8" s="49" t="s">
        <v>168</v>
      </c>
      <c r="AD8" s="49" t="s">
        <v>169</v>
      </c>
      <c r="AE8" s="49" t="s">
        <v>170</v>
      </c>
      <c r="AF8" s="47" t="s">
        <v>171</v>
      </c>
      <c r="AG8" s="57">
        <v>111315629080</v>
      </c>
      <c r="AH8" s="49" t="s">
        <v>172</v>
      </c>
      <c r="AI8" s="92" t="s">
        <v>79</v>
      </c>
      <c r="AJ8" s="49" t="str">
        <f ca="1" t="shared" si="2"/>
        <v>11 Years 0 Months 27 Days </v>
      </c>
      <c r="AK8" s="10" t="s">
        <v>66</v>
      </c>
      <c r="AL8" s="49" t="s">
        <v>66</v>
      </c>
      <c r="AM8" s="49" t="s">
        <v>69</v>
      </c>
      <c r="AN8" s="50" t="s">
        <v>81</v>
      </c>
      <c r="AO8" s="96" t="s">
        <v>96</v>
      </c>
      <c r="AP8" s="96" t="s">
        <v>83</v>
      </c>
      <c r="AQ8" s="96" t="s">
        <v>109</v>
      </c>
      <c r="AR8" s="97">
        <v>23100</v>
      </c>
      <c r="AS8" s="97">
        <v>23100</v>
      </c>
      <c r="AT8" s="97">
        <v>0</v>
      </c>
      <c r="AU8" s="98">
        <f t="shared" si="3"/>
        <v>46200</v>
      </c>
      <c r="AV8" s="98">
        <v>1800</v>
      </c>
      <c r="AW8" s="98">
        <v>0</v>
      </c>
      <c r="AX8" s="98">
        <v>48000</v>
      </c>
      <c r="AY8" s="98">
        <v>1800</v>
      </c>
      <c r="AZ8" s="98">
        <v>0</v>
      </c>
      <c r="BA8" s="103">
        <v>44400</v>
      </c>
      <c r="BB8" s="47" t="s">
        <v>173</v>
      </c>
      <c r="BC8" s="98">
        <v>0</v>
      </c>
      <c r="BD8" s="98">
        <v>0</v>
      </c>
      <c r="BE8" s="98">
        <v>0</v>
      </c>
      <c r="BF8" s="98">
        <v>0</v>
      </c>
      <c r="BG8" s="98">
        <v>0</v>
      </c>
      <c r="BH8" s="98">
        <v>0</v>
      </c>
    </row>
    <row r="9" customHeight="1" spans="1:60">
      <c r="A9" s="47">
        <f t="shared" si="4"/>
        <v>8</v>
      </c>
      <c r="B9" s="48" t="s">
        <v>174</v>
      </c>
      <c r="C9" s="49" t="s">
        <v>175</v>
      </c>
      <c r="D9" s="50" t="s">
        <v>176</v>
      </c>
      <c r="E9" s="51" t="s">
        <v>63</v>
      </c>
      <c r="F9" s="52">
        <v>33413</v>
      </c>
      <c r="G9" s="53">
        <v>29</v>
      </c>
      <c r="H9" s="54">
        <v>41257</v>
      </c>
      <c r="I9" s="73">
        <v>41439</v>
      </c>
      <c r="J9" s="51" t="s">
        <v>64</v>
      </c>
      <c r="K9" s="49" t="s">
        <v>128</v>
      </c>
      <c r="L9" s="49" t="s">
        <v>177</v>
      </c>
      <c r="M9" s="74">
        <v>44366</v>
      </c>
      <c r="N9" s="75">
        <v>44336</v>
      </c>
      <c r="O9" s="49" t="s">
        <v>130</v>
      </c>
      <c r="P9" s="49" t="s">
        <v>68</v>
      </c>
      <c r="Q9" s="86" t="str">
        <f ca="1" t="shared" si="0"/>
        <v>H.N.6, Gali No 7, &lt;Mohalla/Area&gt;, &lt;Landmark&gt;, Delhi -110018</v>
      </c>
      <c r="R9" s="86" t="str">
        <f ca="1" t="shared" si="1"/>
        <v>H.N.4, Gali No 7, &lt;Mohalla/Area&gt;, &lt;Landmark&gt;, NEW DELHI -110059</v>
      </c>
      <c r="S9" s="49" t="s">
        <v>178</v>
      </c>
      <c r="T9" s="49" t="s">
        <v>164</v>
      </c>
      <c r="U9" s="57">
        <v>110059</v>
      </c>
      <c r="V9" s="47">
        <v>79239237151</v>
      </c>
      <c r="W9" s="47">
        <v>80633818977</v>
      </c>
      <c r="X9" s="49" t="s">
        <v>115</v>
      </c>
      <c r="Y9" s="49" t="s">
        <v>179</v>
      </c>
      <c r="Z9" s="49" t="s">
        <v>180</v>
      </c>
      <c r="AA9" s="49" t="s">
        <v>91</v>
      </c>
      <c r="AB9" s="49" t="s">
        <v>74</v>
      </c>
      <c r="AC9" s="49" t="s">
        <v>181</v>
      </c>
      <c r="AD9" s="49" t="s">
        <v>182</v>
      </c>
      <c r="AE9" s="49" t="s">
        <v>183</v>
      </c>
      <c r="AF9" s="47" t="s">
        <v>184</v>
      </c>
      <c r="AG9" s="57">
        <v>111532410540</v>
      </c>
      <c r="AH9" s="49" t="s">
        <v>185</v>
      </c>
      <c r="AI9" s="92" t="s">
        <v>79</v>
      </c>
      <c r="AJ9" s="49" t="str">
        <f ca="1" t="shared" si="2"/>
        <v>10 Years 10 Months 14 Days </v>
      </c>
      <c r="AK9" s="10" t="s">
        <v>186</v>
      </c>
      <c r="AL9" s="49" t="s">
        <v>66</v>
      </c>
      <c r="AM9" s="49" t="s">
        <v>69</v>
      </c>
      <c r="AN9" s="50" t="s">
        <v>81</v>
      </c>
      <c r="AO9" s="96" t="s">
        <v>108</v>
      </c>
      <c r="AP9" s="96" t="s">
        <v>83</v>
      </c>
      <c r="AQ9" s="96" t="s">
        <v>109</v>
      </c>
      <c r="AR9" s="97">
        <v>28300</v>
      </c>
      <c r="AS9" s="97">
        <v>28300</v>
      </c>
      <c r="AT9" s="97">
        <v>0</v>
      </c>
      <c r="AU9" s="98">
        <f t="shared" si="3"/>
        <v>56600</v>
      </c>
      <c r="AV9" s="98">
        <v>1800</v>
      </c>
      <c r="AW9" s="98">
        <v>0</v>
      </c>
      <c r="AX9" s="98">
        <v>58400</v>
      </c>
      <c r="AY9" s="98">
        <v>1800</v>
      </c>
      <c r="AZ9" s="98">
        <v>0</v>
      </c>
      <c r="BA9" s="103">
        <v>54800</v>
      </c>
      <c r="BB9" s="47" t="s">
        <v>173</v>
      </c>
      <c r="BC9" s="98">
        <v>0</v>
      </c>
      <c r="BD9" s="98">
        <v>0</v>
      </c>
      <c r="BE9" s="98">
        <v>0</v>
      </c>
      <c r="BF9" s="98">
        <v>0</v>
      </c>
      <c r="BG9" s="98">
        <v>0</v>
      </c>
      <c r="BH9" s="98">
        <v>0</v>
      </c>
    </row>
    <row r="10" customHeight="1" spans="1:60">
      <c r="A10" s="47">
        <f t="shared" si="4"/>
        <v>9</v>
      </c>
      <c r="B10" s="48" t="s">
        <v>187</v>
      </c>
      <c r="C10" s="49" t="s">
        <v>188</v>
      </c>
      <c r="D10" s="50" t="s">
        <v>189</v>
      </c>
      <c r="E10" s="51" t="s">
        <v>147</v>
      </c>
      <c r="F10" s="56">
        <v>31544</v>
      </c>
      <c r="G10" s="53">
        <v>34</v>
      </c>
      <c r="H10" s="54">
        <v>41297</v>
      </c>
      <c r="I10" s="73">
        <v>41387</v>
      </c>
      <c r="J10" s="51" t="s">
        <v>64</v>
      </c>
      <c r="K10" s="49" t="s">
        <v>65</v>
      </c>
      <c r="L10" s="49" t="s">
        <v>186</v>
      </c>
      <c r="M10" s="74">
        <v>44426</v>
      </c>
      <c r="N10" s="75">
        <v>44427</v>
      </c>
      <c r="O10" s="49" t="s">
        <v>67</v>
      </c>
      <c r="P10" s="49" t="s">
        <v>68</v>
      </c>
      <c r="Q10" s="86" t="str">
        <f ca="1" t="shared" si="0"/>
        <v>H.N.1, Gali No 4, &lt;Mohalla/Area&gt;, &lt;Landmark&gt;, Delhi -110093</v>
      </c>
      <c r="R10" s="86" t="str">
        <f ca="1" t="shared" si="1"/>
        <v>H.N.17, Gali No 1, &lt;Mohalla/Area&gt;, &lt;Landmark&gt;, Delhi -110005</v>
      </c>
      <c r="S10" s="49" t="s">
        <v>69</v>
      </c>
      <c r="T10" s="49" t="s">
        <v>164</v>
      </c>
      <c r="U10" s="57">
        <v>110005</v>
      </c>
      <c r="V10" s="47">
        <v>82364692199</v>
      </c>
      <c r="W10" s="47">
        <v>82415644612</v>
      </c>
      <c r="X10" s="49" t="s">
        <v>190</v>
      </c>
      <c r="Y10" s="49" t="s">
        <v>191</v>
      </c>
      <c r="Z10" s="49" t="s">
        <v>192</v>
      </c>
      <c r="AA10" s="49" t="s">
        <v>193</v>
      </c>
      <c r="AB10" s="49" t="s">
        <v>74</v>
      </c>
      <c r="AC10" s="49" t="s">
        <v>194</v>
      </c>
      <c r="AD10" s="49" t="s">
        <v>195</v>
      </c>
      <c r="AE10" s="49" t="s">
        <v>196</v>
      </c>
      <c r="AF10" s="47" t="s">
        <v>197</v>
      </c>
      <c r="AG10" s="57">
        <v>105696408329</v>
      </c>
      <c r="AH10" s="49" t="s">
        <v>198</v>
      </c>
      <c r="AI10" s="92" t="s">
        <v>79</v>
      </c>
      <c r="AJ10" s="49" t="str">
        <f ca="1" t="shared" si="2"/>
        <v>10 Years 9 Months 5 Days </v>
      </c>
      <c r="AK10" s="10" t="s">
        <v>129</v>
      </c>
      <c r="AL10" s="49" t="s">
        <v>66</v>
      </c>
      <c r="AM10" s="49" t="s">
        <v>69</v>
      </c>
      <c r="AN10" s="50" t="s">
        <v>81</v>
      </c>
      <c r="AO10" s="96" t="s">
        <v>123</v>
      </c>
      <c r="AP10" s="96" t="s">
        <v>83</v>
      </c>
      <c r="AQ10" s="96" t="s">
        <v>109</v>
      </c>
      <c r="AR10" s="97">
        <v>19850</v>
      </c>
      <c r="AS10" s="97">
        <v>19850</v>
      </c>
      <c r="AT10" s="97">
        <v>0</v>
      </c>
      <c r="AU10" s="98">
        <f t="shared" si="3"/>
        <v>39700</v>
      </c>
      <c r="AV10" s="98">
        <v>1800</v>
      </c>
      <c r="AW10" s="98">
        <v>0</v>
      </c>
      <c r="AX10" s="98">
        <v>41500</v>
      </c>
      <c r="AY10" s="98">
        <v>1800</v>
      </c>
      <c r="AZ10" s="98">
        <v>0</v>
      </c>
      <c r="BA10" s="103">
        <v>37900</v>
      </c>
      <c r="BB10" s="47" t="s">
        <v>199</v>
      </c>
      <c r="BC10" s="98">
        <v>0</v>
      </c>
      <c r="BD10" s="98">
        <v>0</v>
      </c>
      <c r="BE10" s="98">
        <v>0</v>
      </c>
      <c r="BF10" s="98">
        <v>0</v>
      </c>
      <c r="BG10" s="98">
        <v>0</v>
      </c>
      <c r="BH10" s="98">
        <v>0</v>
      </c>
    </row>
    <row r="11" customHeight="1" spans="1:60">
      <c r="A11" s="47">
        <f t="shared" si="4"/>
        <v>10</v>
      </c>
      <c r="B11" s="48" t="s">
        <v>200</v>
      </c>
      <c r="C11" s="49" t="s">
        <v>201</v>
      </c>
      <c r="D11" s="50" t="s">
        <v>202</v>
      </c>
      <c r="E11" s="51" t="s">
        <v>63</v>
      </c>
      <c r="F11" s="52">
        <v>32870</v>
      </c>
      <c r="G11" s="53">
        <v>31</v>
      </c>
      <c r="H11" s="54">
        <v>42339</v>
      </c>
      <c r="I11" s="76">
        <v>42519</v>
      </c>
      <c r="J11" s="51" t="s">
        <v>64</v>
      </c>
      <c r="K11" s="49" t="s">
        <v>65</v>
      </c>
      <c r="L11" s="49" t="s">
        <v>203</v>
      </c>
      <c r="M11" s="77">
        <v>44459</v>
      </c>
      <c r="N11" s="75">
        <v>44460</v>
      </c>
      <c r="O11" s="49" t="s">
        <v>130</v>
      </c>
      <c r="P11" s="49" t="s">
        <v>204</v>
      </c>
      <c r="Q11" s="86" t="str">
        <f ca="1" t="shared" si="0"/>
        <v>H.N.11, Gali No 9, &lt;Mohalla/Area&gt;, &lt;Landmark&gt;, Delhi -110016</v>
      </c>
      <c r="R11" s="86" t="str">
        <f ca="1" t="shared" si="1"/>
        <v>H.N.5, Gali No 8, &lt;Mohalla/Area&gt;, &lt;Landmark&gt;, NEW DELHI -110045</v>
      </c>
      <c r="S11" s="49" t="s">
        <v>178</v>
      </c>
      <c r="T11" s="49" t="s">
        <v>205</v>
      </c>
      <c r="U11" s="57">
        <v>110045</v>
      </c>
      <c r="V11" s="47">
        <v>98739481933</v>
      </c>
      <c r="W11" s="47">
        <v>96855464118</v>
      </c>
      <c r="X11" s="49" t="s">
        <v>115</v>
      </c>
      <c r="Y11" s="49" t="s">
        <v>206</v>
      </c>
      <c r="Z11" s="49" t="s">
        <v>207</v>
      </c>
      <c r="AA11" s="49" t="s">
        <v>91</v>
      </c>
      <c r="AB11" s="49" t="s">
        <v>74</v>
      </c>
      <c r="AC11" s="49" t="s">
        <v>208</v>
      </c>
      <c r="AD11" s="49" t="s">
        <v>209</v>
      </c>
      <c r="AE11" s="49" t="s">
        <v>210</v>
      </c>
      <c r="AF11" s="47" t="s">
        <v>211</v>
      </c>
      <c r="AG11" s="57">
        <v>104713193811</v>
      </c>
      <c r="AH11" s="49" t="s">
        <v>212</v>
      </c>
      <c r="AI11" s="92" t="s">
        <v>79</v>
      </c>
      <c r="AJ11" s="49" t="str">
        <f ca="1" t="shared" si="2"/>
        <v>7 Years 10 Months 27 Days </v>
      </c>
      <c r="AK11" s="10" t="s">
        <v>129</v>
      </c>
      <c r="AL11" s="49" t="s">
        <v>66</v>
      </c>
      <c r="AM11" s="49" t="s">
        <v>69</v>
      </c>
      <c r="AN11" s="50" t="s">
        <v>81</v>
      </c>
      <c r="AO11" s="96" t="s">
        <v>142</v>
      </c>
      <c r="AP11" s="96" t="s">
        <v>83</v>
      </c>
      <c r="AQ11" s="96" t="s">
        <v>109</v>
      </c>
      <c r="AR11" s="97">
        <v>27500</v>
      </c>
      <c r="AS11" s="97">
        <v>27500</v>
      </c>
      <c r="AT11" s="97">
        <v>0</v>
      </c>
      <c r="AU11" s="98">
        <f t="shared" si="3"/>
        <v>55000</v>
      </c>
      <c r="AV11" s="98">
        <v>1800</v>
      </c>
      <c r="AW11" s="98">
        <v>0</v>
      </c>
      <c r="AX11" s="98">
        <v>56800</v>
      </c>
      <c r="AY11" s="98">
        <v>1800</v>
      </c>
      <c r="AZ11" s="98">
        <v>0</v>
      </c>
      <c r="BA11" s="103">
        <v>53200</v>
      </c>
      <c r="BB11" s="47" t="s">
        <v>173</v>
      </c>
      <c r="BC11" s="98">
        <v>0</v>
      </c>
      <c r="BD11" s="98">
        <v>0</v>
      </c>
      <c r="BE11" s="98">
        <v>0</v>
      </c>
      <c r="BF11" s="98">
        <v>0</v>
      </c>
      <c r="BG11" s="98">
        <v>0</v>
      </c>
      <c r="BH11" s="98">
        <v>0</v>
      </c>
    </row>
    <row r="12" customHeight="1" spans="1:60">
      <c r="A12" s="47">
        <f t="shared" si="4"/>
        <v>11</v>
      </c>
      <c r="B12" s="48" t="s">
        <v>213</v>
      </c>
      <c r="C12" s="49" t="s">
        <v>214</v>
      </c>
      <c r="D12" s="50" t="s">
        <v>215</v>
      </c>
      <c r="E12" s="51" t="s">
        <v>63</v>
      </c>
      <c r="F12" s="52">
        <v>32051</v>
      </c>
      <c r="G12" s="53">
        <v>33</v>
      </c>
      <c r="H12" s="54">
        <v>41374</v>
      </c>
      <c r="I12" s="73">
        <v>41557</v>
      </c>
      <c r="J12" s="51" t="s">
        <v>64</v>
      </c>
      <c r="K12" s="49" t="s">
        <v>128</v>
      </c>
      <c r="L12" s="49" t="s">
        <v>162</v>
      </c>
      <c r="M12" s="74">
        <v>44395</v>
      </c>
      <c r="N12" s="75">
        <v>44396</v>
      </c>
      <c r="O12" s="49" t="s">
        <v>130</v>
      </c>
      <c r="P12" s="49" t="s">
        <v>131</v>
      </c>
      <c r="Q12" s="86" t="str">
        <f ca="1" t="shared" si="0"/>
        <v>H.N.7, Gali No 10, &lt;Mohalla/Area&gt;, &lt;Landmark&gt;, Delhi -110076</v>
      </c>
      <c r="R12" s="86" t="str">
        <f ca="1" t="shared" si="1"/>
        <v>H.N.17, Gali No 6, &lt;Mohalla/Area&gt;, &lt;Landmark&gt;, Jabalpur -483119</v>
      </c>
      <c r="S12" s="49" t="s">
        <v>216</v>
      </c>
      <c r="T12" s="49" t="s">
        <v>217</v>
      </c>
      <c r="U12" s="57">
        <v>483119</v>
      </c>
      <c r="V12" s="47">
        <v>96920169765</v>
      </c>
      <c r="W12" s="47">
        <v>88849861008</v>
      </c>
      <c r="X12" s="49" t="s">
        <v>115</v>
      </c>
      <c r="Y12" s="49" t="s">
        <v>218</v>
      </c>
      <c r="Z12" s="49" t="s">
        <v>219</v>
      </c>
      <c r="AA12" s="49" t="s">
        <v>91</v>
      </c>
      <c r="AB12" s="49" t="s">
        <v>74</v>
      </c>
      <c r="AC12" s="49" t="s">
        <v>220</v>
      </c>
      <c r="AD12" s="49" t="s">
        <v>221</v>
      </c>
      <c r="AE12" s="49" t="s">
        <v>222</v>
      </c>
      <c r="AF12" s="47" t="s">
        <v>223</v>
      </c>
      <c r="AG12" s="57">
        <v>112543111488</v>
      </c>
      <c r="AH12" s="49" t="s">
        <v>224</v>
      </c>
      <c r="AI12" s="92" t="s">
        <v>79</v>
      </c>
      <c r="AJ12" s="49" t="str">
        <f ca="1" t="shared" si="2"/>
        <v>10 Years 6 Months 18 Days </v>
      </c>
      <c r="AK12" s="10" t="s">
        <v>129</v>
      </c>
      <c r="AL12" s="49" t="s">
        <v>66</v>
      </c>
      <c r="AM12" s="49" t="s">
        <v>69</v>
      </c>
      <c r="AN12" s="50" t="s">
        <v>81</v>
      </c>
      <c r="AO12" s="96" t="s">
        <v>82</v>
      </c>
      <c r="AP12" s="96" t="s">
        <v>83</v>
      </c>
      <c r="AQ12" s="96" t="s">
        <v>109</v>
      </c>
      <c r="AR12" s="97">
        <v>21400</v>
      </c>
      <c r="AS12" s="97">
        <v>21400</v>
      </c>
      <c r="AT12" s="97">
        <v>0</v>
      </c>
      <c r="AU12" s="98">
        <f t="shared" si="3"/>
        <v>42800</v>
      </c>
      <c r="AV12" s="98">
        <v>1800</v>
      </c>
      <c r="AW12" s="98">
        <v>0</v>
      </c>
      <c r="AX12" s="98">
        <v>44600</v>
      </c>
      <c r="AY12" s="98">
        <v>1800</v>
      </c>
      <c r="AZ12" s="98">
        <v>0</v>
      </c>
      <c r="BA12" s="103">
        <v>41000</v>
      </c>
      <c r="BB12" s="47" t="s">
        <v>173</v>
      </c>
      <c r="BC12" s="98">
        <v>0</v>
      </c>
      <c r="BD12" s="98">
        <v>0</v>
      </c>
      <c r="BE12" s="98">
        <v>0</v>
      </c>
      <c r="BF12" s="98">
        <v>0</v>
      </c>
      <c r="BG12" s="98">
        <v>0</v>
      </c>
      <c r="BH12" s="98">
        <v>0</v>
      </c>
    </row>
    <row r="13" customHeight="1" spans="1:60">
      <c r="A13" s="47">
        <f t="shared" si="4"/>
        <v>12</v>
      </c>
      <c r="B13" s="48" t="s">
        <v>225</v>
      </c>
      <c r="C13" s="49" t="s">
        <v>226</v>
      </c>
      <c r="D13" s="50" t="s">
        <v>227</v>
      </c>
      <c r="E13" s="51" t="s">
        <v>63</v>
      </c>
      <c r="F13" s="57" t="s">
        <v>228</v>
      </c>
      <c r="G13" s="53">
        <v>34</v>
      </c>
      <c r="H13" s="54">
        <v>41379</v>
      </c>
      <c r="I13" s="73">
        <v>41562</v>
      </c>
      <c r="J13" s="51" t="s">
        <v>64</v>
      </c>
      <c r="K13" s="49" t="s">
        <v>128</v>
      </c>
      <c r="L13" s="49" t="s">
        <v>229</v>
      </c>
      <c r="M13" s="75">
        <v>44197</v>
      </c>
      <c r="N13" s="75">
        <v>44562</v>
      </c>
      <c r="O13" s="49" t="s">
        <v>67</v>
      </c>
      <c r="P13" s="49" t="s">
        <v>204</v>
      </c>
      <c r="Q13" s="86" t="str">
        <f ca="1" t="shared" si="0"/>
        <v>H.N.5, Gali No 2, &lt;Mohalla/Area&gt;, &lt;Landmark&gt;, Delhi -110043</v>
      </c>
      <c r="R13" s="86" t="str">
        <f ca="1" t="shared" si="1"/>
        <v>H.N.8, Gali No 1, &lt;Mohalla/Area&gt;, &lt;Landmark&gt;, New Delhi -110043</v>
      </c>
      <c r="S13" s="49" t="s">
        <v>230</v>
      </c>
      <c r="T13" s="49" t="s">
        <v>69</v>
      </c>
      <c r="U13" s="57">
        <v>110043</v>
      </c>
      <c r="V13" s="47">
        <v>95453162224</v>
      </c>
      <c r="W13" s="47">
        <v>87712915720</v>
      </c>
      <c r="X13" s="49" t="s">
        <v>190</v>
      </c>
      <c r="Y13" s="49" t="s">
        <v>231</v>
      </c>
      <c r="Z13" s="49" t="s">
        <v>232</v>
      </c>
      <c r="AA13" s="49" t="s">
        <v>103</v>
      </c>
      <c r="AB13" s="49" t="s">
        <v>74</v>
      </c>
      <c r="AC13" s="49" t="s">
        <v>233</v>
      </c>
      <c r="AD13" s="49" t="s">
        <v>234</v>
      </c>
      <c r="AE13" s="49" t="s">
        <v>235</v>
      </c>
      <c r="AF13" s="47" t="s">
        <v>236</v>
      </c>
      <c r="AG13" s="57">
        <v>106883589659</v>
      </c>
      <c r="AH13" s="49" t="s">
        <v>237</v>
      </c>
      <c r="AI13" s="92" t="s">
        <v>79</v>
      </c>
      <c r="AJ13" s="49" t="str">
        <f ca="1" t="shared" si="2"/>
        <v>10 Years 6 Months 13 Days </v>
      </c>
      <c r="AK13" s="10" t="s">
        <v>238</v>
      </c>
      <c r="AL13" s="10" t="s">
        <v>114</v>
      </c>
      <c r="AM13" s="49" t="s">
        <v>69</v>
      </c>
      <c r="AN13" s="50" t="s">
        <v>81</v>
      </c>
      <c r="AO13" s="96" t="s">
        <v>96</v>
      </c>
      <c r="AP13" s="96" t="s">
        <v>109</v>
      </c>
      <c r="AQ13" s="96" t="s">
        <v>109</v>
      </c>
      <c r="AR13" s="97">
        <v>22375</v>
      </c>
      <c r="AS13" s="97">
        <v>22375</v>
      </c>
      <c r="AT13" s="97">
        <v>0</v>
      </c>
      <c r="AU13" s="98">
        <f t="shared" si="3"/>
        <v>44750</v>
      </c>
      <c r="AV13" s="98">
        <v>0</v>
      </c>
      <c r="AW13" s="98">
        <v>0</v>
      </c>
      <c r="AX13" s="98">
        <v>44750</v>
      </c>
      <c r="AY13" s="98">
        <v>0</v>
      </c>
      <c r="AZ13" s="98">
        <v>0</v>
      </c>
      <c r="BA13" s="103">
        <v>44750</v>
      </c>
      <c r="BB13" s="47" t="s">
        <v>173</v>
      </c>
      <c r="BC13" s="98">
        <v>0</v>
      </c>
      <c r="BD13" s="98">
        <v>0</v>
      </c>
      <c r="BE13" s="98">
        <v>0</v>
      </c>
      <c r="BF13" s="98">
        <v>0</v>
      </c>
      <c r="BG13" s="98">
        <v>0</v>
      </c>
      <c r="BH13" s="98">
        <v>0</v>
      </c>
    </row>
    <row r="14" customHeight="1" spans="1:60">
      <c r="A14" s="47">
        <f t="shared" si="4"/>
        <v>13</v>
      </c>
      <c r="B14" s="48" t="s">
        <v>239</v>
      </c>
      <c r="C14" s="49" t="s">
        <v>240</v>
      </c>
      <c r="D14" s="50" t="s">
        <v>241</v>
      </c>
      <c r="E14" s="51" t="s">
        <v>63</v>
      </c>
      <c r="F14" s="52">
        <v>32418</v>
      </c>
      <c r="G14" s="53">
        <v>32</v>
      </c>
      <c r="H14" s="54">
        <v>41494</v>
      </c>
      <c r="I14" s="73">
        <v>41678</v>
      </c>
      <c r="J14" s="51" t="s">
        <v>64</v>
      </c>
      <c r="K14" s="49" t="s">
        <v>242</v>
      </c>
      <c r="L14" s="49" t="s">
        <v>243</v>
      </c>
      <c r="M14" s="74">
        <v>44518</v>
      </c>
      <c r="N14" s="75">
        <v>44519</v>
      </c>
      <c r="O14" s="49" t="s">
        <v>67</v>
      </c>
      <c r="P14" s="49" t="s">
        <v>68</v>
      </c>
      <c r="Q14" s="86" t="str">
        <f ca="1" t="shared" si="0"/>
        <v>H.N.5, Gali No 6, &lt;Mohalla/Area&gt;, &lt;Landmark&gt;, Delhi -110078</v>
      </c>
      <c r="R14" s="86" t="str">
        <f ca="1" t="shared" si="1"/>
        <v>H.N.6, Gali No 6, &lt;Mohalla/Area&gt;, &lt;Landmark&gt;, Delhi -110032</v>
      </c>
      <c r="S14" s="49" t="s">
        <v>69</v>
      </c>
      <c r="T14" s="49" t="s">
        <v>69</v>
      </c>
      <c r="U14" s="57">
        <v>110032</v>
      </c>
      <c r="V14" s="47">
        <v>85320993597</v>
      </c>
      <c r="W14" s="47">
        <v>89639820776</v>
      </c>
      <c r="X14" s="49" t="s">
        <v>115</v>
      </c>
      <c r="Y14" s="49" t="s">
        <v>244</v>
      </c>
      <c r="Z14" s="49" t="s">
        <v>245</v>
      </c>
      <c r="AA14" s="49" t="s">
        <v>246</v>
      </c>
      <c r="AB14" s="49" t="s">
        <v>74</v>
      </c>
      <c r="AC14" s="49" t="s">
        <v>247</v>
      </c>
      <c r="AD14" s="49" t="s">
        <v>248</v>
      </c>
      <c r="AE14" s="49" t="s">
        <v>249</v>
      </c>
      <c r="AF14" s="47" t="s">
        <v>250</v>
      </c>
      <c r="AG14" s="49" t="s">
        <v>79</v>
      </c>
      <c r="AH14" s="49" t="s">
        <v>79</v>
      </c>
      <c r="AI14" s="92">
        <v>1143853766</v>
      </c>
      <c r="AJ14" s="49" t="str">
        <f ca="1" t="shared" si="2"/>
        <v>10 Years 2 Months 20 Days </v>
      </c>
      <c r="AK14" s="10" t="s">
        <v>114</v>
      </c>
      <c r="AL14" s="49" t="s">
        <v>80</v>
      </c>
      <c r="AM14" s="49" t="s">
        <v>69</v>
      </c>
      <c r="AN14" s="50" t="s">
        <v>81</v>
      </c>
      <c r="AO14" s="96" t="s">
        <v>108</v>
      </c>
      <c r="AP14" s="96" t="s">
        <v>83</v>
      </c>
      <c r="AQ14" s="96" t="s">
        <v>83</v>
      </c>
      <c r="AR14" s="97">
        <v>14635.48</v>
      </c>
      <c r="AS14" s="97">
        <v>7208.52</v>
      </c>
      <c r="AT14" s="97">
        <v>0</v>
      </c>
      <c r="AU14" s="98">
        <f t="shared" si="3"/>
        <v>21844</v>
      </c>
      <c r="AV14" s="98">
        <v>1756</v>
      </c>
      <c r="AW14" s="98">
        <v>0</v>
      </c>
      <c r="AX14" s="98">
        <v>23600</v>
      </c>
      <c r="AY14" s="98">
        <v>1756</v>
      </c>
      <c r="AZ14" s="98">
        <v>0</v>
      </c>
      <c r="BA14" s="103">
        <v>20088</v>
      </c>
      <c r="BB14" s="47" t="s">
        <v>173</v>
      </c>
      <c r="BC14" s="98">
        <v>0</v>
      </c>
      <c r="BD14" s="98">
        <v>0</v>
      </c>
      <c r="BE14" s="98">
        <v>0</v>
      </c>
      <c r="BF14" s="98">
        <v>0</v>
      </c>
      <c r="BG14" s="98">
        <v>0</v>
      </c>
      <c r="BH14" s="98">
        <v>0</v>
      </c>
    </row>
    <row r="15" s="42" customFormat="1" customHeight="1" spans="1:60">
      <c r="A15" s="58">
        <f t="shared" si="4"/>
        <v>14</v>
      </c>
      <c r="B15" s="59" t="s">
        <v>251</v>
      </c>
      <c r="C15" s="60" t="s">
        <v>252</v>
      </c>
      <c r="D15" s="61" t="s">
        <v>253</v>
      </c>
      <c r="E15" s="58" t="s">
        <v>63</v>
      </c>
      <c r="F15" s="62">
        <v>31494</v>
      </c>
      <c r="G15" s="63">
        <v>35</v>
      </c>
      <c r="H15" s="64" t="s">
        <v>254</v>
      </c>
      <c r="I15" s="79">
        <v>41718</v>
      </c>
      <c r="J15" s="58" t="s">
        <v>64</v>
      </c>
      <c r="K15" s="60" t="s">
        <v>113</v>
      </c>
      <c r="L15" s="60" t="s">
        <v>255</v>
      </c>
      <c r="M15" s="80">
        <v>44518</v>
      </c>
      <c r="N15" s="81">
        <v>44519</v>
      </c>
      <c r="O15" s="60" t="s">
        <v>67</v>
      </c>
      <c r="P15" s="60" t="s">
        <v>131</v>
      </c>
      <c r="Q15" s="87" t="str">
        <f ca="1" t="shared" si="0"/>
        <v>H.N.12, Gali No 7, &lt;Mohalla/Area&gt;, &lt;Landmark&gt;, Delhi -110034</v>
      </c>
      <c r="R15" s="87" t="str">
        <f ca="1" t="shared" si="1"/>
        <v>H.N.8, Gali No 2, &lt;Mohalla/Area&gt;, &lt;Landmark&gt;, Delhi -110042</v>
      </c>
      <c r="S15" s="60" t="s">
        <v>69</v>
      </c>
      <c r="T15" s="60" t="s">
        <v>69</v>
      </c>
      <c r="U15" s="88">
        <v>110042</v>
      </c>
      <c r="V15" s="58">
        <v>95340232791</v>
      </c>
      <c r="W15" s="58">
        <v>81233839844</v>
      </c>
      <c r="X15" s="60" t="s">
        <v>115</v>
      </c>
      <c r="Y15" s="60" t="s">
        <v>256</v>
      </c>
      <c r="Z15" s="60" t="s">
        <v>257</v>
      </c>
      <c r="AA15" s="60" t="s">
        <v>84</v>
      </c>
      <c r="AB15" s="60" t="s">
        <v>74</v>
      </c>
      <c r="AC15" s="60" t="s">
        <v>258</v>
      </c>
      <c r="AD15" s="60" t="s">
        <v>259</v>
      </c>
      <c r="AE15" s="60" t="s">
        <v>260</v>
      </c>
      <c r="AF15" s="58" t="s">
        <v>261</v>
      </c>
      <c r="AG15" s="60" t="s">
        <v>79</v>
      </c>
      <c r="AH15" s="60" t="s">
        <v>79</v>
      </c>
      <c r="AI15" s="92" t="s">
        <v>79</v>
      </c>
      <c r="AJ15" s="60" t="str">
        <f ca="1" t="shared" si="2"/>
        <v>10 Years 1 Months 8 Days </v>
      </c>
      <c r="AK15" s="61" t="s">
        <v>80</v>
      </c>
      <c r="AL15" s="60" t="s">
        <v>80</v>
      </c>
      <c r="AM15" s="60" t="s">
        <v>69</v>
      </c>
      <c r="AN15" s="61" t="s">
        <v>81</v>
      </c>
      <c r="AO15" s="99" t="s">
        <v>123</v>
      </c>
      <c r="AP15" s="99" t="s">
        <v>83</v>
      </c>
      <c r="AQ15" s="96" t="s">
        <v>109</v>
      </c>
      <c r="AR15" s="100">
        <v>29650</v>
      </c>
      <c r="AS15" s="100">
        <v>29650</v>
      </c>
      <c r="AT15" s="100">
        <v>0</v>
      </c>
      <c r="AU15" s="98">
        <f t="shared" si="3"/>
        <v>59300</v>
      </c>
      <c r="AV15" s="101">
        <v>1800</v>
      </c>
      <c r="AW15" s="101">
        <v>0</v>
      </c>
      <c r="AX15" s="101">
        <v>61100</v>
      </c>
      <c r="AY15" s="101">
        <v>1800</v>
      </c>
      <c r="AZ15" s="101">
        <v>0</v>
      </c>
      <c r="BA15" s="104">
        <v>57500</v>
      </c>
      <c r="BB15" s="58" t="s">
        <v>143</v>
      </c>
      <c r="BC15" s="101">
        <v>0</v>
      </c>
      <c r="BD15" s="101">
        <v>0</v>
      </c>
      <c r="BE15" s="101">
        <v>0</v>
      </c>
      <c r="BF15" s="101">
        <v>0</v>
      </c>
      <c r="BG15" s="101">
        <v>0</v>
      </c>
      <c r="BH15" s="101">
        <v>0</v>
      </c>
    </row>
    <row r="16" customHeight="1" spans="1:60">
      <c r="A16" s="47">
        <f t="shared" si="4"/>
        <v>15</v>
      </c>
      <c r="B16" s="48" t="s">
        <v>262</v>
      </c>
      <c r="C16" s="49" t="s">
        <v>263</v>
      </c>
      <c r="D16" s="50" t="s">
        <v>264</v>
      </c>
      <c r="E16" s="51" t="s">
        <v>63</v>
      </c>
      <c r="F16" s="57" t="s">
        <v>265</v>
      </c>
      <c r="G16" s="53">
        <v>30</v>
      </c>
      <c r="H16" s="54">
        <v>41591</v>
      </c>
      <c r="I16" s="76">
        <v>41772</v>
      </c>
      <c r="J16" s="51" t="s">
        <v>64</v>
      </c>
      <c r="K16" s="49" t="s">
        <v>113</v>
      </c>
      <c r="L16" s="49" t="s">
        <v>266</v>
      </c>
      <c r="M16" s="74">
        <v>44396</v>
      </c>
      <c r="N16" s="75">
        <v>44367</v>
      </c>
      <c r="O16" s="49" t="s">
        <v>130</v>
      </c>
      <c r="P16" s="49" t="s">
        <v>131</v>
      </c>
      <c r="Q16" s="86" t="str">
        <f ca="1" t="shared" si="0"/>
        <v>H.N.20, Gali No 6, &lt;Mohalla/Area&gt;, &lt;Landmark&gt;, Delhi -110079</v>
      </c>
      <c r="R16" s="86" t="str">
        <f ca="1" t="shared" si="1"/>
        <v>H.N.15, Gali No 1, &lt;Mohalla/Area&gt;, &lt;Landmark&gt;, Abohar -152116</v>
      </c>
      <c r="S16" s="49" t="s">
        <v>267</v>
      </c>
      <c r="T16" s="49" t="s">
        <v>268</v>
      </c>
      <c r="U16" s="57">
        <v>152116</v>
      </c>
      <c r="V16" s="47">
        <v>83760946175</v>
      </c>
      <c r="W16" s="47">
        <v>87886690167</v>
      </c>
      <c r="X16" s="49" t="s">
        <v>115</v>
      </c>
      <c r="Y16" s="49" t="s">
        <v>269</v>
      </c>
      <c r="Z16" s="49" t="s">
        <v>270</v>
      </c>
      <c r="AA16" s="49" t="s">
        <v>91</v>
      </c>
      <c r="AB16" s="49" t="s">
        <v>74</v>
      </c>
      <c r="AC16" s="49" t="s">
        <v>271</v>
      </c>
      <c r="AD16" s="49" t="s">
        <v>272</v>
      </c>
      <c r="AE16" s="49" t="s">
        <v>273</v>
      </c>
      <c r="AF16" s="47" t="s">
        <v>274</v>
      </c>
      <c r="AG16" s="49" t="s">
        <v>79</v>
      </c>
      <c r="AH16" s="49" t="s">
        <v>79</v>
      </c>
      <c r="AI16" s="92" t="s">
        <v>79</v>
      </c>
      <c r="AJ16" s="49" t="str">
        <f ca="1" t="shared" si="2"/>
        <v>9 Years 11 Months 15 Days </v>
      </c>
      <c r="AK16" s="10" t="s">
        <v>80</v>
      </c>
      <c r="AL16" s="49" t="s">
        <v>80</v>
      </c>
      <c r="AM16" s="49" t="s">
        <v>69</v>
      </c>
      <c r="AN16" s="50" t="s">
        <v>81</v>
      </c>
      <c r="AO16" s="96" t="s">
        <v>142</v>
      </c>
      <c r="AP16" s="96" t="s">
        <v>83</v>
      </c>
      <c r="AQ16" s="96" t="s">
        <v>109</v>
      </c>
      <c r="AR16" s="97">
        <v>21250</v>
      </c>
      <c r="AS16" s="97">
        <v>21250</v>
      </c>
      <c r="AT16" s="97">
        <v>0</v>
      </c>
      <c r="AU16" s="98">
        <f t="shared" si="3"/>
        <v>42500</v>
      </c>
      <c r="AV16" s="98">
        <v>1800</v>
      </c>
      <c r="AW16" s="98">
        <v>0</v>
      </c>
      <c r="AX16" s="98">
        <v>44300</v>
      </c>
      <c r="AY16" s="98">
        <v>1800</v>
      </c>
      <c r="AZ16" s="98">
        <v>0</v>
      </c>
      <c r="BA16" s="103">
        <v>40700</v>
      </c>
      <c r="BB16" s="47" t="s">
        <v>173</v>
      </c>
      <c r="BC16" s="98">
        <v>0</v>
      </c>
      <c r="BD16" s="98">
        <v>0</v>
      </c>
      <c r="BE16" s="98">
        <v>0</v>
      </c>
      <c r="BF16" s="98">
        <v>0</v>
      </c>
      <c r="BG16" s="98">
        <v>0</v>
      </c>
      <c r="BH16" s="98">
        <v>0</v>
      </c>
    </row>
    <row r="17" customHeight="1" spans="1:60">
      <c r="A17" s="47">
        <f t="shared" si="4"/>
        <v>16</v>
      </c>
      <c r="B17" s="48" t="s">
        <v>275</v>
      </c>
      <c r="C17" s="49" t="s">
        <v>276</v>
      </c>
      <c r="D17" s="50" t="s">
        <v>277</v>
      </c>
      <c r="E17" s="51" t="s">
        <v>63</v>
      </c>
      <c r="F17" s="52">
        <v>32422</v>
      </c>
      <c r="G17" s="53">
        <v>32</v>
      </c>
      <c r="H17" s="54">
        <v>41615</v>
      </c>
      <c r="I17" s="73">
        <v>41797</v>
      </c>
      <c r="J17" s="51" t="s">
        <v>64</v>
      </c>
      <c r="K17" s="49" t="s">
        <v>88</v>
      </c>
      <c r="L17" s="49" t="s">
        <v>278</v>
      </c>
      <c r="M17" s="74">
        <v>44366</v>
      </c>
      <c r="N17" s="75">
        <v>44336</v>
      </c>
      <c r="O17" s="49" t="s">
        <v>67</v>
      </c>
      <c r="P17" s="49" t="s">
        <v>131</v>
      </c>
      <c r="Q17" s="86" t="str">
        <f ca="1" t="shared" si="0"/>
        <v>H.N.15, Gali No 9, &lt;Mohalla/Area&gt;, &lt;Landmark&gt;, Delhi -110019</v>
      </c>
      <c r="R17" s="86" t="str">
        <f ca="1" t="shared" si="1"/>
        <v>H.N.2, Gali No 8, &lt;Mohalla/Area&gt;, &lt;Landmark&gt;, Kharagpur -721301</v>
      </c>
      <c r="S17" s="49" t="s">
        <v>279</v>
      </c>
      <c r="T17" s="49" t="s">
        <v>280</v>
      </c>
      <c r="U17" s="57">
        <v>721301</v>
      </c>
      <c r="V17" s="47">
        <v>97619762482</v>
      </c>
      <c r="W17" s="47">
        <v>98057639632</v>
      </c>
      <c r="X17" s="49" t="s">
        <v>281</v>
      </c>
      <c r="Y17" s="49" t="s">
        <v>282</v>
      </c>
      <c r="Z17" s="49" t="s">
        <v>283</v>
      </c>
      <c r="AA17" s="49" t="s">
        <v>284</v>
      </c>
      <c r="AB17" s="49" t="s">
        <v>74</v>
      </c>
      <c r="AC17" s="49" t="s">
        <v>285</v>
      </c>
      <c r="AD17" s="49" t="s">
        <v>286</v>
      </c>
      <c r="AE17" s="49" t="s">
        <v>287</v>
      </c>
      <c r="AF17" s="47" t="s">
        <v>288</v>
      </c>
      <c r="AG17" s="49" t="s">
        <v>79</v>
      </c>
      <c r="AH17" s="49" t="s">
        <v>79</v>
      </c>
      <c r="AI17" s="92" t="s">
        <v>79</v>
      </c>
      <c r="AJ17" s="49" t="str">
        <f ca="1" t="shared" si="2"/>
        <v>9 Years 10 Months 21 Days </v>
      </c>
      <c r="AK17" s="10" t="s">
        <v>162</v>
      </c>
      <c r="AL17" s="10" t="s">
        <v>129</v>
      </c>
      <c r="AM17" s="49" t="s">
        <v>69</v>
      </c>
      <c r="AN17" s="50" t="s">
        <v>81</v>
      </c>
      <c r="AO17" s="96" t="s">
        <v>82</v>
      </c>
      <c r="AP17" s="96" t="s">
        <v>109</v>
      </c>
      <c r="AQ17" s="96" t="s">
        <v>109</v>
      </c>
      <c r="AR17" s="97">
        <v>16550</v>
      </c>
      <c r="AS17" s="97">
        <v>16550</v>
      </c>
      <c r="AT17" s="97">
        <v>0</v>
      </c>
      <c r="AU17" s="98">
        <f t="shared" si="3"/>
        <v>33100</v>
      </c>
      <c r="AV17" s="98">
        <v>0</v>
      </c>
      <c r="AW17" s="98">
        <v>0</v>
      </c>
      <c r="AX17" s="98">
        <v>33100</v>
      </c>
      <c r="AY17" s="98">
        <v>0</v>
      </c>
      <c r="AZ17" s="98">
        <v>0</v>
      </c>
      <c r="BA17" s="103">
        <v>33100</v>
      </c>
      <c r="BB17" s="47" t="s">
        <v>173</v>
      </c>
      <c r="BC17" s="98">
        <v>0</v>
      </c>
      <c r="BD17" s="98">
        <v>0</v>
      </c>
      <c r="BE17" s="98">
        <v>0</v>
      </c>
      <c r="BF17" s="98">
        <v>0</v>
      </c>
      <c r="BG17" s="98">
        <v>0</v>
      </c>
      <c r="BH17" s="98">
        <v>0</v>
      </c>
    </row>
    <row r="18" customHeight="1" spans="1:60">
      <c r="A18" s="47">
        <f t="shared" si="4"/>
        <v>17</v>
      </c>
      <c r="B18" s="48" t="s">
        <v>289</v>
      </c>
      <c r="C18" s="49" t="s">
        <v>290</v>
      </c>
      <c r="D18" s="50" t="s">
        <v>291</v>
      </c>
      <c r="E18" s="51" t="s">
        <v>63</v>
      </c>
      <c r="F18" s="52">
        <v>27471</v>
      </c>
      <c r="G18" s="53">
        <v>46</v>
      </c>
      <c r="H18" s="54">
        <v>41641</v>
      </c>
      <c r="I18" s="73">
        <v>41822</v>
      </c>
      <c r="J18" s="51" t="s">
        <v>64</v>
      </c>
      <c r="K18" s="49" t="s">
        <v>292</v>
      </c>
      <c r="L18" s="49" t="s">
        <v>293</v>
      </c>
      <c r="M18" s="77">
        <v>44459</v>
      </c>
      <c r="N18" s="75">
        <v>44460</v>
      </c>
      <c r="O18" s="49" t="s">
        <v>67</v>
      </c>
      <c r="P18" s="49" t="s">
        <v>294</v>
      </c>
      <c r="Q18" s="86" t="str">
        <f ca="1" t="shared" si="0"/>
        <v>H.N.13, Gali No 9, &lt;Mohalla/Area&gt;, &lt;Landmark&gt;, Delhi -110029</v>
      </c>
      <c r="R18" s="86" t="str">
        <f ca="1" t="shared" si="1"/>
        <v>H.N.8, Gali No 6, &lt;Mohalla/Area&gt;, &lt;Landmark&gt;, Delhi -110009</v>
      </c>
      <c r="S18" s="49" t="s">
        <v>69</v>
      </c>
      <c r="T18" s="49" t="s">
        <v>69</v>
      </c>
      <c r="U18" s="57">
        <v>110009</v>
      </c>
      <c r="V18" s="47">
        <v>82818461028</v>
      </c>
      <c r="W18" s="47">
        <v>87505777171</v>
      </c>
      <c r="X18" s="49" t="s">
        <v>70</v>
      </c>
      <c r="Y18" s="49" t="s">
        <v>295</v>
      </c>
      <c r="Z18" s="49" t="s">
        <v>296</v>
      </c>
      <c r="AA18" s="49" t="s">
        <v>91</v>
      </c>
      <c r="AB18" s="49" t="s">
        <v>74</v>
      </c>
      <c r="AC18" s="49" t="s">
        <v>297</v>
      </c>
      <c r="AD18" s="49" t="s">
        <v>298</v>
      </c>
      <c r="AE18" s="49" t="s">
        <v>299</v>
      </c>
      <c r="AF18" s="47" t="s">
        <v>300</v>
      </c>
      <c r="AG18" s="57">
        <v>109921911793</v>
      </c>
      <c r="AH18" s="49" t="s">
        <v>301</v>
      </c>
      <c r="AI18" s="92" t="s">
        <v>79</v>
      </c>
      <c r="AJ18" s="49" t="str">
        <f ca="1" t="shared" si="2"/>
        <v>9 Years 9 Months 26 Days </v>
      </c>
      <c r="AK18" s="10" t="s">
        <v>293</v>
      </c>
      <c r="AL18" s="49" t="s">
        <v>80</v>
      </c>
      <c r="AM18" s="49" t="s">
        <v>69</v>
      </c>
      <c r="AN18" s="50" t="s">
        <v>81</v>
      </c>
      <c r="AO18" s="96" t="s">
        <v>96</v>
      </c>
      <c r="AP18" s="96" t="s">
        <v>83</v>
      </c>
      <c r="AQ18" s="96" t="s">
        <v>109</v>
      </c>
      <c r="AR18" s="97">
        <v>26800</v>
      </c>
      <c r="AS18" s="97">
        <v>26800</v>
      </c>
      <c r="AT18" s="97">
        <v>0</v>
      </c>
      <c r="AU18" s="98">
        <f t="shared" si="3"/>
        <v>53600</v>
      </c>
      <c r="AV18" s="98">
        <v>1800</v>
      </c>
      <c r="AW18" s="98">
        <v>0</v>
      </c>
      <c r="AX18" s="98">
        <v>55400</v>
      </c>
      <c r="AY18" s="98">
        <v>1800</v>
      </c>
      <c r="AZ18" s="98">
        <v>0</v>
      </c>
      <c r="BA18" s="103">
        <v>51800</v>
      </c>
      <c r="BB18" s="47" t="s">
        <v>124</v>
      </c>
      <c r="BC18" s="98">
        <v>0</v>
      </c>
      <c r="BD18" s="98">
        <v>0</v>
      </c>
      <c r="BE18" s="98">
        <v>0</v>
      </c>
      <c r="BF18" s="98">
        <v>0</v>
      </c>
      <c r="BG18" s="98">
        <v>0</v>
      </c>
      <c r="BH18" s="98">
        <v>0</v>
      </c>
    </row>
    <row r="19" customHeight="1" spans="1:60">
      <c r="A19" s="47">
        <f t="shared" si="4"/>
        <v>18</v>
      </c>
      <c r="B19" s="48" t="s">
        <v>302</v>
      </c>
      <c r="C19" s="49" t="s">
        <v>303</v>
      </c>
      <c r="D19" s="50" t="s">
        <v>304</v>
      </c>
      <c r="E19" s="51" t="s">
        <v>63</v>
      </c>
      <c r="F19" s="52">
        <v>32988</v>
      </c>
      <c r="G19" s="53">
        <v>30</v>
      </c>
      <c r="H19" s="54">
        <v>41685</v>
      </c>
      <c r="I19" s="73">
        <v>41866</v>
      </c>
      <c r="J19" s="51" t="s">
        <v>64</v>
      </c>
      <c r="K19" s="49" t="s">
        <v>128</v>
      </c>
      <c r="L19" s="49" t="s">
        <v>177</v>
      </c>
      <c r="M19" s="74">
        <v>44396</v>
      </c>
      <c r="N19" s="75">
        <v>44367</v>
      </c>
      <c r="O19" s="49" t="s">
        <v>130</v>
      </c>
      <c r="P19" s="49" t="s">
        <v>294</v>
      </c>
      <c r="Q19" s="86" t="str">
        <f ca="1" t="shared" si="0"/>
        <v>H.N.10, Gali No 2, &lt;Mohalla/Area&gt;, &lt;Landmark&gt;, Delhi -110012</v>
      </c>
      <c r="R19" s="86" t="str">
        <f ca="1" t="shared" si="1"/>
        <v>H.N.3, Gali No 8, &lt;Mohalla/Area&gt;, &lt;Landmark&gt;, KANPUR -110078</v>
      </c>
      <c r="S19" s="49" t="s">
        <v>305</v>
      </c>
      <c r="T19" s="49" t="s">
        <v>306</v>
      </c>
      <c r="U19" s="57">
        <v>110078</v>
      </c>
      <c r="V19" s="47">
        <v>90931854031</v>
      </c>
      <c r="W19" s="47">
        <v>86337027156</v>
      </c>
      <c r="X19" s="49" t="s">
        <v>115</v>
      </c>
      <c r="Y19" s="49" t="s">
        <v>307</v>
      </c>
      <c r="Z19" s="49" t="s">
        <v>308</v>
      </c>
      <c r="AA19" s="49" t="s">
        <v>91</v>
      </c>
      <c r="AB19" s="49" t="s">
        <v>74</v>
      </c>
      <c r="AC19" s="49" t="s">
        <v>309</v>
      </c>
      <c r="AD19" s="49" t="s">
        <v>310</v>
      </c>
      <c r="AE19" s="49" t="s">
        <v>311</v>
      </c>
      <c r="AF19" s="47" t="s">
        <v>312</v>
      </c>
      <c r="AG19" s="57">
        <v>111663211368</v>
      </c>
      <c r="AH19" s="49" t="s">
        <v>313</v>
      </c>
      <c r="AI19" s="92" t="s">
        <v>79</v>
      </c>
      <c r="AJ19" s="49" t="str">
        <f ca="1" t="shared" si="2"/>
        <v>9 Years 8 Months 13 Days </v>
      </c>
      <c r="AK19" s="10" t="s">
        <v>66</v>
      </c>
      <c r="AL19" s="49" t="s">
        <v>66</v>
      </c>
      <c r="AM19" s="49" t="s">
        <v>69</v>
      </c>
      <c r="AN19" s="50" t="s">
        <v>81</v>
      </c>
      <c r="AO19" s="96" t="s">
        <v>108</v>
      </c>
      <c r="AP19" s="96" t="s">
        <v>83</v>
      </c>
      <c r="AQ19" s="96" t="s">
        <v>109</v>
      </c>
      <c r="AR19" s="97">
        <v>19850</v>
      </c>
      <c r="AS19" s="97">
        <v>19850</v>
      </c>
      <c r="AT19" s="97">
        <v>0</v>
      </c>
      <c r="AU19" s="98">
        <f t="shared" si="3"/>
        <v>39700</v>
      </c>
      <c r="AV19" s="98">
        <v>1800</v>
      </c>
      <c r="AW19" s="98">
        <v>0</v>
      </c>
      <c r="AX19" s="98">
        <v>41500</v>
      </c>
      <c r="AY19" s="98">
        <v>1800</v>
      </c>
      <c r="AZ19" s="98">
        <v>0</v>
      </c>
      <c r="BA19" s="103">
        <v>37900</v>
      </c>
      <c r="BB19" s="47" t="s">
        <v>143</v>
      </c>
      <c r="BC19" s="98">
        <v>0</v>
      </c>
      <c r="BD19" s="98">
        <v>0</v>
      </c>
      <c r="BE19" s="98">
        <v>0</v>
      </c>
      <c r="BF19" s="98">
        <v>0</v>
      </c>
      <c r="BG19" s="98">
        <v>0</v>
      </c>
      <c r="BH19" s="98">
        <v>0</v>
      </c>
    </row>
    <row r="20" customHeight="1" spans="1:60">
      <c r="A20" s="47">
        <f t="shared" si="4"/>
        <v>19</v>
      </c>
      <c r="B20" s="48" t="s">
        <v>314</v>
      </c>
      <c r="C20" s="49" t="s">
        <v>315</v>
      </c>
      <c r="D20" s="50" t="s">
        <v>316</v>
      </c>
      <c r="E20" s="51" t="s">
        <v>63</v>
      </c>
      <c r="F20" s="52">
        <v>32837</v>
      </c>
      <c r="G20" s="53">
        <v>31</v>
      </c>
      <c r="H20" s="54">
        <v>41687</v>
      </c>
      <c r="I20" s="73">
        <v>41868</v>
      </c>
      <c r="J20" s="51" t="s">
        <v>64</v>
      </c>
      <c r="K20" s="49" t="s">
        <v>292</v>
      </c>
      <c r="L20" s="49" t="s">
        <v>317</v>
      </c>
      <c r="M20" s="74">
        <v>44426</v>
      </c>
      <c r="N20" s="75">
        <v>44427</v>
      </c>
      <c r="O20" s="49" t="s">
        <v>130</v>
      </c>
      <c r="P20" s="49" t="s">
        <v>68</v>
      </c>
      <c r="Q20" s="86" t="str">
        <f ca="1" t="shared" si="0"/>
        <v>H.N.11, Gali No 4, &lt;Mohalla/Area&gt;, &lt;Landmark&gt;, Delhi -110096</v>
      </c>
      <c r="R20" s="86" t="str">
        <f ca="1" t="shared" si="1"/>
        <v>H.N.16, Gali No 1, &lt;Mohalla/Area&gt;, &lt;Landmark&gt;, New Delhi -110047</v>
      </c>
      <c r="S20" s="49" t="s">
        <v>230</v>
      </c>
      <c r="T20" s="49" t="s">
        <v>230</v>
      </c>
      <c r="U20" s="57">
        <v>110047</v>
      </c>
      <c r="V20" s="47">
        <v>86081496294</v>
      </c>
      <c r="W20" s="47">
        <v>97442108147</v>
      </c>
      <c r="X20" s="49" t="s">
        <v>115</v>
      </c>
      <c r="Y20" s="49" t="s">
        <v>318</v>
      </c>
      <c r="Z20" s="49" t="s">
        <v>319</v>
      </c>
      <c r="AA20" s="49" t="s">
        <v>320</v>
      </c>
      <c r="AB20" s="49" t="s">
        <v>74</v>
      </c>
      <c r="AC20" s="49" t="s">
        <v>321</v>
      </c>
      <c r="AD20" s="49" t="s">
        <v>322</v>
      </c>
      <c r="AE20" s="49" t="s">
        <v>323</v>
      </c>
      <c r="AF20" s="47" t="s">
        <v>324</v>
      </c>
      <c r="AG20" s="57">
        <v>105828342624</v>
      </c>
      <c r="AH20" s="49" t="s">
        <v>325</v>
      </c>
      <c r="AI20" s="92" t="s">
        <v>79</v>
      </c>
      <c r="AJ20" s="49" t="str">
        <f ca="1" t="shared" si="2"/>
        <v>9 Years 8 Months 11 Days </v>
      </c>
      <c r="AK20" s="10" t="s">
        <v>80</v>
      </c>
      <c r="AL20" s="49" t="s">
        <v>80</v>
      </c>
      <c r="AM20" s="49" t="s">
        <v>69</v>
      </c>
      <c r="AN20" s="50" t="s">
        <v>81</v>
      </c>
      <c r="AO20" s="96" t="s">
        <v>123</v>
      </c>
      <c r="AP20" s="96" t="s">
        <v>83</v>
      </c>
      <c r="AQ20" s="96" t="s">
        <v>109</v>
      </c>
      <c r="AR20" s="97">
        <v>15750</v>
      </c>
      <c r="AS20" s="97">
        <v>15750</v>
      </c>
      <c r="AT20" s="97">
        <v>0</v>
      </c>
      <c r="AU20" s="98">
        <f t="shared" si="3"/>
        <v>31500</v>
      </c>
      <c r="AV20" s="98">
        <v>1800</v>
      </c>
      <c r="AW20" s="98">
        <v>0</v>
      </c>
      <c r="AX20" s="98">
        <v>33300</v>
      </c>
      <c r="AY20" s="98">
        <v>1800</v>
      </c>
      <c r="AZ20" s="98">
        <v>0</v>
      </c>
      <c r="BA20" s="103">
        <v>29700</v>
      </c>
      <c r="BB20" s="47" t="s">
        <v>143</v>
      </c>
      <c r="BC20" s="98">
        <v>0</v>
      </c>
      <c r="BD20" s="98">
        <v>0</v>
      </c>
      <c r="BE20" s="98">
        <v>0</v>
      </c>
      <c r="BF20" s="98">
        <v>0</v>
      </c>
      <c r="BG20" s="98">
        <v>0</v>
      </c>
      <c r="BH20" s="98">
        <v>0</v>
      </c>
    </row>
    <row r="21" customHeight="1" spans="1:60">
      <c r="A21" s="47">
        <f t="shared" si="4"/>
        <v>20</v>
      </c>
      <c r="B21" s="48" t="s">
        <v>326</v>
      </c>
      <c r="C21" s="49" t="s">
        <v>327</v>
      </c>
      <c r="D21" s="50" t="s">
        <v>328</v>
      </c>
      <c r="E21" s="51" t="s">
        <v>63</v>
      </c>
      <c r="F21" s="52">
        <v>32826</v>
      </c>
      <c r="G21" s="53">
        <v>31</v>
      </c>
      <c r="H21" s="54">
        <v>41701</v>
      </c>
      <c r="I21" s="78" t="s">
        <v>329</v>
      </c>
      <c r="J21" s="51" t="s">
        <v>64</v>
      </c>
      <c r="K21" s="49" t="s">
        <v>330</v>
      </c>
      <c r="L21" s="49" t="s">
        <v>331</v>
      </c>
      <c r="M21" s="74">
        <v>44366</v>
      </c>
      <c r="N21" s="75">
        <v>44367</v>
      </c>
      <c r="O21" s="49" t="s">
        <v>130</v>
      </c>
      <c r="P21" s="49" t="s">
        <v>131</v>
      </c>
      <c r="Q21" s="86" t="str">
        <f ca="1" t="shared" si="0"/>
        <v>H.N.13, Gali No 1, &lt;Mohalla/Area&gt;, &lt;Landmark&gt;, Delhi -110035</v>
      </c>
      <c r="R21" s="86" t="str">
        <f ca="1" t="shared" si="1"/>
        <v>H.N.2, Gali No 4, &lt;Mohalla/Area&gt;, &lt;Landmark&gt;, Varanasi -221007</v>
      </c>
      <c r="S21" s="49" t="s">
        <v>332</v>
      </c>
      <c r="T21" s="49" t="s">
        <v>306</v>
      </c>
      <c r="U21" s="57">
        <v>221007</v>
      </c>
      <c r="V21" s="47">
        <v>98822915381</v>
      </c>
      <c r="W21" s="47">
        <v>91517911355</v>
      </c>
      <c r="X21" s="49" t="s">
        <v>333</v>
      </c>
      <c r="Y21" s="49" t="s">
        <v>334</v>
      </c>
      <c r="Z21" s="49" t="s">
        <v>335</v>
      </c>
      <c r="AA21" s="49" t="s">
        <v>91</v>
      </c>
      <c r="AB21" s="49" t="s">
        <v>74</v>
      </c>
      <c r="AC21" s="49" t="s">
        <v>336</v>
      </c>
      <c r="AD21" s="49" t="s">
        <v>337</v>
      </c>
      <c r="AE21" s="49" t="s">
        <v>338</v>
      </c>
      <c r="AF21" s="47" t="s">
        <v>339</v>
      </c>
      <c r="AG21" s="49" t="s">
        <v>79</v>
      </c>
      <c r="AH21" s="49" t="s">
        <v>79</v>
      </c>
      <c r="AI21" s="92">
        <v>1143853487</v>
      </c>
      <c r="AJ21" s="49" t="str">
        <f ca="1" t="shared" si="2"/>
        <v>9 Years 7 Months 25 Days </v>
      </c>
      <c r="AK21" s="10" t="s">
        <v>114</v>
      </c>
      <c r="AL21" s="49" t="s">
        <v>80</v>
      </c>
      <c r="AM21" s="49" t="s">
        <v>69</v>
      </c>
      <c r="AN21" s="50" t="s">
        <v>81</v>
      </c>
      <c r="AO21" s="96" t="s">
        <v>142</v>
      </c>
      <c r="AP21" s="96" t="s">
        <v>83</v>
      </c>
      <c r="AQ21" s="96" t="s">
        <v>83</v>
      </c>
      <c r="AR21" s="97">
        <v>9391.39</v>
      </c>
      <c r="AS21" s="97">
        <v>4625.61</v>
      </c>
      <c r="AT21" s="97">
        <v>0</v>
      </c>
      <c r="AU21" s="98">
        <f t="shared" si="3"/>
        <v>14017</v>
      </c>
      <c r="AV21" s="98">
        <v>1127</v>
      </c>
      <c r="AW21" s="98">
        <v>456</v>
      </c>
      <c r="AX21" s="98">
        <v>15600</v>
      </c>
      <c r="AY21" s="98">
        <v>1127</v>
      </c>
      <c r="AZ21" s="98">
        <v>456</v>
      </c>
      <c r="BA21" s="103">
        <v>12434</v>
      </c>
      <c r="BB21" s="47" t="s">
        <v>173</v>
      </c>
      <c r="BC21" s="98">
        <v>0</v>
      </c>
      <c r="BD21" s="98">
        <v>0</v>
      </c>
      <c r="BE21" s="98">
        <v>0</v>
      </c>
      <c r="BF21" s="98">
        <v>0</v>
      </c>
      <c r="BG21" s="98">
        <v>0</v>
      </c>
      <c r="BH21" s="98">
        <v>0</v>
      </c>
    </row>
    <row r="22" ht="15" spans="1:60">
      <c r="A22" s="47">
        <f t="shared" si="4"/>
        <v>21</v>
      </c>
      <c r="B22" s="48" t="s">
        <v>340</v>
      </c>
      <c r="C22" s="49" t="s">
        <v>341</v>
      </c>
      <c r="D22" s="50" t="s">
        <v>342</v>
      </c>
      <c r="E22" s="51" t="s">
        <v>63</v>
      </c>
      <c r="F22" s="52">
        <v>31821</v>
      </c>
      <c r="G22" s="53">
        <v>34</v>
      </c>
      <c r="H22" s="55">
        <v>41760</v>
      </c>
      <c r="I22" s="73">
        <v>41944</v>
      </c>
      <c r="J22" s="51" t="s">
        <v>64</v>
      </c>
      <c r="K22" s="49" t="s">
        <v>343</v>
      </c>
      <c r="L22" s="49" t="s">
        <v>344</v>
      </c>
      <c r="M22" s="74">
        <v>44487</v>
      </c>
      <c r="N22" s="75">
        <v>44488</v>
      </c>
      <c r="O22" s="49" t="s">
        <v>67</v>
      </c>
      <c r="P22" s="49" t="s">
        <v>131</v>
      </c>
      <c r="Q22" s="86" t="str">
        <f ca="1" t="shared" si="0"/>
        <v>H.N.8, Gali No 5, &lt;Mohalla/Area&gt;, &lt;Landmark&gt;, Delhi -110037</v>
      </c>
      <c r="R22" s="86" t="str">
        <f ca="1" t="shared" si="1"/>
        <v>H.N.17, Gali No 10, &lt;Mohalla/Area&gt;, &lt;Landmark&gt;, Ambala -133004</v>
      </c>
      <c r="S22" s="49" t="s">
        <v>345</v>
      </c>
      <c r="T22" s="49" t="s">
        <v>346</v>
      </c>
      <c r="U22" s="57">
        <v>133004</v>
      </c>
      <c r="V22" s="47">
        <v>96126100597</v>
      </c>
      <c r="W22" s="47">
        <v>97785520979</v>
      </c>
      <c r="X22" s="49" t="s">
        <v>115</v>
      </c>
      <c r="Y22" s="49" t="s">
        <v>347</v>
      </c>
      <c r="Z22" s="49" t="s">
        <v>348</v>
      </c>
      <c r="AA22" s="49" t="s">
        <v>84</v>
      </c>
      <c r="AB22" s="49" t="s">
        <v>74</v>
      </c>
      <c r="AC22" s="49" t="s">
        <v>349</v>
      </c>
      <c r="AD22" s="49" t="s">
        <v>350</v>
      </c>
      <c r="AE22" s="49" t="s">
        <v>351</v>
      </c>
      <c r="AF22" s="47" t="s">
        <v>352</v>
      </c>
      <c r="AG22" s="49" t="s">
        <v>79</v>
      </c>
      <c r="AH22" s="49" t="s">
        <v>79</v>
      </c>
      <c r="AI22" s="92" t="s">
        <v>79</v>
      </c>
      <c r="AJ22" s="49" t="str">
        <f ca="1" t="shared" si="2"/>
        <v>9 Years 5 Months 27 Days </v>
      </c>
      <c r="AK22" s="10" t="s">
        <v>129</v>
      </c>
      <c r="AL22" s="49" t="s">
        <v>66</v>
      </c>
      <c r="AM22" s="49" t="s">
        <v>69</v>
      </c>
      <c r="AN22" s="50" t="s">
        <v>81</v>
      </c>
      <c r="AO22" s="96" t="s">
        <v>82</v>
      </c>
      <c r="AP22" s="96" t="s">
        <v>83</v>
      </c>
      <c r="AQ22" s="96" t="s">
        <v>109</v>
      </c>
      <c r="AR22" s="97">
        <v>18000</v>
      </c>
      <c r="AS22" s="97">
        <v>18000</v>
      </c>
      <c r="AT22" s="97">
        <v>0</v>
      </c>
      <c r="AU22" s="98">
        <f t="shared" si="3"/>
        <v>36000</v>
      </c>
      <c r="AV22" s="98">
        <v>1800</v>
      </c>
      <c r="AW22" s="98">
        <v>0</v>
      </c>
      <c r="AX22" s="98">
        <v>37800</v>
      </c>
      <c r="AY22" s="98">
        <v>1800</v>
      </c>
      <c r="AZ22" s="98">
        <v>0</v>
      </c>
      <c r="BA22" s="103">
        <v>34200</v>
      </c>
      <c r="BB22" s="47" t="s">
        <v>173</v>
      </c>
      <c r="BC22" s="98">
        <v>0</v>
      </c>
      <c r="BD22" s="98">
        <v>0</v>
      </c>
      <c r="BE22" s="98">
        <v>0</v>
      </c>
      <c r="BF22" s="98">
        <v>0</v>
      </c>
      <c r="BG22" s="98">
        <v>0</v>
      </c>
      <c r="BH22" s="98">
        <v>0</v>
      </c>
    </row>
    <row r="23" ht="15" spans="1:60">
      <c r="A23" s="47">
        <f t="shared" si="4"/>
        <v>22</v>
      </c>
      <c r="B23" s="48" t="s">
        <v>353</v>
      </c>
      <c r="C23" s="49" t="s">
        <v>354</v>
      </c>
      <c r="D23" s="50" t="s">
        <v>355</v>
      </c>
      <c r="E23" s="51" t="s">
        <v>63</v>
      </c>
      <c r="F23" s="52">
        <v>32420</v>
      </c>
      <c r="G23" s="53">
        <v>32</v>
      </c>
      <c r="H23" s="54">
        <v>41799</v>
      </c>
      <c r="I23" s="73">
        <v>41982</v>
      </c>
      <c r="J23" s="51" t="s">
        <v>64</v>
      </c>
      <c r="K23" s="49" t="s">
        <v>113</v>
      </c>
      <c r="L23" s="49" t="s">
        <v>356</v>
      </c>
      <c r="M23" s="74">
        <v>44426</v>
      </c>
      <c r="N23" s="75">
        <v>44427</v>
      </c>
      <c r="O23" s="49" t="s">
        <v>67</v>
      </c>
      <c r="P23" s="49" t="s">
        <v>68</v>
      </c>
      <c r="Q23" s="86" t="str">
        <f ca="1" t="shared" si="0"/>
        <v>H.N.18, Gali No 9, &lt;Mohalla/Area&gt;, &lt;Landmark&gt;, Delhi -110010</v>
      </c>
      <c r="R23" s="86" t="str">
        <f ca="1" t="shared" si="1"/>
        <v>H.N.14, Gali No 1, &lt;Mohalla/Area&gt;, &lt;Landmark&gt;, Delhi -110052</v>
      </c>
      <c r="S23" s="49" t="s">
        <v>69</v>
      </c>
      <c r="T23" s="49" t="s">
        <v>69</v>
      </c>
      <c r="U23" s="57">
        <v>110052</v>
      </c>
      <c r="V23" s="47">
        <v>98957024191</v>
      </c>
      <c r="W23" s="47">
        <v>82288823984</v>
      </c>
      <c r="X23" s="49" t="s">
        <v>115</v>
      </c>
      <c r="Y23" s="49" t="s">
        <v>357</v>
      </c>
      <c r="Z23" s="49" t="s">
        <v>358</v>
      </c>
      <c r="AA23" s="90" t="s">
        <v>359</v>
      </c>
      <c r="AB23" s="49" t="s">
        <v>74</v>
      </c>
      <c r="AC23" s="49" t="s">
        <v>360</v>
      </c>
      <c r="AD23" s="49" t="s">
        <v>361</v>
      </c>
      <c r="AE23" s="49" t="s">
        <v>362</v>
      </c>
      <c r="AF23" s="47" t="s">
        <v>363</v>
      </c>
      <c r="AG23" s="57">
        <v>105897545396</v>
      </c>
      <c r="AH23" s="49" t="s">
        <v>364</v>
      </c>
      <c r="AI23" s="92" t="s">
        <v>79</v>
      </c>
      <c r="AJ23" s="49" t="str">
        <f ca="1" t="shared" si="2"/>
        <v>9 Years 4 Months 19 Days </v>
      </c>
      <c r="AK23" s="10" t="s">
        <v>162</v>
      </c>
      <c r="AL23" s="10" t="s">
        <v>129</v>
      </c>
      <c r="AM23" s="49" t="s">
        <v>69</v>
      </c>
      <c r="AN23" s="50" t="s">
        <v>81</v>
      </c>
      <c r="AO23" s="96" t="s">
        <v>96</v>
      </c>
      <c r="AP23" s="96" t="s">
        <v>83</v>
      </c>
      <c r="AQ23" s="96" t="s">
        <v>109</v>
      </c>
      <c r="AR23" s="97">
        <v>30700</v>
      </c>
      <c r="AS23" s="97">
        <v>30700</v>
      </c>
      <c r="AT23" s="97">
        <v>0</v>
      </c>
      <c r="AU23" s="98">
        <f t="shared" si="3"/>
        <v>61400</v>
      </c>
      <c r="AV23" s="98">
        <v>1800</v>
      </c>
      <c r="AW23" s="98">
        <v>0</v>
      </c>
      <c r="AX23" s="98">
        <v>63200</v>
      </c>
      <c r="AY23" s="98">
        <v>1800</v>
      </c>
      <c r="AZ23" s="98">
        <v>0</v>
      </c>
      <c r="BA23" s="103">
        <v>59600</v>
      </c>
      <c r="BB23" s="47" t="s">
        <v>124</v>
      </c>
      <c r="BC23" s="98">
        <v>0</v>
      </c>
      <c r="BD23" s="98">
        <v>0</v>
      </c>
      <c r="BE23" s="98">
        <v>0</v>
      </c>
      <c r="BF23" s="98">
        <v>0</v>
      </c>
      <c r="BG23" s="98">
        <v>0</v>
      </c>
      <c r="BH23" s="98">
        <v>0</v>
      </c>
    </row>
    <row r="24" ht="15" spans="1:60">
      <c r="A24" s="47">
        <f t="shared" si="4"/>
        <v>23</v>
      </c>
      <c r="B24" s="48" t="s">
        <v>365</v>
      </c>
      <c r="C24" s="49" t="s">
        <v>366</v>
      </c>
      <c r="D24" s="50" t="s">
        <v>367</v>
      </c>
      <c r="E24" s="51" t="s">
        <v>63</v>
      </c>
      <c r="F24" s="56">
        <v>33375</v>
      </c>
      <c r="G24" s="53">
        <v>29</v>
      </c>
      <c r="H24" s="54">
        <v>41821</v>
      </c>
      <c r="I24" s="73">
        <v>42005</v>
      </c>
      <c r="J24" s="51" t="s">
        <v>64</v>
      </c>
      <c r="K24" s="49" t="s">
        <v>128</v>
      </c>
      <c r="L24" s="49" t="s">
        <v>177</v>
      </c>
      <c r="M24" s="74">
        <v>44548</v>
      </c>
      <c r="N24" s="75">
        <v>44549</v>
      </c>
      <c r="O24" s="49" t="s">
        <v>67</v>
      </c>
      <c r="P24" s="49" t="s">
        <v>68</v>
      </c>
      <c r="Q24" s="86" t="str">
        <f ca="1" t="shared" si="0"/>
        <v>H.N.12, Gali No 10, &lt;Mohalla/Area&gt;, &lt;Landmark&gt;, Delhi -110016</v>
      </c>
      <c r="R24" s="86" t="str">
        <f ca="1" t="shared" si="1"/>
        <v>H.N.13, Gali No 1, &lt;Mohalla/Area&gt;, &lt;Landmark&gt;, Durgapur -713216</v>
      </c>
      <c r="S24" s="49" t="s">
        <v>368</v>
      </c>
      <c r="T24" s="49" t="s">
        <v>280</v>
      </c>
      <c r="U24" s="57">
        <v>713216</v>
      </c>
      <c r="V24" s="47">
        <v>95431323669</v>
      </c>
      <c r="W24" s="47">
        <v>81719968172</v>
      </c>
      <c r="X24" s="49" t="s">
        <v>115</v>
      </c>
      <c r="Y24" s="49" t="s">
        <v>369</v>
      </c>
      <c r="Z24" s="49" t="s">
        <v>370</v>
      </c>
      <c r="AA24" s="49" t="s">
        <v>103</v>
      </c>
      <c r="AB24" s="49" t="s">
        <v>74</v>
      </c>
      <c r="AC24" s="49" t="s">
        <v>371</v>
      </c>
      <c r="AD24" s="49" t="s">
        <v>372</v>
      </c>
      <c r="AE24" s="49" t="s">
        <v>373</v>
      </c>
      <c r="AF24" s="47" t="s">
        <v>374</v>
      </c>
      <c r="AG24" s="57">
        <v>101573819079</v>
      </c>
      <c r="AH24" s="49" t="s">
        <v>375</v>
      </c>
      <c r="AI24" s="92">
        <v>1143853447</v>
      </c>
      <c r="AJ24" s="49" t="str">
        <f ca="1" t="shared" si="2"/>
        <v>9 Years 3 Months 27 Days </v>
      </c>
      <c r="AK24" s="10" t="s">
        <v>238</v>
      </c>
      <c r="AL24" s="10" t="s">
        <v>114</v>
      </c>
      <c r="AM24" s="49" t="s">
        <v>69</v>
      </c>
      <c r="AN24" s="50" t="s">
        <v>81</v>
      </c>
      <c r="AO24" s="96" t="s">
        <v>108</v>
      </c>
      <c r="AP24" s="96" t="s">
        <v>83</v>
      </c>
      <c r="AQ24" s="96" t="s">
        <v>83</v>
      </c>
      <c r="AR24" s="97">
        <v>11317.8461538462</v>
      </c>
      <c r="AS24" s="97">
        <v>5574.46153846154</v>
      </c>
      <c r="AT24" s="97">
        <v>0</v>
      </c>
      <c r="AU24" s="98">
        <f t="shared" si="3"/>
        <v>16892.3076923077</v>
      </c>
      <c r="AV24" s="98">
        <v>1358</v>
      </c>
      <c r="AW24" s="98">
        <v>550</v>
      </c>
      <c r="AX24" s="98">
        <v>18800.3076923077</v>
      </c>
      <c r="AY24" s="98">
        <v>1358</v>
      </c>
      <c r="AZ24" s="98">
        <v>550</v>
      </c>
      <c r="BA24" s="103">
        <v>14984.3076923077</v>
      </c>
      <c r="BB24" s="47" t="s">
        <v>173</v>
      </c>
      <c r="BC24" s="98">
        <v>0</v>
      </c>
      <c r="BD24" s="98">
        <v>0</v>
      </c>
      <c r="BE24" s="98">
        <v>0</v>
      </c>
      <c r="BF24" s="98">
        <v>0</v>
      </c>
      <c r="BG24" s="98">
        <v>0</v>
      </c>
      <c r="BH24" s="98">
        <v>0</v>
      </c>
    </row>
    <row r="25" s="42" customFormat="1" ht="15" spans="1:60">
      <c r="A25" s="58">
        <f t="shared" si="4"/>
        <v>24</v>
      </c>
      <c r="B25" s="59" t="s">
        <v>376</v>
      </c>
      <c r="C25" s="60" t="s">
        <v>377</v>
      </c>
      <c r="D25" s="61" t="s">
        <v>378</v>
      </c>
      <c r="E25" s="58" t="s">
        <v>63</v>
      </c>
      <c r="F25" s="65">
        <v>33013</v>
      </c>
      <c r="G25" s="63">
        <v>30</v>
      </c>
      <c r="H25" s="66">
        <v>41855</v>
      </c>
      <c r="I25" s="79">
        <v>42039</v>
      </c>
      <c r="J25" s="58" t="s">
        <v>64</v>
      </c>
      <c r="K25" s="60" t="s">
        <v>128</v>
      </c>
      <c r="L25" s="60" t="s">
        <v>379</v>
      </c>
      <c r="M25" s="80">
        <v>44548</v>
      </c>
      <c r="N25" s="81">
        <v>44549</v>
      </c>
      <c r="O25" s="60" t="s">
        <v>130</v>
      </c>
      <c r="P25" s="60" t="s">
        <v>68</v>
      </c>
      <c r="Q25" s="87" t="str">
        <f ca="1" t="shared" si="0"/>
        <v>H.N.13, Gali No 6, &lt;Mohalla/Area&gt;, &lt;Landmark&gt;, Delhi -110035</v>
      </c>
      <c r="R25" s="87" t="str">
        <f ca="1" t="shared" si="1"/>
        <v>H.N.8, Gali No 2, &lt;Mohalla/Area&gt;, &lt;Landmark&gt;, Delhi -110059</v>
      </c>
      <c r="S25" s="60" t="s">
        <v>69</v>
      </c>
      <c r="T25" s="60" t="s">
        <v>69</v>
      </c>
      <c r="U25" s="88">
        <v>110059</v>
      </c>
      <c r="V25" s="58">
        <v>97566350340</v>
      </c>
      <c r="W25" s="58">
        <v>85409577203</v>
      </c>
      <c r="X25" s="60" t="s">
        <v>115</v>
      </c>
      <c r="Y25" s="60" t="s">
        <v>380</v>
      </c>
      <c r="Z25" s="60" t="s">
        <v>381</v>
      </c>
      <c r="AA25" s="60" t="s">
        <v>103</v>
      </c>
      <c r="AB25" s="60" t="s">
        <v>74</v>
      </c>
      <c r="AC25" s="60" t="s">
        <v>382</v>
      </c>
      <c r="AD25" s="60" t="s">
        <v>383</v>
      </c>
      <c r="AE25" s="60" t="s">
        <v>384</v>
      </c>
      <c r="AF25" s="58" t="s">
        <v>385</v>
      </c>
      <c r="AG25" s="88">
        <v>107167974751</v>
      </c>
      <c r="AH25" s="60" t="s">
        <v>198</v>
      </c>
      <c r="AI25" s="92" t="s">
        <v>79</v>
      </c>
      <c r="AJ25" s="60" t="str">
        <f ca="1" t="shared" si="2"/>
        <v>9 Years 2 Months 24 Days </v>
      </c>
      <c r="AK25" s="61" t="s">
        <v>386</v>
      </c>
      <c r="AL25" s="60" t="s">
        <v>66</v>
      </c>
      <c r="AM25" s="60" t="s">
        <v>69</v>
      </c>
      <c r="AN25" s="61" t="s">
        <v>81</v>
      </c>
      <c r="AO25" s="99" t="s">
        <v>123</v>
      </c>
      <c r="AP25" s="99" t="s">
        <v>83</v>
      </c>
      <c r="AQ25" s="96" t="s">
        <v>109</v>
      </c>
      <c r="AR25" s="100">
        <v>26900</v>
      </c>
      <c r="AS25" s="100">
        <v>26900</v>
      </c>
      <c r="AT25" s="100">
        <v>0</v>
      </c>
      <c r="AU25" s="98">
        <f t="shared" si="3"/>
        <v>53800</v>
      </c>
      <c r="AV25" s="101">
        <v>1800</v>
      </c>
      <c r="AW25" s="101">
        <v>0</v>
      </c>
      <c r="AX25" s="101">
        <v>55600</v>
      </c>
      <c r="AY25" s="101">
        <v>1800</v>
      </c>
      <c r="AZ25" s="101">
        <v>0</v>
      </c>
      <c r="BA25" s="104">
        <v>52000</v>
      </c>
      <c r="BB25" s="58" t="s">
        <v>143</v>
      </c>
      <c r="BC25" s="101">
        <v>0</v>
      </c>
      <c r="BD25" s="101">
        <v>0</v>
      </c>
      <c r="BE25" s="101">
        <v>0</v>
      </c>
      <c r="BF25" s="101">
        <v>0</v>
      </c>
      <c r="BG25" s="101">
        <v>0</v>
      </c>
      <c r="BH25" s="101">
        <v>0</v>
      </c>
    </row>
    <row r="26" ht="15" spans="1:60">
      <c r="A26" s="47">
        <f t="shared" si="4"/>
        <v>25</v>
      </c>
      <c r="B26" s="48" t="s">
        <v>387</v>
      </c>
      <c r="C26" s="49" t="s">
        <v>388</v>
      </c>
      <c r="D26" s="50" t="s">
        <v>389</v>
      </c>
      <c r="E26" s="51" t="s">
        <v>147</v>
      </c>
      <c r="F26" s="52">
        <v>32253</v>
      </c>
      <c r="G26" s="53">
        <v>32</v>
      </c>
      <c r="H26" s="67" t="s">
        <v>390</v>
      </c>
      <c r="I26" s="73">
        <v>42092</v>
      </c>
      <c r="J26" s="51" t="s">
        <v>64</v>
      </c>
      <c r="K26" s="49" t="s">
        <v>113</v>
      </c>
      <c r="L26" s="49" t="s">
        <v>391</v>
      </c>
      <c r="M26" s="74">
        <v>44426</v>
      </c>
      <c r="N26" s="75">
        <v>44427</v>
      </c>
      <c r="O26" s="49" t="s">
        <v>67</v>
      </c>
      <c r="P26" s="49" t="s">
        <v>68</v>
      </c>
      <c r="Q26" s="86" t="str">
        <f ca="1" t="shared" si="0"/>
        <v>H.N.6, Gali No 3, &lt;Mohalla/Area&gt;, &lt;Landmark&gt;, Delhi -110095</v>
      </c>
      <c r="R26" s="86" t="str">
        <f ca="1" t="shared" si="1"/>
        <v>H.N.5, Gali No 4, &lt;Mohalla/Area&gt;, &lt;Landmark&gt;, Delhi -110092</v>
      </c>
      <c r="S26" s="49" t="s">
        <v>69</v>
      </c>
      <c r="T26" s="49" t="s">
        <v>69</v>
      </c>
      <c r="U26" s="57">
        <v>110092</v>
      </c>
      <c r="V26" s="47">
        <v>96745116628</v>
      </c>
      <c r="W26" s="47">
        <v>81482092356</v>
      </c>
      <c r="X26" s="49" t="s">
        <v>190</v>
      </c>
      <c r="Y26" s="49" t="s">
        <v>392</v>
      </c>
      <c r="Z26" s="49" t="s">
        <v>393</v>
      </c>
      <c r="AA26" s="49" t="s">
        <v>137</v>
      </c>
      <c r="AB26" s="49" t="s">
        <v>74</v>
      </c>
      <c r="AC26" s="49" t="s">
        <v>394</v>
      </c>
      <c r="AD26" s="49" t="s">
        <v>395</v>
      </c>
      <c r="AE26" s="49" t="s">
        <v>396</v>
      </c>
      <c r="AF26" s="47" t="s">
        <v>397</v>
      </c>
      <c r="AG26" s="49" t="s">
        <v>79</v>
      </c>
      <c r="AH26" s="49" t="s">
        <v>79</v>
      </c>
      <c r="AI26" s="92" t="s">
        <v>79</v>
      </c>
      <c r="AJ26" s="49" t="str">
        <f ca="1" t="shared" si="2"/>
        <v>9 Years 0 Months 29 Days </v>
      </c>
      <c r="AK26" s="10" t="s">
        <v>386</v>
      </c>
      <c r="AL26" s="49" t="s">
        <v>66</v>
      </c>
      <c r="AM26" s="49" t="s">
        <v>69</v>
      </c>
      <c r="AN26" s="50" t="s">
        <v>81</v>
      </c>
      <c r="AO26" s="96" t="s">
        <v>142</v>
      </c>
      <c r="AP26" s="96" t="s">
        <v>83</v>
      </c>
      <c r="AQ26" s="96" t="s">
        <v>109</v>
      </c>
      <c r="AR26" s="97">
        <v>20400</v>
      </c>
      <c r="AS26" s="97">
        <v>20400</v>
      </c>
      <c r="AT26" s="97">
        <v>0</v>
      </c>
      <c r="AU26" s="98">
        <f t="shared" si="3"/>
        <v>40800</v>
      </c>
      <c r="AV26" s="98">
        <v>1800</v>
      </c>
      <c r="AW26" s="98">
        <v>0</v>
      </c>
      <c r="AX26" s="98">
        <v>42600</v>
      </c>
      <c r="AY26" s="98">
        <v>1800</v>
      </c>
      <c r="AZ26" s="98">
        <v>0</v>
      </c>
      <c r="BA26" s="103">
        <v>39000</v>
      </c>
      <c r="BB26" s="47" t="s">
        <v>173</v>
      </c>
      <c r="BC26" s="98">
        <v>0</v>
      </c>
      <c r="BD26" s="98">
        <v>0</v>
      </c>
      <c r="BE26" s="98">
        <v>0</v>
      </c>
      <c r="BF26" s="98">
        <v>0</v>
      </c>
      <c r="BG26" s="98">
        <v>0</v>
      </c>
      <c r="BH26" s="98">
        <v>0</v>
      </c>
    </row>
    <row r="27" ht="15" spans="1:60">
      <c r="A27" s="47">
        <f t="shared" si="4"/>
        <v>26</v>
      </c>
      <c r="B27" s="48" t="s">
        <v>398</v>
      </c>
      <c r="C27" s="49" t="s">
        <v>399</v>
      </c>
      <c r="D27" s="50" t="s">
        <v>400</v>
      </c>
      <c r="E27" s="51" t="s">
        <v>63</v>
      </c>
      <c r="F27" s="52">
        <v>33546</v>
      </c>
      <c r="G27" s="53">
        <v>29</v>
      </c>
      <c r="H27" s="54">
        <v>42023</v>
      </c>
      <c r="I27" s="73">
        <v>42113</v>
      </c>
      <c r="J27" s="51" t="s">
        <v>64</v>
      </c>
      <c r="K27" s="49" t="s">
        <v>65</v>
      </c>
      <c r="L27" s="49" t="s">
        <v>401</v>
      </c>
      <c r="M27" s="82">
        <v>44335</v>
      </c>
      <c r="N27" s="75">
        <v>44306</v>
      </c>
      <c r="O27" s="49" t="s">
        <v>130</v>
      </c>
      <c r="P27" s="49" t="s">
        <v>68</v>
      </c>
      <c r="Q27" s="86" t="str">
        <f ca="1" t="shared" si="0"/>
        <v>H.N.14, Gali No 10, &lt;Mohalla/Area&gt;, &lt;Landmark&gt;, Delhi -110075</v>
      </c>
      <c r="R27" s="86" t="str">
        <f ca="1" t="shared" si="1"/>
        <v>H.N.6, Gali No 10, &lt;Mohalla/Area&gt;, &lt;Landmark&gt;, Delhi -110092</v>
      </c>
      <c r="S27" s="49" t="s">
        <v>69</v>
      </c>
      <c r="T27" s="49" t="s">
        <v>69</v>
      </c>
      <c r="U27" s="57">
        <v>110092</v>
      </c>
      <c r="V27" s="47">
        <v>90139910551</v>
      </c>
      <c r="W27" s="47">
        <v>85256363522</v>
      </c>
      <c r="X27" s="49" t="s">
        <v>333</v>
      </c>
      <c r="Y27" s="49" t="s">
        <v>402</v>
      </c>
      <c r="Z27" s="49" t="s">
        <v>403</v>
      </c>
      <c r="AA27" s="49" t="s">
        <v>103</v>
      </c>
      <c r="AB27" s="49" t="s">
        <v>74</v>
      </c>
      <c r="AC27" s="49" t="s">
        <v>404</v>
      </c>
      <c r="AD27" s="49" t="s">
        <v>405</v>
      </c>
      <c r="AE27" s="49" t="s">
        <v>406</v>
      </c>
      <c r="AF27" s="47" t="s">
        <v>407</v>
      </c>
      <c r="AG27" s="57">
        <v>103626664191</v>
      </c>
      <c r="AH27" s="49" t="s">
        <v>408</v>
      </c>
      <c r="AI27" s="92" t="s">
        <v>79</v>
      </c>
      <c r="AJ27" s="49" t="str">
        <f ca="1" t="shared" si="2"/>
        <v>8 Years 9 Months 9 Days </v>
      </c>
      <c r="AK27" s="93" t="s">
        <v>409</v>
      </c>
      <c r="AL27" s="49" t="s">
        <v>66</v>
      </c>
      <c r="AM27" s="49" t="s">
        <v>69</v>
      </c>
      <c r="AN27" s="50" t="s">
        <v>81</v>
      </c>
      <c r="AO27" s="96" t="s">
        <v>82</v>
      </c>
      <c r="AP27" s="96" t="s">
        <v>109</v>
      </c>
      <c r="AQ27" s="96" t="s">
        <v>109</v>
      </c>
      <c r="AR27" s="97">
        <v>31700</v>
      </c>
      <c r="AS27" s="97">
        <v>31700</v>
      </c>
      <c r="AT27" s="97">
        <v>0</v>
      </c>
      <c r="AU27" s="98">
        <f t="shared" si="3"/>
        <v>63400</v>
      </c>
      <c r="AV27" s="98">
        <v>0</v>
      </c>
      <c r="AW27" s="98">
        <v>0</v>
      </c>
      <c r="AX27" s="98">
        <v>63400</v>
      </c>
      <c r="AY27" s="98">
        <v>0</v>
      </c>
      <c r="AZ27" s="98">
        <v>0</v>
      </c>
      <c r="BA27" s="103">
        <v>63400</v>
      </c>
      <c r="BB27" s="47" t="s">
        <v>173</v>
      </c>
      <c r="BC27" s="98">
        <v>0</v>
      </c>
      <c r="BD27" s="98">
        <v>0</v>
      </c>
      <c r="BE27" s="98">
        <v>0</v>
      </c>
      <c r="BF27" s="98">
        <v>0</v>
      </c>
      <c r="BG27" s="98">
        <v>0</v>
      </c>
      <c r="BH27" s="98">
        <v>0</v>
      </c>
    </row>
    <row r="28" ht="15" spans="1:60">
      <c r="A28" s="47">
        <f t="shared" si="4"/>
        <v>27</v>
      </c>
      <c r="B28" s="48" t="s">
        <v>410</v>
      </c>
      <c r="C28" s="49" t="s">
        <v>411</v>
      </c>
      <c r="D28" s="50" t="s">
        <v>412</v>
      </c>
      <c r="E28" s="51" t="s">
        <v>63</v>
      </c>
      <c r="F28" s="52">
        <v>32805</v>
      </c>
      <c r="G28" s="53">
        <v>31</v>
      </c>
      <c r="H28" s="54">
        <v>42074</v>
      </c>
      <c r="I28" s="73">
        <v>42166</v>
      </c>
      <c r="J28" s="51" t="s">
        <v>64</v>
      </c>
      <c r="K28" s="49" t="s">
        <v>65</v>
      </c>
      <c r="L28" s="49" t="s">
        <v>413</v>
      </c>
      <c r="M28" s="74">
        <v>44366</v>
      </c>
      <c r="N28" s="75">
        <v>44336</v>
      </c>
      <c r="O28" s="49" t="s">
        <v>130</v>
      </c>
      <c r="P28" s="49" t="s">
        <v>68</v>
      </c>
      <c r="Q28" s="86" t="str">
        <f ca="1" t="shared" si="0"/>
        <v>H.N.7, Gali No 3, &lt;Mohalla/Area&gt;, &lt;Landmark&gt;, Delhi -110021</v>
      </c>
      <c r="R28" s="86" t="str">
        <f ca="1" t="shared" si="1"/>
        <v>H.N.7, Gali No 8, &lt;Mohalla/Area&gt;, &lt;Landmark&gt;, Maur Mandi -151509</v>
      </c>
      <c r="S28" s="49" t="s">
        <v>414</v>
      </c>
      <c r="T28" s="49" t="s">
        <v>415</v>
      </c>
      <c r="U28" s="57">
        <v>151509</v>
      </c>
      <c r="V28" s="47">
        <v>87026931312</v>
      </c>
      <c r="W28" s="47">
        <v>92389358864</v>
      </c>
      <c r="X28" s="49" t="s">
        <v>115</v>
      </c>
      <c r="Y28" s="49" t="s">
        <v>416</v>
      </c>
      <c r="Z28" s="49" t="s">
        <v>417</v>
      </c>
      <c r="AA28" s="49" t="s">
        <v>418</v>
      </c>
      <c r="AB28" s="49" t="s">
        <v>74</v>
      </c>
      <c r="AC28" s="49" t="s">
        <v>419</v>
      </c>
      <c r="AD28" s="49" t="s">
        <v>420</v>
      </c>
      <c r="AE28" s="49" t="s">
        <v>421</v>
      </c>
      <c r="AF28" s="47" t="s">
        <v>422</v>
      </c>
      <c r="AG28" s="57">
        <v>112488551301</v>
      </c>
      <c r="AH28" s="49" t="s">
        <v>301</v>
      </c>
      <c r="AI28" s="92" t="s">
        <v>79</v>
      </c>
      <c r="AJ28" s="49" t="str">
        <f ca="1" t="shared" si="2"/>
        <v>8 Years 7 Months 17 Days </v>
      </c>
      <c r="AK28" s="10" t="s">
        <v>186</v>
      </c>
      <c r="AL28" s="49" t="s">
        <v>66</v>
      </c>
      <c r="AM28" s="49" t="s">
        <v>69</v>
      </c>
      <c r="AN28" s="50" t="s">
        <v>81</v>
      </c>
      <c r="AO28" s="96" t="s">
        <v>96</v>
      </c>
      <c r="AP28" s="96" t="s">
        <v>109</v>
      </c>
      <c r="AQ28" s="96" t="s">
        <v>109</v>
      </c>
      <c r="AR28" s="97">
        <v>31300</v>
      </c>
      <c r="AS28" s="97">
        <v>31300</v>
      </c>
      <c r="AT28" s="97">
        <v>0</v>
      </c>
      <c r="AU28" s="98">
        <f t="shared" si="3"/>
        <v>62600</v>
      </c>
      <c r="AV28" s="98">
        <v>0</v>
      </c>
      <c r="AW28" s="98">
        <v>0</v>
      </c>
      <c r="AX28" s="98">
        <v>62600</v>
      </c>
      <c r="AY28" s="98">
        <v>0</v>
      </c>
      <c r="AZ28" s="98">
        <v>0</v>
      </c>
      <c r="BA28" s="103">
        <v>62600</v>
      </c>
      <c r="BB28" s="47" t="s">
        <v>173</v>
      </c>
      <c r="BC28" s="98">
        <v>0</v>
      </c>
      <c r="BD28" s="98">
        <v>0</v>
      </c>
      <c r="BE28" s="98">
        <v>0</v>
      </c>
      <c r="BF28" s="98">
        <v>0</v>
      </c>
      <c r="BG28" s="98">
        <v>0</v>
      </c>
      <c r="BH28" s="98">
        <v>0</v>
      </c>
    </row>
    <row r="29" ht="15" spans="1:60">
      <c r="A29" s="47">
        <f t="shared" si="4"/>
        <v>28</v>
      </c>
      <c r="B29" s="48" t="s">
        <v>423</v>
      </c>
      <c r="C29" s="49" t="s">
        <v>424</v>
      </c>
      <c r="D29" s="50" t="s">
        <v>425</v>
      </c>
      <c r="E29" s="51" t="s">
        <v>63</v>
      </c>
      <c r="F29" s="52">
        <v>32605</v>
      </c>
      <c r="G29" s="53">
        <v>31</v>
      </c>
      <c r="H29" s="54">
        <v>42114</v>
      </c>
      <c r="I29" s="73">
        <v>42297</v>
      </c>
      <c r="J29" s="51" t="s">
        <v>64</v>
      </c>
      <c r="K29" s="49" t="s">
        <v>426</v>
      </c>
      <c r="L29" s="49" t="s">
        <v>427</v>
      </c>
      <c r="M29" s="74">
        <v>44396</v>
      </c>
      <c r="N29" s="75">
        <v>44367</v>
      </c>
      <c r="O29" s="49" t="s">
        <v>130</v>
      </c>
      <c r="P29" s="49" t="s">
        <v>131</v>
      </c>
      <c r="Q29" s="86" t="str">
        <f ca="1" t="shared" si="0"/>
        <v>H.N.7, Gali No 8, &lt;Mohalla/Area&gt;, &lt;Landmark&gt;, Delhi -110083</v>
      </c>
      <c r="R29" s="86" t="str">
        <f ca="1" t="shared" si="1"/>
        <v>H.N.1, Gali No 4, &lt;Mohalla/Area&gt;, &lt;Landmark&gt;, New delhi -110059</v>
      </c>
      <c r="S29" s="49" t="s">
        <v>428</v>
      </c>
      <c r="T29" s="49" t="s">
        <v>69</v>
      </c>
      <c r="U29" s="57">
        <v>110059</v>
      </c>
      <c r="V29" s="47">
        <v>97569626581</v>
      </c>
      <c r="W29" s="47">
        <v>91985599948</v>
      </c>
      <c r="X29" s="49" t="s">
        <v>333</v>
      </c>
      <c r="Y29" s="49" t="s">
        <v>429</v>
      </c>
      <c r="Z29" s="49" t="s">
        <v>430</v>
      </c>
      <c r="AA29" s="49" t="s">
        <v>103</v>
      </c>
      <c r="AB29" s="49" t="s">
        <v>74</v>
      </c>
      <c r="AC29" s="49" t="s">
        <v>431</v>
      </c>
      <c r="AD29" s="49" t="s">
        <v>383</v>
      </c>
      <c r="AE29" s="49" t="s">
        <v>432</v>
      </c>
      <c r="AF29" s="47" t="s">
        <v>433</v>
      </c>
      <c r="AG29" s="57">
        <v>109047783470</v>
      </c>
      <c r="AH29" s="49" t="s">
        <v>434</v>
      </c>
      <c r="AI29" s="92" t="s">
        <v>79</v>
      </c>
      <c r="AJ29" s="49" t="str">
        <f ca="1" t="shared" si="2"/>
        <v>8 Years 6 Months 8 Days </v>
      </c>
      <c r="AK29" s="10" t="s">
        <v>238</v>
      </c>
      <c r="AL29" s="10" t="s">
        <v>114</v>
      </c>
      <c r="AM29" s="49" t="s">
        <v>69</v>
      </c>
      <c r="AN29" s="50" t="s">
        <v>81</v>
      </c>
      <c r="AO29" s="96" t="s">
        <v>108</v>
      </c>
      <c r="AP29" s="96" t="s">
        <v>83</v>
      </c>
      <c r="AQ29" s="96" t="s">
        <v>109</v>
      </c>
      <c r="AR29" s="97">
        <v>19363</v>
      </c>
      <c r="AS29" s="97">
        <v>9537</v>
      </c>
      <c r="AT29" s="97">
        <v>0</v>
      </c>
      <c r="AU29" s="98">
        <f t="shared" si="3"/>
        <v>28900</v>
      </c>
      <c r="AV29" s="98">
        <v>1800</v>
      </c>
      <c r="AW29" s="98">
        <v>0</v>
      </c>
      <c r="AX29" s="98">
        <v>30700</v>
      </c>
      <c r="AY29" s="98">
        <v>1800</v>
      </c>
      <c r="AZ29" s="98">
        <v>0</v>
      </c>
      <c r="BA29" s="103">
        <v>27100</v>
      </c>
      <c r="BB29" s="47" t="s">
        <v>173</v>
      </c>
      <c r="BC29" s="98">
        <v>0</v>
      </c>
      <c r="BD29" s="98">
        <v>0</v>
      </c>
      <c r="BE29" s="98">
        <v>0</v>
      </c>
      <c r="BF29" s="98">
        <v>0</v>
      </c>
      <c r="BG29" s="98">
        <v>0</v>
      </c>
      <c r="BH29" s="98">
        <v>0</v>
      </c>
    </row>
    <row r="30" ht="15" spans="1:60">
      <c r="A30" s="47">
        <f t="shared" si="4"/>
        <v>29</v>
      </c>
      <c r="B30" s="48" t="s">
        <v>435</v>
      </c>
      <c r="C30" s="49" t="s">
        <v>436</v>
      </c>
      <c r="D30" s="50" t="s">
        <v>437</v>
      </c>
      <c r="E30" s="51" t="s">
        <v>63</v>
      </c>
      <c r="F30" s="52">
        <v>33272</v>
      </c>
      <c r="G30" s="53">
        <v>30</v>
      </c>
      <c r="H30" s="54">
        <v>42160</v>
      </c>
      <c r="I30" s="78" t="s">
        <v>438</v>
      </c>
      <c r="J30" s="51" t="s">
        <v>64</v>
      </c>
      <c r="K30" s="49" t="s">
        <v>65</v>
      </c>
      <c r="L30" s="49" t="s">
        <v>439</v>
      </c>
      <c r="M30" s="74">
        <v>44366</v>
      </c>
      <c r="N30" s="75">
        <v>44336</v>
      </c>
      <c r="O30" s="49" t="s">
        <v>130</v>
      </c>
      <c r="P30" s="49" t="s">
        <v>68</v>
      </c>
      <c r="Q30" s="86" t="str">
        <f ca="1" t="shared" si="0"/>
        <v>H.N.2, Gali No 3, &lt;Mohalla/Area&gt;, &lt;Landmark&gt;, Delhi -110097</v>
      </c>
      <c r="R30" s="86" t="str">
        <f ca="1" t="shared" si="1"/>
        <v>H.N.14, Gali No 6, &lt;Mohalla/Area&gt;, &lt;Landmark&gt;, Jahazpur -311201</v>
      </c>
      <c r="S30" s="49" t="s">
        <v>440</v>
      </c>
      <c r="T30" s="49" t="s">
        <v>441</v>
      </c>
      <c r="U30" s="57">
        <v>311201</v>
      </c>
      <c r="V30" s="47">
        <v>94487883808</v>
      </c>
      <c r="W30" s="47">
        <v>78906873932</v>
      </c>
      <c r="X30" s="49" t="s">
        <v>115</v>
      </c>
      <c r="Y30" s="49" t="s">
        <v>442</v>
      </c>
      <c r="Z30" s="49" t="s">
        <v>443</v>
      </c>
      <c r="AA30" s="49" t="s">
        <v>444</v>
      </c>
      <c r="AB30" s="49" t="s">
        <v>74</v>
      </c>
      <c r="AC30" s="49" t="s">
        <v>445</v>
      </c>
      <c r="AD30" s="49" t="s">
        <v>446</v>
      </c>
      <c r="AE30" s="49" t="s">
        <v>447</v>
      </c>
      <c r="AF30" s="47" t="s">
        <v>448</v>
      </c>
      <c r="AG30" s="49" t="s">
        <v>79</v>
      </c>
      <c r="AH30" s="49" t="s">
        <v>79</v>
      </c>
      <c r="AI30" s="92" t="s">
        <v>79</v>
      </c>
      <c r="AJ30" s="49" t="str">
        <f ca="1" t="shared" si="2"/>
        <v>8 Years 4 Months 23 Days </v>
      </c>
      <c r="AK30" s="10" t="s">
        <v>379</v>
      </c>
      <c r="AL30" s="10" t="s">
        <v>162</v>
      </c>
      <c r="AM30" s="49" t="s">
        <v>69</v>
      </c>
      <c r="AN30" s="50" t="s">
        <v>81</v>
      </c>
      <c r="AO30" s="96" t="s">
        <v>123</v>
      </c>
      <c r="AP30" s="96" t="s">
        <v>83</v>
      </c>
      <c r="AQ30" s="96" t="s">
        <v>109</v>
      </c>
      <c r="AR30" s="97">
        <v>23700</v>
      </c>
      <c r="AS30" s="97">
        <v>23700</v>
      </c>
      <c r="AT30" s="97">
        <v>0</v>
      </c>
      <c r="AU30" s="98">
        <f t="shared" si="3"/>
        <v>47400</v>
      </c>
      <c r="AV30" s="98">
        <v>1800</v>
      </c>
      <c r="AW30" s="98">
        <v>0</v>
      </c>
      <c r="AX30" s="98">
        <v>49200</v>
      </c>
      <c r="AY30" s="98">
        <v>1800</v>
      </c>
      <c r="AZ30" s="98">
        <v>0</v>
      </c>
      <c r="BA30" s="103">
        <v>45600</v>
      </c>
      <c r="BB30" s="47" t="s">
        <v>173</v>
      </c>
      <c r="BC30" s="98">
        <v>0</v>
      </c>
      <c r="BD30" s="98">
        <v>0</v>
      </c>
      <c r="BE30" s="98">
        <v>0</v>
      </c>
      <c r="BF30" s="98">
        <v>0</v>
      </c>
      <c r="BG30" s="98">
        <v>0</v>
      </c>
      <c r="BH30" s="98">
        <v>0</v>
      </c>
    </row>
    <row r="31" ht="15" spans="1:60">
      <c r="A31" s="47">
        <f t="shared" si="4"/>
        <v>30</v>
      </c>
      <c r="B31" s="48" t="s">
        <v>449</v>
      </c>
      <c r="C31" s="49" t="s">
        <v>450</v>
      </c>
      <c r="D31" s="50" t="s">
        <v>451</v>
      </c>
      <c r="E31" s="51" t="s">
        <v>63</v>
      </c>
      <c r="F31" s="52">
        <v>32970</v>
      </c>
      <c r="G31" s="53">
        <v>30</v>
      </c>
      <c r="H31" s="54">
        <v>42206</v>
      </c>
      <c r="I31" s="73">
        <v>42390</v>
      </c>
      <c r="J31" s="51" t="s">
        <v>64</v>
      </c>
      <c r="K31" s="49" t="s">
        <v>113</v>
      </c>
      <c r="L31" s="49" t="s">
        <v>391</v>
      </c>
      <c r="M31" s="74">
        <v>44487</v>
      </c>
      <c r="N31" s="75">
        <v>44488</v>
      </c>
      <c r="O31" s="49" t="s">
        <v>130</v>
      </c>
      <c r="P31" s="49" t="s">
        <v>68</v>
      </c>
      <c r="Q31" s="86" t="str">
        <f ca="1" t="shared" si="0"/>
        <v>H.N.4, Gali No 8, &lt;Mohalla/Area&gt;, &lt;Landmark&gt;, Delhi -110064</v>
      </c>
      <c r="R31" s="86" t="str">
        <f ca="1" t="shared" si="1"/>
        <v>H.N.12, Gali No 1, &lt;Mohalla/Area&gt;, &lt;Landmark&gt;, New Delhi -110001</v>
      </c>
      <c r="S31" s="49" t="s">
        <v>230</v>
      </c>
      <c r="T31" s="49" t="s">
        <v>69</v>
      </c>
      <c r="U31" s="57">
        <v>110001</v>
      </c>
      <c r="V31" s="47">
        <v>82930501642</v>
      </c>
      <c r="W31" s="47">
        <v>88170012090</v>
      </c>
      <c r="X31" s="49" t="s">
        <v>333</v>
      </c>
      <c r="Y31" s="49" t="s">
        <v>452</v>
      </c>
      <c r="Z31" s="49" t="s">
        <v>453</v>
      </c>
      <c r="AA31" s="90" t="s">
        <v>454</v>
      </c>
      <c r="AB31" s="49" t="s">
        <v>74</v>
      </c>
      <c r="AC31" s="49" t="s">
        <v>455</v>
      </c>
      <c r="AD31" s="49" t="s">
        <v>456</v>
      </c>
      <c r="AE31" s="49" t="s">
        <v>457</v>
      </c>
      <c r="AF31" s="47" t="s">
        <v>458</v>
      </c>
      <c r="AG31" s="49" t="s">
        <v>79</v>
      </c>
      <c r="AH31" s="49" t="s">
        <v>79</v>
      </c>
      <c r="AI31" s="92">
        <v>1143853445</v>
      </c>
      <c r="AJ31" s="49" t="str">
        <f ca="1" t="shared" si="2"/>
        <v>8 Years 3 Months 7 Days </v>
      </c>
      <c r="AK31" s="10" t="s">
        <v>238</v>
      </c>
      <c r="AL31" s="10" t="s">
        <v>114</v>
      </c>
      <c r="AM31" s="49" t="s">
        <v>69</v>
      </c>
      <c r="AN31" s="50" t="s">
        <v>81</v>
      </c>
      <c r="AO31" s="96" t="s">
        <v>142</v>
      </c>
      <c r="AP31" s="96" t="s">
        <v>83</v>
      </c>
      <c r="AQ31" s="96" t="s">
        <v>83</v>
      </c>
      <c r="AR31" s="97">
        <v>11859.67</v>
      </c>
      <c r="AS31" s="97">
        <v>5841.33</v>
      </c>
      <c r="AT31" s="97">
        <v>0</v>
      </c>
      <c r="AU31" s="98">
        <f t="shared" si="3"/>
        <v>17701</v>
      </c>
      <c r="AV31" s="98">
        <v>1423</v>
      </c>
      <c r="AW31" s="98">
        <v>576</v>
      </c>
      <c r="AX31" s="98">
        <v>19700</v>
      </c>
      <c r="AY31" s="98">
        <v>1423</v>
      </c>
      <c r="AZ31" s="98">
        <v>576</v>
      </c>
      <c r="BA31" s="103">
        <v>15702</v>
      </c>
      <c r="BB31" s="47" t="s">
        <v>143</v>
      </c>
      <c r="BC31" s="98">
        <v>0</v>
      </c>
      <c r="BD31" s="98">
        <v>0</v>
      </c>
      <c r="BE31" s="98">
        <v>0</v>
      </c>
      <c r="BF31" s="98">
        <v>0</v>
      </c>
      <c r="BG31" s="98">
        <v>0</v>
      </c>
      <c r="BH31" s="98">
        <v>0</v>
      </c>
    </row>
    <row r="32" ht="15" spans="1:60">
      <c r="A32" s="47">
        <f t="shared" si="4"/>
        <v>31</v>
      </c>
      <c r="B32" s="48" t="s">
        <v>459</v>
      </c>
      <c r="C32" s="49" t="s">
        <v>460</v>
      </c>
      <c r="D32" s="50" t="s">
        <v>461</v>
      </c>
      <c r="E32" s="51" t="s">
        <v>63</v>
      </c>
      <c r="F32" s="52">
        <v>33943</v>
      </c>
      <c r="G32" s="53">
        <v>28</v>
      </c>
      <c r="H32" s="54">
        <v>42219</v>
      </c>
      <c r="I32" s="73">
        <v>42403</v>
      </c>
      <c r="J32" s="51" t="s">
        <v>64</v>
      </c>
      <c r="K32" s="49" t="s">
        <v>128</v>
      </c>
      <c r="L32" s="49" t="s">
        <v>462</v>
      </c>
      <c r="M32" s="74">
        <v>44518</v>
      </c>
      <c r="N32" s="75">
        <v>44519</v>
      </c>
      <c r="O32" s="49" t="s">
        <v>130</v>
      </c>
      <c r="P32" s="49" t="s">
        <v>294</v>
      </c>
      <c r="Q32" s="86" t="str">
        <f ca="1" t="shared" si="0"/>
        <v>H.N.8, Gali No 8, &lt;Mohalla/Area&gt;, &lt;Landmark&gt;, Delhi -110025</v>
      </c>
      <c r="R32" s="86" t="str">
        <f ca="1" t="shared" si="1"/>
        <v>H.N.18, Gali No 7, &lt;Mohalla/Area&gt;, &lt;Landmark&gt;, Delhi -110052</v>
      </c>
      <c r="S32" s="49" t="s">
        <v>69</v>
      </c>
      <c r="T32" s="49" t="s">
        <v>463</v>
      </c>
      <c r="U32" s="57">
        <v>110052</v>
      </c>
      <c r="V32" s="47">
        <v>85323271915</v>
      </c>
      <c r="W32" s="47">
        <v>80249735728</v>
      </c>
      <c r="X32" s="49" t="s">
        <v>115</v>
      </c>
      <c r="Y32" s="49" t="s">
        <v>464</v>
      </c>
      <c r="Z32" s="49" t="s">
        <v>465</v>
      </c>
      <c r="AA32" s="49" t="s">
        <v>91</v>
      </c>
      <c r="AB32" s="49" t="s">
        <v>74</v>
      </c>
      <c r="AC32" s="49" t="s">
        <v>466</v>
      </c>
      <c r="AD32" s="49" t="s">
        <v>248</v>
      </c>
      <c r="AE32" s="49" t="s">
        <v>467</v>
      </c>
      <c r="AF32" s="47" t="s">
        <v>468</v>
      </c>
      <c r="AG32" s="57">
        <v>102436383538</v>
      </c>
      <c r="AH32" s="49" t="s">
        <v>469</v>
      </c>
      <c r="AI32" s="92" t="s">
        <v>79</v>
      </c>
      <c r="AJ32" s="49" t="str">
        <f ca="1" t="shared" si="2"/>
        <v>8 Years 2 Months 25 Days </v>
      </c>
      <c r="AK32" s="10" t="s">
        <v>80</v>
      </c>
      <c r="AL32" s="49" t="s">
        <v>80</v>
      </c>
      <c r="AM32" s="49" t="s">
        <v>69</v>
      </c>
      <c r="AN32" s="50" t="s">
        <v>81</v>
      </c>
      <c r="AO32" s="96" t="s">
        <v>82</v>
      </c>
      <c r="AP32" s="96" t="s">
        <v>83</v>
      </c>
      <c r="AQ32" s="96" t="s">
        <v>109</v>
      </c>
      <c r="AR32" s="97">
        <v>32450</v>
      </c>
      <c r="AS32" s="97">
        <v>32450</v>
      </c>
      <c r="AT32" s="97">
        <v>0</v>
      </c>
      <c r="AU32" s="98">
        <f t="shared" si="3"/>
        <v>64900</v>
      </c>
      <c r="AV32" s="98">
        <v>1800</v>
      </c>
      <c r="AW32" s="98">
        <v>0</v>
      </c>
      <c r="AX32" s="98">
        <v>66700</v>
      </c>
      <c r="AY32" s="98">
        <v>1800</v>
      </c>
      <c r="AZ32" s="98">
        <v>0</v>
      </c>
      <c r="BA32" s="103">
        <v>63100</v>
      </c>
      <c r="BB32" s="47" t="s">
        <v>470</v>
      </c>
      <c r="BC32" s="98">
        <v>0</v>
      </c>
      <c r="BD32" s="98">
        <v>0</v>
      </c>
      <c r="BE32" s="98">
        <v>0</v>
      </c>
      <c r="BF32" s="98">
        <v>0</v>
      </c>
      <c r="BG32" s="98">
        <v>0</v>
      </c>
      <c r="BH32" s="98">
        <v>0</v>
      </c>
    </row>
    <row r="33" ht="15" spans="1:60">
      <c r="A33" s="47">
        <f t="shared" si="4"/>
        <v>32</v>
      </c>
      <c r="B33" s="48" t="s">
        <v>471</v>
      </c>
      <c r="C33" s="49" t="s">
        <v>472</v>
      </c>
      <c r="D33" s="50" t="s">
        <v>473</v>
      </c>
      <c r="E33" s="51" t="s">
        <v>63</v>
      </c>
      <c r="F33" s="52">
        <v>33186</v>
      </c>
      <c r="G33" s="53">
        <v>30</v>
      </c>
      <c r="H33" s="67" t="s">
        <v>474</v>
      </c>
      <c r="I33" s="73">
        <v>42443</v>
      </c>
      <c r="J33" s="51" t="s">
        <v>64</v>
      </c>
      <c r="K33" s="49" t="s">
        <v>113</v>
      </c>
      <c r="L33" s="49" t="s">
        <v>391</v>
      </c>
      <c r="M33" s="74">
        <v>44548</v>
      </c>
      <c r="N33" s="75">
        <v>44549</v>
      </c>
      <c r="O33" s="49" t="s">
        <v>67</v>
      </c>
      <c r="P33" s="49" t="s">
        <v>131</v>
      </c>
      <c r="Q33" s="86" t="str">
        <f ca="1" t="shared" si="0"/>
        <v>H.N.4, Gali No 6, &lt;Mohalla/Area&gt;, &lt;Landmark&gt;, Delhi -110015</v>
      </c>
      <c r="R33" s="86" t="str">
        <f ca="1" t="shared" si="1"/>
        <v>H.N.19, Gali No 1, &lt;Mohalla/Area&gt;, &lt;Landmark&gt;, Shahdara -110032</v>
      </c>
      <c r="S33" s="49" t="s">
        <v>475</v>
      </c>
      <c r="T33" s="49" t="s">
        <v>463</v>
      </c>
      <c r="U33" s="57">
        <v>110032</v>
      </c>
      <c r="V33" s="47">
        <v>93246099881</v>
      </c>
      <c r="W33" s="47">
        <v>87447604193</v>
      </c>
      <c r="X33" s="49" t="s">
        <v>115</v>
      </c>
      <c r="Y33" s="49" t="s">
        <v>476</v>
      </c>
      <c r="Z33" s="49" t="s">
        <v>477</v>
      </c>
      <c r="AA33" s="49" t="s">
        <v>103</v>
      </c>
      <c r="AB33" s="49" t="s">
        <v>74</v>
      </c>
      <c r="AC33" s="49" t="s">
        <v>478</v>
      </c>
      <c r="AD33" s="49" t="s">
        <v>479</v>
      </c>
      <c r="AE33" s="49" t="s">
        <v>480</v>
      </c>
      <c r="AF33" s="47" t="s">
        <v>481</v>
      </c>
      <c r="AG33" s="57">
        <v>106023724026</v>
      </c>
      <c r="AH33" s="49" t="s">
        <v>482</v>
      </c>
      <c r="AI33" s="92" t="s">
        <v>79</v>
      </c>
      <c r="AJ33" s="49" t="str">
        <f ca="1" t="shared" si="2"/>
        <v>8 Years 1 Months 14 Days </v>
      </c>
      <c r="AK33" s="10" t="s">
        <v>177</v>
      </c>
      <c r="AL33" s="10" t="s">
        <v>129</v>
      </c>
      <c r="AM33" s="49" t="s">
        <v>69</v>
      </c>
      <c r="AN33" s="50" t="s">
        <v>81</v>
      </c>
      <c r="AO33" s="96" t="s">
        <v>96</v>
      </c>
      <c r="AP33" s="96" t="s">
        <v>83</v>
      </c>
      <c r="AQ33" s="96" t="s">
        <v>109</v>
      </c>
      <c r="AR33" s="97">
        <v>18550</v>
      </c>
      <c r="AS33" s="97">
        <v>18550</v>
      </c>
      <c r="AT33" s="97">
        <v>0</v>
      </c>
      <c r="AU33" s="98">
        <f t="shared" si="3"/>
        <v>37100</v>
      </c>
      <c r="AV33" s="98">
        <v>1800</v>
      </c>
      <c r="AW33" s="98">
        <v>0</v>
      </c>
      <c r="AX33" s="98">
        <v>38900</v>
      </c>
      <c r="AY33" s="98">
        <v>1800</v>
      </c>
      <c r="AZ33" s="98">
        <v>0</v>
      </c>
      <c r="BA33" s="103">
        <v>35300</v>
      </c>
      <c r="BB33" s="47" t="s">
        <v>173</v>
      </c>
      <c r="BC33" s="98">
        <v>0</v>
      </c>
      <c r="BD33" s="98">
        <v>0</v>
      </c>
      <c r="BE33" s="98">
        <v>0</v>
      </c>
      <c r="BF33" s="98">
        <v>0</v>
      </c>
      <c r="BG33" s="98">
        <v>0</v>
      </c>
      <c r="BH33" s="98">
        <v>0</v>
      </c>
    </row>
    <row r="34" ht="15" spans="1:60">
      <c r="A34" s="47">
        <f t="shared" si="4"/>
        <v>33</v>
      </c>
      <c r="B34" s="48" t="s">
        <v>483</v>
      </c>
      <c r="C34" s="49" t="s">
        <v>484</v>
      </c>
      <c r="D34" s="50" t="s">
        <v>485</v>
      </c>
      <c r="E34" s="51" t="s">
        <v>63</v>
      </c>
      <c r="F34" s="52">
        <v>33441</v>
      </c>
      <c r="G34" s="53">
        <v>29</v>
      </c>
      <c r="H34" s="54">
        <v>42292</v>
      </c>
      <c r="I34" s="73">
        <v>42475</v>
      </c>
      <c r="J34" s="51" t="s">
        <v>64</v>
      </c>
      <c r="K34" s="49" t="s">
        <v>343</v>
      </c>
      <c r="L34" s="49" t="s">
        <v>486</v>
      </c>
      <c r="M34" s="74">
        <v>44518</v>
      </c>
      <c r="N34" s="75">
        <v>44519</v>
      </c>
      <c r="O34" s="49" t="s">
        <v>130</v>
      </c>
      <c r="P34" s="49" t="s">
        <v>68</v>
      </c>
      <c r="Q34" s="86" t="str">
        <f ca="1" t="shared" ref="Q34:Q65" si="5">CONCATENATE("H.N.",RANDBETWEEN(1,20),", Gali No ",RANDBETWEEN(1,10),", &lt;Mohalla/Area&gt;, ","&lt;Landmark&gt;, ","Delhi -",RANDBETWEEN(110010,110099))</f>
        <v>H.N.5, Gali No 2, &lt;Mohalla/Area&gt;, &lt;Landmark&gt;, Delhi -110099</v>
      </c>
      <c r="R34" s="86" t="str">
        <f ca="1" t="shared" ref="R34:R65" si="6">CONCATENATE("H.N.",RANDBETWEEN(1,20),", Gali No ",RANDBETWEEN(1,10),", &lt;Mohalla/Area&gt;, ","&lt;Landmark&gt;, ",S34," -",U34)</f>
        <v>H.N.1, Gali No 1, &lt;Mohalla/Area&gt;, &lt;Landmark&gt;, Delhi -110003</v>
      </c>
      <c r="S34" s="49" t="s">
        <v>69</v>
      </c>
      <c r="T34" s="49" t="s">
        <v>69</v>
      </c>
      <c r="U34" s="57">
        <v>110003</v>
      </c>
      <c r="V34" s="47">
        <v>96650128454</v>
      </c>
      <c r="W34" s="47">
        <v>91793093093</v>
      </c>
      <c r="X34" s="49" t="s">
        <v>115</v>
      </c>
      <c r="Y34" s="49" t="s">
        <v>487</v>
      </c>
      <c r="Z34" s="49" t="s">
        <v>488</v>
      </c>
      <c r="AA34" s="49" t="s">
        <v>103</v>
      </c>
      <c r="AB34" s="49" t="s">
        <v>74</v>
      </c>
      <c r="AC34" s="49" t="s">
        <v>489</v>
      </c>
      <c r="AD34" s="49" t="s">
        <v>490</v>
      </c>
      <c r="AE34" s="49" t="s">
        <v>491</v>
      </c>
      <c r="AF34" s="47" t="s">
        <v>492</v>
      </c>
      <c r="AG34" s="49" t="s">
        <v>79</v>
      </c>
      <c r="AH34" s="49" t="s">
        <v>79</v>
      </c>
      <c r="AI34" s="92" t="s">
        <v>79</v>
      </c>
      <c r="AJ34" s="49" t="str">
        <f ca="1" t="shared" ref="AJ34:AJ69" si="7">CONCATENATE(DATEDIF(H34,TODAY(),"Y")," Years ",DATEDIF(H34,TODAY(),"YM")," Months ",DATEDIF(H34,TODAY(),"MD")," Days ")</f>
        <v>8 Years 0 Months 13 Days </v>
      </c>
      <c r="AK34" s="10" t="s">
        <v>386</v>
      </c>
      <c r="AL34" s="49" t="s">
        <v>66</v>
      </c>
      <c r="AM34" s="49" t="s">
        <v>69</v>
      </c>
      <c r="AN34" s="50" t="s">
        <v>81</v>
      </c>
      <c r="AO34" s="96" t="s">
        <v>108</v>
      </c>
      <c r="AP34" s="96" t="s">
        <v>109</v>
      </c>
      <c r="AQ34" s="96" t="s">
        <v>109</v>
      </c>
      <c r="AR34" s="97">
        <v>41875</v>
      </c>
      <c r="AS34" s="97">
        <v>41875</v>
      </c>
      <c r="AT34" s="97">
        <v>0</v>
      </c>
      <c r="AU34" s="98">
        <f t="shared" ref="AU34:AU65" si="8">SUM(AR34:AT34)</f>
        <v>83750</v>
      </c>
      <c r="AV34" s="98">
        <v>0</v>
      </c>
      <c r="AW34" s="98">
        <v>0</v>
      </c>
      <c r="AX34" s="98">
        <v>83750</v>
      </c>
      <c r="AY34" s="98">
        <v>0</v>
      </c>
      <c r="AZ34" s="98">
        <v>0</v>
      </c>
      <c r="BA34" s="103">
        <v>83750</v>
      </c>
      <c r="BB34" s="47" t="s">
        <v>173</v>
      </c>
      <c r="BC34" s="98">
        <v>0</v>
      </c>
      <c r="BD34" s="98">
        <v>0</v>
      </c>
      <c r="BE34" s="98">
        <v>0</v>
      </c>
      <c r="BF34" s="98">
        <v>0</v>
      </c>
      <c r="BG34" s="98">
        <v>0</v>
      </c>
      <c r="BH34" s="98">
        <v>0</v>
      </c>
    </row>
    <row r="35" ht="15" spans="1:60">
      <c r="A35" s="47">
        <f t="shared" ref="A35:A67" si="9">A34+1</f>
        <v>34</v>
      </c>
      <c r="B35" s="48" t="s">
        <v>493</v>
      </c>
      <c r="C35" s="49" t="s">
        <v>494</v>
      </c>
      <c r="D35" s="50" t="s">
        <v>495</v>
      </c>
      <c r="E35" s="51" t="s">
        <v>147</v>
      </c>
      <c r="F35" s="52">
        <v>32874</v>
      </c>
      <c r="G35" s="53">
        <v>31</v>
      </c>
      <c r="H35" s="54">
        <v>42296</v>
      </c>
      <c r="I35" s="73">
        <v>42479</v>
      </c>
      <c r="J35" s="51" t="s">
        <v>64</v>
      </c>
      <c r="K35" s="49" t="s">
        <v>128</v>
      </c>
      <c r="L35" s="49" t="s">
        <v>379</v>
      </c>
      <c r="M35" s="74">
        <v>44305</v>
      </c>
      <c r="N35" s="75">
        <v>44275</v>
      </c>
      <c r="O35" s="49" t="s">
        <v>67</v>
      </c>
      <c r="P35" s="49" t="s">
        <v>68</v>
      </c>
      <c r="Q35" s="86" t="str">
        <f ca="1" t="shared" si="5"/>
        <v>H.N.2, Gali No 6, &lt;Mohalla/Area&gt;, &lt;Landmark&gt;, Delhi -110037</v>
      </c>
      <c r="R35" s="86" t="str">
        <f ca="1" t="shared" si="6"/>
        <v>H.N.18, Gali No 9, &lt;Mohalla/Area&gt;, &lt;Landmark&gt;, Delhi -110049</v>
      </c>
      <c r="S35" s="49" t="s">
        <v>69</v>
      </c>
      <c r="T35" s="49" t="s">
        <v>69</v>
      </c>
      <c r="U35" s="57">
        <v>110049</v>
      </c>
      <c r="V35" s="47">
        <v>86087147921</v>
      </c>
      <c r="W35" s="47">
        <v>79720565737</v>
      </c>
      <c r="X35" s="49" t="s">
        <v>134</v>
      </c>
      <c r="Y35" s="49" t="s">
        <v>496</v>
      </c>
      <c r="Z35" s="49" t="s">
        <v>497</v>
      </c>
      <c r="AA35" s="49" t="s">
        <v>91</v>
      </c>
      <c r="AB35" s="49" t="s">
        <v>74</v>
      </c>
      <c r="AC35" s="49" t="s">
        <v>498</v>
      </c>
      <c r="AD35" s="49" t="s">
        <v>322</v>
      </c>
      <c r="AE35" s="49" t="s">
        <v>499</v>
      </c>
      <c r="AF35" s="47" t="s">
        <v>500</v>
      </c>
      <c r="AG35" s="57">
        <v>102196440297</v>
      </c>
      <c r="AH35" s="49" t="s">
        <v>501</v>
      </c>
      <c r="AI35" s="92" t="s">
        <v>79</v>
      </c>
      <c r="AJ35" s="49" t="str">
        <f ca="1" t="shared" si="7"/>
        <v>8 Years 0 Months 9 Days </v>
      </c>
      <c r="AK35" s="10" t="s">
        <v>177</v>
      </c>
      <c r="AL35" s="10" t="s">
        <v>129</v>
      </c>
      <c r="AM35" s="49" t="s">
        <v>69</v>
      </c>
      <c r="AN35" s="50" t="s">
        <v>81</v>
      </c>
      <c r="AO35" s="96" t="s">
        <v>123</v>
      </c>
      <c r="AP35" s="96" t="s">
        <v>83</v>
      </c>
      <c r="AQ35" s="96" t="s">
        <v>109</v>
      </c>
      <c r="AR35" s="97">
        <v>29350</v>
      </c>
      <c r="AS35" s="97">
        <v>29350</v>
      </c>
      <c r="AT35" s="97">
        <v>0</v>
      </c>
      <c r="AU35" s="98">
        <f t="shared" si="8"/>
        <v>58700</v>
      </c>
      <c r="AV35" s="98">
        <v>1800</v>
      </c>
      <c r="AW35" s="98">
        <v>0</v>
      </c>
      <c r="AX35" s="98">
        <v>60500</v>
      </c>
      <c r="AY35" s="98">
        <v>1800</v>
      </c>
      <c r="AZ35" s="98">
        <v>0</v>
      </c>
      <c r="BA35" s="103">
        <v>56900</v>
      </c>
      <c r="BB35" s="47" t="s">
        <v>143</v>
      </c>
      <c r="BC35" s="98">
        <v>0</v>
      </c>
      <c r="BD35" s="98">
        <v>0</v>
      </c>
      <c r="BE35" s="98">
        <v>0</v>
      </c>
      <c r="BF35" s="98">
        <v>0</v>
      </c>
      <c r="BG35" s="98">
        <v>0</v>
      </c>
      <c r="BH35" s="98">
        <v>0</v>
      </c>
    </row>
    <row r="36" s="42" customFormat="1" ht="15" spans="1:60">
      <c r="A36" s="58">
        <f t="shared" si="9"/>
        <v>35</v>
      </c>
      <c r="B36" s="59" t="s">
        <v>502</v>
      </c>
      <c r="C36" s="60" t="s">
        <v>503</v>
      </c>
      <c r="D36" s="61" t="s">
        <v>504</v>
      </c>
      <c r="E36" s="58" t="s">
        <v>63</v>
      </c>
      <c r="F36" s="62">
        <v>33071</v>
      </c>
      <c r="G36" s="63">
        <v>30</v>
      </c>
      <c r="H36" s="66">
        <v>42303</v>
      </c>
      <c r="I36" s="79">
        <v>42395</v>
      </c>
      <c r="J36" s="58" t="s">
        <v>64</v>
      </c>
      <c r="K36" s="60" t="s">
        <v>65</v>
      </c>
      <c r="L36" s="60" t="s">
        <v>439</v>
      </c>
      <c r="M36" s="80">
        <v>44518</v>
      </c>
      <c r="N36" s="81">
        <v>44519</v>
      </c>
      <c r="O36" s="60" t="s">
        <v>130</v>
      </c>
      <c r="P36" s="60" t="s">
        <v>68</v>
      </c>
      <c r="Q36" s="87" t="str">
        <f ca="1" t="shared" si="5"/>
        <v>H.N.19, Gali No 6, &lt;Mohalla/Area&gt;, &lt;Landmark&gt;, Delhi -110063</v>
      </c>
      <c r="R36" s="87" t="str">
        <f ca="1" t="shared" si="6"/>
        <v>H.N.19, Gali No 8, &lt;Mohalla/Area&gt;, &lt;Landmark&gt;, Delhi -110055</v>
      </c>
      <c r="S36" s="60" t="s">
        <v>69</v>
      </c>
      <c r="T36" s="60" t="s">
        <v>69</v>
      </c>
      <c r="U36" s="88">
        <v>110055</v>
      </c>
      <c r="V36" s="58">
        <v>90491819743</v>
      </c>
      <c r="W36" s="58">
        <v>94966239320</v>
      </c>
      <c r="X36" s="60" t="s">
        <v>115</v>
      </c>
      <c r="Y36" s="60" t="s">
        <v>505</v>
      </c>
      <c r="Z36" s="60" t="s">
        <v>506</v>
      </c>
      <c r="AA36" s="60" t="s">
        <v>91</v>
      </c>
      <c r="AB36" s="60" t="s">
        <v>74</v>
      </c>
      <c r="AC36" s="60" t="s">
        <v>507</v>
      </c>
      <c r="AD36" s="60" t="s">
        <v>508</v>
      </c>
      <c r="AE36" s="60" t="s">
        <v>509</v>
      </c>
      <c r="AF36" s="58" t="s">
        <v>510</v>
      </c>
      <c r="AG36" s="60" t="s">
        <v>79</v>
      </c>
      <c r="AH36" s="60" t="s">
        <v>79</v>
      </c>
      <c r="AI36" s="92" t="s">
        <v>79</v>
      </c>
      <c r="AJ36" s="60" t="str">
        <f ca="1" t="shared" si="7"/>
        <v>8 Years 0 Months 2 Days </v>
      </c>
      <c r="AK36" s="61" t="s">
        <v>129</v>
      </c>
      <c r="AL36" s="60" t="s">
        <v>66</v>
      </c>
      <c r="AM36" s="60" t="s">
        <v>69</v>
      </c>
      <c r="AN36" s="61" t="s">
        <v>81</v>
      </c>
      <c r="AO36" s="99" t="s">
        <v>142</v>
      </c>
      <c r="AP36" s="99" t="s">
        <v>83</v>
      </c>
      <c r="AQ36" s="96" t="s">
        <v>109</v>
      </c>
      <c r="AR36" s="100">
        <v>19028</v>
      </c>
      <c r="AS36" s="100">
        <v>9372</v>
      </c>
      <c r="AT36" s="100">
        <v>0</v>
      </c>
      <c r="AU36" s="98">
        <f t="shared" si="8"/>
        <v>28400</v>
      </c>
      <c r="AV36" s="101">
        <v>1800</v>
      </c>
      <c r="AW36" s="101">
        <v>0</v>
      </c>
      <c r="AX36" s="101">
        <v>30200</v>
      </c>
      <c r="AY36" s="101">
        <v>1800</v>
      </c>
      <c r="AZ36" s="101">
        <v>0</v>
      </c>
      <c r="BA36" s="104">
        <v>26600</v>
      </c>
      <c r="BB36" s="58" t="s">
        <v>511</v>
      </c>
      <c r="BC36" s="101">
        <v>0</v>
      </c>
      <c r="BD36" s="101">
        <v>0</v>
      </c>
      <c r="BE36" s="101">
        <v>0</v>
      </c>
      <c r="BF36" s="101">
        <v>0</v>
      </c>
      <c r="BG36" s="101">
        <v>0</v>
      </c>
      <c r="BH36" s="101">
        <v>0</v>
      </c>
    </row>
    <row r="37" ht="15" spans="1:60">
      <c r="A37" s="47">
        <f t="shared" si="9"/>
        <v>36</v>
      </c>
      <c r="B37" s="48" t="s">
        <v>512</v>
      </c>
      <c r="C37" s="49" t="s">
        <v>513</v>
      </c>
      <c r="D37" s="50" t="s">
        <v>514</v>
      </c>
      <c r="E37" s="51" t="s">
        <v>63</v>
      </c>
      <c r="F37" s="57" t="s">
        <v>515</v>
      </c>
      <c r="G37" s="53">
        <v>34</v>
      </c>
      <c r="H37" s="54">
        <v>42303</v>
      </c>
      <c r="I37" s="73">
        <v>42486</v>
      </c>
      <c r="J37" s="51" t="s">
        <v>64</v>
      </c>
      <c r="K37" s="49" t="s">
        <v>128</v>
      </c>
      <c r="L37" s="49" t="s">
        <v>516</v>
      </c>
      <c r="M37" s="75">
        <v>44197</v>
      </c>
      <c r="N37" s="75">
        <v>44562</v>
      </c>
      <c r="O37" s="49" t="s">
        <v>130</v>
      </c>
      <c r="P37" s="49" t="s">
        <v>131</v>
      </c>
      <c r="Q37" s="86" t="str">
        <f ca="1" t="shared" si="5"/>
        <v>H.N.15, Gali No 1, &lt;Mohalla/Area&gt;, &lt;Landmark&gt;, Delhi -110073</v>
      </c>
      <c r="R37" s="86" t="str">
        <f ca="1" t="shared" si="6"/>
        <v>H.N.15, Gali No 10, &lt;Mohalla/Area&gt;, &lt;Landmark&gt;, Shahjahanpur -242001</v>
      </c>
      <c r="S37" s="49" t="s">
        <v>517</v>
      </c>
      <c r="T37" s="49" t="s">
        <v>518</v>
      </c>
      <c r="U37" s="57">
        <v>242001</v>
      </c>
      <c r="V37" s="47">
        <v>94831162260</v>
      </c>
      <c r="W37" s="47">
        <v>87151952472</v>
      </c>
      <c r="X37" s="49" t="s">
        <v>115</v>
      </c>
      <c r="Y37" s="49" t="s">
        <v>519</v>
      </c>
      <c r="Z37" s="49" t="s">
        <v>520</v>
      </c>
      <c r="AA37" s="49" t="s">
        <v>91</v>
      </c>
      <c r="AB37" s="49" t="s">
        <v>74</v>
      </c>
      <c r="AC37" s="49" t="s">
        <v>521</v>
      </c>
      <c r="AD37" s="49" t="s">
        <v>522</v>
      </c>
      <c r="AE37" s="49" t="s">
        <v>523</v>
      </c>
      <c r="AF37" s="47" t="s">
        <v>524</v>
      </c>
      <c r="AG37" s="57">
        <v>108929832413</v>
      </c>
      <c r="AH37" s="49" t="s">
        <v>301</v>
      </c>
      <c r="AI37" s="92" t="s">
        <v>79</v>
      </c>
      <c r="AJ37" s="49" t="str">
        <f ca="1" t="shared" si="7"/>
        <v>8 Years 0 Months 2 Days </v>
      </c>
      <c r="AK37" s="10" t="s">
        <v>162</v>
      </c>
      <c r="AL37" s="10" t="s">
        <v>129</v>
      </c>
      <c r="AM37" s="49" t="s">
        <v>69</v>
      </c>
      <c r="AN37" s="50" t="s">
        <v>81</v>
      </c>
      <c r="AO37" s="96" t="s">
        <v>82</v>
      </c>
      <c r="AP37" s="96" t="s">
        <v>83</v>
      </c>
      <c r="AQ37" s="96" t="s">
        <v>109</v>
      </c>
      <c r="AR37" s="97">
        <v>36412.5</v>
      </c>
      <c r="AS37" s="97">
        <v>36412.5</v>
      </c>
      <c r="AT37" s="97">
        <v>0</v>
      </c>
      <c r="AU37" s="98">
        <f t="shared" si="8"/>
        <v>72825</v>
      </c>
      <c r="AV37" s="98">
        <v>1800</v>
      </c>
      <c r="AW37" s="98">
        <v>0</v>
      </c>
      <c r="AX37" s="98">
        <v>74625</v>
      </c>
      <c r="AY37" s="98">
        <v>1800</v>
      </c>
      <c r="AZ37" s="98">
        <v>0</v>
      </c>
      <c r="BA37" s="103">
        <v>71025</v>
      </c>
      <c r="BB37" s="47" t="s">
        <v>143</v>
      </c>
      <c r="BC37" s="98">
        <v>0</v>
      </c>
      <c r="BD37" s="98">
        <v>0</v>
      </c>
      <c r="BE37" s="98">
        <v>0</v>
      </c>
      <c r="BF37" s="98">
        <v>0</v>
      </c>
      <c r="BG37" s="98">
        <v>0</v>
      </c>
      <c r="BH37" s="98">
        <v>0</v>
      </c>
    </row>
    <row r="38" ht="15" spans="1:60">
      <c r="A38" s="47">
        <f t="shared" si="9"/>
        <v>37</v>
      </c>
      <c r="B38" s="48" t="s">
        <v>525</v>
      </c>
      <c r="C38" s="49" t="s">
        <v>526</v>
      </c>
      <c r="D38" s="50" t="s">
        <v>527</v>
      </c>
      <c r="E38" s="51" t="s">
        <v>63</v>
      </c>
      <c r="F38" s="52">
        <v>34984</v>
      </c>
      <c r="G38" s="53">
        <v>25</v>
      </c>
      <c r="H38" s="54">
        <v>42313</v>
      </c>
      <c r="I38" s="76">
        <v>42495</v>
      </c>
      <c r="J38" s="51" t="s">
        <v>64</v>
      </c>
      <c r="K38" s="49" t="s">
        <v>528</v>
      </c>
      <c r="L38" s="49" t="s">
        <v>529</v>
      </c>
      <c r="M38" s="74">
        <v>44426</v>
      </c>
      <c r="N38" s="75">
        <v>44427</v>
      </c>
      <c r="O38" s="49" t="s">
        <v>130</v>
      </c>
      <c r="P38" s="49" t="s">
        <v>68</v>
      </c>
      <c r="Q38" s="86" t="str">
        <f ca="1" t="shared" si="5"/>
        <v>H.N.4, Gali No 2, &lt;Mohalla/Area&gt;, &lt;Landmark&gt;, Delhi -110075</v>
      </c>
      <c r="R38" s="86" t="str">
        <f ca="1" t="shared" si="6"/>
        <v>H.N.1, Gali No 2, &lt;Mohalla/Area&gt;, &lt;Landmark&gt;, Dadri -203207</v>
      </c>
      <c r="S38" s="49" t="s">
        <v>530</v>
      </c>
      <c r="T38" s="49" t="s">
        <v>518</v>
      </c>
      <c r="U38" s="57">
        <v>203207</v>
      </c>
      <c r="V38" s="47">
        <v>78697219097</v>
      </c>
      <c r="W38" s="47">
        <v>86247822592</v>
      </c>
      <c r="X38" s="49" t="s">
        <v>115</v>
      </c>
      <c r="Y38" s="49" t="s">
        <v>531</v>
      </c>
      <c r="Z38" s="49" t="s">
        <v>532</v>
      </c>
      <c r="AA38" s="49" t="s">
        <v>91</v>
      </c>
      <c r="AB38" s="49" t="s">
        <v>74</v>
      </c>
      <c r="AC38" s="49" t="s">
        <v>533</v>
      </c>
      <c r="AD38" s="49" t="s">
        <v>534</v>
      </c>
      <c r="AE38" s="49" t="s">
        <v>535</v>
      </c>
      <c r="AF38" s="47" t="s">
        <v>536</v>
      </c>
      <c r="AG38" s="57">
        <v>108037316072</v>
      </c>
      <c r="AH38" s="49" t="s">
        <v>537</v>
      </c>
      <c r="AI38" s="92" t="s">
        <v>79</v>
      </c>
      <c r="AJ38" s="49" t="str">
        <f ca="1" t="shared" si="7"/>
        <v>7 Years 11 Months 23 Days </v>
      </c>
      <c r="AK38" s="10" t="s">
        <v>177</v>
      </c>
      <c r="AL38" s="10" t="s">
        <v>129</v>
      </c>
      <c r="AM38" s="49" t="s">
        <v>69</v>
      </c>
      <c r="AN38" s="50" t="s">
        <v>81</v>
      </c>
      <c r="AO38" s="96" t="s">
        <v>96</v>
      </c>
      <c r="AP38" s="96" t="s">
        <v>109</v>
      </c>
      <c r="AQ38" s="96" t="s">
        <v>109</v>
      </c>
      <c r="AR38" s="97">
        <v>31740</v>
      </c>
      <c r="AS38" s="97">
        <v>31740</v>
      </c>
      <c r="AT38" s="97">
        <v>0</v>
      </c>
      <c r="AU38" s="98">
        <f t="shared" si="8"/>
        <v>63480</v>
      </c>
      <c r="AV38" s="98">
        <v>0</v>
      </c>
      <c r="AW38" s="98">
        <v>0</v>
      </c>
      <c r="AX38" s="98">
        <v>63480</v>
      </c>
      <c r="AY38" s="98">
        <v>0</v>
      </c>
      <c r="AZ38" s="98">
        <v>0</v>
      </c>
      <c r="BA38" s="103">
        <v>63480</v>
      </c>
      <c r="BB38" s="47" t="s">
        <v>143</v>
      </c>
      <c r="BC38" s="98">
        <v>0</v>
      </c>
      <c r="BD38" s="98">
        <v>0</v>
      </c>
      <c r="BE38" s="98">
        <v>0</v>
      </c>
      <c r="BF38" s="98">
        <v>0</v>
      </c>
      <c r="BG38" s="98">
        <v>0</v>
      </c>
      <c r="BH38" s="98">
        <v>0</v>
      </c>
    </row>
    <row r="39" ht="15" spans="1:60">
      <c r="A39" s="47">
        <f t="shared" si="9"/>
        <v>38</v>
      </c>
      <c r="B39" s="48" t="s">
        <v>538</v>
      </c>
      <c r="C39" s="49" t="s">
        <v>539</v>
      </c>
      <c r="D39" s="50" t="s">
        <v>540</v>
      </c>
      <c r="E39" s="51" t="s">
        <v>147</v>
      </c>
      <c r="F39" s="52">
        <v>34014</v>
      </c>
      <c r="G39" s="53">
        <v>28</v>
      </c>
      <c r="H39" s="54">
        <v>42313</v>
      </c>
      <c r="I39" s="76">
        <v>42495</v>
      </c>
      <c r="J39" s="51" t="s">
        <v>64</v>
      </c>
      <c r="K39" s="49" t="s">
        <v>128</v>
      </c>
      <c r="L39" s="49" t="s">
        <v>379</v>
      </c>
      <c r="M39" s="74">
        <v>44426</v>
      </c>
      <c r="N39" s="75">
        <v>44427</v>
      </c>
      <c r="O39" s="49" t="s">
        <v>130</v>
      </c>
      <c r="P39" s="49" t="s">
        <v>131</v>
      </c>
      <c r="Q39" s="86" t="str">
        <f ca="1" t="shared" si="5"/>
        <v>H.N.15, Gali No 4, &lt;Mohalla/Area&gt;, &lt;Landmark&gt;, Delhi -110095</v>
      </c>
      <c r="R39" s="86" t="str">
        <f ca="1" t="shared" si="6"/>
        <v>H.N.14, Gali No 5, &lt;Mohalla/Area&gt;, &lt;Landmark&gt;, Gwalior -474001</v>
      </c>
      <c r="S39" s="49" t="s">
        <v>541</v>
      </c>
      <c r="T39" s="49" t="s">
        <v>542</v>
      </c>
      <c r="U39" s="57">
        <v>474001</v>
      </c>
      <c r="V39" s="47">
        <v>82381541351</v>
      </c>
      <c r="W39" s="47">
        <v>91202873968</v>
      </c>
      <c r="X39" s="49" t="s">
        <v>333</v>
      </c>
      <c r="Y39" s="49" t="s">
        <v>543</v>
      </c>
      <c r="Z39" s="49" t="s">
        <v>544</v>
      </c>
      <c r="AA39" s="83" t="s">
        <v>91</v>
      </c>
      <c r="AB39" s="49" t="s">
        <v>74</v>
      </c>
      <c r="AC39" s="49" t="s">
        <v>545</v>
      </c>
      <c r="AD39" s="49" t="s">
        <v>546</v>
      </c>
      <c r="AE39" s="49" t="s">
        <v>547</v>
      </c>
      <c r="AF39" s="47" t="s">
        <v>548</v>
      </c>
      <c r="AG39" s="57">
        <v>102319176125</v>
      </c>
      <c r="AH39" s="49" t="s">
        <v>549</v>
      </c>
      <c r="AI39" s="92" t="s">
        <v>79</v>
      </c>
      <c r="AJ39" s="49" t="str">
        <f ca="1" t="shared" si="7"/>
        <v>7 Years 11 Months 23 Days </v>
      </c>
      <c r="AK39" s="10" t="s">
        <v>177</v>
      </c>
      <c r="AL39" s="10" t="s">
        <v>129</v>
      </c>
      <c r="AM39" s="49" t="s">
        <v>69</v>
      </c>
      <c r="AN39" s="50" t="s">
        <v>81</v>
      </c>
      <c r="AO39" s="96" t="s">
        <v>108</v>
      </c>
      <c r="AP39" s="96" t="s">
        <v>83</v>
      </c>
      <c r="AQ39" s="96" t="s">
        <v>109</v>
      </c>
      <c r="AR39" s="97">
        <v>33400</v>
      </c>
      <c r="AS39" s="97">
        <v>33400</v>
      </c>
      <c r="AT39" s="97">
        <v>0</v>
      </c>
      <c r="AU39" s="98">
        <f t="shared" si="8"/>
        <v>66800</v>
      </c>
      <c r="AV39" s="98">
        <v>1800</v>
      </c>
      <c r="AW39" s="98">
        <v>0</v>
      </c>
      <c r="AX39" s="98">
        <v>68600</v>
      </c>
      <c r="AY39" s="98">
        <v>1800</v>
      </c>
      <c r="AZ39" s="98">
        <v>0</v>
      </c>
      <c r="BA39" s="103">
        <v>65000</v>
      </c>
      <c r="BB39" s="47" t="s">
        <v>143</v>
      </c>
      <c r="BC39" s="98">
        <v>0</v>
      </c>
      <c r="BD39" s="98">
        <v>0</v>
      </c>
      <c r="BE39" s="98">
        <v>0</v>
      </c>
      <c r="BF39" s="98">
        <v>0</v>
      </c>
      <c r="BG39" s="98">
        <v>0</v>
      </c>
      <c r="BH39" s="98">
        <v>0</v>
      </c>
    </row>
    <row r="40" ht="15" spans="1:60">
      <c r="A40" s="47">
        <f t="shared" si="9"/>
        <v>39</v>
      </c>
      <c r="B40" s="48" t="s">
        <v>550</v>
      </c>
      <c r="C40" s="49" t="s">
        <v>551</v>
      </c>
      <c r="D40" s="50" t="s">
        <v>552</v>
      </c>
      <c r="E40" s="51" t="s">
        <v>63</v>
      </c>
      <c r="F40" s="52">
        <v>34351</v>
      </c>
      <c r="G40" s="53">
        <v>27</v>
      </c>
      <c r="H40" s="54">
        <v>42373</v>
      </c>
      <c r="I40" s="73">
        <v>42555</v>
      </c>
      <c r="J40" s="51" t="s">
        <v>64</v>
      </c>
      <c r="K40" s="49" t="s">
        <v>128</v>
      </c>
      <c r="L40" s="49" t="s">
        <v>516</v>
      </c>
      <c r="M40" s="74">
        <v>44305</v>
      </c>
      <c r="N40" s="75">
        <v>44275</v>
      </c>
      <c r="O40" s="49" t="s">
        <v>67</v>
      </c>
      <c r="P40" s="49" t="s">
        <v>131</v>
      </c>
      <c r="Q40" s="86" t="str">
        <f ca="1" t="shared" si="5"/>
        <v>H.N.11, Gali No 2, &lt;Mohalla/Area&gt;, &lt;Landmark&gt;, Delhi -110073</v>
      </c>
      <c r="R40" s="86" t="str">
        <f ca="1" t="shared" si="6"/>
        <v>H.N.5, Gali No 6, &lt;Mohalla/Area&gt;, &lt;Landmark&gt;, Nakur -247342</v>
      </c>
      <c r="S40" s="49" t="s">
        <v>553</v>
      </c>
      <c r="T40" s="49" t="s">
        <v>518</v>
      </c>
      <c r="U40" s="57">
        <v>247342</v>
      </c>
      <c r="V40" s="47">
        <v>86897811193</v>
      </c>
      <c r="W40" s="47">
        <v>87430624820</v>
      </c>
      <c r="X40" s="49" t="s">
        <v>190</v>
      </c>
      <c r="Y40" s="49" t="s">
        <v>554</v>
      </c>
      <c r="Z40" s="49" t="s">
        <v>555</v>
      </c>
      <c r="AA40" s="83" t="s">
        <v>91</v>
      </c>
      <c r="AB40" s="49" t="s">
        <v>74</v>
      </c>
      <c r="AC40" s="49" t="s">
        <v>556</v>
      </c>
      <c r="AD40" s="49" t="s">
        <v>557</v>
      </c>
      <c r="AE40" s="49" t="s">
        <v>558</v>
      </c>
      <c r="AF40" s="47" t="s">
        <v>559</v>
      </c>
      <c r="AG40" s="57">
        <v>106027316323</v>
      </c>
      <c r="AH40" s="49" t="s">
        <v>560</v>
      </c>
      <c r="AI40" s="92" t="s">
        <v>79</v>
      </c>
      <c r="AJ40" s="49" t="str">
        <f ca="1" t="shared" si="7"/>
        <v>7 Years 9 Months 24 Days </v>
      </c>
      <c r="AK40" s="9" t="s">
        <v>266</v>
      </c>
      <c r="AL40" s="9" t="s">
        <v>114</v>
      </c>
      <c r="AM40" s="49" t="s">
        <v>69</v>
      </c>
      <c r="AN40" s="50" t="s">
        <v>81</v>
      </c>
      <c r="AO40" s="96" t="s">
        <v>123</v>
      </c>
      <c r="AP40" s="96" t="s">
        <v>83</v>
      </c>
      <c r="AQ40" s="96" t="s">
        <v>109</v>
      </c>
      <c r="AR40" s="97">
        <v>16700</v>
      </c>
      <c r="AS40" s="97">
        <v>16700</v>
      </c>
      <c r="AT40" s="97">
        <v>0</v>
      </c>
      <c r="AU40" s="98">
        <f t="shared" si="8"/>
        <v>33400</v>
      </c>
      <c r="AV40" s="98">
        <v>1800</v>
      </c>
      <c r="AW40" s="98">
        <v>0</v>
      </c>
      <c r="AX40" s="98">
        <v>35200</v>
      </c>
      <c r="AY40" s="98">
        <v>1800</v>
      </c>
      <c r="AZ40" s="98">
        <v>0</v>
      </c>
      <c r="BA40" s="103">
        <v>31600</v>
      </c>
      <c r="BB40" s="47" t="s">
        <v>470</v>
      </c>
      <c r="BC40" s="98">
        <v>0</v>
      </c>
      <c r="BD40" s="98">
        <v>0</v>
      </c>
      <c r="BE40" s="98">
        <v>0</v>
      </c>
      <c r="BF40" s="98">
        <v>0</v>
      </c>
      <c r="BG40" s="98">
        <v>0</v>
      </c>
      <c r="BH40" s="98">
        <v>0</v>
      </c>
    </row>
    <row r="41" ht="15" spans="1:60">
      <c r="A41" s="47">
        <f t="shared" si="9"/>
        <v>40</v>
      </c>
      <c r="B41" s="48" t="s">
        <v>561</v>
      </c>
      <c r="C41" s="49" t="s">
        <v>562</v>
      </c>
      <c r="D41" s="50" t="s">
        <v>563</v>
      </c>
      <c r="E41" s="51" t="s">
        <v>63</v>
      </c>
      <c r="F41" s="52">
        <v>33949</v>
      </c>
      <c r="G41" s="53">
        <v>28</v>
      </c>
      <c r="H41" s="54">
        <v>42401</v>
      </c>
      <c r="I41" s="73">
        <v>42583</v>
      </c>
      <c r="J41" s="51" t="s">
        <v>64</v>
      </c>
      <c r="K41" s="49" t="s">
        <v>128</v>
      </c>
      <c r="L41" s="49" t="s">
        <v>379</v>
      </c>
      <c r="M41" s="74">
        <v>44518</v>
      </c>
      <c r="N41" s="75">
        <v>44519</v>
      </c>
      <c r="O41" s="49" t="s">
        <v>130</v>
      </c>
      <c r="P41" s="49" t="s">
        <v>68</v>
      </c>
      <c r="Q41" s="86" t="str">
        <f ca="1" t="shared" si="5"/>
        <v>H.N.5, Gali No 5, &lt;Mohalla/Area&gt;, &lt;Landmark&gt;, Delhi -110021</v>
      </c>
      <c r="R41" s="86" t="str">
        <f ca="1" t="shared" si="6"/>
        <v>H.N.5, Gali No 8, &lt;Mohalla/Area&gt;, &lt;Landmark&gt;, New delhi -110027</v>
      </c>
      <c r="S41" s="49" t="s">
        <v>428</v>
      </c>
      <c r="T41" s="49" t="s">
        <v>164</v>
      </c>
      <c r="U41" s="57">
        <v>110027</v>
      </c>
      <c r="V41" s="47">
        <v>87555772339</v>
      </c>
      <c r="W41" s="47">
        <v>92292569316</v>
      </c>
      <c r="X41" s="49" t="s">
        <v>115</v>
      </c>
      <c r="Y41" s="49" t="s">
        <v>564</v>
      </c>
      <c r="Z41" s="49" t="s">
        <v>565</v>
      </c>
      <c r="AA41" s="49" t="s">
        <v>91</v>
      </c>
      <c r="AB41" s="49" t="s">
        <v>74</v>
      </c>
      <c r="AC41" s="49" t="s">
        <v>566</v>
      </c>
      <c r="AD41" s="49" t="s">
        <v>567</v>
      </c>
      <c r="AE41" s="49" t="s">
        <v>568</v>
      </c>
      <c r="AF41" s="47" t="s">
        <v>569</v>
      </c>
      <c r="AG41" s="57">
        <v>102279650096</v>
      </c>
      <c r="AH41" s="49" t="s">
        <v>570</v>
      </c>
      <c r="AI41" s="92" t="s">
        <v>79</v>
      </c>
      <c r="AJ41" s="49" t="str">
        <f ca="1" t="shared" si="7"/>
        <v>7 Years 8 Months 27 Days </v>
      </c>
      <c r="AK41" s="9" t="s">
        <v>177</v>
      </c>
      <c r="AL41" s="9" t="s">
        <v>129</v>
      </c>
      <c r="AM41" s="49" t="s">
        <v>69</v>
      </c>
      <c r="AN41" s="50" t="s">
        <v>81</v>
      </c>
      <c r="AO41" s="96" t="s">
        <v>142</v>
      </c>
      <c r="AP41" s="96" t="s">
        <v>83</v>
      </c>
      <c r="AQ41" s="96" t="s">
        <v>109</v>
      </c>
      <c r="AR41" s="97">
        <v>31600</v>
      </c>
      <c r="AS41" s="97">
        <v>31600</v>
      </c>
      <c r="AT41" s="97">
        <v>0</v>
      </c>
      <c r="AU41" s="98">
        <f t="shared" si="8"/>
        <v>63200</v>
      </c>
      <c r="AV41" s="98">
        <v>1800</v>
      </c>
      <c r="AW41" s="98">
        <v>0</v>
      </c>
      <c r="AX41" s="98">
        <v>65000</v>
      </c>
      <c r="AY41" s="98">
        <v>1800</v>
      </c>
      <c r="AZ41" s="98">
        <v>0</v>
      </c>
      <c r="BA41" s="103">
        <v>61400</v>
      </c>
      <c r="BB41" s="47" t="s">
        <v>143</v>
      </c>
      <c r="BC41" s="98">
        <v>0</v>
      </c>
      <c r="BD41" s="98">
        <v>0</v>
      </c>
      <c r="BE41" s="98">
        <v>0</v>
      </c>
      <c r="BF41" s="98">
        <v>0</v>
      </c>
      <c r="BG41" s="98">
        <v>0</v>
      </c>
      <c r="BH41" s="98">
        <v>0</v>
      </c>
    </row>
    <row r="42" ht="15" spans="1:60">
      <c r="A42" s="47">
        <f t="shared" si="9"/>
        <v>41</v>
      </c>
      <c r="B42" s="48" t="s">
        <v>571</v>
      </c>
      <c r="C42" s="49" t="s">
        <v>572</v>
      </c>
      <c r="D42" s="50" t="s">
        <v>573</v>
      </c>
      <c r="E42" s="51" t="s">
        <v>147</v>
      </c>
      <c r="F42" s="68">
        <v>33025</v>
      </c>
      <c r="G42" s="69">
        <v>30</v>
      </c>
      <c r="H42" s="70">
        <v>42436</v>
      </c>
      <c r="I42" s="78" t="s">
        <v>574</v>
      </c>
      <c r="J42" s="51" t="s">
        <v>64</v>
      </c>
      <c r="K42" s="83" t="s">
        <v>113</v>
      </c>
      <c r="L42" s="83" t="s">
        <v>575</v>
      </c>
      <c r="M42" s="74">
        <v>44365</v>
      </c>
      <c r="N42" s="75">
        <v>44366</v>
      </c>
      <c r="O42" s="83" t="s">
        <v>130</v>
      </c>
      <c r="P42" s="83" t="s">
        <v>204</v>
      </c>
      <c r="Q42" s="86" t="str">
        <f ca="1" t="shared" si="5"/>
        <v>H.N.8, Gali No 5, &lt;Mohalla/Area&gt;, &lt;Landmark&gt;, Delhi -110038</v>
      </c>
      <c r="R42" s="86" t="str">
        <f ca="1" t="shared" si="6"/>
        <v>H.N.14, Gali No 3, &lt;Mohalla/Area&gt;, &lt;Landmark&gt;, Pauri -246169</v>
      </c>
      <c r="S42" s="83" t="s">
        <v>576</v>
      </c>
      <c r="T42" s="83" t="s">
        <v>577</v>
      </c>
      <c r="U42" s="89">
        <v>246169</v>
      </c>
      <c r="V42" s="47">
        <v>87547920833</v>
      </c>
      <c r="W42" s="47">
        <v>85118598638</v>
      </c>
      <c r="X42" s="83" t="s">
        <v>70</v>
      </c>
      <c r="Y42" s="49" t="s">
        <v>578</v>
      </c>
      <c r="Z42" s="49" t="s">
        <v>579</v>
      </c>
      <c r="AA42" s="49" t="s">
        <v>91</v>
      </c>
      <c r="AB42" s="49" t="s">
        <v>74</v>
      </c>
      <c r="AC42" s="49" t="s">
        <v>580</v>
      </c>
      <c r="AD42" s="49" t="s">
        <v>581</v>
      </c>
      <c r="AE42" s="49" t="s">
        <v>582</v>
      </c>
      <c r="AF42" s="47" t="s">
        <v>583</v>
      </c>
      <c r="AG42" s="57">
        <v>102541364677</v>
      </c>
      <c r="AH42" s="49" t="s">
        <v>584</v>
      </c>
      <c r="AI42" s="92">
        <v>1143853400</v>
      </c>
      <c r="AJ42" s="49" t="str">
        <f ca="1" t="shared" si="7"/>
        <v>7 Years 7 Months 21 Days </v>
      </c>
      <c r="AK42" s="10" t="s">
        <v>379</v>
      </c>
      <c r="AL42" s="10" t="s">
        <v>162</v>
      </c>
      <c r="AM42" s="83" t="s">
        <v>69</v>
      </c>
      <c r="AN42" s="50" t="s">
        <v>81</v>
      </c>
      <c r="AO42" s="96" t="s">
        <v>82</v>
      </c>
      <c r="AP42" s="96" t="s">
        <v>83</v>
      </c>
      <c r="AQ42" s="96" t="s">
        <v>83</v>
      </c>
      <c r="AR42" s="97">
        <v>9993.72</v>
      </c>
      <c r="AS42" s="97">
        <v>4922.28</v>
      </c>
      <c r="AT42" s="97">
        <v>0</v>
      </c>
      <c r="AU42" s="98">
        <f t="shared" si="8"/>
        <v>14916</v>
      </c>
      <c r="AV42" s="98">
        <v>1199</v>
      </c>
      <c r="AW42" s="98">
        <v>485</v>
      </c>
      <c r="AX42" s="98">
        <v>16600</v>
      </c>
      <c r="AY42" s="98">
        <v>1199</v>
      </c>
      <c r="AZ42" s="98">
        <v>485</v>
      </c>
      <c r="BA42" s="103">
        <v>13232</v>
      </c>
      <c r="BB42" s="47" t="s">
        <v>143</v>
      </c>
      <c r="BC42" s="98">
        <v>0</v>
      </c>
      <c r="BD42" s="98">
        <v>0</v>
      </c>
      <c r="BE42" s="98">
        <v>0</v>
      </c>
      <c r="BF42" s="98">
        <v>0</v>
      </c>
      <c r="BG42" s="98">
        <v>0</v>
      </c>
      <c r="BH42" s="98">
        <v>0</v>
      </c>
    </row>
    <row r="43" ht="15" spans="1:60">
      <c r="A43" s="47">
        <f t="shared" si="9"/>
        <v>42</v>
      </c>
      <c r="B43" s="48" t="s">
        <v>585</v>
      </c>
      <c r="C43" s="49" t="s">
        <v>586</v>
      </c>
      <c r="D43" s="50" t="s">
        <v>587</v>
      </c>
      <c r="E43" s="51" t="s">
        <v>147</v>
      </c>
      <c r="F43" s="68">
        <v>33471</v>
      </c>
      <c r="G43" s="69">
        <v>29</v>
      </c>
      <c r="H43" s="70">
        <v>42478</v>
      </c>
      <c r="I43" s="84">
        <v>42661</v>
      </c>
      <c r="J43" s="51" t="s">
        <v>64</v>
      </c>
      <c r="K43" s="83" t="s">
        <v>128</v>
      </c>
      <c r="L43" s="83" t="s">
        <v>516</v>
      </c>
      <c r="M43" s="75">
        <v>44197</v>
      </c>
      <c r="N43" s="75">
        <v>44562</v>
      </c>
      <c r="O43" s="83" t="s">
        <v>130</v>
      </c>
      <c r="P43" s="83" t="s">
        <v>131</v>
      </c>
      <c r="Q43" s="86" t="str">
        <f ca="1" t="shared" si="5"/>
        <v>H.N.12, Gali No 6, &lt;Mohalla/Area&gt;, &lt;Landmark&gt;, Delhi -110031</v>
      </c>
      <c r="R43" s="86" t="str">
        <f ca="1" t="shared" si="6"/>
        <v>H.N.1, Gali No 9, &lt;Mohalla/Area&gt;, &lt;Landmark&gt;, Indore -452001</v>
      </c>
      <c r="S43" s="83" t="s">
        <v>588</v>
      </c>
      <c r="T43" s="83" t="s">
        <v>542</v>
      </c>
      <c r="U43" s="89">
        <v>452001</v>
      </c>
      <c r="V43" s="47">
        <v>87078438567</v>
      </c>
      <c r="W43" s="47">
        <v>91067628274</v>
      </c>
      <c r="X43" s="83" t="s">
        <v>115</v>
      </c>
      <c r="Y43" s="49" t="s">
        <v>589</v>
      </c>
      <c r="Z43" s="49" t="s">
        <v>590</v>
      </c>
      <c r="AA43" s="49" t="s">
        <v>91</v>
      </c>
      <c r="AB43" s="49" t="s">
        <v>74</v>
      </c>
      <c r="AC43" s="49" t="s">
        <v>591</v>
      </c>
      <c r="AD43" s="49" t="s">
        <v>592</v>
      </c>
      <c r="AE43" s="49" t="s">
        <v>593</v>
      </c>
      <c r="AF43" s="47" t="s">
        <v>594</v>
      </c>
      <c r="AG43" s="57">
        <v>108190003542</v>
      </c>
      <c r="AH43" s="49" t="s">
        <v>595</v>
      </c>
      <c r="AI43" s="92" t="s">
        <v>79</v>
      </c>
      <c r="AJ43" s="49" t="str">
        <f ca="1" t="shared" si="7"/>
        <v>7 Years 6 Months 10 Days </v>
      </c>
      <c r="AK43" s="10" t="s">
        <v>177</v>
      </c>
      <c r="AL43" s="10" t="s">
        <v>129</v>
      </c>
      <c r="AM43" s="83" t="s">
        <v>69</v>
      </c>
      <c r="AN43" s="50" t="s">
        <v>81</v>
      </c>
      <c r="AO43" s="96" t="s">
        <v>96</v>
      </c>
      <c r="AP43" s="96" t="s">
        <v>83</v>
      </c>
      <c r="AQ43" s="96" t="s">
        <v>109</v>
      </c>
      <c r="AR43" s="97">
        <v>36200</v>
      </c>
      <c r="AS43" s="97">
        <v>36200</v>
      </c>
      <c r="AT43" s="97">
        <v>0</v>
      </c>
      <c r="AU43" s="98">
        <f t="shared" si="8"/>
        <v>72400</v>
      </c>
      <c r="AV43" s="98">
        <v>1800</v>
      </c>
      <c r="AW43" s="98">
        <v>0</v>
      </c>
      <c r="AX43" s="98">
        <v>74200</v>
      </c>
      <c r="AY43" s="98">
        <v>1800</v>
      </c>
      <c r="AZ43" s="98">
        <v>0</v>
      </c>
      <c r="BA43" s="103">
        <v>70600</v>
      </c>
      <c r="BB43" s="105" t="s">
        <v>143</v>
      </c>
      <c r="BC43" s="98">
        <v>0</v>
      </c>
      <c r="BD43" s="98">
        <v>0</v>
      </c>
      <c r="BE43" s="98">
        <v>0</v>
      </c>
      <c r="BF43" s="98">
        <v>0</v>
      </c>
      <c r="BG43" s="98">
        <v>0</v>
      </c>
      <c r="BH43" s="98">
        <v>0</v>
      </c>
    </row>
    <row r="44" ht="15" spans="1:60">
      <c r="A44" s="47">
        <f t="shared" si="9"/>
        <v>43</v>
      </c>
      <c r="B44" s="48" t="s">
        <v>596</v>
      </c>
      <c r="C44" s="49" t="s">
        <v>597</v>
      </c>
      <c r="D44" s="50" t="s">
        <v>598</v>
      </c>
      <c r="E44" s="51" t="s">
        <v>147</v>
      </c>
      <c r="F44" s="52">
        <v>33841</v>
      </c>
      <c r="G44" s="53">
        <v>28</v>
      </c>
      <c r="H44" s="54">
        <v>42478</v>
      </c>
      <c r="I44" s="73">
        <v>42661</v>
      </c>
      <c r="J44" s="51" t="s">
        <v>64</v>
      </c>
      <c r="K44" s="49" t="s">
        <v>128</v>
      </c>
      <c r="L44" s="49" t="s">
        <v>516</v>
      </c>
      <c r="M44" s="75">
        <v>44197</v>
      </c>
      <c r="N44" s="75">
        <v>44562</v>
      </c>
      <c r="O44" s="49" t="s">
        <v>130</v>
      </c>
      <c r="P44" s="49" t="s">
        <v>294</v>
      </c>
      <c r="Q44" s="86" t="str">
        <f ca="1" t="shared" si="5"/>
        <v>H.N.5, Gali No 2, &lt;Mohalla/Area&gt;, &lt;Landmark&gt;, Delhi -110011</v>
      </c>
      <c r="R44" s="86" t="str">
        <f ca="1" t="shared" si="6"/>
        <v>H.N.20, Gali No 5, &lt;Mohalla/Area&gt;, &lt;Landmark&gt;, Delhi -110091</v>
      </c>
      <c r="S44" s="49" t="s">
        <v>69</v>
      </c>
      <c r="T44" s="49" t="s">
        <v>69</v>
      </c>
      <c r="U44" s="57">
        <v>110091</v>
      </c>
      <c r="V44" s="47">
        <v>90954856257</v>
      </c>
      <c r="W44" s="47">
        <v>96499928936</v>
      </c>
      <c r="X44" s="49" t="s">
        <v>599</v>
      </c>
      <c r="Y44" s="49" t="s">
        <v>600</v>
      </c>
      <c r="Z44" s="49" t="s">
        <v>601</v>
      </c>
      <c r="AA44" s="49" t="s">
        <v>73</v>
      </c>
      <c r="AB44" s="49" t="s">
        <v>74</v>
      </c>
      <c r="AC44" s="49" t="s">
        <v>602</v>
      </c>
      <c r="AD44" s="49" t="s">
        <v>603</v>
      </c>
      <c r="AE44" s="49" t="s">
        <v>604</v>
      </c>
      <c r="AF44" s="47" t="s">
        <v>605</v>
      </c>
      <c r="AG44" s="57">
        <v>105663320725</v>
      </c>
      <c r="AH44" s="49" t="s">
        <v>584</v>
      </c>
      <c r="AI44" s="92" t="s">
        <v>79</v>
      </c>
      <c r="AJ44" s="49" t="str">
        <f ca="1" t="shared" si="7"/>
        <v>7 Years 6 Months 10 Days </v>
      </c>
      <c r="AK44" s="10" t="s">
        <v>80</v>
      </c>
      <c r="AL44" s="49" t="s">
        <v>80</v>
      </c>
      <c r="AM44" s="49" t="s">
        <v>69</v>
      </c>
      <c r="AN44" s="50" t="s">
        <v>81</v>
      </c>
      <c r="AO44" s="96" t="s">
        <v>108</v>
      </c>
      <c r="AP44" s="96" t="s">
        <v>83</v>
      </c>
      <c r="AQ44" s="96" t="s">
        <v>109</v>
      </c>
      <c r="AR44" s="97">
        <v>23537.5</v>
      </c>
      <c r="AS44" s="97">
        <v>23537.5</v>
      </c>
      <c r="AT44" s="97">
        <v>0</v>
      </c>
      <c r="AU44" s="98">
        <f t="shared" si="8"/>
        <v>47075</v>
      </c>
      <c r="AV44" s="98">
        <v>1800</v>
      </c>
      <c r="AW44" s="98">
        <v>0</v>
      </c>
      <c r="AX44" s="98">
        <v>48875</v>
      </c>
      <c r="AY44" s="98">
        <v>1800</v>
      </c>
      <c r="AZ44" s="98">
        <v>0</v>
      </c>
      <c r="BA44" s="103">
        <v>45275</v>
      </c>
      <c r="BB44" s="47" t="s">
        <v>143</v>
      </c>
      <c r="BC44" s="98">
        <v>0</v>
      </c>
      <c r="BD44" s="98">
        <v>0</v>
      </c>
      <c r="BE44" s="98">
        <v>0</v>
      </c>
      <c r="BF44" s="98">
        <v>0</v>
      </c>
      <c r="BG44" s="98">
        <v>0</v>
      </c>
      <c r="BH44" s="98">
        <v>0</v>
      </c>
    </row>
    <row r="45" ht="15" spans="1:60">
      <c r="A45" s="47">
        <f t="shared" si="9"/>
        <v>44</v>
      </c>
      <c r="B45" s="48" t="s">
        <v>606</v>
      </c>
      <c r="C45" s="49" t="s">
        <v>607</v>
      </c>
      <c r="D45" s="50" t="s">
        <v>608</v>
      </c>
      <c r="E45" s="51" t="s">
        <v>147</v>
      </c>
      <c r="F45" s="52">
        <v>34155</v>
      </c>
      <c r="G45" s="53">
        <v>27</v>
      </c>
      <c r="H45" s="55">
        <v>42492</v>
      </c>
      <c r="I45" s="73">
        <v>42676</v>
      </c>
      <c r="J45" s="51" t="s">
        <v>64</v>
      </c>
      <c r="K45" s="49" t="s">
        <v>128</v>
      </c>
      <c r="L45" s="49" t="s">
        <v>516</v>
      </c>
      <c r="M45" s="74">
        <v>44246</v>
      </c>
      <c r="N45" s="75">
        <v>44247</v>
      </c>
      <c r="O45" s="49" t="s">
        <v>130</v>
      </c>
      <c r="P45" s="49" t="s">
        <v>68</v>
      </c>
      <c r="Q45" s="86" t="str">
        <f ca="1" t="shared" si="5"/>
        <v>H.N.13, Gali No 7, &lt;Mohalla/Area&gt;, &lt;Landmark&gt;, Delhi -110080</v>
      </c>
      <c r="R45" s="86" t="str">
        <f ca="1" t="shared" si="6"/>
        <v>H.N.8, Gali No 9, &lt;Mohalla/Area&gt;, &lt;Landmark&gt;, Indore -452005</v>
      </c>
      <c r="S45" s="49" t="s">
        <v>588</v>
      </c>
      <c r="T45" s="49" t="s">
        <v>542</v>
      </c>
      <c r="U45" s="57">
        <v>452005</v>
      </c>
      <c r="V45" s="47">
        <v>89658861624</v>
      </c>
      <c r="W45" s="47">
        <v>97298942921</v>
      </c>
      <c r="X45" s="49" t="s">
        <v>115</v>
      </c>
      <c r="Y45" s="49" t="s">
        <v>609</v>
      </c>
      <c r="Z45" s="49" t="s">
        <v>610</v>
      </c>
      <c r="AA45" s="49" t="s">
        <v>73</v>
      </c>
      <c r="AB45" s="49" t="s">
        <v>74</v>
      </c>
      <c r="AC45" s="49" t="s">
        <v>611</v>
      </c>
      <c r="AD45" s="49" t="s">
        <v>612</v>
      </c>
      <c r="AE45" s="49" t="s">
        <v>613</v>
      </c>
      <c r="AF45" s="47" t="s">
        <v>614</v>
      </c>
      <c r="AG45" s="57">
        <v>108991023255</v>
      </c>
      <c r="AH45" s="49" t="s">
        <v>615</v>
      </c>
      <c r="AI45" s="92" t="s">
        <v>79</v>
      </c>
      <c r="AJ45" s="49" t="str">
        <f ca="1" t="shared" si="7"/>
        <v>7 Years 5 Months 26 Days </v>
      </c>
      <c r="AK45" s="10" t="s">
        <v>278</v>
      </c>
      <c r="AL45" s="49" t="s">
        <v>80</v>
      </c>
      <c r="AM45" s="49" t="s">
        <v>69</v>
      </c>
      <c r="AN45" s="50" t="s">
        <v>81</v>
      </c>
      <c r="AO45" s="96" t="s">
        <v>123</v>
      </c>
      <c r="AP45" s="96" t="s">
        <v>83</v>
      </c>
      <c r="AQ45" s="96" t="s">
        <v>109</v>
      </c>
      <c r="AR45" s="97">
        <v>40900</v>
      </c>
      <c r="AS45" s="97">
        <v>40900</v>
      </c>
      <c r="AT45" s="97">
        <v>0</v>
      </c>
      <c r="AU45" s="98">
        <f t="shared" si="8"/>
        <v>81800</v>
      </c>
      <c r="AV45" s="98">
        <v>1800</v>
      </c>
      <c r="AW45" s="98">
        <v>0</v>
      </c>
      <c r="AX45" s="98">
        <v>83600</v>
      </c>
      <c r="AY45" s="98">
        <v>1800</v>
      </c>
      <c r="AZ45" s="98">
        <v>0</v>
      </c>
      <c r="BA45" s="103">
        <v>80000</v>
      </c>
      <c r="BB45" s="47" t="s">
        <v>143</v>
      </c>
      <c r="BC45" s="98">
        <v>0</v>
      </c>
      <c r="BD45" s="98">
        <v>0</v>
      </c>
      <c r="BE45" s="98">
        <v>0</v>
      </c>
      <c r="BF45" s="98">
        <v>0</v>
      </c>
      <c r="BG45" s="98">
        <v>0</v>
      </c>
      <c r="BH45" s="98">
        <v>0</v>
      </c>
    </row>
    <row r="46" s="42" customFormat="1" ht="15" spans="1:60">
      <c r="A46" s="58">
        <f t="shared" si="9"/>
        <v>45</v>
      </c>
      <c r="B46" s="59" t="s">
        <v>616</v>
      </c>
      <c r="C46" s="60" t="s">
        <v>617</v>
      </c>
      <c r="D46" s="61" t="s">
        <v>618</v>
      </c>
      <c r="E46" s="58" t="s">
        <v>63</v>
      </c>
      <c r="F46" s="62">
        <v>31929</v>
      </c>
      <c r="G46" s="63">
        <v>33</v>
      </c>
      <c r="H46" s="71">
        <v>42492</v>
      </c>
      <c r="I46" s="79">
        <v>42676</v>
      </c>
      <c r="J46" s="58" t="s">
        <v>64</v>
      </c>
      <c r="K46" s="60" t="s">
        <v>242</v>
      </c>
      <c r="L46" s="60" t="s">
        <v>619</v>
      </c>
      <c r="M46" s="85">
        <v>44334</v>
      </c>
      <c r="N46" s="81">
        <v>44335</v>
      </c>
      <c r="O46" s="60" t="s">
        <v>67</v>
      </c>
      <c r="P46" s="60" t="s">
        <v>131</v>
      </c>
      <c r="Q46" s="87" t="str">
        <f ca="1" t="shared" si="5"/>
        <v>H.N.7, Gali No 4, &lt;Mohalla/Area&gt;, &lt;Landmark&gt;, Delhi -110083</v>
      </c>
      <c r="R46" s="87" t="str">
        <f ca="1" t="shared" si="6"/>
        <v>H.N.18, Gali No 6, &lt;Mohalla/Area&gt;, &lt;Landmark&gt;, Indore -452001</v>
      </c>
      <c r="S46" s="60" t="s">
        <v>588</v>
      </c>
      <c r="T46" s="60" t="s">
        <v>542</v>
      </c>
      <c r="U46" s="88">
        <v>452001</v>
      </c>
      <c r="V46" s="58">
        <v>97041377857</v>
      </c>
      <c r="W46" s="58">
        <v>80155560727</v>
      </c>
      <c r="X46" s="60" t="s">
        <v>190</v>
      </c>
      <c r="Y46" s="60" t="s">
        <v>620</v>
      </c>
      <c r="Z46" s="60" t="s">
        <v>621</v>
      </c>
      <c r="AA46" s="60" t="s">
        <v>91</v>
      </c>
      <c r="AB46" s="60" t="s">
        <v>74</v>
      </c>
      <c r="AC46" s="60" t="s">
        <v>622</v>
      </c>
      <c r="AD46" s="60" t="s">
        <v>623</v>
      </c>
      <c r="AE46" s="60" t="s">
        <v>624</v>
      </c>
      <c r="AF46" s="58" t="s">
        <v>625</v>
      </c>
      <c r="AG46" s="88">
        <v>104352997949</v>
      </c>
      <c r="AH46" s="60" t="s">
        <v>626</v>
      </c>
      <c r="AI46" s="92">
        <v>1143853566</v>
      </c>
      <c r="AJ46" s="60" t="str">
        <f ca="1" t="shared" si="7"/>
        <v>7 Years 5 Months 26 Days </v>
      </c>
      <c r="AK46" s="61" t="s">
        <v>386</v>
      </c>
      <c r="AL46" s="60" t="s">
        <v>66</v>
      </c>
      <c r="AM46" s="60" t="s">
        <v>69</v>
      </c>
      <c r="AN46" s="61" t="s">
        <v>81</v>
      </c>
      <c r="AO46" s="99" t="s">
        <v>142</v>
      </c>
      <c r="AP46" s="99" t="s">
        <v>83</v>
      </c>
      <c r="AQ46" s="96" t="s">
        <v>109</v>
      </c>
      <c r="AR46" s="100">
        <v>13519.26</v>
      </c>
      <c r="AS46" s="100">
        <v>6658.74</v>
      </c>
      <c r="AT46" s="100">
        <v>0</v>
      </c>
      <c r="AU46" s="98">
        <f t="shared" si="8"/>
        <v>20178</v>
      </c>
      <c r="AV46" s="101">
        <v>1622</v>
      </c>
      <c r="AW46" s="101">
        <v>0</v>
      </c>
      <c r="AX46" s="101">
        <v>21800</v>
      </c>
      <c r="AY46" s="101">
        <v>1622</v>
      </c>
      <c r="AZ46" s="101">
        <v>0</v>
      </c>
      <c r="BA46" s="104">
        <v>18556</v>
      </c>
      <c r="BB46" s="58" t="s">
        <v>173</v>
      </c>
      <c r="BC46" s="101">
        <v>0</v>
      </c>
      <c r="BD46" s="101">
        <v>0</v>
      </c>
      <c r="BE46" s="101">
        <v>0</v>
      </c>
      <c r="BF46" s="101">
        <v>0</v>
      </c>
      <c r="BG46" s="101">
        <v>0</v>
      </c>
      <c r="BH46" s="101">
        <v>0</v>
      </c>
    </row>
    <row r="47" ht="15" spans="1:60">
      <c r="A47" s="47">
        <f t="shared" si="9"/>
        <v>46</v>
      </c>
      <c r="B47" s="48" t="s">
        <v>627</v>
      </c>
      <c r="C47" s="49" t="s">
        <v>628</v>
      </c>
      <c r="D47" s="50" t="s">
        <v>629</v>
      </c>
      <c r="E47" s="51" t="s">
        <v>63</v>
      </c>
      <c r="F47" s="52">
        <v>32817</v>
      </c>
      <c r="G47" s="53">
        <v>31</v>
      </c>
      <c r="H47" s="54">
        <v>42537</v>
      </c>
      <c r="I47" s="73">
        <v>42720</v>
      </c>
      <c r="J47" s="51" t="s">
        <v>64</v>
      </c>
      <c r="K47" s="49" t="s">
        <v>88</v>
      </c>
      <c r="L47" s="49" t="s">
        <v>630</v>
      </c>
      <c r="M47" s="77">
        <v>44459</v>
      </c>
      <c r="N47" s="75">
        <v>44460</v>
      </c>
      <c r="O47" s="49" t="s">
        <v>67</v>
      </c>
      <c r="P47" s="49" t="s">
        <v>131</v>
      </c>
      <c r="Q47" s="86" t="str">
        <f ca="1" t="shared" si="5"/>
        <v>H.N.13, Gali No 2, &lt;Mohalla/Area&gt;, &lt;Landmark&gt;, Delhi -110049</v>
      </c>
      <c r="R47" s="86" t="str">
        <f ca="1" t="shared" si="6"/>
        <v>H.N.16, Gali No 1, &lt;Mohalla/Area&gt;, &lt;Landmark&gt;, new delhi -110063</v>
      </c>
      <c r="S47" s="49" t="s">
        <v>631</v>
      </c>
      <c r="T47" s="49" t="s">
        <v>164</v>
      </c>
      <c r="U47" s="57">
        <v>110063</v>
      </c>
      <c r="V47" s="47">
        <v>85237371415</v>
      </c>
      <c r="W47" s="47">
        <v>90884912043</v>
      </c>
      <c r="X47" s="49" t="s">
        <v>115</v>
      </c>
      <c r="Y47" s="49" t="s">
        <v>632</v>
      </c>
      <c r="Z47" s="49" t="s">
        <v>633</v>
      </c>
      <c r="AA47" s="49" t="s">
        <v>634</v>
      </c>
      <c r="AB47" s="49" t="s">
        <v>74</v>
      </c>
      <c r="AC47" s="49" t="s">
        <v>635</v>
      </c>
      <c r="AD47" s="49" t="s">
        <v>636</v>
      </c>
      <c r="AE47" s="49" t="s">
        <v>637</v>
      </c>
      <c r="AF47" s="47" t="s">
        <v>638</v>
      </c>
      <c r="AG47" s="57">
        <v>108471014202</v>
      </c>
      <c r="AH47" s="49" t="s">
        <v>639</v>
      </c>
      <c r="AI47" s="92" t="s">
        <v>79</v>
      </c>
      <c r="AJ47" s="49" t="str">
        <f ca="1" t="shared" si="7"/>
        <v>7 Years 4 Months 12 Days </v>
      </c>
      <c r="AK47" s="10" t="s">
        <v>66</v>
      </c>
      <c r="AL47" s="49" t="s">
        <v>66</v>
      </c>
      <c r="AM47" s="49" t="s">
        <v>69</v>
      </c>
      <c r="AN47" s="50" t="s">
        <v>81</v>
      </c>
      <c r="AO47" s="96" t="s">
        <v>82</v>
      </c>
      <c r="AP47" s="96" t="s">
        <v>83</v>
      </c>
      <c r="AQ47" s="96" t="s">
        <v>109</v>
      </c>
      <c r="AR47" s="97">
        <v>18827</v>
      </c>
      <c r="AS47" s="97">
        <v>9273</v>
      </c>
      <c r="AT47" s="97">
        <v>0</v>
      </c>
      <c r="AU47" s="98">
        <f t="shared" si="8"/>
        <v>28100</v>
      </c>
      <c r="AV47" s="98">
        <v>1800</v>
      </c>
      <c r="AW47" s="98">
        <v>0</v>
      </c>
      <c r="AX47" s="98">
        <v>29900</v>
      </c>
      <c r="AY47" s="98">
        <v>1800</v>
      </c>
      <c r="AZ47" s="98">
        <v>0</v>
      </c>
      <c r="BA47" s="103">
        <v>26300</v>
      </c>
      <c r="BB47" s="47" t="s">
        <v>143</v>
      </c>
      <c r="BC47" s="98">
        <v>0</v>
      </c>
      <c r="BD47" s="98">
        <v>0</v>
      </c>
      <c r="BE47" s="98">
        <v>0</v>
      </c>
      <c r="BF47" s="98">
        <v>0</v>
      </c>
      <c r="BG47" s="98">
        <v>0</v>
      </c>
      <c r="BH47" s="98">
        <v>0</v>
      </c>
    </row>
    <row r="48" ht="15" spans="1:60">
      <c r="A48" s="47">
        <f t="shared" si="9"/>
        <v>47</v>
      </c>
      <c r="B48" s="48" t="s">
        <v>640</v>
      </c>
      <c r="C48" s="49" t="s">
        <v>641</v>
      </c>
      <c r="D48" s="50" t="s">
        <v>642</v>
      </c>
      <c r="E48" s="51" t="s">
        <v>147</v>
      </c>
      <c r="F48" s="52">
        <v>32381</v>
      </c>
      <c r="G48" s="53">
        <v>32</v>
      </c>
      <c r="H48" s="54">
        <v>42563</v>
      </c>
      <c r="I48" s="73">
        <v>42655</v>
      </c>
      <c r="J48" s="51" t="s">
        <v>64</v>
      </c>
      <c r="K48" s="49" t="s">
        <v>65</v>
      </c>
      <c r="L48" s="49" t="s">
        <v>186</v>
      </c>
      <c r="M48" s="74">
        <v>44487</v>
      </c>
      <c r="N48" s="75">
        <v>44488</v>
      </c>
      <c r="O48" s="49" t="s">
        <v>67</v>
      </c>
      <c r="P48" s="49" t="s">
        <v>68</v>
      </c>
      <c r="Q48" s="86" t="str">
        <f ca="1" t="shared" si="5"/>
        <v>H.N.1, Gali No 1, &lt;Mohalla/Area&gt;, &lt;Landmark&gt;, Delhi -110028</v>
      </c>
      <c r="R48" s="86" t="str">
        <f ca="1" t="shared" si="6"/>
        <v>H.N.18, Gali No 8, &lt;Mohalla/Area&gt;, &lt;Landmark&gt;, Jaipur -302004</v>
      </c>
      <c r="S48" s="49" t="s">
        <v>643</v>
      </c>
      <c r="T48" s="49" t="s">
        <v>441</v>
      </c>
      <c r="U48" s="57">
        <v>302004</v>
      </c>
      <c r="V48" s="47">
        <v>97801907714</v>
      </c>
      <c r="W48" s="47">
        <v>86918398825</v>
      </c>
      <c r="X48" s="49" t="s">
        <v>115</v>
      </c>
      <c r="Y48" s="49" t="s">
        <v>644</v>
      </c>
      <c r="Z48" s="49" t="s">
        <v>645</v>
      </c>
      <c r="AA48" s="49" t="s">
        <v>103</v>
      </c>
      <c r="AB48" s="49" t="s">
        <v>74</v>
      </c>
      <c r="AC48" s="49" t="s">
        <v>646</v>
      </c>
      <c r="AD48" s="49" t="s">
        <v>647</v>
      </c>
      <c r="AE48" s="49" t="s">
        <v>648</v>
      </c>
      <c r="AF48" s="47" t="s">
        <v>649</v>
      </c>
      <c r="AG48" s="57">
        <v>110414487259</v>
      </c>
      <c r="AH48" s="49" t="s">
        <v>650</v>
      </c>
      <c r="AI48" s="92" t="s">
        <v>79</v>
      </c>
      <c r="AJ48" s="49" t="str">
        <f ca="1" t="shared" si="7"/>
        <v>7 Years 3 Months 16 Days </v>
      </c>
      <c r="AK48" s="10" t="s">
        <v>391</v>
      </c>
      <c r="AL48" s="10" t="s">
        <v>114</v>
      </c>
      <c r="AM48" s="49" t="s">
        <v>69</v>
      </c>
      <c r="AN48" s="50" t="s">
        <v>81</v>
      </c>
      <c r="AO48" s="96" t="s">
        <v>96</v>
      </c>
      <c r="AP48" s="96" t="s">
        <v>109</v>
      </c>
      <c r="AQ48" s="96" t="s">
        <v>109</v>
      </c>
      <c r="AR48" s="97">
        <v>31300</v>
      </c>
      <c r="AS48" s="97">
        <v>31300</v>
      </c>
      <c r="AT48" s="97">
        <v>0</v>
      </c>
      <c r="AU48" s="98">
        <f t="shared" si="8"/>
        <v>62600</v>
      </c>
      <c r="AV48" s="98">
        <v>0</v>
      </c>
      <c r="AW48" s="98">
        <v>0</v>
      </c>
      <c r="AX48" s="98">
        <v>62600</v>
      </c>
      <c r="AY48" s="98">
        <v>0</v>
      </c>
      <c r="AZ48" s="98">
        <v>0</v>
      </c>
      <c r="BA48" s="103">
        <v>62600</v>
      </c>
      <c r="BB48" s="47" t="s">
        <v>173</v>
      </c>
      <c r="BC48" s="98">
        <v>0</v>
      </c>
      <c r="BD48" s="98">
        <v>0</v>
      </c>
      <c r="BE48" s="98">
        <v>0</v>
      </c>
      <c r="BF48" s="98">
        <v>0</v>
      </c>
      <c r="BG48" s="98">
        <v>0</v>
      </c>
      <c r="BH48" s="98">
        <v>0</v>
      </c>
    </row>
    <row r="49" ht="15" spans="1:60">
      <c r="A49" s="47">
        <f t="shared" si="9"/>
        <v>48</v>
      </c>
      <c r="B49" s="48" t="s">
        <v>651</v>
      </c>
      <c r="C49" s="49" t="s">
        <v>652</v>
      </c>
      <c r="D49" s="50" t="s">
        <v>653</v>
      </c>
      <c r="E49" s="51" t="s">
        <v>63</v>
      </c>
      <c r="F49" s="57" t="s">
        <v>654</v>
      </c>
      <c r="G49" s="53">
        <v>30</v>
      </c>
      <c r="H49" s="54">
        <v>42795</v>
      </c>
      <c r="I49" s="73">
        <v>42887</v>
      </c>
      <c r="J49" s="51" t="s">
        <v>64</v>
      </c>
      <c r="K49" s="49" t="s">
        <v>65</v>
      </c>
      <c r="L49" s="49" t="s">
        <v>655</v>
      </c>
      <c r="M49" s="74">
        <v>44366</v>
      </c>
      <c r="N49" s="75">
        <v>44336</v>
      </c>
      <c r="O49" s="49" t="s">
        <v>130</v>
      </c>
      <c r="P49" s="49" t="s">
        <v>204</v>
      </c>
      <c r="Q49" s="86" t="str">
        <f ca="1" t="shared" si="5"/>
        <v>H.N.14, Gali No 5, &lt;Mohalla/Area&gt;, &lt;Landmark&gt;, Delhi -110037</v>
      </c>
      <c r="R49" s="86" t="str">
        <f ca="1" t="shared" si="6"/>
        <v>H.N.11, Gali No 7, &lt;Mohalla/Area&gt;, &lt;Landmark&gt;, Faridabad -121006</v>
      </c>
      <c r="S49" s="49" t="s">
        <v>656</v>
      </c>
      <c r="T49" s="49" t="s">
        <v>657</v>
      </c>
      <c r="U49" s="57">
        <v>121006</v>
      </c>
      <c r="V49" s="47">
        <v>78705670276</v>
      </c>
      <c r="W49" s="47">
        <v>89738299099</v>
      </c>
      <c r="X49" s="49" t="s">
        <v>115</v>
      </c>
      <c r="Y49" s="49" t="s">
        <v>658</v>
      </c>
      <c r="Z49" s="49" t="s">
        <v>659</v>
      </c>
      <c r="AA49" s="49" t="s">
        <v>103</v>
      </c>
      <c r="AB49" s="49" t="s">
        <v>74</v>
      </c>
      <c r="AC49" s="49" t="s">
        <v>660</v>
      </c>
      <c r="AD49" s="49" t="s">
        <v>661</v>
      </c>
      <c r="AE49" s="49" t="s">
        <v>662</v>
      </c>
      <c r="AF49" s="47" t="s">
        <v>663</v>
      </c>
      <c r="AG49" s="57">
        <v>108966469180</v>
      </c>
      <c r="AH49" s="49" t="s">
        <v>664</v>
      </c>
      <c r="AI49" s="92" t="s">
        <v>79</v>
      </c>
      <c r="AJ49" s="49" t="str">
        <f ca="1" t="shared" si="7"/>
        <v>6 Years 7 Months 27 Days </v>
      </c>
      <c r="AK49" s="10" t="s">
        <v>238</v>
      </c>
      <c r="AL49" s="10" t="s">
        <v>114</v>
      </c>
      <c r="AM49" s="49" t="s">
        <v>69</v>
      </c>
      <c r="AN49" s="50" t="s">
        <v>81</v>
      </c>
      <c r="AO49" s="96" t="s">
        <v>108</v>
      </c>
      <c r="AP49" s="96" t="s">
        <v>109</v>
      </c>
      <c r="AQ49" s="96" t="s">
        <v>109</v>
      </c>
      <c r="AR49" s="97">
        <v>44520</v>
      </c>
      <c r="AS49" s="97">
        <v>44520</v>
      </c>
      <c r="AT49" s="97">
        <v>0</v>
      </c>
      <c r="AU49" s="98">
        <f t="shared" si="8"/>
        <v>89040</v>
      </c>
      <c r="AV49" s="98">
        <v>0</v>
      </c>
      <c r="AW49" s="98">
        <v>0</v>
      </c>
      <c r="AX49" s="98">
        <v>89040</v>
      </c>
      <c r="AY49" s="98">
        <v>0</v>
      </c>
      <c r="AZ49" s="98">
        <v>0</v>
      </c>
      <c r="BA49" s="103">
        <v>89040</v>
      </c>
      <c r="BB49" s="47" t="s">
        <v>173</v>
      </c>
      <c r="BC49" s="98">
        <v>0</v>
      </c>
      <c r="BD49" s="98">
        <v>0</v>
      </c>
      <c r="BE49" s="98">
        <v>0</v>
      </c>
      <c r="BF49" s="98">
        <v>0</v>
      </c>
      <c r="BG49" s="98">
        <v>0</v>
      </c>
      <c r="BH49" s="98">
        <v>0</v>
      </c>
    </row>
    <row r="50" ht="15" spans="1:60">
      <c r="A50" s="47">
        <f t="shared" si="9"/>
        <v>49</v>
      </c>
      <c r="B50" s="48" t="s">
        <v>665</v>
      </c>
      <c r="C50" s="49" t="s">
        <v>666</v>
      </c>
      <c r="D50" s="50" t="s">
        <v>667</v>
      </c>
      <c r="E50" s="51" t="s">
        <v>63</v>
      </c>
      <c r="F50" s="52">
        <v>30135</v>
      </c>
      <c r="G50" s="53">
        <v>38</v>
      </c>
      <c r="H50" s="55">
        <v>42863</v>
      </c>
      <c r="I50" s="73">
        <v>43047</v>
      </c>
      <c r="J50" s="51" t="s">
        <v>64</v>
      </c>
      <c r="K50" s="49" t="s">
        <v>113</v>
      </c>
      <c r="L50" s="49" t="s">
        <v>266</v>
      </c>
      <c r="M50" s="82">
        <v>44335</v>
      </c>
      <c r="N50" s="75">
        <v>44306</v>
      </c>
      <c r="O50" s="49" t="s">
        <v>67</v>
      </c>
      <c r="P50" s="49" t="s">
        <v>68</v>
      </c>
      <c r="Q50" s="86" t="str">
        <f ca="1" t="shared" si="5"/>
        <v>H.N.6, Gali No 1, &lt;Mohalla/Area&gt;, &lt;Landmark&gt;, Delhi -110067</v>
      </c>
      <c r="R50" s="86" t="str">
        <f ca="1" t="shared" si="6"/>
        <v>H.N.8, Gali No 6, &lt;Mohalla/Area&gt;, &lt;Landmark&gt;, Delhi -110035</v>
      </c>
      <c r="S50" s="49" t="s">
        <v>69</v>
      </c>
      <c r="T50" s="49" t="s">
        <v>69</v>
      </c>
      <c r="U50" s="57">
        <v>110035</v>
      </c>
      <c r="V50" s="47">
        <v>95991031906</v>
      </c>
      <c r="W50" s="47">
        <v>91048426835</v>
      </c>
      <c r="X50" s="49" t="s">
        <v>70</v>
      </c>
      <c r="Y50" s="49" t="s">
        <v>668</v>
      </c>
      <c r="Z50" s="49" t="s">
        <v>669</v>
      </c>
      <c r="AA50" s="49" t="s">
        <v>167</v>
      </c>
      <c r="AB50" s="49" t="s">
        <v>74</v>
      </c>
      <c r="AC50" s="49" t="s">
        <v>670</v>
      </c>
      <c r="AD50" s="49" t="s">
        <v>671</v>
      </c>
      <c r="AE50" s="49" t="s">
        <v>672</v>
      </c>
      <c r="AF50" s="47" t="s">
        <v>673</v>
      </c>
      <c r="AG50" s="49" t="s">
        <v>79</v>
      </c>
      <c r="AH50" s="49" t="s">
        <v>79</v>
      </c>
      <c r="AI50" s="92" t="s">
        <v>79</v>
      </c>
      <c r="AJ50" s="49" t="str">
        <f ca="1" t="shared" si="7"/>
        <v>6 Years 5 Months 20 Days </v>
      </c>
      <c r="AK50" s="10" t="s">
        <v>386</v>
      </c>
      <c r="AL50" s="49" t="s">
        <v>66</v>
      </c>
      <c r="AM50" s="49" t="s">
        <v>69</v>
      </c>
      <c r="AN50" s="50" t="s">
        <v>81</v>
      </c>
      <c r="AO50" s="96" t="s">
        <v>123</v>
      </c>
      <c r="AP50" s="96" t="s">
        <v>83</v>
      </c>
      <c r="AQ50" s="96" t="s">
        <v>109</v>
      </c>
      <c r="AR50" s="97">
        <v>14821.07</v>
      </c>
      <c r="AS50" s="97">
        <v>7299.93</v>
      </c>
      <c r="AT50" s="97">
        <v>0</v>
      </c>
      <c r="AU50" s="98">
        <f t="shared" si="8"/>
        <v>22121</v>
      </c>
      <c r="AV50" s="98">
        <v>1779</v>
      </c>
      <c r="AW50" s="98">
        <v>0</v>
      </c>
      <c r="AX50" s="98">
        <v>23900</v>
      </c>
      <c r="AY50" s="98">
        <v>1779</v>
      </c>
      <c r="AZ50" s="98">
        <v>0</v>
      </c>
      <c r="BA50" s="103">
        <v>20342</v>
      </c>
      <c r="BB50" s="47" t="s">
        <v>143</v>
      </c>
      <c r="BC50" s="98">
        <v>0</v>
      </c>
      <c r="BD50" s="98">
        <v>0</v>
      </c>
      <c r="BE50" s="98">
        <v>0</v>
      </c>
      <c r="BF50" s="98">
        <v>0</v>
      </c>
      <c r="BG50" s="98">
        <v>0</v>
      </c>
      <c r="BH50" s="98">
        <v>0</v>
      </c>
    </row>
    <row r="51" ht="15" spans="1:60">
      <c r="A51" s="47">
        <f t="shared" si="9"/>
        <v>50</v>
      </c>
      <c r="B51" s="48" t="s">
        <v>674</v>
      </c>
      <c r="C51" s="49" t="s">
        <v>675</v>
      </c>
      <c r="D51" s="50" t="s">
        <v>676</v>
      </c>
      <c r="E51" s="51" t="s">
        <v>147</v>
      </c>
      <c r="F51" s="56">
        <v>34117</v>
      </c>
      <c r="G51" s="53">
        <v>27</v>
      </c>
      <c r="H51" s="54">
        <v>42891</v>
      </c>
      <c r="I51" s="73">
        <v>43074</v>
      </c>
      <c r="J51" s="51" t="s">
        <v>64</v>
      </c>
      <c r="K51" s="49" t="s">
        <v>113</v>
      </c>
      <c r="L51" s="49" t="s">
        <v>439</v>
      </c>
      <c r="M51" s="74">
        <v>44366</v>
      </c>
      <c r="N51" s="75">
        <v>44336</v>
      </c>
      <c r="O51" s="49" t="s">
        <v>130</v>
      </c>
      <c r="P51" s="49" t="s">
        <v>204</v>
      </c>
      <c r="Q51" s="86" t="str">
        <f ca="1" t="shared" si="5"/>
        <v>H.N.20, Gali No 6, &lt;Mohalla/Area&gt;, &lt;Landmark&gt;, Delhi -110015</v>
      </c>
      <c r="R51" s="86" t="str">
        <f ca="1" t="shared" si="6"/>
        <v>H.N.7, Gali No 8, &lt;Mohalla/Area&gt;, &lt;Landmark&gt;, New Delhi -110077</v>
      </c>
      <c r="S51" s="49" t="s">
        <v>230</v>
      </c>
      <c r="T51" s="49" t="s">
        <v>69</v>
      </c>
      <c r="U51" s="57">
        <v>110077</v>
      </c>
      <c r="V51" s="47">
        <v>84951705349</v>
      </c>
      <c r="W51" s="47">
        <v>90772028802</v>
      </c>
      <c r="X51" s="49" t="s">
        <v>333</v>
      </c>
      <c r="Y51" s="49" t="s">
        <v>677</v>
      </c>
      <c r="Z51" s="49" t="s">
        <v>678</v>
      </c>
      <c r="AA51" s="49" t="s">
        <v>679</v>
      </c>
      <c r="AB51" s="49" t="s">
        <v>74</v>
      </c>
      <c r="AC51" s="49" t="s">
        <v>680</v>
      </c>
      <c r="AD51" s="49" t="s">
        <v>681</v>
      </c>
      <c r="AE51" s="49" t="s">
        <v>682</v>
      </c>
      <c r="AF51" s="47" t="s">
        <v>683</v>
      </c>
      <c r="AG51" s="57">
        <v>109613996089</v>
      </c>
      <c r="AH51" s="49" t="s">
        <v>684</v>
      </c>
      <c r="AI51" s="92" t="s">
        <v>79</v>
      </c>
      <c r="AJ51" s="49" t="str">
        <f ca="1" t="shared" si="7"/>
        <v>6 Years 4 Months 23 Days </v>
      </c>
      <c r="AK51" s="10" t="s">
        <v>685</v>
      </c>
      <c r="AL51" s="49" t="s">
        <v>80</v>
      </c>
      <c r="AM51" s="49" t="s">
        <v>69</v>
      </c>
      <c r="AN51" s="50" t="s">
        <v>81</v>
      </c>
      <c r="AO51" s="96" t="s">
        <v>142</v>
      </c>
      <c r="AP51" s="96" t="s">
        <v>83</v>
      </c>
      <c r="AQ51" s="96" t="s">
        <v>109</v>
      </c>
      <c r="AR51" s="97">
        <v>19150</v>
      </c>
      <c r="AS51" s="97">
        <v>19150</v>
      </c>
      <c r="AT51" s="97">
        <v>0</v>
      </c>
      <c r="AU51" s="98">
        <f t="shared" si="8"/>
        <v>38300</v>
      </c>
      <c r="AV51" s="98">
        <v>1800</v>
      </c>
      <c r="AW51" s="98">
        <v>0</v>
      </c>
      <c r="AX51" s="98">
        <v>40100</v>
      </c>
      <c r="AY51" s="98">
        <v>1800</v>
      </c>
      <c r="AZ51" s="98">
        <v>0</v>
      </c>
      <c r="BA51" s="103">
        <v>36500</v>
      </c>
      <c r="BB51" s="47" t="s">
        <v>143</v>
      </c>
      <c r="BC51" s="98">
        <v>0</v>
      </c>
      <c r="BD51" s="98">
        <v>0</v>
      </c>
      <c r="BE51" s="98">
        <v>0</v>
      </c>
      <c r="BF51" s="98">
        <v>0</v>
      </c>
      <c r="BG51" s="98">
        <v>0</v>
      </c>
      <c r="BH51" s="98">
        <v>0</v>
      </c>
    </row>
    <row r="52" ht="15" spans="1:60">
      <c r="A52" s="47">
        <f t="shared" si="9"/>
        <v>51</v>
      </c>
      <c r="B52" s="48" t="s">
        <v>686</v>
      </c>
      <c r="C52" s="49" t="s">
        <v>687</v>
      </c>
      <c r="D52" s="50" t="s">
        <v>688</v>
      </c>
      <c r="E52" s="51" t="s">
        <v>147</v>
      </c>
      <c r="F52" s="52">
        <v>34930</v>
      </c>
      <c r="G52" s="53">
        <v>25</v>
      </c>
      <c r="H52" s="54">
        <v>42896</v>
      </c>
      <c r="I52" s="78" t="s">
        <v>689</v>
      </c>
      <c r="J52" s="51" t="s">
        <v>64</v>
      </c>
      <c r="K52" s="49" t="s">
        <v>65</v>
      </c>
      <c r="L52" s="49" t="s">
        <v>690</v>
      </c>
      <c r="M52" s="74">
        <v>44274</v>
      </c>
      <c r="N52" s="75">
        <v>44247</v>
      </c>
      <c r="O52" s="49" t="s">
        <v>130</v>
      </c>
      <c r="P52" s="49" t="s">
        <v>131</v>
      </c>
      <c r="Q52" s="86" t="str">
        <f ca="1" t="shared" si="5"/>
        <v>H.N.18, Gali No 7, &lt;Mohalla/Area&gt;, &lt;Landmark&gt;, Delhi -110023</v>
      </c>
      <c r="R52" s="86" t="str">
        <f ca="1" t="shared" si="6"/>
        <v>H.N.8, Gali No 1, &lt;Mohalla/Area&gt;, &lt;Landmark&gt;, Uttam Nagar -110059</v>
      </c>
      <c r="S52" s="49" t="s">
        <v>691</v>
      </c>
      <c r="T52" s="49" t="s">
        <v>69</v>
      </c>
      <c r="U52" s="57">
        <v>110059</v>
      </c>
      <c r="V52" s="47">
        <v>79062497623</v>
      </c>
      <c r="W52" s="47">
        <v>96139659976</v>
      </c>
      <c r="X52" s="49" t="s">
        <v>333</v>
      </c>
      <c r="Y52" s="49" t="s">
        <v>692</v>
      </c>
      <c r="Z52" s="49" t="s">
        <v>693</v>
      </c>
      <c r="AA52" s="90" t="s">
        <v>359</v>
      </c>
      <c r="AB52" s="49" t="s">
        <v>74</v>
      </c>
      <c r="AC52" s="49" t="s">
        <v>694</v>
      </c>
      <c r="AD52" s="49" t="s">
        <v>695</v>
      </c>
      <c r="AE52" s="49" t="s">
        <v>696</v>
      </c>
      <c r="AF52" s="47" t="s">
        <v>697</v>
      </c>
      <c r="AG52" s="57">
        <v>106802598542</v>
      </c>
      <c r="AH52" s="49" t="s">
        <v>537</v>
      </c>
      <c r="AI52" s="92" t="s">
        <v>79</v>
      </c>
      <c r="AJ52" s="49" t="str">
        <f ca="1" t="shared" si="7"/>
        <v>6 Years 4 Months 18 Days </v>
      </c>
      <c r="AK52" s="10" t="s">
        <v>238</v>
      </c>
      <c r="AL52" s="10" t="s">
        <v>114</v>
      </c>
      <c r="AM52" s="49" t="s">
        <v>69</v>
      </c>
      <c r="AN52" s="50" t="s">
        <v>81</v>
      </c>
      <c r="AO52" s="96" t="s">
        <v>82</v>
      </c>
      <c r="AP52" s="96" t="s">
        <v>83</v>
      </c>
      <c r="AQ52" s="96" t="s">
        <v>109</v>
      </c>
      <c r="AR52" s="97">
        <v>29800</v>
      </c>
      <c r="AS52" s="97">
        <v>29800</v>
      </c>
      <c r="AT52" s="97">
        <v>0</v>
      </c>
      <c r="AU52" s="98">
        <f t="shared" si="8"/>
        <v>59600</v>
      </c>
      <c r="AV52" s="98">
        <v>1800</v>
      </c>
      <c r="AW52" s="98">
        <v>0</v>
      </c>
      <c r="AX52" s="98">
        <v>61400</v>
      </c>
      <c r="AY52" s="98">
        <v>1800</v>
      </c>
      <c r="AZ52" s="98">
        <v>0</v>
      </c>
      <c r="BA52" s="103">
        <v>57800</v>
      </c>
      <c r="BB52" s="47" t="s">
        <v>173</v>
      </c>
      <c r="BC52" s="98">
        <v>0</v>
      </c>
      <c r="BD52" s="98">
        <v>0</v>
      </c>
      <c r="BE52" s="98">
        <v>0</v>
      </c>
      <c r="BF52" s="98">
        <v>0</v>
      </c>
      <c r="BG52" s="98">
        <v>0</v>
      </c>
      <c r="BH52" s="98">
        <v>0</v>
      </c>
    </row>
    <row r="53" ht="15" spans="1:60">
      <c r="A53" s="47">
        <f t="shared" si="9"/>
        <v>52</v>
      </c>
      <c r="B53" s="48" t="s">
        <v>698</v>
      </c>
      <c r="C53" s="49" t="s">
        <v>699</v>
      </c>
      <c r="D53" s="50" t="s">
        <v>700</v>
      </c>
      <c r="E53" s="51" t="s">
        <v>63</v>
      </c>
      <c r="F53" s="52">
        <v>32986</v>
      </c>
      <c r="G53" s="53">
        <v>30</v>
      </c>
      <c r="H53" s="54">
        <v>42905</v>
      </c>
      <c r="I53" s="73">
        <v>43088</v>
      </c>
      <c r="J53" s="51" t="s">
        <v>64</v>
      </c>
      <c r="K53" s="49" t="s">
        <v>701</v>
      </c>
      <c r="L53" s="49" t="s">
        <v>702</v>
      </c>
      <c r="M53" s="74">
        <v>44366</v>
      </c>
      <c r="N53" s="75">
        <v>44336</v>
      </c>
      <c r="O53" s="49" t="s">
        <v>67</v>
      </c>
      <c r="P53" s="49" t="s">
        <v>204</v>
      </c>
      <c r="Q53" s="86" t="str">
        <f ca="1" t="shared" si="5"/>
        <v>H.N.13, Gali No 8, &lt;Mohalla/Area&gt;, &lt;Landmark&gt;, Delhi -110030</v>
      </c>
      <c r="R53" s="86" t="str">
        <f ca="1" t="shared" si="6"/>
        <v>H.N.1, Gali No 2, &lt;Mohalla/Area&gt;, &lt;Landmark&gt;, New Delhi -110007</v>
      </c>
      <c r="S53" s="49" t="s">
        <v>230</v>
      </c>
      <c r="T53" s="49" t="s">
        <v>69</v>
      </c>
      <c r="U53" s="57">
        <v>110007</v>
      </c>
      <c r="V53" s="47">
        <v>78964765998</v>
      </c>
      <c r="W53" s="47">
        <v>92878807921</v>
      </c>
      <c r="X53" s="49" t="s">
        <v>190</v>
      </c>
      <c r="Y53" s="49" t="s">
        <v>703</v>
      </c>
      <c r="Z53" s="49" t="s">
        <v>704</v>
      </c>
      <c r="AA53" s="49" t="s">
        <v>91</v>
      </c>
      <c r="AB53" s="49" t="s">
        <v>74</v>
      </c>
      <c r="AC53" s="49" t="s">
        <v>705</v>
      </c>
      <c r="AD53" s="49" t="s">
        <v>706</v>
      </c>
      <c r="AE53" s="49" t="s">
        <v>707</v>
      </c>
      <c r="AF53" s="47" t="s">
        <v>708</v>
      </c>
      <c r="AG53" s="57">
        <v>107313820911</v>
      </c>
      <c r="AH53" s="49" t="s">
        <v>709</v>
      </c>
      <c r="AI53" s="92" t="s">
        <v>79</v>
      </c>
      <c r="AJ53" s="49" t="str">
        <f ca="1" t="shared" si="7"/>
        <v>6 Years 4 Months 9 Days </v>
      </c>
      <c r="AK53" s="10" t="s">
        <v>80</v>
      </c>
      <c r="AL53" s="49" t="s">
        <v>80</v>
      </c>
      <c r="AM53" s="49" t="s">
        <v>69</v>
      </c>
      <c r="AN53" s="50" t="s">
        <v>81</v>
      </c>
      <c r="AO53" s="96" t="s">
        <v>96</v>
      </c>
      <c r="AP53" s="96" t="s">
        <v>83</v>
      </c>
      <c r="AQ53" s="96" t="s">
        <v>109</v>
      </c>
      <c r="AR53" s="97">
        <v>32350</v>
      </c>
      <c r="AS53" s="97">
        <v>32350</v>
      </c>
      <c r="AT53" s="97">
        <v>0</v>
      </c>
      <c r="AU53" s="98">
        <f t="shared" si="8"/>
        <v>64700</v>
      </c>
      <c r="AV53" s="98">
        <v>1800</v>
      </c>
      <c r="AW53" s="98">
        <v>0</v>
      </c>
      <c r="AX53" s="98">
        <v>66500</v>
      </c>
      <c r="AY53" s="98">
        <v>1800</v>
      </c>
      <c r="AZ53" s="98">
        <v>0</v>
      </c>
      <c r="BA53" s="103">
        <v>62900</v>
      </c>
      <c r="BB53" s="47" t="s">
        <v>143</v>
      </c>
      <c r="BC53" s="98">
        <v>0</v>
      </c>
      <c r="BD53" s="98">
        <v>0</v>
      </c>
      <c r="BE53" s="98">
        <v>0</v>
      </c>
      <c r="BF53" s="98">
        <v>0</v>
      </c>
      <c r="BG53" s="98">
        <v>0</v>
      </c>
      <c r="BH53" s="98">
        <v>0</v>
      </c>
    </row>
    <row r="54" ht="15" spans="1:60">
      <c r="A54" s="47">
        <f t="shared" si="9"/>
        <v>53</v>
      </c>
      <c r="B54" s="48" t="s">
        <v>710</v>
      </c>
      <c r="C54" s="49" t="s">
        <v>711</v>
      </c>
      <c r="D54" s="50" t="s">
        <v>712</v>
      </c>
      <c r="E54" s="51" t="s">
        <v>147</v>
      </c>
      <c r="F54" s="52">
        <v>35052</v>
      </c>
      <c r="G54" s="53">
        <v>25</v>
      </c>
      <c r="H54" s="54">
        <v>42919</v>
      </c>
      <c r="I54" s="73">
        <v>43103</v>
      </c>
      <c r="J54" s="51" t="s">
        <v>64</v>
      </c>
      <c r="K54" s="49" t="s">
        <v>113</v>
      </c>
      <c r="L54" s="49" t="s">
        <v>713</v>
      </c>
      <c r="M54" s="74">
        <v>44548</v>
      </c>
      <c r="N54" s="75">
        <v>44549</v>
      </c>
      <c r="O54" s="49" t="s">
        <v>130</v>
      </c>
      <c r="P54" s="49" t="s">
        <v>68</v>
      </c>
      <c r="Q54" s="86" t="str">
        <f ca="1" t="shared" si="5"/>
        <v>H.N.19, Gali No 9, &lt;Mohalla/Area&gt;, &lt;Landmark&gt;, Delhi -110043</v>
      </c>
      <c r="R54" s="86" t="str">
        <f ca="1" t="shared" si="6"/>
        <v>H.N.9, Gali No 7, &lt;Mohalla/Area&gt;, &lt;Landmark&gt;, Sahibabad -201005</v>
      </c>
      <c r="S54" s="49" t="s">
        <v>714</v>
      </c>
      <c r="T54" s="49" t="s">
        <v>518</v>
      </c>
      <c r="U54" s="57">
        <v>201005</v>
      </c>
      <c r="V54" s="47">
        <v>81879583414</v>
      </c>
      <c r="W54" s="47">
        <v>90840289721</v>
      </c>
      <c r="X54" s="49" t="s">
        <v>115</v>
      </c>
      <c r="Y54" s="49" t="s">
        <v>715</v>
      </c>
      <c r="Z54" s="49" t="s">
        <v>716</v>
      </c>
      <c r="AA54" s="49" t="s">
        <v>167</v>
      </c>
      <c r="AB54" s="49" t="s">
        <v>74</v>
      </c>
      <c r="AC54" s="49" t="s">
        <v>717</v>
      </c>
      <c r="AD54" s="49" t="s">
        <v>718</v>
      </c>
      <c r="AE54" s="49" t="s">
        <v>719</v>
      </c>
      <c r="AF54" s="47" t="s">
        <v>720</v>
      </c>
      <c r="AG54" s="57">
        <v>107286434176</v>
      </c>
      <c r="AH54" s="49" t="s">
        <v>721</v>
      </c>
      <c r="AI54" s="92">
        <v>1112763044</v>
      </c>
      <c r="AJ54" s="49" t="str">
        <f ca="1" t="shared" si="7"/>
        <v>6 Years 3 Months 25 Days </v>
      </c>
      <c r="AK54" s="10" t="s">
        <v>722</v>
      </c>
      <c r="AL54" s="49" t="s">
        <v>80</v>
      </c>
      <c r="AM54" s="49" t="s">
        <v>69</v>
      </c>
      <c r="AN54" s="50" t="s">
        <v>81</v>
      </c>
      <c r="AO54" s="96" t="s">
        <v>108</v>
      </c>
      <c r="AP54" s="96" t="s">
        <v>83</v>
      </c>
      <c r="AQ54" s="96" t="s">
        <v>83</v>
      </c>
      <c r="AR54" s="97">
        <v>17250</v>
      </c>
      <c r="AS54" s="97">
        <v>17250</v>
      </c>
      <c r="AT54" s="97">
        <v>0</v>
      </c>
      <c r="AU54" s="98">
        <f t="shared" si="8"/>
        <v>34500</v>
      </c>
      <c r="AV54" s="98">
        <v>1800</v>
      </c>
      <c r="AW54" s="98">
        <v>0</v>
      </c>
      <c r="AX54" s="98">
        <v>36300</v>
      </c>
      <c r="AY54" s="98">
        <v>1800</v>
      </c>
      <c r="AZ54" s="98">
        <v>0</v>
      </c>
      <c r="BA54" s="103">
        <v>32700</v>
      </c>
      <c r="BB54" s="47" t="s">
        <v>143</v>
      </c>
      <c r="BC54" s="98">
        <v>0</v>
      </c>
      <c r="BD54" s="98">
        <v>0</v>
      </c>
      <c r="BE54" s="98">
        <v>0</v>
      </c>
      <c r="BF54" s="98">
        <v>0</v>
      </c>
      <c r="BG54" s="98">
        <v>0</v>
      </c>
      <c r="BH54" s="98">
        <v>0</v>
      </c>
    </row>
    <row r="55" ht="15" spans="1:60">
      <c r="A55" s="47">
        <f t="shared" si="9"/>
        <v>54</v>
      </c>
      <c r="B55" s="48" t="s">
        <v>723</v>
      </c>
      <c r="C55" s="49" t="s">
        <v>724</v>
      </c>
      <c r="D55" s="50" t="s">
        <v>725</v>
      </c>
      <c r="E55" s="51" t="s">
        <v>63</v>
      </c>
      <c r="F55" s="57" t="s">
        <v>726</v>
      </c>
      <c r="G55" s="53">
        <v>38</v>
      </c>
      <c r="H55" s="54">
        <v>42926</v>
      </c>
      <c r="I55" s="73">
        <v>43110</v>
      </c>
      <c r="J55" s="51" t="s">
        <v>64</v>
      </c>
      <c r="K55" s="49" t="s">
        <v>88</v>
      </c>
      <c r="L55" s="49" t="s">
        <v>685</v>
      </c>
      <c r="M55" s="74">
        <v>44396</v>
      </c>
      <c r="N55" s="75">
        <v>44367</v>
      </c>
      <c r="O55" s="49" t="s">
        <v>67</v>
      </c>
      <c r="P55" s="49" t="s">
        <v>68</v>
      </c>
      <c r="Q55" s="86" t="str">
        <f ca="1" t="shared" si="5"/>
        <v>H.N.7, Gali No 5, &lt;Mohalla/Area&gt;, &lt;Landmark&gt;, Delhi -110065</v>
      </c>
      <c r="R55" s="86" t="str">
        <f ca="1" t="shared" si="6"/>
        <v>H.N.2, Gali No 2, &lt;Mohalla/Area&gt;, &lt;Landmark&gt;, Delhi -110091</v>
      </c>
      <c r="S55" s="49" t="s">
        <v>69</v>
      </c>
      <c r="T55" s="49" t="s">
        <v>69</v>
      </c>
      <c r="U55" s="57">
        <v>110091</v>
      </c>
      <c r="V55" s="47">
        <v>84851787080</v>
      </c>
      <c r="W55" s="47">
        <v>94570656378</v>
      </c>
      <c r="X55" s="49" t="s">
        <v>190</v>
      </c>
      <c r="Y55" s="49" t="s">
        <v>727</v>
      </c>
      <c r="Z55" s="49" t="s">
        <v>728</v>
      </c>
      <c r="AA55" s="49" t="s">
        <v>91</v>
      </c>
      <c r="AB55" s="49" t="s">
        <v>74</v>
      </c>
      <c r="AC55" s="49" t="s">
        <v>729</v>
      </c>
      <c r="AD55" s="49" t="s">
        <v>730</v>
      </c>
      <c r="AE55" s="49" t="s">
        <v>731</v>
      </c>
      <c r="AF55" s="47" t="s">
        <v>732</v>
      </c>
      <c r="AG55" s="49" t="s">
        <v>79</v>
      </c>
      <c r="AH55" s="49" t="s">
        <v>79</v>
      </c>
      <c r="AI55" s="92">
        <v>1143853433</v>
      </c>
      <c r="AJ55" s="49" t="str">
        <f ca="1" t="shared" si="7"/>
        <v>6 Years 3 Months 18 Days </v>
      </c>
      <c r="AK55" s="93" t="s">
        <v>409</v>
      </c>
      <c r="AL55" s="49" t="s">
        <v>66</v>
      </c>
      <c r="AM55" s="49" t="s">
        <v>69</v>
      </c>
      <c r="AN55" s="50" t="s">
        <v>81</v>
      </c>
      <c r="AO55" s="96" t="s">
        <v>123</v>
      </c>
      <c r="AP55" s="96" t="s">
        <v>83</v>
      </c>
      <c r="AQ55" s="96" t="s">
        <v>83</v>
      </c>
      <c r="AR55" s="97">
        <v>15544</v>
      </c>
      <c r="AS55" s="97">
        <v>7656</v>
      </c>
      <c r="AT55" s="97">
        <v>0</v>
      </c>
      <c r="AU55" s="98">
        <f t="shared" si="8"/>
        <v>23200</v>
      </c>
      <c r="AV55" s="98">
        <v>1800</v>
      </c>
      <c r="AW55" s="98">
        <v>0</v>
      </c>
      <c r="AX55" s="98">
        <v>25000</v>
      </c>
      <c r="AY55" s="98">
        <v>1800</v>
      </c>
      <c r="AZ55" s="98">
        <v>0</v>
      </c>
      <c r="BA55" s="103">
        <v>21400</v>
      </c>
      <c r="BB55" s="47" t="s">
        <v>143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</row>
    <row r="56" ht="15" spans="1:60">
      <c r="A56" s="47">
        <f t="shared" si="9"/>
        <v>55</v>
      </c>
      <c r="B56" s="48" t="s">
        <v>733</v>
      </c>
      <c r="C56" s="49" t="s">
        <v>734</v>
      </c>
      <c r="D56" s="50" t="s">
        <v>735</v>
      </c>
      <c r="E56" s="51" t="s">
        <v>63</v>
      </c>
      <c r="F56" s="52">
        <v>33451</v>
      </c>
      <c r="G56" s="53">
        <v>29</v>
      </c>
      <c r="H56" s="54">
        <v>42936</v>
      </c>
      <c r="I56" s="73">
        <v>43120</v>
      </c>
      <c r="J56" s="51" t="s">
        <v>64</v>
      </c>
      <c r="K56" s="49" t="s">
        <v>242</v>
      </c>
      <c r="L56" s="49" t="s">
        <v>736</v>
      </c>
      <c r="M56" s="74">
        <v>44395</v>
      </c>
      <c r="N56" s="75">
        <v>44396</v>
      </c>
      <c r="O56" s="49" t="s">
        <v>130</v>
      </c>
      <c r="P56" s="49" t="s">
        <v>131</v>
      </c>
      <c r="Q56" s="86" t="str">
        <f ca="1" t="shared" si="5"/>
        <v>H.N.7, Gali No 3, &lt;Mohalla/Area&gt;, &lt;Landmark&gt;, Delhi -110099</v>
      </c>
      <c r="R56" s="86" t="str">
        <f ca="1" t="shared" si="6"/>
        <v>H.N.14, Gali No 2, &lt;Mohalla/Area&gt;, &lt;Landmark&gt;, U.S Nagar -263143</v>
      </c>
      <c r="S56" s="49" t="s">
        <v>737</v>
      </c>
      <c r="T56" s="49" t="s">
        <v>738</v>
      </c>
      <c r="U56" s="57">
        <v>263143</v>
      </c>
      <c r="V56" s="47">
        <v>86568599947</v>
      </c>
      <c r="W56" s="47">
        <v>84474173131</v>
      </c>
      <c r="X56" s="49" t="s">
        <v>115</v>
      </c>
      <c r="Y56" s="49" t="s">
        <v>739</v>
      </c>
      <c r="Z56" s="49" t="s">
        <v>740</v>
      </c>
      <c r="AA56" s="49" t="s">
        <v>91</v>
      </c>
      <c r="AB56" s="49" t="s">
        <v>74</v>
      </c>
      <c r="AC56" s="49" t="s">
        <v>741</v>
      </c>
      <c r="AD56" s="49" t="s">
        <v>742</v>
      </c>
      <c r="AE56" s="49" t="s">
        <v>743</v>
      </c>
      <c r="AF56" s="47" t="s">
        <v>744</v>
      </c>
      <c r="AG56" s="57">
        <v>105231857766</v>
      </c>
      <c r="AH56" s="49" t="s">
        <v>745</v>
      </c>
      <c r="AI56" s="92" t="s">
        <v>79</v>
      </c>
      <c r="AJ56" s="49" t="str">
        <f ca="1" t="shared" si="7"/>
        <v>6 Years 3 Months 8 Days </v>
      </c>
      <c r="AK56" s="10" t="s">
        <v>379</v>
      </c>
      <c r="AL56" s="10" t="s">
        <v>162</v>
      </c>
      <c r="AM56" s="49" t="s">
        <v>69</v>
      </c>
      <c r="AN56" s="50" t="s">
        <v>81</v>
      </c>
      <c r="AO56" s="96" t="s">
        <v>142</v>
      </c>
      <c r="AP56" s="96" t="s">
        <v>83</v>
      </c>
      <c r="AQ56" s="96" t="s">
        <v>109</v>
      </c>
      <c r="AR56" s="97">
        <v>31600</v>
      </c>
      <c r="AS56" s="97">
        <v>31600</v>
      </c>
      <c r="AT56" s="97">
        <v>0</v>
      </c>
      <c r="AU56" s="98">
        <f t="shared" si="8"/>
        <v>63200</v>
      </c>
      <c r="AV56" s="98">
        <v>1800</v>
      </c>
      <c r="AW56" s="98">
        <v>0</v>
      </c>
      <c r="AX56" s="98">
        <v>65000</v>
      </c>
      <c r="AY56" s="98">
        <v>1800</v>
      </c>
      <c r="AZ56" s="98">
        <v>0</v>
      </c>
      <c r="BA56" s="103">
        <v>61400</v>
      </c>
      <c r="BB56" s="47" t="s">
        <v>143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</row>
    <row r="57" s="42" customFormat="1" ht="15" spans="1:60">
      <c r="A57" s="58">
        <f t="shared" si="9"/>
        <v>56</v>
      </c>
      <c r="B57" s="59" t="s">
        <v>746</v>
      </c>
      <c r="C57" s="60" t="s">
        <v>747</v>
      </c>
      <c r="D57" s="61" t="s">
        <v>748</v>
      </c>
      <c r="E57" s="58" t="s">
        <v>63</v>
      </c>
      <c r="F57" s="62">
        <v>35045</v>
      </c>
      <c r="G57" s="63">
        <v>25</v>
      </c>
      <c r="H57" s="66">
        <v>42942</v>
      </c>
      <c r="I57" s="79">
        <v>43126</v>
      </c>
      <c r="J57" s="58" t="s">
        <v>64</v>
      </c>
      <c r="K57" s="60" t="s">
        <v>426</v>
      </c>
      <c r="L57" s="60" t="s">
        <v>749</v>
      </c>
      <c r="M57" s="80">
        <v>44396</v>
      </c>
      <c r="N57" s="81">
        <v>44367</v>
      </c>
      <c r="O57" s="60" t="s">
        <v>130</v>
      </c>
      <c r="P57" s="60" t="s">
        <v>68</v>
      </c>
      <c r="Q57" s="87" t="str">
        <f ca="1" t="shared" si="5"/>
        <v>H.N.8, Gali No 2, &lt;Mohalla/Area&gt;, &lt;Landmark&gt;, Delhi -110093</v>
      </c>
      <c r="R57" s="87" t="str">
        <f ca="1" t="shared" si="6"/>
        <v>H.N.14, Gali No 1, &lt;Mohalla/Area&gt;, &lt;Landmark&gt;, Karnal -132001</v>
      </c>
      <c r="S57" s="60" t="s">
        <v>750</v>
      </c>
      <c r="T57" s="60" t="s">
        <v>657</v>
      </c>
      <c r="U57" s="88">
        <v>132001</v>
      </c>
      <c r="V57" s="58">
        <v>91679544194</v>
      </c>
      <c r="W57" s="58">
        <v>82818604423</v>
      </c>
      <c r="X57" s="60" t="s">
        <v>333</v>
      </c>
      <c r="Y57" s="60" t="s">
        <v>751</v>
      </c>
      <c r="Z57" s="60" t="s">
        <v>752</v>
      </c>
      <c r="AA57" s="91" t="s">
        <v>359</v>
      </c>
      <c r="AB57" s="60" t="s">
        <v>74</v>
      </c>
      <c r="AC57" s="60" t="s">
        <v>753</v>
      </c>
      <c r="AD57" s="60" t="s">
        <v>754</v>
      </c>
      <c r="AE57" s="60" t="s">
        <v>755</v>
      </c>
      <c r="AF57" s="58" t="s">
        <v>756</v>
      </c>
      <c r="AG57" s="88">
        <v>106786520563</v>
      </c>
      <c r="AH57" s="60" t="s">
        <v>158</v>
      </c>
      <c r="AI57" s="92">
        <v>1143853458</v>
      </c>
      <c r="AJ57" s="60" t="str">
        <f ca="1" t="shared" si="7"/>
        <v>6 Years 3 Months 2 Days </v>
      </c>
      <c r="AK57" s="61" t="s">
        <v>655</v>
      </c>
      <c r="AL57" s="60" t="s">
        <v>66</v>
      </c>
      <c r="AM57" s="60" t="s">
        <v>69</v>
      </c>
      <c r="AN57" s="61" t="s">
        <v>81</v>
      </c>
      <c r="AO57" s="99" t="s">
        <v>82</v>
      </c>
      <c r="AP57" s="99" t="s">
        <v>83</v>
      </c>
      <c r="AQ57" s="96" t="s">
        <v>83</v>
      </c>
      <c r="AR57" s="100">
        <v>11558.84</v>
      </c>
      <c r="AS57" s="100">
        <v>5693.16</v>
      </c>
      <c r="AT57" s="100">
        <v>0</v>
      </c>
      <c r="AU57" s="98">
        <f t="shared" si="8"/>
        <v>17252</v>
      </c>
      <c r="AV57" s="101">
        <v>1387</v>
      </c>
      <c r="AW57" s="101">
        <v>561</v>
      </c>
      <c r="AX57" s="101">
        <v>19200</v>
      </c>
      <c r="AY57" s="101">
        <v>1387</v>
      </c>
      <c r="AZ57" s="101">
        <v>561</v>
      </c>
      <c r="BA57" s="104">
        <v>15304</v>
      </c>
      <c r="BB57" s="58" t="s">
        <v>143</v>
      </c>
      <c r="BC57" s="101">
        <v>0</v>
      </c>
      <c r="BD57" s="101">
        <v>0</v>
      </c>
      <c r="BE57" s="101">
        <v>0</v>
      </c>
      <c r="BF57" s="101">
        <v>0</v>
      </c>
      <c r="BG57" s="101">
        <v>0</v>
      </c>
      <c r="BH57" s="101">
        <v>0</v>
      </c>
    </row>
    <row r="58" ht="15" spans="1:60">
      <c r="A58" s="47">
        <f t="shared" si="9"/>
        <v>57</v>
      </c>
      <c r="B58" s="48" t="s">
        <v>757</v>
      </c>
      <c r="C58" s="49" t="s">
        <v>758</v>
      </c>
      <c r="D58" s="50" t="s">
        <v>759</v>
      </c>
      <c r="E58" s="51" t="s">
        <v>63</v>
      </c>
      <c r="F58" s="52">
        <v>34330</v>
      </c>
      <c r="G58" s="53">
        <v>27</v>
      </c>
      <c r="H58" s="54">
        <v>42955</v>
      </c>
      <c r="I58" s="73">
        <v>43139</v>
      </c>
      <c r="J58" s="51" t="s">
        <v>64</v>
      </c>
      <c r="K58" s="49" t="s">
        <v>128</v>
      </c>
      <c r="L58" s="49" t="s">
        <v>760</v>
      </c>
      <c r="M58" s="74">
        <v>44246</v>
      </c>
      <c r="N58" s="75">
        <v>44247</v>
      </c>
      <c r="O58" s="49" t="s">
        <v>130</v>
      </c>
      <c r="P58" s="49" t="s">
        <v>68</v>
      </c>
      <c r="Q58" s="86" t="str">
        <f ca="1" t="shared" si="5"/>
        <v>H.N.18, Gali No 6, &lt;Mohalla/Area&gt;, &lt;Landmark&gt;, Delhi -110069</v>
      </c>
      <c r="R58" s="86" t="str">
        <f ca="1" t="shared" si="6"/>
        <v>H.N.15, Gali No 10, &lt;Mohalla/Area&gt;, &lt;Landmark&gt;, Kolkata -700042</v>
      </c>
      <c r="S58" s="49" t="s">
        <v>761</v>
      </c>
      <c r="T58" s="49" t="s">
        <v>280</v>
      </c>
      <c r="U58" s="57">
        <v>700042</v>
      </c>
      <c r="V58" s="47">
        <v>94207342206</v>
      </c>
      <c r="W58" s="47">
        <v>87057805556</v>
      </c>
      <c r="X58" s="49" t="s">
        <v>115</v>
      </c>
      <c r="Y58" s="49" t="s">
        <v>762</v>
      </c>
      <c r="Z58" s="49" t="s">
        <v>763</v>
      </c>
      <c r="AA58" s="49" t="s">
        <v>764</v>
      </c>
      <c r="AB58" s="49" t="s">
        <v>74</v>
      </c>
      <c r="AC58" s="49" t="s">
        <v>765</v>
      </c>
      <c r="AD58" s="49" t="s">
        <v>766</v>
      </c>
      <c r="AE58" s="49" t="s">
        <v>767</v>
      </c>
      <c r="AF58" s="47" t="s">
        <v>768</v>
      </c>
      <c r="AG58" s="57">
        <v>102236761914</v>
      </c>
      <c r="AH58" s="49" t="s">
        <v>769</v>
      </c>
      <c r="AI58" s="92" t="s">
        <v>79</v>
      </c>
      <c r="AJ58" s="49" t="str">
        <f ca="1" t="shared" si="7"/>
        <v>6 Years 2 Months 20 Days </v>
      </c>
      <c r="AK58" s="10" t="s">
        <v>293</v>
      </c>
      <c r="AL58" s="49" t="s">
        <v>80</v>
      </c>
      <c r="AM58" s="49" t="s">
        <v>69</v>
      </c>
      <c r="AN58" s="50" t="s">
        <v>81</v>
      </c>
      <c r="AO58" s="96" t="s">
        <v>96</v>
      </c>
      <c r="AP58" s="96" t="s">
        <v>83</v>
      </c>
      <c r="AQ58" s="96" t="s">
        <v>109</v>
      </c>
      <c r="AR58" s="97">
        <v>22300</v>
      </c>
      <c r="AS58" s="97">
        <v>22300</v>
      </c>
      <c r="AT58" s="97">
        <v>0</v>
      </c>
      <c r="AU58" s="98">
        <f t="shared" si="8"/>
        <v>44600</v>
      </c>
      <c r="AV58" s="98">
        <v>1800</v>
      </c>
      <c r="AW58" s="98">
        <v>0</v>
      </c>
      <c r="AX58" s="98">
        <v>46400</v>
      </c>
      <c r="AY58" s="98">
        <v>1800</v>
      </c>
      <c r="AZ58" s="98">
        <v>0</v>
      </c>
      <c r="BA58" s="103">
        <v>42800</v>
      </c>
      <c r="BB58" s="47" t="s">
        <v>143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</row>
    <row r="59" ht="15" spans="1:60">
      <c r="A59" s="47">
        <f t="shared" si="9"/>
        <v>58</v>
      </c>
      <c r="B59" s="48" t="s">
        <v>770</v>
      </c>
      <c r="C59" s="49" t="s">
        <v>771</v>
      </c>
      <c r="D59" s="50" t="s">
        <v>772</v>
      </c>
      <c r="E59" s="51" t="s">
        <v>63</v>
      </c>
      <c r="F59" s="52">
        <v>29130</v>
      </c>
      <c r="G59" s="53">
        <v>41</v>
      </c>
      <c r="H59" s="54">
        <v>42963</v>
      </c>
      <c r="I59" s="73">
        <v>43055</v>
      </c>
      <c r="J59" s="51" t="s">
        <v>64</v>
      </c>
      <c r="K59" s="49" t="s">
        <v>65</v>
      </c>
      <c r="L59" s="49" t="s">
        <v>773</v>
      </c>
      <c r="M59" s="74">
        <v>44427</v>
      </c>
      <c r="N59" s="75">
        <v>44428</v>
      </c>
      <c r="O59" s="49" t="s">
        <v>67</v>
      </c>
      <c r="P59" s="49" t="s">
        <v>294</v>
      </c>
      <c r="Q59" s="86" t="str">
        <f ca="1" t="shared" si="5"/>
        <v>H.N.19, Gali No 5, &lt;Mohalla/Area&gt;, &lt;Landmark&gt;, Delhi -110076</v>
      </c>
      <c r="R59" s="86" t="str">
        <f ca="1" t="shared" si="6"/>
        <v>H.N.6, Gali No 3, &lt;Mohalla/Area&gt;, &lt;Landmark&gt;, Kolkata -712232</v>
      </c>
      <c r="S59" s="49" t="s">
        <v>761</v>
      </c>
      <c r="T59" s="49" t="s">
        <v>280</v>
      </c>
      <c r="U59" s="57">
        <v>712232</v>
      </c>
      <c r="V59" s="47">
        <v>90034522428</v>
      </c>
      <c r="W59" s="47">
        <v>92158317385</v>
      </c>
      <c r="X59" s="49" t="s">
        <v>190</v>
      </c>
      <c r="Y59" s="49" t="s">
        <v>774</v>
      </c>
      <c r="Z59" s="49" t="s">
        <v>775</v>
      </c>
      <c r="AA59" s="49" t="s">
        <v>91</v>
      </c>
      <c r="AB59" s="49" t="s">
        <v>74</v>
      </c>
      <c r="AC59" s="49" t="s">
        <v>776</v>
      </c>
      <c r="AD59" s="49" t="s">
        <v>777</v>
      </c>
      <c r="AE59" s="49" t="s">
        <v>778</v>
      </c>
      <c r="AF59" s="47" t="s">
        <v>779</v>
      </c>
      <c r="AG59" s="49" t="s">
        <v>79</v>
      </c>
      <c r="AH59" s="49" t="s">
        <v>79</v>
      </c>
      <c r="AI59" s="92" t="s">
        <v>79</v>
      </c>
      <c r="AJ59" s="49" t="str">
        <f ca="1" t="shared" si="7"/>
        <v>6 Years 2 Months 12 Days </v>
      </c>
      <c r="AK59" s="10" t="s">
        <v>722</v>
      </c>
      <c r="AL59" s="49" t="s">
        <v>66</v>
      </c>
      <c r="AM59" s="49" t="s">
        <v>69</v>
      </c>
      <c r="AN59" s="50" t="s">
        <v>81</v>
      </c>
      <c r="AO59" s="96" t="s">
        <v>108</v>
      </c>
      <c r="AP59" s="96" t="s">
        <v>109</v>
      </c>
      <c r="AQ59" s="96" t="s">
        <v>109</v>
      </c>
      <c r="AR59" s="97">
        <v>23850</v>
      </c>
      <c r="AS59" s="97">
        <v>23850</v>
      </c>
      <c r="AT59" s="97">
        <v>0</v>
      </c>
      <c r="AU59" s="98">
        <f t="shared" si="8"/>
        <v>47700</v>
      </c>
      <c r="AV59" s="98">
        <v>0</v>
      </c>
      <c r="AW59" s="98">
        <v>0</v>
      </c>
      <c r="AX59" s="98">
        <v>47700</v>
      </c>
      <c r="AY59" s="98">
        <v>0</v>
      </c>
      <c r="AZ59" s="98">
        <v>0</v>
      </c>
      <c r="BA59" s="103">
        <v>47700</v>
      </c>
      <c r="BB59" s="47" t="s">
        <v>173</v>
      </c>
      <c r="BC59" s="98">
        <v>0</v>
      </c>
      <c r="BD59" s="98">
        <v>0</v>
      </c>
      <c r="BE59" s="98">
        <v>0</v>
      </c>
      <c r="BF59" s="98">
        <v>0</v>
      </c>
      <c r="BG59" s="98">
        <v>0</v>
      </c>
      <c r="BH59" s="98">
        <v>0</v>
      </c>
    </row>
    <row r="60" ht="15" spans="1:60">
      <c r="A60" s="47">
        <f t="shared" si="9"/>
        <v>59</v>
      </c>
      <c r="B60" s="48" t="s">
        <v>780</v>
      </c>
      <c r="C60" s="49" t="s">
        <v>781</v>
      </c>
      <c r="D60" s="50" t="s">
        <v>782</v>
      </c>
      <c r="E60" s="51" t="s">
        <v>63</v>
      </c>
      <c r="F60" s="52">
        <v>30119</v>
      </c>
      <c r="G60" s="53">
        <v>38</v>
      </c>
      <c r="H60" s="54">
        <v>42963</v>
      </c>
      <c r="I60" s="73">
        <v>43147</v>
      </c>
      <c r="J60" s="51" t="s">
        <v>64</v>
      </c>
      <c r="K60" s="49" t="s">
        <v>783</v>
      </c>
      <c r="L60" s="49" t="s">
        <v>784</v>
      </c>
      <c r="M60" s="74">
        <v>44426</v>
      </c>
      <c r="N60" s="75">
        <v>44427</v>
      </c>
      <c r="O60" s="49" t="s">
        <v>67</v>
      </c>
      <c r="P60" s="49" t="s">
        <v>131</v>
      </c>
      <c r="Q60" s="86" t="str">
        <f ca="1" t="shared" si="5"/>
        <v>H.N.17, Gali No 10, &lt;Mohalla/Area&gt;, &lt;Landmark&gt;, Delhi -110071</v>
      </c>
      <c r="R60" s="86" t="str">
        <f ca="1" t="shared" si="6"/>
        <v>H.N.12, Gali No 2, &lt;Mohalla/Area&gt;, &lt;Landmark&gt;, Banglore -560085</v>
      </c>
      <c r="S60" s="49" t="s">
        <v>785</v>
      </c>
      <c r="T60" s="49" t="s">
        <v>786</v>
      </c>
      <c r="U60" s="57">
        <v>560085</v>
      </c>
      <c r="V60" s="47">
        <v>88833120204</v>
      </c>
      <c r="W60" s="47">
        <v>91256678332</v>
      </c>
      <c r="X60" s="49" t="s">
        <v>281</v>
      </c>
      <c r="Y60" s="49" t="s">
        <v>787</v>
      </c>
      <c r="Z60" s="49" t="s">
        <v>788</v>
      </c>
      <c r="AA60" s="49" t="s">
        <v>73</v>
      </c>
      <c r="AB60" s="49" t="s">
        <v>74</v>
      </c>
      <c r="AC60" s="49" t="s">
        <v>789</v>
      </c>
      <c r="AD60" s="49" t="s">
        <v>790</v>
      </c>
      <c r="AE60" s="49" t="s">
        <v>791</v>
      </c>
      <c r="AF60" s="47" t="s">
        <v>792</v>
      </c>
      <c r="AG60" s="57">
        <v>102551979811</v>
      </c>
      <c r="AH60" s="49" t="s">
        <v>793</v>
      </c>
      <c r="AI60" s="92" t="s">
        <v>79</v>
      </c>
      <c r="AJ60" s="49" t="str">
        <f ca="1" t="shared" si="7"/>
        <v>6 Years 2 Months 12 Days </v>
      </c>
      <c r="AK60" s="10" t="s">
        <v>391</v>
      </c>
      <c r="AL60" s="10" t="s">
        <v>356</v>
      </c>
      <c r="AM60" s="49" t="s">
        <v>69</v>
      </c>
      <c r="AN60" s="50" t="s">
        <v>81</v>
      </c>
      <c r="AO60" s="96" t="s">
        <v>123</v>
      </c>
      <c r="AP60" s="96" t="s">
        <v>83</v>
      </c>
      <c r="AQ60" s="96" t="s">
        <v>109</v>
      </c>
      <c r="AR60" s="97">
        <v>17554</v>
      </c>
      <c r="AS60" s="97">
        <v>8646</v>
      </c>
      <c r="AT60" s="97">
        <v>0</v>
      </c>
      <c r="AU60" s="98">
        <f t="shared" si="8"/>
        <v>26200</v>
      </c>
      <c r="AV60" s="98">
        <v>1800</v>
      </c>
      <c r="AW60" s="98">
        <v>0</v>
      </c>
      <c r="AX60" s="98">
        <v>28000</v>
      </c>
      <c r="AY60" s="98">
        <v>1800</v>
      </c>
      <c r="AZ60" s="98">
        <v>0</v>
      </c>
      <c r="BA60" s="103">
        <v>24400</v>
      </c>
      <c r="BB60" s="47" t="s">
        <v>143</v>
      </c>
      <c r="BC60" s="98">
        <v>0</v>
      </c>
      <c r="BD60" s="98">
        <v>0</v>
      </c>
      <c r="BE60" s="98">
        <v>0</v>
      </c>
      <c r="BF60" s="98">
        <v>0</v>
      </c>
      <c r="BG60" s="98">
        <v>0</v>
      </c>
      <c r="BH60" s="98">
        <v>0</v>
      </c>
    </row>
    <row r="61" ht="15" spans="1:60">
      <c r="A61" s="47">
        <f t="shared" si="9"/>
        <v>60</v>
      </c>
      <c r="B61" s="48" t="s">
        <v>794</v>
      </c>
      <c r="C61" s="49" t="s">
        <v>795</v>
      </c>
      <c r="D61" s="50" t="s">
        <v>796</v>
      </c>
      <c r="E61" s="51" t="s">
        <v>147</v>
      </c>
      <c r="F61" s="52">
        <v>32350</v>
      </c>
      <c r="G61" s="53">
        <v>32</v>
      </c>
      <c r="H61" s="67" t="s">
        <v>797</v>
      </c>
      <c r="I61" s="73">
        <v>43171</v>
      </c>
      <c r="J61" s="51" t="s">
        <v>64</v>
      </c>
      <c r="K61" s="49" t="s">
        <v>426</v>
      </c>
      <c r="L61" s="49" t="s">
        <v>798</v>
      </c>
      <c r="M61" s="77">
        <v>44459</v>
      </c>
      <c r="N61" s="75">
        <v>44460</v>
      </c>
      <c r="O61" s="49" t="s">
        <v>67</v>
      </c>
      <c r="P61" s="49" t="s">
        <v>68</v>
      </c>
      <c r="Q61" s="86" t="str">
        <f ca="1" t="shared" si="5"/>
        <v>H.N.4, Gali No 4, &lt;Mohalla/Area&gt;, &lt;Landmark&gt;, Delhi -110080</v>
      </c>
      <c r="R61" s="86" t="str">
        <f ca="1" t="shared" si="6"/>
        <v>H.N.16, Gali No 7, &lt;Mohalla/Area&gt;, &lt;Landmark&gt;, Delhi -110085</v>
      </c>
      <c r="S61" s="49" t="s">
        <v>69</v>
      </c>
      <c r="T61" s="49" t="s">
        <v>69</v>
      </c>
      <c r="U61" s="57">
        <v>110085</v>
      </c>
      <c r="V61" s="47">
        <v>83673088627</v>
      </c>
      <c r="W61" s="47">
        <v>93511364812</v>
      </c>
      <c r="X61" s="49" t="s">
        <v>190</v>
      </c>
      <c r="Y61" s="49" t="s">
        <v>799</v>
      </c>
      <c r="Z61" s="49" t="s">
        <v>800</v>
      </c>
      <c r="AA61" s="49" t="s">
        <v>91</v>
      </c>
      <c r="AB61" s="49" t="s">
        <v>74</v>
      </c>
      <c r="AC61" s="49" t="s">
        <v>801</v>
      </c>
      <c r="AD61" s="49" t="s">
        <v>802</v>
      </c>
      <c r="AE61" s="49" t="s">
        <v>803</v>
      </c>
      <c r="AF61" s="47" t="s">
        <v>804</v>
      </c>
      <c r="AG61" s="57">
        <v>102298195687</v>
      </c>
      <c r="AH61" s="49" t="s">
        <v>805</v>
      </c>
      <c r="AI61" s="92">
        <v>1143853424</v>
      </c>
      <c r="AJ61" s="49" t="str">
        <f ca="1" t="shared" si="7"/>
        <v>6 Years 1 Months 16 Days </v>
      </c>
      <c r="AK61" s="10" t="s">
        <v>203</v>
      </c>
      <c r="AL61" s="10" t="s">
        <v>186</v>
      </c>
      <c r="AM61" s="49" t="s">
        <v>69</v>
      </c>
      <c r="AN61" s="50" t="s">
        <v>81</v>
      </c>
      <c r="AO61" s="96" t="s">
        <v>142</v>
      </c>
      <c r="AP61" s="96" t="s">
        <v>83</v>
      </c>
      <c r="AQ61" s="96" t="s">
        <v>83</v>
      </c>
      <c r="AR61" s="97">
        <v>11197.04</v>
      </c>
      <c r="AS61" s="97">
        <v>5514.96</v>
      </c>
      <c r="AT61" s="97">
        <v>0</v>
      </c>
      <c r="AU61" s="98">
        <f t="shared" si="8"/>
        <v>16712</v>
      </c>
      <c r="AV61" s="98">
        <v>1344</v>
      </c>
      <c r="AW61" s="98">
        <v>544</v>
      </c>
      <c r="AX61" s="98">
        <v>18600</v>
      </c>
      <c r="AY61" s="98">
        <v>1344</v>
      </c>
      <c r="AZ61" s="98">
        <v>544</v>
      </c>
      <c r="BA61" s="103">
        <v>14824</v>
      </c>
      <c r="BB61" s="47" t="s">
        <v>143</v>
      </c>
      <c r="BC61" s="98">
        <v>0</v>
      </c>
      <c r="BD61" s="98">
        <v>0</v>
      </c>
      <c r="BE61" s="98">
        <v>0</v>
      </c>
      <c r="BF61" s="98">
        <v>0</v>
      </c>
      <c r="BG61" s="98">
        <v>0</v>
      </c>
      <c r="BH61" s="98">
        <v>0</v>
      </c>
    </row>
    <row r="62" ht="15" spans="1:60">
      <c r="A62" s="47">
        <f t="shared" si="9"/>
        <v>61</v>
      </c>
      <c r="B62" s="48" t="s">
        <v>806</v>
      </c>
      <c r="C62" s="49" t="s">
        <v>263</v>
      </c>
      <c r="D62" s="50" t="s">
        <v>807</v>
      </c>
      <c r="E62" s="51" t="s">
        <v>63</v>
      </c>
      <c r="F62" s="57" t="s">
        <v>808</v>
      </c>
      <c r="G62" s="53">
        <v>30</v>
      </c>
      <c r="H62" s="54">
        <v>43122</v>
      </c>
      <c r="I62" s="73">
        <v>43303</v>
      </c>
      <c r="J62" s="51" t="s">
        <v>64</v>
      </c>
      <c r="K62" s="49" t="s">
        <v>113</v>
      </c>
      <c r="L62" s="49" t="s">
        <v>266</v>
      </c>
      <c r="M62" s="75">
        <v>44197</v>
      </c>
      <c r="N62" s="75">
        <v>44562</v>
      </c>
      <c r="O62" s="49" t="s">
        <v>130</v>
      </c>
      <c r="P62" s="49" t="s">
        <v>204</v>
      </c>
      <c r="Q62" s="86" t="str">
        <f ca="1" t="shared" si="5"/>
        <v>H.N.17, Gali No 6, &lt;Mohalla/Area&gt;, &lt;Landmark&gt;, Delhi -110034</v>
      </c>
      <c r="R62" s="86" t="str">
        <f ca="1" t="shared" si="6"/>
        <v>H.N.13, Gali No 6, &lt;Mohalla/Area&gt;, &lt;Landmark&gt;, ALIGARH -202001</v>
      </c>
      <c r="S62" s="49" t="s">
        <v>809</v>
      </c>
      <c r="T62" s="49" t="s">
        <v>306</v>
      </c>
      <c r="U62" s="57">
        <v>202001</v>
      </c>
      <c r="V62" s="47">
        <v>85102878194</v>
      </c>
      <c r="W62" s="47">
        <v>94635285918</v>
      </c>
      <c r="X62" s="49" t="s">
        <v>115</v>
      </c>
      <c r="Y62" s="49" t="s">
        <v>269</v>
      </c>
      <c r="Z62" s="49" t="s">
        <v>270</v>
      </c>
      <c r="AA62" s="49" t="s">
        <v>91</v>
      </c>
      <c r="AB62" s="49" t="s">
        <v>74</v>
      </c>
      <c r="AC62" s="49" t="s">
        <v>810</v>
      </c>
      <c r="AD62" s="49" t="s">
        <v>811</v>
      </c>
      <c r="AE62" s="49" t="s">
        <v>812</v>
      </c>
      <c r="AF62" s="47" t="s">
        <v>813</v>
      </c>
      <c r="AG62" s="49" t="s">
        <v>79</v>
      </c>
      <c r="AH62" s="49" t="s">
        <v>79</v>
      </c>
      <c r="AI62" s="92" t="s">
        <v>79</v>
      </c>
      <c r="AJ62" s="49" t="str">
        <f ca="1" t="shared" si="7"/>
        <v>5 Years 9 Months 6 Days </v>
      </c>
      <c r="AK62" s="10" t="s">
        <v>391</v>
      </c>
      <c r="AL62" s="10" t="s">
        <v>114</v>
      </c>
      <c r="AM62" s="49" t="s">
        <v>69</v>
      </c>
      <c r="AN62" s="50" t="s">
        <v>81</v>
      </c>
      <c r="AO62" s="96" t="s">
        <v>82</v>
      </c>
      <c r="AP62" s="96" t="s">
        <v>83</v>
      </c>
      <c r="AQ62" s="96" t="s">
        <v>109</v>
      </c>
      <c r="AR62" s="97">
        <v>35600</v>
      </c>
      <c r="AS62" s="97">
        <v>35600</v>
      </c>
      <c r="AT62" s="97">
        <v>0</v>
      </c>
      <c r="AU62" s="98">
        <f t="shared" si="8"/>
        <v>71200</v>
      </c>
      <c r="AV62" s="98">
        <v>1800</v>
      </c>
      <c r="AW62" s="98">
        <v>0</v>
      </c>
      <c r="AX62" s="98">
        <v>73000</v>
      </c>
      <c r="AY62" s="98">
        <v>1800</v>
      </c>
      <c r="AZ62" s="98">
        <v>0</v>
      </c>
      <c r="BA62" s="103">
        <v>69400</v>
      </c>
      <c r="BB62" s="47" t="s">
        <v>143</v>
      </c>
      <c r="BC62" s="98">
        <v>0</v>
      </c>
      <c r="BD62" s="98">
        <v>0</v>
      </c>
      <c r="BE62" s="98">
        <v>0</v>
      </c>
      <c r="BF62" s="98">
        <v>0</v>
      </c>
      <c r="BG62" s="98">
        <v>0</v>
      </c>
      <c r="BH62" s="98">
        <v>0</v>
      </c>
    </row>
    <row r="63" ht="15" spans="1:60">
      <c r="A63" s="47">
        <f t="shared" si="9"/>
        <v>62</v>
      </c>
      <c r="B63" s="48" t="s">
        <v>814</v>
      </c>
      <c r="C63" s="49" t="s">
        <v>815</v>
      </c>
      <c r="D63" s="50" t="s">
        <v>816</v>
      </c>
      <c r="E63" s="51" t="s">
        <v>63</v>
      </c>
      <c r="F63" s="57" t="s">
        <v>817</v>
      </c>
      <c r="G63" s="53">
        <v>25</v>
      </c>
      <c r="H63" s="54">
        <v>43122</v>
      </c>
      <c r="I63" s="73">
        <v>43212</v>
      </c>
      <c r="J63" s="51" t="s">
        <v>64</v>
      </c>
      <c r="K63" s="49" t="s">
        <v>65</v>
      </c>
      <c r="L63" s="49" t="s">
        <v>818</v>
      </c>
      <c r="M63" s="75">
        <v>44197</v>
      </c>
      <c r="N63" s="75">
        <v>44562</v>
      </c>
      <c r="O63" s="49" t="s">
        <v>130</v>
      </c>
      <c r="P63" s="49" t="s">
        <v>131</v>
      </c>
      <c r="Q63" s="86" t="str">
        <f ca="1" t="shared" si="5"/>
        <v>H.N.7, Gali No 3, &lt;Mohalla/Area&gt;, &lt;Landmark&gt;, Delhi -110083</v>
      </c>
      <c r="R63" s="86" t="str">
        <f ca="1" t="shared" si="6"/>
        <v>H.N.2, Gali No 9, &lt;Mohalla/Area&gt;, &lt;Landmark&gt;, Ghaziabad -245301</v>
      </c>
      <c r="S63" s="49" t="s">
        <v>819</v>
      </c>
      <c r="T63" s="49" t="s">
        <v>518</v>
      </c>
      <c r="U63" s="57">
        <v>245301</v>
      </c>
      <c r="V63" s="47">
        <v>97305714552</v>
      </c>
      <c r="W63" s="47">
        <v>97726914285</v>
      </c>
      <c r="X63" s="49" t="s">
        <v>115</v>
      </c>
      <c r="Y63" s="49" t="s">
        <v>820</v>
      </c>
      <c r="Z63" s="49" t="s">
        <v>821</v>
      </c>
      <c r="AA63" s="49" t="s">
        <v>84</v>
      </c>
      <c r="AB63" s="49" t="s">
        <v>74</v>
      </c>
      <c r="AC63" s="49" t="s">
        <v>822</v>
      </c>
      <c r="AD63" s="49" t="s">
        <v>823</v>
      </c>
      <c r="AE63" s="49" t="s">
        <v>824</v>
      </c>
      <c r="AF63" s="47" t="s">
        <v>825</v>
      </c>
      <c r="AG63" s="57">
        <v>110530286600</v>
      </c>
      <c r="AH63" s="49" t="s">
        <v>826</v>
      </c>
      <c r="AI63" s="92">
        <v>1142544129</v>
      </c>
      <c r="AJ63" s="49" t="str">
        <f ca="1" t="shared" si="7"/>
        <v>5 Years 9 Months 6 Days </v>
      </c>
      <c r="AK63" s="10" t="s">
        <v>177</v>
      </c>
      <c r="AL63" s="10" t="s">
        <v>129</v>
      </c>
      <c r="AM63" s="49" t="s">
        <v>69</v>
      </c>
      <c r="AN63" s="50" t="s">
        <v>81</v>
      </c>
      <c r="AO63" s="96" t="s">
        <v>96</v>
      </c>
      <c r="AP63" s="96" t="s">
        <v>83</v>
      </c>
      <c r="AQ63" s="96" t="s">
        <v>109</v>
      </c>
      <c r="AR63" s="97">
        <v>26985</v>
      </c>
      <c r="AS63" s="97">
        <v>26985</v>
      </c>
      <c r="AT63" s="97">
        <v>0</v>
      </c>
      <c r="AU63" s="98">
        <f t="shared" si="8"/>
        <v>53970</v>
      </c>
      <c r="AV63" s="98">
        <v>1800</v>
      </c>
      <c r="AW63" s="98">
        <v>0</v>
      </c>
      <c r="AX63" s="98">
        <v>55770</v>
      </c>
      <c r="AY63" s="98">
        <v>1800</v>
      </c>
      <c r="AZ63" s="98">
        <v>0</v>
      </c>
      <c r="BA63" s="103">
        <v>52170</v>
      </c>
      <c r="BB63" s="47" t="s">
        <v>143</v>
      </c>
      <c r="BC63" s="98">
        <v>0</v>
      </c>
      <c r="BD63" s="98">
        <v>0</v>
      </c>
      <c r="BE63" s="98">
        <v>0</v>
      </c>
      <c r="BF63" s="98">
        <v>0</v>
      </c>
      <c r="BG63" s="98">
        <v>0</v>
      </c>
      <c r="BH63" s="98">
        <v>0</v>
      </c>
    </row>
    <row r="64" ht="15" spans="1:60">
      <c r="A64" s="47">
        <f t="shared" si="9"/>
        <v>63</v>
      </c>
      <c r="B64" s="48" t="s">
        <v>827</v>
      </c>
      <c r="C64" s="49" t="s">
        <v>828</v>
      </c>
      <c r="D64" s="50" t="s">
        <v>829</v>
      </c>
      <c r="E64" s="51" t="s">
        <v>147</v>
      </c>
      <c r="F64" s="52">
        <v>33241</v>
      </c>
      <c r="G64" s="53">
        <v>30</v>
      </c>
      <c r="H64" s="54">
        <v>43132</v>
      </c>
      <c r="I64" s="73">
        <v>43313</v>
      </c>
      <c r="J64" s="51" t="s">
        <v>64</v>
      </c>
      <c r="K64" s="49" t="s">
        <v>113</v>
      </c>
      <c r="L64" s="49" t="s">
        <v>266</v>
      </c>
      <c r="M64" s="74">
        <v>44246</v>
      </c>
      <c r="N64" s="75">
        <v>44247</v>
      </c>
      <c r="O64" s="49" t="s">
        <v>130</v>
      </c>
      <c r="P64" s="49" t="s">
        <v>131</v>
      </c>
      <c r="Q64" s="86" t="str">
        <f ca="1" t="shared" si="5"/>
        <v>H.N.16, Gali No 5, &lt;Mohalla/Area&gt;, &lt;Landmark&gt;, Delhi -110041</v>
      </c>
      <c r="R64" s="86" t="str">
        <f ca="1" t="shared" si="6"/>
        <v>H.N.18, Gali No 1, &lt;Mohalla/Area&gt;, &lt;Landmark&gt;, Silchar -788013</v>
      </c>
      <c r="S64" s="49" t="s">
        <v>830</v>
      </c>
      <c r="T64" s="49" t="s">
        <v>831</v>
      </c>
      <c r="U64" s="57">
        <v>788013</v>
      </c>
      <c r="V64" s="47">
        <v>81038573823</v>
      </c>
      <c r="W64" s="47">
        <v>84930840212</v>
      </c>
      <c r="X64" s="49" t="s">
        <v>115</v>
      </c>
      <c r="Y64" s="49" t="s">
        <v>832</v>
      </c>
      <c r="Z64" s="49" t="s">
        <v>833</v>
      </c>
      <c r="AA64" s="49" t="s">
        <v>103</v>
      </c>
      <c r="AB64" s="49" t="s">
        <v>74</v>
      </c>
      <c r="AC64" s="49" t="s">
        <v>834</v>
      </c>
      <c r="AD64" s="49" t="s">
        <v>835</v>
      </c>
      <c r="AE64" s="49" t="s">
        <v>836</v>
      </c>
      <c r="AF64" s="47" t="s">
        <v>837</v>
      </c>
      <c r="AG64" s="57">
        <v>104634795733</v>
      </c>
      <c r="AH64" s="49" t="s">
        <v>838</v>
      </c>
      <c r="AI64" s="92" t="s">
        <v>79</v>
      </c>
      <c r="AJ64" s="49" t="str">
        <f ca="1" t="shared" si="7"/>
        <v>5 Years 8 Months 27 Days </v>
      </c>
      <c r="AK64" s="10" t="s">
        <v>391</v>
      </c>
      <c r="AL64" s="10" t="s">
        <v>114</v>
      </c>
      <c r="AM64" s="49" t="s">
        <v>69</v>
      </c>
      <c r="AN64" s="50" t="s">
        <v>81</v>
      </c>
      <c r="AO64" s="96" t="s">
        <v>108</v>
      </c>
      <c r="AP64" s="96" t="s">
        <v>83</v>
      </c>
      <c r="AQ64" s="96" t="s">
        <v>109</v>
      </c>
      <c r="AR64" s="97">
        <v>15650</v>
      </c>
      <c r="AS64" s="97">
        <v>15650</v>
      </c>
      <c r="AT64" s="97">
        <v>0</v>
      </c>
      <c r="AU64" s="98">
        <f t="shared" si="8"/>
        <v>31300</v>
      </c>
      <c r="AV64" s="98">
        <v>1800</v>
      </c>
      <c r="AW64" s="98">
        <v>0</v>
      </c>
      <c r="AX64" s="98">
        <v>33100</v>
      </c>
      <c r="AY64" s="98">
        <v>1800</v>
      </c>
      <c r="AZ64" s="98">
        <v>0</v>
      </c>
      <c r="BA64" s="103">
        <v>29500</v>
      </c>
      <c r="BB64" s="47" t="s">
        <v>143</v>
      </c>
      <c r="BC64" s="98">
        <v>0</v>
      </c>
      <c r="BD64" s="98">
        <v>0</v>
      </c>
      <c r="BE64" s="98">
        <v>0</v>
      </c>
      <c r="BF64" s="98">
        <v>0</v>
      </c>
      <c r="BG64" s="98">
        <v>0</v>
      </c>
      <c r="BH64" s="98">
        <v>0</v>
      </c>
    </row>
    <row r="65" ht="15" spans="1:60">
      <c r="A65" s="47">
        <f t="shared" si="9"/>
        <v>64</v>
      </c>
      <c r="B65" s="48" t="s">
        <v>839</v>
      </c>
      <c r="C65" s="49" t="s">
        <v>840</v>
      </c>
      <c r="D65" s="50" t="s">
        <v>841</v>
      </c>
      <c r="E65" s="51" t="s">
        <v>147</v>
      </c>
      <c r="F65" s="57" t="s">
        <v>842</v>
      </c>
      <c r="G65" s="53">
        <v>25</v>
      </c>
      <c r="H65" s="54">
        <v>43136</v>
      </c>
      <c r="I65" s="73">
        <v>43317</v>
      </c>
      <c r="J65" s="51" t="s">
        <v>64</v>
      </c>
      <c r="K65" s="49" t="s">
        <v>128</v>
      </c>
      <c r="L65" s="49" t="s">
        <v>760</v>
      </c>
      <c r="M65" s="74">
        <v>44426</v>
      </c>
      <c r="N65" s="75">
        <v>44427</v>
      </c>
      <c r="O65" s="49" t="s">
        <v>130</v>
      </c>
      <c r="P65" s="49" t="s">
        <v>68</v>
      </c>
      <c r="Q65" s="86" t="str">
        <f ca="1" t="shared" si="5"/>
        <v>H.N.18, Gali No 2, &lt;Mohalla/Area&gt;, &lt;Landmark&gt;, Delhi -110024</v>
      </c>
      <c r="R65" s="86" t="str">
        <f ca="1" t="shared" si="6"/>
        <v>H.N.16, Gali No 10, &lt;Mohalla/Area&gt;, &lt;Landmark&gt;, Yamunanagar -135001</v>
      </c>
      <c r="S65" s="49" t="s">
        <v>843</v>
      </c>
      <c r="T65" s="49" t="s">
        <v>657</v>
      </c>
      <c r="U65" s="57">
        <v>135001</v>
      </c>
      <c r="V65" s="47">
        <v>89932209945</v>
      </c>
      <c r="W65" s="47">
        <v>85689128360</v>
      </c>
      <c r="X65" s="49" t="s">
        <v>333</v>
      </c>
      <c r="Y65" s="49" t="s">
        <v>844</v>
      </c>
      <c r="Z65" s="49" t="s">
        <v>845</v>
      </c>
      <c r="AA65" s="49" t="s">
        <v>91</v>
      </c>
      <c r="AB65" s="49" t="s">
        <v>74</v>
      </c>
      <c r="AC65" s="49" t="s">
        <v>846</v>
      </c>
      <c r="AD65" s="49" t="s">
        <v>847</v>
      </c>
      <c r="AE65" s="49" t="s">
        <v>848</v>
      </c>
      <c r="AF65" s="47" t="s">
        <v>849</v>
      </c>
      <c r="AG65" s="57">
        <v>109456190267</v>
      </c>
      <c r="AH65" s="49" t="s">
        <v>850</v>
      </c>
      <c r="AI65" s="92" t="s">
        <v>79</v>
      </c>
      <c r="AJ65" s="49" t="str">
        <f ca="1" t="shared" si="7"/>
        <v>5 Years 8 Months 23 Days </v>
      </c>
      <c r="AK65" s="10" t="s">
        <v>391</v>
      </c>
      <c r="AL65" s="10" t="s">
        <v>356</v>
      </c>
      <c r="AM65" s="49" t="s">
        <v>69</v>
      </c>
      <c r="AN65" s="50" t="s">
        <v>81</v>
      </c>
      <c r="AO65" s="96" t="s">
        <v>123</v>
      </c>
      <c r="AP65" s="96" t="s">
        <v>83</v>
      </c>
      <c r="AQ65" s="96" t="s">
        <v>109</v>
      </c>
      <c r="AR65" s="97">
        <v>17450</v>
      </c>
      <c r="AS65" s="97">
        <v>17450</v>
      </c>
      <c r="AT65" s="97">
        <v>0</v>
      </c>
      <c r="AU65" s="98">
        <f t="shared" si="8"/>
        <v>34900</v>
      </c>
      <c r="AV65" s="98">
        <v>1800</v>
      </c>
      <c r="AW65" s="98">
        <v>0</v>
      </c>
      <c r="AX65" s="98">
        <v>36700</v>
      </c>
      <c r="AY65" s="98">
        <v>1800</v>
      </c>
      <c r="AZ65" s="98">
        <v>0</v>
      </c>
      <c r="BA65" s="103">
        <v>33100</v>
      </c>
      <c r="BB65" s="47" t="s">
        <v>143</v>
      </c>
      <c r="BC65" s="98">
        <v>0</v>
      </c>
      <c r="BD65" s="98">
        <v>0</v>
      </c>
      <c r="BE65" s="98">
        <v>0</v>
      </c>
      <c r="BF65" s="98">
        <v>0</v>
      </c>
      <c r="BG65" s="98">
        <v>0</v>
      </c>
      <c r="BH65" s="98">
        <v>0</v>
      </c>
    </row>
    <row r="66" ht="15" spans="1:60">
      <c r="A66" s="47">
        <f t="shared" si="9"/>
        <v>65</v>
      </c>
      <c r="B66" s="48" t="s">
        <v>851</v>
      </c>
      <c r="C66" s="49" t="s">
        <v>852</v>
      </c>
      <c r="D66" s="50" t="s">
        <v>853</v>
      </c>
      <c r="E66" s="51" t="s">
        <v>63</v>
      </c>
      <c r="F66" s="52">
        <v>32336</v>
      </c>
      <c r="G66" s="53">
        <v>32</v>
      </c>
      <c r="H66" s="54">
        <v>43150</v>
      </c>
      <c r="I66" s="73">
        <v>43331</v>
      </c>
      <c r="J66" s="51" t="s">
        <v>64</v>
      </c>
      <c r="K66" s="49" t="s">
        <v>113</v>
      </c>
      <c r="L66" s="49" t="s">
        <v>266</v>
      </c>
      <c r="M66" s="74">
        <v>44246</v>
      </c>
      <c r="N66" s="75">
        <v>44247</v>
      </c>
      <c r="O66" s="49" t="s">
        <v>130</v>
      </c>
      <c r="P66" s="49" t="s">
        <v>68</v>
      </c>
      <c r="Q66" s="86" t="str">
        <f ca="1" t="shared" ref="Q66:Q97" si="10">CONCATENATE("H.N.",RANDBETWEEN(1,20),", Gali No ",RANDBETWEEN(1,10),", &lt;Mohalla/Area&gt;, ","&lt;Landmark&gt;, ","Delhi -",RANDBETWEEN(110010,110099))</f>
        <v>H.N.20, Gali No 6, &lt;Mohalla/Area&gt;, &lt;Landmark&gt;, Delhi -110082</v>
      </c>
      <c r="R66" s="86" t="str">
        <f ca="1" t="shared" ref="R66:R97" si="11">CONCATENATE("H.N.",RANDBETWEEN(1,20),", Gali No ",RANDBETWEEN(1,10),", &lt;Mohalla/Area&gt;, ","&lt;Landmark&gt;, ",S66," -",U66)</f>
        <v>H.N.16, Gali No 2, &lt;Mohalla/Area&gt;, &lt;Landmark&gt;, Ghaziabad -201009</v>
      </c>
      <c r="S66" s="49" t="s">
        <v>819</v>
      </c>
      <c r="T66" s="49" t="s">
        <v>518</v>
      </c>
      <c r="U66" s="57">
        <v>201009</v>
      </c>
      <c r="V66" s="47">
        <v>84712933220</v>
      </c>
      <c r="W66" s="47">
        <v>98105764498</v>
      </c>
      <c r="X66" s="49" t="s">
        <v>854</v>
      </c>
      <c r="Y66" s="49" t="s">
        <v>855</v>
      </c>
      <c r="Z66" s="49" t="s">
        <v>856</v>
      </c>
      <c r="AA66" s="90" t="s">
        <v>359</v>
      </c>
      <c r="AB66" s="49" t="s">
        <v>74</v>
      </c>
      <c r="AC66" s="49" t="s">
        <v>857</v>
      </c>
      <c r="AD66" s="49" t="s">
        <v>858</v>
      </c>
      <c r="AE66" s="49" t="s">
        <v>859</v>
      </c>
      <c r="AF66" s="47" t="s">
        <v>860</v>
      </c>
      <c r="AG66" s="57">
        <v>106228384714</v>
      </c>
      <c r="AH66" s="49" t="s">
        <v>861</v>
      </c>
      <c r="AI66" s="92" t="s">
        <v>79</v>
      </c>
      <c r="AJ66" s="49" t="str">
        <f ca="1" t="shared" si="7"/>
        <v>5 Years 8 Months 9 Days </v>
      </c>
      <c r="AK66" s="10" t="s">
        <v>391</v>
      </c>
      <c r="AL66" s="10" t="s">
        <v>356</v>
      </c>
      <c r="AM66" s="49" t="s">
        <v>69</v>
      </c>
      <c r="AN66" s="50" t="s">
        <v>81</v>
      </c>
      <c r="AO66" s="96" t="s">
        <v>142</v>
      </c>
      <c r="AP66" s="96" t="s">
        <v>83</v>
      </c>
      <c r="AQ66" s="96" t="s">
        <v>109</v>
      </c>
      <c r="AR66" s="97">
        <v>25750</v>
      </c>
      <c r="AS66" s="97">
        <v>25750</v>
      </c>
      <c r="AT66" s="97">
        <v>0</v>
      </c>
      <c r="AU66" s="98">
        <f t="shared" ref="AU66" si="12">SUM(AR66:AT66)</f>
        <v>51500</v>
      </c>
      <c r="AV66" s="98">
        <v>1800</v>
      </c>
      <c r="AW66" s="98">
        <v>0</v>
      </c>
      <c r="AX66" s="98">
        <v>53300</v>
      </c>
      <c r="AY66" s="98">
        <v>1800</v>
      </c>
      <c r="AZ66" s="98">
        <v>0</v>
      </c>
      <c r="BA66" s="103">
        <v>49700</v>
      </c>
      <c r="BB66" s="47" t="s">
        <v>143</v>
      </c>
      <c r="BC66" s="98">
        <v>0</v>
      </c>
      <c r="BD66" s="98">
        <v>0</v>
      </c>
      <c r="BE66" s="98">
        <v>0</v>
      </c>
      <c r="BF66" s="98">
        <v>0</v>
      </c>
      <c r="BG66" s="98">
        <v>0</v>
      </c>
      <c r="BH66" s="98">
        <v>0</v>
      </c>
    </row>
    <row r="67" ht="15" spans="1:60">
      <c r="A67" s="47">
        <f t="shared" si="9"/>
        <v>66</v>
      </c>
      <c r="B67" s="48" t="s">
        <v>862</v>
      </c>
      <c r="C67" s="49" t="s">
        <v>863</v>
      </c>
      <c r="D67" s="50" t="s">
        <v>864</v>
      </c>
      <c r="E67" s="51" t="s">
        <v>147</v>
      </c>
      <c r="F67" s="52">
        <v>33565</v>
      </c>
      <c r="G67" s="53">
        <v>29</v>
      </c>
      <c r="H67" s="54">
        <v>43150</v>
      </c>
      <c r="I67" s="73">
        <v>43331</v>
      </c>
      <c r="J67" s="51" t="s">
        <v>64</v>
      </c>
      <c r="K67" s="49" t="s">
        <v>113</v>
      </c>
      <c r="L67" s="49" t="s">
        <v>266</v>
      </c>
      <c r="M67" s="74">
        <v>44246</v>
      </c>
      <c r="N67" s="75">
        <v>44247</v>
      </c>
      <c r="O67" s="49" t="s">
        <v>130</v>
      </c>
      <c r="P67" s="49" t="s">
        <v>68</v>
      </c>
      <c r="Q67" s="86" t="str">
        <f ca="1" t="shared" si="10"/>
        <v>H.N.1, Gali No 5, &lt;Mohalla/Area&gt;, &lt;Landmark&gt;, Delhi -110026</v>
      </c>
      <c r="R67" s="86" t="str">
        <f ca="1" t="shared" si="11"/>
        <v>H.N.5, Gali No 2, &lt;Mohalla/Area&gt;, &lt;Landmark&gt;, Sharanpur -247001</v>
      </c>
      <c r="S67" s="49" t="s">
        <v>865</v>
      </c>
      <c r="T67" s="49" t="s">
        <v>866</v>
      </c>
      <c r="U67" s="57">
        <v>247001</v>
      </c>
      <c r="V67" s="47">
        <v>81900709362</v>
      </c>
      <c r="W67" s="47">
        <v>79017923263</v>
      </c>
      <c r="X67" s="49" t="s">
        <v>333</v>
      </c>
      <c r="Y67" s="49" t="s">
        <v>867</v>
      </c>
      <c r="Z67" s="49" t="s">
        <v>868</v>
      </c>
      <c r="AA67" s="49" t="s">
        <v>103</v>
      </c>
      <c r="AB67" s="49" t="s">
        <v>74</v>
      </c>
      <c r="AC67" s="49" t="s">
        <v>869</v>
      </c>
      <c r="AD67" s="49" t="s">
        <v>870</v>
      </c>
      <c r="AE67" s="49" t="s">
        <v>871</v>
      </c>
      <c r="AF67" s="47" t="s">
        <v>872</v>
      </c>
      <c r="AG67" s="49" t="s">
        <v>79</v>
      </c>
      <c r="AH67" s="49" t="s">
        <v>79</v>
      </c>
      <c r="AI67" s="92" t="s">
        <v>79</v>
      </c>
      <c r="AJ67" s="49" t="str">
        <f ca="1" t="shared" si="7"/>
        <v>5 Years 8 Months 9 Days </v>
      </c>
      <c r="AK67" s="10" t="s">
        <v>379</v>
      </c>
      <c r="AL67" s="10" t="s">
        <v>162</v>
      </c>
      <c r="AM67" s="49" t="s">
        <v>69</v>
      </c>
      <c r="AN67" s="50" t="s">
        <v>81</v>
      </c>
      <c r="AO67" s="96" t="s">
        <v>82</v>
      </c>
      <c r="AP67" s="96" t="s">
        <v>83</v>
      </c>
      <c r="AQ67" s="96" t="s">
        <v>109</v>
      </c>
      <c r="AR67" s="97">
        <v>34300</v>
      </c>
      <c r="AS67" s="97">
        <v>34300</v>
      </c>
      <c r="AT67" s="97">
        <v>0</v>
      </c>
      <c r="AU67" s="98">
        <f t="shared" ref="AU67:AU130" si="13">SUM(AR67:AT67)</f>
        <v>68600</v>
      </c>
      <c r="AV67" s="98">
        <v>1800</v>
      </c>
      <c r="AW67" s="98">
        <v>0</v>
      </c>
      <c r="AX67" s="98">
        <v>70400</v>
      </c>
      <c r="AY67" s="98">
        <v>1800</v>
      </c>
      <c r="AZ67" s="98">
        <v>0</v>
      </c>
      <c r="BA67" s="103">
        <v>66800</v>
      </c>
      <c r="BB67" s="47" t="s">
        <v>143</v>
      </c>
      <c r="BC67" s="98">
        <v>0</v>
      </c>
      <c r="BD67" s="98">
        <v>0</v>
      </c>
      <c r="BE67" s="98">
        <v>0</v>
      </c>
      <c r="BF67" s="98">
        <v>0</v>
      </c>
      <c r="BG67" s="98">
        <v>0</v>
      </c>
      <c r="BH67" s="98">
        <v>0</v>
      </c>
    </row>
    <row r="68" ht="15" spans="1:60">
      <c r="A68" s="47">
        <f t="shared" ref="A68:A131" si="14">A67+1</f>
        <v>67</v>
      </c>
      <c r="B68" s="48" t="s">
        <v>873</v>
      </c>
      <c r="C68" s="49" t="s">
        <v>874</v>
      </c>
      <c r="D68" s="50" t="s">
        <v>875</v>
      </c>
      <c r="E68" s="51" t="s">
        <v>63</v>
      </c>
      <c r="F68" s="52">
        <v>34196</v>
      </c>
      <c r="G68" s="53">
        <v>27</v>
      </c>
      <c r="H68" s="54">
        <v>43171</v>
      </c>
      <c r="I68" s="78" t="s">
        <v>876</v>
      </c>
      <c r="J68" s="51" t="s">
        <v>64</v>
      </c>
      <c r="K68" s="49" t="s">
        <v>113</v>
      </c>
      <c r="L68" s="49" t="s">
        <v>266</v>
      </c>
      <c r="M68" s="74">
        <v>44274</v>
      </c>
      <c r="N68" s="75">
        <v>44247</v>
      </c>
      <c r="O68" s="49" t="s">
        <v>130</v>
      </c>
      <c r="P68" s="49" t="s">
        <v>131</v>
      </c>
      <c r="Q68" s="86" t="str">
        <f ca="1" t="shared" si="10"/>
        <v>H.N.15, Gali No 4, &lt;Mohalla/Area&gt;, &lt;Landmark&gt;, Delhi -110060</v>
      </c>
      <c r="R68" s="86" t="str">
        <f ca="1" t="shared" si="11"/>
        <v>H.N.5, Gali No 1, &lt;Mohalla/Area&gt;, &lt;Landmark&gt;, Gwalior -474006</v>
      </c>
      <c r="S68" s="49" t="s">
        <v>541</v>
      </c>
      <c r="T68" s="49" t="s">
        <v>542</v>
      </c>
      <c r="U68" s="57">
        <v>474006</v>
      </c>
      <c r="V68" s="47">
        <v>79905704914</v>
      </c>
      <c r="W68" s="47">
        <v>87749862590</v>
      </c>
      <c r="X68" s="49" t="s">
        <v>70</v>
      </c>
      <c r="Y68" s="49" t="s">
        <v>877</v>
      </c>
      <c r="Z68" s="49" t="s">
        <v>878</v>
      </c>
      <c r="AA68" s="90" t="s">
        <v>879</v>
      </c>
      <c r="AB68" s="49" t="s">
        <v>74</v>
      </c>
      <c r="AC68" s="49" t="s">
        <v>880</v>
      </c>
      <c r="AD68" s="49" t="s">
        <v>881</v>
      </c>
      <c r="AE68" s="49" t="s">
        <v>882</v>
      </c>
      <c r="AF68" s="47" t="s">
        <v>883</v>
      </c>
      <c r="AG68" s="57">
        <v>107365017295</v>
      </c>
      <c r="AH68" s="49" t="s">
        <v>884</v>
      </c>
      <c r="AI68" s="92">
        <v>1143853564</v>
      </c>
      <c r="AJ68" s="49" t="str">
        <f ca="1" t="shared" si="7"/>
        <v>5 Years 7 Months 16 Days </v>
      </c>
      <c r="AK68" s="10" t="s">
        <v>177</v>
      </c>
      <c r="AL68" s="10" t="s">
        <v>162</v>
      </c>
      <c r="AM68" s="49" t="s">
        <v>69</v>
      </c>
      <c r="AN68" s="50" t="s">
        <v>81</v>
      </c>
      <c r="AO68" s="96" t="s">
        <v>96</v>
      </c>
      <c r="AP68" s="96" t="s">
        <v>83</v>
      </c>
      <c r="AQ68" s="96" t="s">
        <v>83</v>
      </c>
      <c r="AR68" s="97">
        <v>14511.53</v>
      </c>
      <c r="AS68" s="97">
        <v>7147.47</v>
      </c>
      <c r="AT68" s="97">
        <v>0</v>
      </c>
      <c r="AU68" s="98">
        <f t="shared" si="13"/>
        <v>21659</v>
      </c>
      <c r="AV68" s="98">
        <v>1741</v>
      </c>
      <c r="AW68" s="98">
        <v>0</v>
      </c>
      <c r="AX68" s="98">
        <v>23400</v>
      </c>
      <c r="AY68" s="98">
        <v>1741</v>
      </c>
      <c r="AZ68" s="98">
        <v>0</v>
      </c>
      <c r="BA68" s="103">
        <v>19918</v>
      </c>
      <c r="BB68" s="47" t="s">
        <v>143</v>
      </c>
      <c r="BC68" s="98">
        <v>0</v>
      </c>
      <c r="BD68" s="98">
        <v>0</v>
      </c>
      <c r="BE68" s="98">
        <v>0</v>
      </c>
      <c r="BF68" s="98">
        <v>0</v>
      </c>
      <c r="BG68" s="98">
        <v>0</v>
      </c>
      <c r="BH68" s="98">
        <v>0</v>
      </c>
    </row>
    <row r="69" s="42" customFormat="1" ht="15" spans="1:60">
      <c r="A69" s="58">
        <f t="shared" si="14"/>
        <v>68</v>
      </c>
      <c r="B69" s="59" t="s">
        <v>885</v>
      </c>
      <c r="C69" s="60" t="s">
        <v>886</v>
      </c>
      <c r="D69" s="61" t="s">
        <v>887</v>
      </c>
      <c r="E69" s="58" t="s">
        <v>147</v>
      </c>
      <c r="F69" s="62">
        <v>35003</v>
      </c>
      <c r="G69" s="63">
        <v>25</v>
      </c>
      <c r="H69" s="66">
        <v>43192</v>
      </c>
      <c r="I69" s="79">
        <v>43375</v>
      </c>
      <c r="J69" s="58" t="s">
        <v>64</v>
      </c>
      <c r="K69" s="60" t="s">
        <v>128</v>
      </c>
      <c r="L69" s="60" t="s">
        <v>888</v>
      </c>
      <c r="M69" s="80">
        <v>44487</v>
      </c>
      <c r="N69" s="81">
        <v>44488</v>
      </c>
      <c r="O69" s="60" t="s">
        <v>130</v>
      </c>
      <c r="P69" s="60" t="s">
        <v>204</v>
      </c>
      <c r="Q69" s="87" t="str">
        <f ca="1" t="shared" si="10"/>
        <v>H.N.1, Gali No 3, &lt;Mohalla/Area&gt;, &lt;Landmark&gt;, Delhi -110025</v>
      </c>
      <c r="R69" s="87" t="str">
        <f ca="1" t="shared" si="11"/>
        <v>H.N.7, Gali No 10, &lt;Mohalla/Area&gt;, &lt;Landmark&gt;, Hathras -204101</v>
      </c>
      <c r="S69" s="60" t="s">
        <v>889</v>
      </c>
      <c r="T69" s="60" t="s">
        <v>518</v>
      </c>
      <c r="U69" s="88">
        <v>204101</v>
      </c>
      <c r="V69" s="58">
        <v>84916059745</v>
      </c>
      <c r="W69" s="58">
        <v>92662294511</v>
      </c>
      <c r="X69" s="60" t="s">
        <v>115</v>
      </c>
      <c r="Y69" s="60" t="s">
        <v>890</v>
      </c>
      <c r="Z69" s="60" t="s">
        <v>891</v>
      </c>
      <c r="AA69" s="60" t="s">
        <v>103</v>
      </c>
      <c r="AB69" s="60" t="s">
        <v>74</v>
      </c>
      <c r="AC69" s="60" t="s">
        <v>892</v>
      </c>
      <c r="AD69" s="60" t="s">
        <v>893</v>
      </c>
      <c r="AE69" s="60" t="s">
        <v>894</v>
      </c>
      <c r="AF69" s="58" t="s">
        <v>895</v>
      </c>
      <c r="AG69" s="88">
        <v>104407836950</v>
      </c>
      <c r="AH69" s="60" t="s">
        <v>896</v>
      </c>
      <c r="AI69" s="92" t="s">
        <v>79</v>
      </c>
      <c r="AJ69" s="60" t="str">
        <f ca="1" t="shared" si="7"/>
        <v>5 Years 6 Months 26 Days </v>
      </c>
      <c r="AK69" s="61" t="s">
        <v>391</v>
      </c>
      <c r="AL69" s="61" t="s">
        <v>114</v>
      </c>
      <c r="AM69" s="60" t="s">
        <v>69</v>
      </c>
      <c r="AN69" s="61" t="s">
        <v>81</v>
      </c>
      <c r="AO69" s="99" t="s">
        <v>108</v>
      </c>
      <c r="AP69" s="99" t="s">
        <v>109</v>
      </c>
      <c r="AQ69" s="96" t="s">
        <v>109</v>
      </c>
      <c r="AR69" s="100">
        <v>32700</v>
      </c>
      <c r="AS69" s="100">
        <v>32700</v>
      </c>
      <c r="AT69" s="100">
        <v>0</v>
      </c>
      <c r="AU69" s="98">
        <f t="shared" si="13"/>
        <v>65400</v>
      </c>
      <c r="AV69" s="101">
        <v>0</v>
      </c>
      <c r="AW69" s="101">
        <v>0</v>
      </c>
      <c r="AX69" s="101">
        <v>65400</v>
      </c>
      <c r="AY69" s="101">
        <v>0</v>
      </c>
      <c r="AZ69" s="101">
        <v>0</v>
      </c>
      <c r="BA69" s="104">
        <v>65400</v>
      </c>
      <c r="BB69" s="58" t="s">
        <v>470</v>
      </c>
      <c r="BC69" s="101">
        <v>0</v>
      </c>
      <c r="BD69" s="101">
        <v>0</v>
      </c>
      <c r="BE69" s="101">
        <v>0</v>
      </c>
      <c r="BF69" s="101">
        <v>0</v>
      </c>
      <c r="BG69" s="101">
        <v>0</v>
      </c>
      <c r="BH69" s="101">
        <v>0</v>
      </c>
    </row>
    <row r="70" ht="15" spans="1:60">
      <c r="A70" s="47">
        <f t="shared" si="14"/>
        <v>69</v>
      </c>
      <c r="B70" s="48" t="s">
        <v>897</v>
      </c>
      <c r="C70" s="49" t="s">
        <v>898</v>
      </c>
      <c r="D70" s="50" t="s">
        <v>899</v>
      </c>
      <c r="E70" s="51" t="s">
        <v>63</v>
      </c>
      <c r="F70" s="52">
        <v>34505</v>
      </c>
      <c r="G70" s="53">
        <v>26</v>
      </c>
      <c r="H70" s="54">
        <v>43192</v>
      </c>
      <c r="I70" s="73">
        <v>43375</v>
      </c>
      <c r="J70" s="51" t="s">
        <v>64</v>
      </c>
      <c r="K70" s="49" t="s">
        <v>128</v>
      </c>
      <c r="L70" s="49" t="s">
        <v>888</v>
      </c>
      <c r="M70" s="74">
        <v>44487</v>
      </c>
      <c r="N70" s="75">
        <v>44488</v>
      </c>
      <c r="O70" s="49" t="s">
        <v>130</v>
      </c>
      <c r="P70" s="49" t="s">
        <v>204</v>
      </c>
      <c r="Q70" s="86" t="str">
        <f ca="1" t="shared" si="10"/>
        <v>H.N.17, Gali No 5, &lt;Mohalla/Area&gt;, &lt;Landmark&gt;, Delhi -110010</v>
      </c>
      <c r="R70" s="86" t="str">
        <f ca="1" t="shared" si="11"/>
        <v>H.N.7, Gali No 1, &lt;Mohalla/Area&gt;, &lt;Landmark&gt;, Gwalior -474008</v>
      </c>
      <c r="S70" s="49" t="s">
        <v>541</v>
      </c>
      <c r="T70" s="49" t="s">
        <v>217</v>
      </c>
      <c r="U70" s="57">
        <v>474008</v>
      </c>
      <c r="V70" s="47">
        <v>79437261062</v>
      </c>
      <c r="W70" s="47">
        <v>91624466510</v>
      </c>
      <c r="X70" s="49" t="s">
        <v>115</v>
      </c>
      <c r="Y70" s="49" t="s">
        <v>900</v>
      </c>
      <c r="Z70" s="49" t="s">
        <v>901</v>
      </c>
      <c r="AA70" s="49" t="s">
        <v>284</v>
      </c>
      <c r="AB70" s="49" t="s">
        <v>74</v>
      </c>
      <c r="AC70" s="49" t="s">
        <v>902</v>
      </c>
      <c r="AD70" s="49" t="s">
        <v>903</v>
      </c>
      <c r="AE70" s="49" t="s">
        <v>904</v>
      </c>
      <c r="AF70" s="47" t="s">
        <v>905</v>
      </c>
      <c r="AG70" s="57">
        <v>105423234458</v>
      </c>
      <c r="AH70" s="49" t="s">
        <v>906</v>
      </c>
      <c r="AI70" s="92" t="s">
        <v>79</v>
      </c>
      <c r="AJ70" s="49" t="s">
        <v>907</v>
      </c>
      <c r="AK70" s="10" t="s">
        <v>908</v>
      </c>
      <c r="AL70" s="10" t="s">
        <v>114</v>
      </c>
      <c r="AM70" s="49" t="s">
        <v>69</v>
      </c>
      <c r="AN70" s="50" t="s">
        <v>81</v>
      </c>
      <c r="AO70" s="96" t="s">
        <v>123</v>
      </c>
      <c r="AP70" s="96" t="s">
        <v>109</v>
      </c>
      <c r="AQ70" s="96" t="s">
        <v>109</v>
      </c>
      <c r="AR70" s="97">
        <v>17688</v>
      </c>
      <c r="AS70" s="97">
        <v>8712</v>
      </c>
      <c r="AT70" s="97">
        <v>0</v>
      </c>
      <c r="AU70" s="98">
        <f t="shared" si="13"/>
        <v>26400</v>
      </c>
      <c r="AV70" s="98">
        <v>0</v>
      </c>
      <c r="AW70" s="98">
        <v>0</v>
      </c>
      <c r="AX70" s="98">
        <v>26400</v>
      </c>
      <c r="AY70" s="98">
        <v>0</v>
      </c>
      <c r="AZ70" s="98">
        <v>0</v>
      </c>
      <c r="BA70" s="103">
        <v>26400</v>
      </c>
      <c r="BB70" s="98" t="s">
        <v>470</v>
      </c>
      <c r="BC70" s="98">
        <v>0</v>
      </c>
      <c r="BD70" s="98">
        <v>0</v>
      </c>
      <c r="BE70" s="98">
        <v>0</v>
      </c>
      <c r="BF70" s="98">
        <v>0</v>
      </c>
      <c r="BG70" s="98">
        <v>0</v>
      </c>
      <c r="BH70" s="98">
        <v>0</v>
      </c>
    </row>
    <row r="71" ht="15" spans="1:60">
      <c r="A71" s="47">
        <f t="shared" si="14"/>
        <v>70</v>
      </c>
      <c r="B71" s="48" t="s">
        <v>909</v>
      </c>
      <c r="C71" s="49" t="s">
        <v>910</v>
      </c>
      <c r="D71" s="50" t="s">
        <v>911</v>
      </c>
      <c r="E71" s="51" t="s">
        <v>147</v>
      </c>
      <c r="F71" s="52">
        <v>33219</v>
      </c>
      <c r="G71" s="53">
        <v>30</v>
      </c>
      <c r="H71" s="55">
        <v>43243</v>
      </c>
      <c r="I71" s="73">
        <v>43427</v>
      </c>
      <c r="J71" s="51" t="s">
        <v>64</v>
      </c>
      <c r="K71" s="49" t="s">
        <v>113</v>
      </c>
      <c r="L71" s="49" t="s">
        <v>266</v>
      </c>
      <c r="M71" s="74">
        <v>44366</v>
      </c>
      <c r="N71" s="75">
        <v>44336</v>
      </c>
      <c r="O71" s="49" t="s">
        <v>130</v>
      </c>
      <c r="P71" s="49" t="s">
        <v>131</v>
      </c>
      <c r="Q71" s="86" t="str">
        <f ca="1" t="shared" si="10"/>
        <v>H.N.14, Gali No 8, &lt;Mohalla/Area&gt;, &lt;Landmark&gt;, Delhi -110024</v>
      </c>
      <c r="R71" s="86" t="str">
        <f ca="1" t="shared" si="11"/>
        <v>H.N.4, Gali No 6, &lt;Mohalla/Area&gt;, &lt;Landmark&gt;, Dehradun -248001</v>
      </c>
      <c r="S71" s="49" t="s">
        <v>912</v>
      </c>
      <c r="T71" s="49" t="s">
        <v>738</v>
      </c>
      <c r="U71" s="57">
        <v>248001</v>
      </c>
      <c r="V71" s="47">
        <v>88151297593</v>
      </c>
      <c r="W71" s="47">
        <v>96648065567</v>
      </c>
      <c r="X71" s="49" t="s">
        <v>913</v>
      </c>
      <c r="Y71" s="49" t="s">
        <v>914</v>
      </c>
      <c r="Z71" s="49" t="s">
        <v>915</v>
      </c>
      <c r="AA71" s="49" t="s">
        <v>91</v>
      </c>
      <c r="AB71" s="49" t="s">
        <v>74</v>
      </c>
      <c r="AC71" s="49" t="s">
        <v>916</v>
      </c>
      <c r="AD71" s="49" t="s">
        <v>917</v>
      </c>
      <c r="AE71" s="49" t="s">
        <v>918</v>
      </c>
      <c r="AF71" s="47" t="s">
        <v>919</v>
      </c>
      <c r="AG71" s="49" t="s">
        <v>79</v>
      </c>
      <c r="AH71" s="49" t="s">
        <v>79</v>
      </c>
      <c r="AI71" s="92">
        <v>1143853435</v>
      </c>
      <c r="AJ71" s="49" t="str">
        <f ca="1" t="shared" ref="AJ71:AJ102" si="15">CONCATENATE(DATEDIF(H71,TODAY(),"Y")," Years ",DATEDIF(H71,TODAY(),"YM")," Months ",DATEDIF(H71,TODAY(),"MD")," Days ")</f>
        <v>5 Years 5 Months 5 Days </v>
      </c>
      <c r="AK71" s="10" t="s">
        <v>920</v>
      </c>
      <c r="AL71" s="10" t="s">
        <v>229</v>
      </c>
      <c r="AM71" s="49" t="s">
        <v>69</v>
      </c>
      <c r="AN71" s="50" t="s">
        <v>81</v>
      </c>
      <c r="AO71" s="96" t="s">
        <v>123</v>
      </c>
      <c r="AP71" s="96" t="s">
        <v>83</v>
      </c>
      <c r="AQ71" s="96" t="s">
        <v>83</v>
      </c>
      <c r="AR71" s="97">
        <v>9451.69</v>
      </c>
      <c r="AS71" s="97">
        <v>4655.31</v>
      </c>
      <c r="AT71" s="97">
        <v>0</v>
      </c>
      <c r="AU71" s="98">
        <f t="shared" si="13"/>
        <v>14107</v>
      </c>
      <c r="AV71" s="98">
        <v>1134</v>
      </c>
      <c r="AW71" s="98">
        <v>459</v>
      </c>
      <c r="AX71" s="98">
        <v>15700</v>
      </c>
      <c r="AY71" s="98">
        <v>1134</v>
      </c>
      <c r="AZ71" s="98">
        <v>459</v>
      </c>
      <c r="BA71" s="103">
        <v>12514</v>
      </c>
      <c r="BB71" s="47" t="s">
        <v>143</v>
      </c>
      <c r="BC71" s="98">
        <v>0</v>
      </c>
      <c r="BD71" s="98">
        <v>0</v>
      </c>
      <c r="BE71" s="98">
        <v>0</v>
      </c>
      <c r="BF71" s="98">
        <v>0</v>
      </c>
      <c r="BG71" s="98">
        <v>0</v>
      </c>
      <c r="BH71" s="98">
        <v>0</v>
      </c>
    </row>
    <row r="72" ht="15" spans="1:60">
      <c r="A72" s="47">
        <f t="shared" si="14"/>
        <v>71</v>
      </c>
      <c r="B72" s="48" t="s">
        <v>921</v>
      </c>
      <c r="C72" s="49" t="s">
        <v>922</v>
      </c>
      <c r="D72" s="50" t="s">
        <v>923</v>
      </c>
      <c r="E72" s="51" t="s">
        <v>63</v>
      </c>
      <c r="F72" s="52">
        <v>35012</v>
      </c>
      <c r="G72" s="53">
        <v>25</v>
      </c>
      <c r="H72" s="55">
        <v>43248</v>
      </c>
      <c r="I72" s="73">
        <v>43432</v>
      </c>
      <c r="J72" s="51" t="s">
        <v>64</v>
      </c>
      <c r="K72" s="49" t="s">
        <v>924</v>
      </c>
      <c r="L72" s="49" t="s">
        <v>266</v>
      </c>
      <c r="M72" s="74">
        <v>44366</v>
      </c>
      <c r="N72" s="75">
        <v>44336</v>
      </c>
      <c r="O72" s="49" t="s">
        <v>130</v>
      </c>
      <c r="P72" s="49" t="s">
        <v>68</v>
      </c>
      <c r="Q72" s="86" t="str">
        <f ca="1" t="shared" si="10"/>
        <v>H.N.17, Gali No 5, &lt;Mohalla/Area&gt;, &lt;Landmark&gt;, Delhi -110056</v>
      </c>
      <c r="R72" s="86" t="str">
        <f ca="1" t="shared" si="11"/>
        <v>H.N.11, Gali No 8, &lt;Mohalla/Area&gt;, &lt;Landmark&gt;, New Delhi -110092</v>
      </c>
      <c r="S72" s="49" t="s">
        <v>230</v>
      </c>
      <c r="T72" s="49" t="s">
        <v>69</v>
      </c>
      <c r="U72" s="57">
        <v>110092</v>
      </c>
      <c r="V72" s="47">
        <v>80732462288</v>
      </c>
      <c r="W72" s="47">
        <v>78864482462</v>
      </c>
      <c r="X72" s="49" t="s">
        <v>115</v>
      </c>
      <c r="Y72" s="49" t="s">
        <v>925</v>
      </c>
      <c r="Z72" s="49" t="s">
        <v>926</v>
      </c>
      <c r="AA72" s="49" t="s">
        <v>73</v>
      </c>
      <c r="AB72" s="49" t="s">
        <v>74</v>
      </c>
      <c r="AC72" s="49" t="s">
        <v>927</v>
      </c>
      <c r="AD72" s="49" t="s">
        <v>928</v>
      </c>
      <c r="AE72" s="49" t="s">
        <v>929</v>
      </c>
      <c r="AF72" s="47" t="s">
        <v>930</v>
      </c>
      <c r="AG72" s="57">
        <v>111162323998</v>
      </c>
      <c r="AH72" s="49" t="s">
        <v>931</v>
      </c>
      <c r="AI72" s="92" t="s">
        <v>79</v>
      </c>
      <c r="AJ72" s="49" t="str">
        <f ca="1" t="shared" si="15"/>
        <v>5 Years 5 Months 0 Days </v>
      </c>
      <c r="AK72" s="10" t="s">
        <v>391</v>
      </c>
      <c r="AL72" s="10" t="s">
        <v>356</v>
      </c>
      <c r="AM72" s="49" t="s">
        <v>69</v>
      </c>
      <c r="AN72" s="50" t="s">
        <v>81</v>
      </c>
      <c r="AO72" s="96" t="s">
        <v>142</v>
      </c>
      <c r="AP72" s="96" t="s">
        <v>83</v>
      </c>
      <c r="AQ72" s="96" t="s">
        <v>109</v>
      </c>
      <c r="AR72" s="97">
        <v>31000</v>
      </c>
      <c r="AS72" s="97">
        <v>31000</v>
      </c>
      <c r="AT72" s="97">
        <v>0</v>
      </c>
      <c r="AU72" s="98">
        <f t="shared" si="13"/>
        <v>62000</v>
      </c>
      <c r="AV72" s="98">
        <v>1800</v>
      </c>
      <c r="AW72" s="98">
        <v>0</v>
      </c>
      <c r="AX72" s="98">
        <v>63800</v>
      </c>
      <c r="AY72" s="98">
        <v>1800</v>
      </c>
      <c r="AZ72" s="98">
        <v>0</v>
      </c>
      <c r="BA72" s="103">
        <v>60200</v>
      </c>
      <c r="BB72" s="47" t="s">
        <v>143</v>
      </c>
      <c r="BC72" s="98">
        <v>0</v>
      </c>
      <c r="BD72" s="98">
        <v>0</v>
      </c>
      <c r="BE72" s="98">
        <v>0</v>
      </c>
      <c r="BF72" s="98">
        <v>0</v>
      </c>
      <c r="BG72" s="98">
        <v>0</v>
      </c>
      <c r="BH72" s="98">
        <v>0</v>
      </c>
    </row>
    <row r="73" ht="15" spans="1:60">
      <c r="A73" s="47">
        <f t="shared" si="14"/>
        <v>72</v>
      </c>
      <c r="B73" s="48" t="s">
        <v>932</v>
      </c>
      <c r="C73" s="49" t="s">
        <v>933</v>
      </c>
      <c r="D73" s="50" t="s">
        <v>934</v>
      </c>
      <c r="E73" s="51" t="s">
        <v>63</v>
      </c>
      <c r="F73" s="52">
        <v>35444</v>
      </c>
      <c r="G73" s="53">
        <v>24</v>
      </c>
      <c r="H73" s="54">
        <v>43255</v>
      </c>
      <c r="I73" s="73">
        <v>43438</v>
      </c>
      <c r="J73" s="51" t="s">
        <v>64</v>
      </c>
      <c r="K73" s="49" t="s">
        <v>528</v>
      </c>
      <c r="L73" s="49" t="s">
        <v>935</v>
      </c>
      <c r="M73" s="74">
        <v>44366</v>
      </c>
      <c r="N73" s="75">
        <v>44336</v>
      </c>
      <c r="O73" s="49" t="s">
        <v>130</v>
      </c>
      <c r="P73" s="49" t="s">
        <v>131</v>
      </c>
      <c r="Q73" s="86" t="str">
        <f ca="1" t="shared" si="10"/>
        <v>H.N.5, Gali No 2, &lt;Mohalla/Area&gt;, &lt;Landmark&gt;, Delhi -110067</v>
      </c>
      <c r="R73" s="86" t="str">
        <f ca="1" t="shared" si="11"/>
        <v>H.N.5, Gali No 10, &lt;Mohalla/Area&gt;, &lt;Landmark&gt;, New Delhi -110034</v>
      </c>
      <c r="S73" s="49" t="s">
        <v>230</v>
      </c>
      <c r="T73" s="49" t="s">
        <v>230</v>
      </c>
      <c r="U73" s="57">
        <v>110034</v>
      </c>
      <c r="V73" s="47">
        <v>81588498959</v>
      </c>
      <c r="W73" s="47">
        <v>80441758854</v>
      </c>
      <c r="X73" s="49" t="s">
        <v>333</v>
      </c>
      <c r="Y73" s="49" t="s">
        <v>936</v>
      </c>
      <c r="Z73" s="49" t="s">
        <v>937</v>
      </c>
      <c r="AA73" s="90" t="s">
        <v>359</v>
      </c>
      <c r="AB73" s="49" t="s">
        <v>74</v>
      </c>
      <c r="AC73" s="49" t="s">
        <v>938</v>
      </c>
      <c r="AD73" s="49" t="s">
        <v>939</v>
      </c>
      <c r="AE73" s="49" t="s">
        <v>940</v>
      </c>
      <c r="AF73" s="47" t="s">
        <v>941</v>
      </c>
      <c r="AG73" s="57">
        <v>108077503298</v>
      </c>
      <c r="AH73" s="49" t="s">
        <v>942</v>
      </c>
      <c r="AI73" s="92">
        <v>1109235426</v>
      </c>
      <c r="AJ73" s="49" t="str">
        <f ca="1" t="shared" si="15"/>
        <v>5 Years 4 Months 24 Days </v>
      </c>
      <c r="AK73" s="10" t="s">
        <v>943</v>
      </c>
      <c r="AL73" s="49" t="s">
        <v>186</v>
      </c>
      <c r="AM73" s="49" t="s">
        <v>69</v>
      </c>
      <c r="AN73" s="50" t="s">
        <v>81</v>
      </c>
      <c r="AO73" s="96" t="s">
        <v>82</v>
      </c>
      <c r="AP73" s="96" t="s">
        <v>83</v>
      </c>
      <c r="AQ73" s="96" t="s">
        <v>83</v>
      </c>
      <c r="AR73" s="97">
        <v>16482</v>
      </c>
      <c r="AS73" s="97">
        <v>8118</v>
      </c>
      <c r="AT73" s="97">
        <v>0</v>
      </c>
      <c r="AU73" s="98">
        <f t="shared" si="13"/>
        <v>24600</v>
      </c>
      <c r="AV73" s="98">
        <v>1800</v>
      </c>
      <c r="AW73" s="98">
        <v>0</v>
      </c>
      <c r="AX73" s="98">
        <v>26400</v>
      </c>
      <c r="AY73" s="98">
        <v>1800</v>
      </c>
      <c r="AZ73" s="98">
        <v>0</v>
      </c>
      <c r="BA73" s="103">
        <v>22800</v>
      </c>
      <c r="BB73" s="47" t="s">
        <v>470</v>
      </c>
      <c r="BC73" s="98">
        <v>0</v>
      </c>
      <c r="BD73" s="98">
        <v>0</v>
      </c>
      <c r="BE73" s="98">
        <v>0</v>
      </c>
      <c r="BF73" s="98">
        <v>0</v>
      </c>
      <c r="BG73" s="98">
        <v>0</v>
      </c>
      <c r="BH73" s="98">
        <v>0</v>
      </c>
    </row>
    <row r="74" ht="15" spans="1:60">
      <c r="A74" s="47">
        <f t="shared" si="14"/>
        <v>73</v>
      </c>
      <c r="B74" s="48" t="s">
        <v>944</v>
      </c>
      <c r="C74" s="49" t="s">
        <v>945</v>
      </c>
      <c r="D74" s="50" t="s">
        <v>946</v>
      </c>
      <c r="E74" s="51" t="s">
        <v>147</v>
      </c>
      <c r="F74" s="52">
        <v>33415</v>
      </c>
      <c r="G74" s="53">
        <v>29</v>
      </c>
      <c r="H74" s="54">
        <v>43255</v>
      </c>
      <c r="I74" s="73">
        <v>43438</v>
      </c>
      <c r="J74" s="51" t="s">
        <v>64</v>
      </c>
      <c r="K74" s="49" t="s">
        <v>113</v>
      </c>
      <c r="L74" s="49" t="s">
        <v>266</v>
      </c>
      <c r="M74" s="74">
        <v>44366</v>
      </c>
      <c r="N74" s="75">
        <v>44336</v>
      </c>
      <c r="O74" s="49" t="s">
        <v>130</v>
      </c>
      <c r="P74" s="49" t="s">
        <v>131</v>
      </c>
      <c r="Q74" s="86" t="str">
        <f ca="1" t="shared" si="10"/>
        <v>H.N.14, Gali No 1, &lt;Mohalla/Area&gt;, &lt;Landmark&gt;, Delhi -110057</v>
      </c>
      <c r="R74" s="86" t="str">
        <f ca="1" t="shared" si="11"/>
        <v>H.N.1, Gali No 8, &lt;Mohalla/Area&gt;, &lt;Landmark&gt;, Kanpur -208017</v>
      </c>
      <c r="S74" s="49" t="s">
        <v>947</v>
      </c>
      <c r="T74" s="49" t="s">
        <v>518</v>
      </c>
      <c r="U74" s="57">
        <v>208017</v>
      </c>
      <c r="V74" s="47">
        <v>97382393972</v>
      </c>
      <c r="W74" s="47">
        <v>80809275518</v>
      </c>
      <c r="X74" s="49" t="s">
        <v>333</v>
      </c>
      <c r="Y74" s="49" t="s">
        <v>948</v>
      </c>
      <c r="Z74" s="49" t="s">
        <v>949</v>
      </c>
      <c r="AA74" s="83" t="s">
        <v>91</v>
      </c>
      <c r="AB74" s="49" t="s">
        <v>74</v>
      </c>
      <c r="AC74" s="49" t="s">
        <v>950</v>
      </c>
      <c r="AD74" s="49" t="s">
        <v>951</v>
      </c>
      <c r="AE74" s="49" t="s">
        <v>952</v>
      </c>
      <c r="AF74" s="47" t="s">
        <v>953</v>
      </c>
      <c r="AG74" s="57">
        <v>104511663594</v>
      </c>
      <c r="AH74" s="49" t="s">
        <v>954</v>
      </c>
      <c r="AI74" s="92">
        <v>1143853464</v>
      </c>
      <c r="AJ74" s="49" t="str">
        <f ca="1" t="shared" si="15"/>
        <v>5 Years 4 Months 24 Days </v>
      </c>
      <c r="AK74" s="10" t="s">
        <v>955</v>
      </c>
      <c r="AL74" s="10" t="s">
        <v>129</v>
      </c>
      <c r="AM74" s="49" t="s">
        <v>69</v>
      </c>
      <c r="AN74" s="50" t="s">
        <v>81</v>
      </c>
      <c r="AO74" s="96" t="s">
        <v>96</v>
      </c>
      <c r="AP74" s="96" t="s">
        <v>83</v>
      </c>
      <c r="AQ74" s="96" t="s">
        <v>83</v>
      </c>
      <c r="AR74" s="97">
        <v>10535.08</v>
      </c>
      <c r="AS74" s="97">
        <v>5188.92</v>
      </c>
      <c r="AT74" s="97">
        <v>0</v>
      </c>
      <c r="AU74" s="98">
        <f t="shared" si="13"/>
        <v>15724</v>
      </c>
      <c r="AV74" s="98">
        <v>1264</v>
      </c>
      <c r="AW74" s="98">
        <v>512</v>
      </c>
      <c r="AX74" s="98">
        <v>17500</v>
      </c>
      <c r="AY74" s="98">
        <v>1264</v>
      </c>
      <c r="AZ74" s="98">
        <v>512</v>
      </c>
      <c r="BA74" s="103">
        <v>13948</v>
      </c>
      <c r="BB74" s="47" t="s">
        <v>143</v>
      </c>
      <c r="BC74" s="98">
        <v>0</v>
      </c>
      <c r="BD74" s="98">
        <v>0</v>
      </c>
      <c r="BE74" s="98">
        <v>0</v>
      </c>
      <c r="BF74" s="98">
        <v>0</v>
      </c>
      <c r="BG74" s="98">
        <v>0</v>
      </c>
      <c r="BH74" s="98">
        <v>0</v>
      </c>
    </row>
    <row r="75" ht="15" spans="1:60">
      <c r="A75" s="47">
        <f t="shared" si="14"/>
        <v>74</v>
      </c>
      <c r="B75" s="48" t="s">
        <v>956</v>
      </c>
      <c r="C75" s="49" t="s">
        <v>957</v>
      </c>
      <c r="D75" s="50" t="s">
        <v>958</v>
      </c>
      <c r="E75" s="51" t="s">
        <v>147</v>
      </c>
      <c r="F75" s="52">
        <v>33268</v>
      </c>
      <c r="G75" s="53">
        <v>30</v>
      </c>
      <c r="H75" s="54">
        <v>43259</v>
      </c>
      <c r="I75" s="78" t="s">
        <v>959</v>
      </c>
      <c r="J75" s="51" t="s">
        <v>64</v>
      </c>
      <c r="K75" s="49" t="s">
        <v>65</v>
      </c>
      <c r="L75" s="49" t="s">
        <v>960</v>
      </c>
      <c r="M75" s="74">
        <v>44366</v>
      </c>
      <c r="N75" s="75">
        <v>44336</v>
      </c>
      <c r="O75" s="49" t="s">
        <v>130</v>
      </c>
      <c r="P75" s="49" t="s">
        <v>131</v>
      </c>
      <c r="Q75" s="86" t="str">
        <f ca="1" t="shared" si="10"/>
        <v>H.N.9, Gali No 10, &lt;Mohalla/Area&gt;, &lt;Landmark&gt;, Delhi -110085</v>
      </c>
      <c r="R75" s="86" t="str">
        <f ca="1" t="shared" si="11"/>
        <v>H.N.19, Gali No 8, &lt;Mohalla/Area&gt;, &lt;Landmark&gt;, Meerut -250221</v>
      </c>
      <c r="S75" s="49" t="s">
        <v>961</v>
      </c>
      <c r="T75" s="49" t="s">
        <v>962</v>
      </c>
      <c r="U75" s="57">
        <v>250221</v>
      </c>
      <c r="V75" s="47">
        <v>86736908530</v>
      </c>
      <c r="W75" s="47">
        <v>83564603742</v>
      </c>
      <c r="X75" s="49" t="s">
        <v>333</v>
      </c>
      <c r="Y75" s="49" t="s">
        <v>963</v>
      </c>
      <c r="Z75" s="49" t="s">
        <v>964</v>
      </c>
      <c r="AA75" s="49" t="s">
        <v>103</v>
      </c>
      <c r="AB75" s="49" t="s">
        <v>74</v>
      </c>
      <c r="AC75" s="49" t="s">
        <v>965</v>
      </c>
      <c r="AD75" s="49" t="s">
        <v>966</v>
      </c>
      <c r="AE75" s="49" t="s">
        <v>967</v>
      </c>
      <c r="AF75" s="47" t="s">
        <v>968</v>
      </c>
      <c r="AG75" s="57">
        <v>106077001091</v>
      </c>
      <c r="AH75" s="49" t="s">
        <v>615</v>
      </c>
      <c r="AI75" s="92" t="s">
        <v>79</v>
      </c>
      <c r="AJ75" s="49" t="str">
        <f ca="1" t="shared" si="15"/>
        <v>5 Years 4 Months 20 Days </v>
      </c>
      <c r="AK75" s="9" t="s">
        <v>379</v>
      </c>
      <c r="AL75" s="9" t="s">
        <v>162</v>
      </c>
      <c r="AM75" s="49" t="s">
        <v>69</v>
      </c>
      <c r="AN75" s="50" t="s">
        <v>81</v>
      </c>
      <c r="AO75" s="96" t="s">
        <v>108</v>
      </c>
      <c r="AP75" s="96" t="s">
        <v>83</v>
      </c>
      <c r="AQ75" s="96" t="s">
        <v>109</v>
      </c>
      <c r="AR75" s="97">
        <v>22900</v>
      </c>
      <c r="AS75" s="97">
        <v>22900</v>
      </c>
      <c r="AT75" s="97">
        <v>0</v>
      </c>
      <c r="AU75" s="98">
        <f t="shared" si="13"/>
        <v>45800</v>
      </c>
      <c r="AV75" s="98">
        <v>1800</v>
      </c>
      <c r="AW75" s="98">
        <v>0</v>
      </c>
      <c r="AX75" s="98">
        <v>47600</v>
      </c>
      <c r="AY75" s="98">
        <v>1800</v>
      </c>
      <c r="AZ75" s="98">
        <v>0</v>
      </c>
      <c r="BA75" s="103">
        <v>44000</v>
      </c>
      <c r="BB75" s="47" t="s">
        <v>173</v>
      </c>
      <c r="BC75" s="98">
        <v>0</v>
      </c>
      <c r="BD75" s="98">
        <v>0</v>
      </c>
      <c r="BE75" s="98">
        <v>0</v>
      </c>
      <c r="BF75" s="98">
        <v>0</v>
      </c>
      <c r="BG75" s="98">
        <v>0</v>
      </c>
      <c r="BH75" s="98">
        <v>0</v>
      </c>
    </row>
    <row r="76" ht="15" spans="1:60">
      <c r="A76" s="47">
        <f t="shared" si="14"/>
        <v>75</v>
      </c>
      <c r="B76" s="48" t="s">
        <v>969</v>
      </c>
      <c r="C76" s="49" t="s">
        <v>970</v>
      </c>
      <c r="D76" s="50" t="s">
        <v>971</v>
      </c>
      <c r="E76" s="51" t="s">
        <v>63</v>
      </c>
      <c r="F76" s="52">
        <v>34919</v>
      </c>
      <c r="G76" s="53">
        <v>25</v>
      </c>
      <c r="H76" s="54">
        <v>43283</v>
      </c>
      <c r="I76" s="73">
        <v>43467</v>
      </c>
      <c r="J76" s="51" t="s">
        <v>64</v>
      </c>
      <c r="K76" s="49" t="s">
        <v>128</v>
      </c>
      <c r="L76" s="49" t="s">
        <v>972</v>
      </c>
      <c r="M76" s="74">
        <v>44396</v>
      </c>
      <c r="N76" s="75">
        <v>44367</v>
      </c>
      <c r="O76" s="49" t="s">
        <v>130</v>
      </c>
      <c r="P76" s="49" t="s">
        <v>131</v>
      </c>
      <c r="Q76" s="86" t="str">
        <f ca="1" t="shared" si="10"/>
        <v>H.N.20, Gali No 8, &lt;Mohalla/Area&gt;, &lt;Landmark&gt;, Delhi -110018</v>
      </c>
      <c r="R76" s="86" t="str">
        <f ca="1" t="shared" si="11"/>
        <v>H.N.5, Gali No 6, &lt;Mohalla/Area&gt;, &lt;Landmark&gt;, Ghaziabad -201005</v>
      </c>
      <c r="S76" s="49" t="s">
        <v>819</v>
      </c>
      <c r="T76" s="49" t="s">
        <v>518</v>
      </c>
      <c r="U76" s="57">
        <v>201005</v>
      </c>
      <c r="V76" s="47">
        <v>79267542872</v>
      </c>
      <c r="W76" s="47">
        <v>91987866041</v>
      </c>
      <c r="X76" s="49" t="s">
        <v>333</v>
      </c>
      <c r="Y76" s="49" t="s">
        <v>973</v>
      </c>
      <c r="Z76" s="49" t="s">
        <v>974</v>
      </c>
      <c r="AA76" s="49" t="s">
        <v>103</v>
      </c>
      <c r="AB76" s="49" t="s">
        <v>74</v>
      </c>
      <c r="AC76" s="49" t="s">
        <v>975</v>
      </c>
      <c r="AD76" s="49" t="s">
        <v>976</v>
      </c>
      <c r="AE76" s="49" t="s">
        <v>977</v>
      </c>
      <c r="AF76" s="47" t="s">
        <v>978</v>
      </c>
      <c r="AG76" s="57">
        <v>108366875462</v>
      </c>
      <c r="AH76" s="49" t="s">
        <v>979</v>
      </c>
      <c r="AI76" s="92">
        <v>1110551608</v>
      </c>
      <c r="AJ76" s="49" t="str">
        <f ca="1" t="shared" si="15"/>
        <v>5 Years 3 Months 26 Days </v>
      </c>
      <c r="AK76" s="10" t="s">
        <v>943</v>
      </c>
      <c r="AL76" s="49" t="s">
        <v>186</v>
      </c>
      <c r="AM76" s="49" t="s">
        <v>69</v>
      </c>
      <c r="AN76" s="50" t="s">
        <v>81</v>
      </c>
      <c r="AO76" s="96" t="s">
        <v>123</v>
      </c>
      <c r="AP76" s="96" t="s">
        <v>109</v>
      </c>
      <c r="AQ76" s="96" t="s">
        <v>109</v>
      </c>
      <c r="AR76" s="97">
        <v>34550</v>
      </c>
      <c r="AS76" s="97">
        <v>34550</v>
      </c>
      <c r="AT76" s="97">
        <v>0</v>
      </c>
      <c r="AU76" s="98">
        <f t="shared" si="13"/>
        <v>69100</v>
      </c>
      <c r="AV76" s="98">
        <v>0</v>
      </c>
      <c r="AW76" s="98">
        <v>0</v>
      </c>
      <c r="AX76" s="98">
        <v>69100</v>
      </c>
      <c r="AY76" s="98">
        <v>0</v>
      </c>
      <c r="AZ76" s="98">
        <v>0</v>
      </c>
      <c r="BA76" s="103">
        <v>69100</v>
      </c>
      <c r="BB76" s="47" t="s">
        <v>470</v>
      </c>
      <c r="BC76" s="98">
        <v>0</v>
      </c>
      <c r="BD76" s="98">
        <v>0</v>
      </c>
      <c r="BE76" s="98">
        <v>0</v>
      </c>
      <c r="BF76" s="98">
        <v>0</v>
      </c>
      <c r="BG76" s="98">
        <v>0</v>
      </c>
      <c r="BH76" s="98">
        <v>0</v>
      </c>
    </row>
    <row r="77" ht="15" spans="1:60">
      <c r="A77" s="47">
        <f t="shared" si="14"/>
        <v>76</v>
      </c>
      <c r="B77" s="48" t="s">
        <v>980</v>
      </c>
      <c r="C77" s="49" t="s">
        <v>981</v>
      </c>
      <c r="D77" s="50" t="s">
        <v>982</v>
      </c>
      <c r="E77" s="51" t="s">
        <v>63</v>
      </c>
      <c r="F77" s="68">
        <v>33624</v>
      </c>
      <c r="G77" s="69">
        <v>29</v>
      </c>
      <c r="H77" s="54">
        <v>43283</v>
      </c>
      <c r="I77" s="73">
        <v>43467</v>
      </c>
      <c r="J77" s="51" t="s">
        <v>64</v>
      </c>
      <c r="K77" s="83" t="s">
        <v>128</v>
      </c>
      <c r="L77" s="83" t="s">
        <v>888</v>
      </c>
      <c r="M77" s="75">
        <v>44197</v>
      </c>
      <c r="N77" s="75">
        <v>44562</v>
      </c>
      <c r="O77" s="83" t="s">
        <v>130</v>
      </c>
      <c r="P77" s="83" t="s">
        <v>294</v>
      </c>
      <c r="Q77" s="86" t="str">
        <f ca="1" t="shared" si="10"/>
        <v>H.N.20, Gali No 8, &lt;Mohalla/Area&gt;, &lt;Landmark&gt;, Delhi -110056</v>
      </c>
      <c r="R77" s="86" t="str">
        <f ca="1" t="shared" si="11"/>
        <v>H.N.16, Gali No 5, &lt;Mohalla/Area&gt;, &lt;Landmark&gt;, Indore -452007</v>
      </c>
      <c r="S77" s="83" t="s">
        <v>588</v>
      </c>
      <c r="T77" s="83" t="s">
        <v>542</v>
      </c>
      <c r="U77" s="89">
        <v>452007</v>
      </c>
      <c r="V77" s="47">
        <v>97874080207</v>
      </c>
      <c r="W77" s="47">
        <v>96747270034</v>
      </c>
      <c r="X77" s="83" t="s">
        <v>983</v>
      </c>
      <c r="Y77" s="49" t="s">
        <v>984</v>
      </c>
      <c r="Z77" s="49" t="s">
        <v>985</v>
      </c>
      <c r="AA77" s="49" t="s">
        <v>103</v>
      </c>
      <c r="AB77" s="49" t="s">
        <v>74</v>
      </c>
      <c r="AC77" s="49" t="s">
        <v>986</v>
      </c>
      <c r="AD77" s="49" t="s">
        <v>987</v>
      </c>
      <c r="AE77" s="49" t="s">
        <v>988</v>
      </c>
      <c r="AF77" s="47" t="s">
        <v>989</v>
      </c>
      <c r="AG77" s="57">
        <v>104941473467</v>
      </c>
      <c r="AH77" s="49" t="s">
        <v>198</v>
      </c>
      <c r="AI77" s="92" t="s">
        <v>79</v>
      </c>
      <c r="AJ77" s="49" t="str">
        <f ca="1" t="shared" si="15"/>
        <v>5 Years 3 Months 26 Days </v>
      </c>
      <c r="AK77" s="10" t="s">
        <v>186</v>
      </c>
      <c r="AL77" s="49" t="s">
        <v>66</v>
      </c>
      <c r="AM77" s="83" t="s">
        <v>69</v>
      </c>
      <c r="AN77" s="50" t="s">
        <v>81</v>
      </c>
      <c r="AO77" s="96" t="s">
        <v>142</v>
      </c>
      <c r="AP77" s="96" t="s">
        <v>83</v>
      </c>
      <c r="AQ77" s="96" t="s">
        <v>109</v>
      </c>
      <c r="AR77" s="97">
        <v>29235</v>
      </c>
      <c r="AS77" s="97">
        <v>29235</v>
      </c>
      <c r="AT77" s="97">
        <v>0</v>
      </c>
      <c r="AU77" s="98">
        <f t="shared" si="13"/>
        <v>58470</v>
      </c>
      <c r="AV77" s="98">
        <v>1800</v>
      </c>
      <c r="AW77" s="98">
        <v>0</v>
      </c>
      <c r="AX77" s="98">
        <v>60270</v>
      </c>
      <c r="AY77" s="98">
        <v>1800</v>
      </c>
      <c r="AZ77" s="98">
        <v>0</v>
      </c>
      <c r="BA77" s="103">
        <v>56670</v>
      </c>
      <c r="BB77" s="105" t="s">
        <v>470</v>
      </c>
      <c r="BC77" s="98">
        <v>0</v>
      </c>
      <c r="BD77" s="98">
        <v>0</v>
      </c>
      <c r="BE77" s="98">
        <v>0</v>
      </c>
      <c r="BF77" s="98">
        <v>0</v>
      </c>
      <c r="BG77" s="98">
        <v>0</v>
      </c>
      <c r="BH77" s="98">
        <v>0</v>
      </c>
    </row>
    <row r="78" ht="15" spans="1:60">
      <c r="A78" s="47">
        <f t="shared" si="14"/>
        <v>77</v>
      </c>
      <c r="B78" s="48" t="s">
        <v>990</v>
      </c>
      <c r="C78" s="49" t="s">
        <v>991</v>
      </c>
      <c r="D78" s="50" t="s">
        <v>992</v>
      </c>
      <c r="E78" s="51" t="s">
        <v>147</v>
      </c>
      <c r="F78" s="57" t="s">
        <v>993</v>
      </c>
      <c r="G78" s="53">
        <v>25</v>
      </c>
      <c r="H78" s="54">
        <v>43676</v>
      </c>
      <c r="I78" s="73">
        <f t="shared" ref="I78:I146" si="16">EDATE(H78,6)</f>
        <v>43860</v>
      </c>
      <c r="J78" s="51" t="s">
        <v>64</v>
      </c>
      <c r="K78" s="49" t="s">
        <v>65</v>
      </c>
      <c r="L78" s="49" t="s">
        <v>401</v>
      </c>
      <c r="M78" s="74">
        <v>44427</v>
      </c>
      <c r="N78" s="75">
        <v>44428</v>
      </c>
      <c r="O78" s="49" t="s">
        <v>130</v>
      </c>
      <c r="P78" s="49" t="s">
        <v>68</v>
      </c>
      <c r="Q78" s="86" t="str">
        <f ca="1" t="shared" si="10"/>
        <v>H.N.14, Gali No 1, &lt;Mohalla/Area&gt;, &lt;Landmark&gt;, Delhi -110028</v>
      </c>
      <c r="R78" s="86" t="str">
        <f ca="1" t="shared" si="11"/>
        <v>H.N.7, Gali No 2, &lt;Mohalla/Area&gt;, &lt;Landmark&gt;, New Delhi -110052</v>
      </c>
      <c r="S78" s="49" t="s">
        <v>230</v>
      </c>
      <c r="T78" s="49" t="s">
        <v>230</v>
      </c>
      <c r="U78" s="57">
        <v>110052</v>
      </c>
      <c r="V78" s="47">
        <v>89912170338</v>
      </c>
      <c r="W78" s="47">
        <v>93315151599</v>
      </c>
      <c r="X78" s="49" t="s">
        <v>70</v>
      </c>
      <c r="Y78" s="49" t="s">
        <v>994</v>
      </c>
      <c r="Z78" s="49" t="s">
        <v>995</v>
      </c>
      <c r="AA78" s="49" t="s">
        <v>996</v>
      </c>
      <c r="AB78" s="49" t="s">
        <v>74</v>
      </c>
      <c r="AC78" s="49" t="s">
        <v>997</v>
      </c>
      <c r="AD78" s="49" t="s">
        <v>998</v>
      </c>
      <c r="AE78" s="49" t="s">
        <v>999</v>
      </c>
      <c r="AF78" s="47" t="s">
        <v>1000</v>
      </c>
      <c r="AG78" s="57">
        <v>109305010127</v>
      </c>
      <c r="AH78" s="49" t="s">
        <v>1001</v>
      </c>
      <c r="AI78" s="92" t="s">
        <v>79</v>
      </c>
      <c r="AJ78" s="49" t="str">
        <f ca="1" t="shared" si="15"/>
        <v>4 Years 2 Months 28 Days </v>
      </c>
      <c r="AK78" s="10" t="s">
        <v>386</v>
      </c>
      <c r="AL78" s="49" t="s">
        <v>66</v>
      </c>
      <c r="AM78" s="49" t="s">
        <v>69</v>
      </c>
      <c r="AN78" s="50" t="s">
        <v>81</v>
      </c>
      <c r="AO78" s="96" t="s">
        <v>82</v>
      </c>
      <c r="AP78" s="96" t="s">
        <v>83</v>
      </c>
      <c r="AQ78" s="96" t="s">
        <v>109</v>
      </c>
      <c r="AR78" s="97">
        <v>30350</v>
      </c>
      <c r="AS78" s="97">
        <v>30350</v>
      </c>
      <c r="AT78" s="97">
        <v>0</v>
      </c>
      <c r="AU78" s="98">
        <f t="shared" si="13"/>
        <v>60700</v>
      </c>
      <c r="AV78" s="98">
        <v>1800</v>
      </c>
      <c r="AW78" s="98">
        <v>0</v>
      </c>
      <c r="AX78" s="98">
        <v>62500</v>
      </c>
      <c r="AY78" s="98">
        <v>1800</v>
      </c>
      <c r="AZ78" s="98">
        <v>0</v>
      </c>
      <c r="BA78" s="103">
        <v>58900</v>
      </c>
      <c r="BB78" s="47" t="s">
        <v>173</v>
      </c>
      <c r="BC78" s="98">
        <v>0</v>
      </c>
      <c r="BD78" s="98">
        <v>0</v>
      </c>
      <c r="BE78" s="98">
        <v>0</v>
      </c>
      <c r="BF78" s="98">
        <v>0</v>
      </c>
      <c r="BG78" s="98">
        <v>0</v>
      </c>
      <c r="BH78" s="98">
        <v>0</v>
      </c>
    </row>
    <row r="79" ht="15" spans="1:60">
      <c r="A79" s="47">
        <f t="shared" si="14"/>
        <v>78</v>
      </c>
      <c r="B79" s="48" t="s">
        <v>1002</v>
      </c>
      <c r="C79" s="49" t="s">
        <v>1003</v>
      </c>
      <c r="D79" s="50" t="s">
        <v>1004</v>
      </c>
      <c r="E79" s="51" t="s">
        <v>147</v>
      </c>
      <c r="F79" s="52">
        <v>33390</v>
      </c>
      <c r="G79" s="53">
        <v>29</v>
      </c>
      <c r="H79" s="54">
        <v>43685</v>
      </c>
      <c r="I79" s="73">
        <f t="shared" si="16"/>
        <v>43869</v>
      </c>
      <c r="J79" s="51" t="s">
        <v>64</v>
      </c>
      <c r="K79" s="49" t="s">
        <v>65</v>
      </c>
      <c r="L79" s="49" t="s">
        <v>1005</v>
      </c>
      <c r="M79" s="74">
        <v>44427</v>
      </c>
      <c r="N79" s="75">
        <v>44428</v>
      </c>
      <c r="O79" s="49" t="s">
        <v>130</v>
      </c>
      <c r="P79" s="49" t="s">
        <v>131</v>
      </c>
      <c r="Q79" s="86" t="str">
        <f ca="1" t="shared" si="10"/>
        <v>H.N.3, Gali No 7, &lt;Mohalla/Area&gt;, &lt;Landmark&gt;, Delhi -110090</v>
      </c>
      <c r="R79" s="86" t="str">
        <f ca="1" t="shared" si="11"/>
        <v>H.N.7, Gali No 1, &lt;Mohalla/Area&gt;, &lt;Landmark&gt;, New delhi -110005</v>
      </c>
      <c r="S79" s="49" t="s">
        <v>428</v>
      </c>
      <c r="T79" s="49" t="s">
        <v>69</v>
      </c>
      <c r="U79" s="57">
        <v>110005</v>
      </c>
      <c r="V79" s="47">
        <v>94369217316</v>
      </c>
      <c r="W79" s="47">
        <v>83670062571</v>
      </c>
      <c r="X79" s="49" t="s">
        <v>333</v>
      </c>
      <c r="Y79" s="49" t="s">
        <v>1006</v>
      </c>
      <c r="Z79" s="49" t="s">
        <v>1007</v>
      </c>
      <c r="AA79" s="49" t="s">
        <v>103</v>
      </c>
      <c r="AB79" s="49" t="s">
        <v>74</v>
      </c>
      <c r="AC79" s="49" t="s">
        <v>1008</v>
      </c>
      <c r="AD79" s="49" t="s">
        <v>1009</v>
      </c>
      <c r="AE79" s="49" t="s">
        <v>1010</v>
      </c>
      <c r="AF79" s="47" t="s">
        <v>1011</v>
      </c>
      <c r="AG79" s="57">
        <v>102589602075</v>
      </c>
      <c r="AH79" s="49" t="s">
        <v>1012</v>
      </c>
      <c r="AI79" s="92" t="s">
        <v>79</v>
      </c>
      <c r="AJ79" s="49" t="str">
        <f ca="1" t="shared" si="15"/>
        <v>4 Years 2 Months 20 Days </v>
      </c>
      <c r="AK79" s="10" t="s">
        <v>486</v>
      </c>
      <c r="AL79" s="49" t="s">
        <v>80</v>
      </c>
      <c r="AM79" s="49" t="s">
        <v>69</v>
      </c>
      <c r="AN79" s="50" t="s">
        <v>81</v>
      </c>
      <c r="AO79" s="96" t="s">
        <v>96</v>
      </c>
      <c r="AP79" s="96" t="s">
        <v>83</v>
      </c>
      <c r="AQ79" s="96" t="s">
        <v>109</v>
      </c>
      <c r="AR79" s="97">
        <v>18224</v>
      </c>
      <c r="AS79" s="97">
        <v>8976</v>
      </c>
      <c r="AT79" s="97">
        <v>0</v>
      </c>
      <c r="AU79" s="98">
        <f t="shared" si="13"/>
        <v>27200</v>
      </c>
      <c r="AV79" s="98">
        <v>1800</v>
      </c>
      <c r="AW79" s="98">
        <v>0</v>
      </c>
      <c r="AX79" s="98">
        <v>29000</v>
      </c>
      <c r="AY79" s="98">
        <v>1800</v>
      </c>
      <c r="AZ79" s="98">
        <v>0</v>
      </c>
      <c r="BA79" s="103">
        <v>25400</v>
      </c>
      <c r="BB79" s="47" t="s">
        <v>173</v>
      </c>
      <c r="BC79" s="98">
        <v>0</v>
      </c>
      <c r="BD79" s="98">
        <v>0</v>
      </c>
      <c r="BE79" s="98">
        <v>0</v>
      </c>
      <c r="BF79" s="98">
        <v>0</v>
      </c>
      <c r="BG79" s="98">
        <v>0</v>
      </c>
      <c r="BH79" s="98">
        <v>0</v>
      </c>
    </row>
    <row r="80" ht="15" spans="1:60">
      <c r="A80" s="47">
        <f t="shared" si="14"/>
        <v>79</v>
      </c>
      <c r="B80" s="48" t="s">
        <v>1013</v>
      </c>
      <c r="C80" s="49" t="s">
        <v>1014</v>
      </c>
      <c r="D80" s="50" t="s">
        <v>1015</v>
      </c>
      <c r="E80" s="51" t="s">
        <v>147</v>
      </c>
      <c r="F80" s="52">
        <v>33281</v>
      </c>
      <c r="G80" s="53">
        <v>30</v>
      </c>
      <c r="H80" s="54">
        <v>43685</v>
      </c>
      <c r="I80" s="73">
        <f t="shared" si="16"/>
        <v>43869</v>
      </c>
      <c r="J80" s="51" t="s">
        <v>64</v>
      </c>
      <c r="K80" s="49" t="s">
        <v>65</v>
      </c>
      <c r="L80" s="49" t="s">
        <v>960</v>
      </c>
      <c r="M80" s="74">
        <v>44427</v>
      </c>
      <c r="N80" s="75">
        <v>44428</v>
      </c>
      <c r="O80" s="49" t="s">
        <v>130</v>
      </c>
      <c r="P80" s="49" t="s">
        <v>1016</v>
      </c>
      <c r="Q80" s="86" t="str">
        <f ca="1" t="shared" si="10"/>
        <v>H.N.4, Gali No 5, &lt;Mohalla/Area&gt;, &lt;Landmark&gt;, Delhi -110038</v>
      </c>
      <c r="R80" s="86" t="str">
        <f ca="1" t="shared" si="11"/>
        <v>H.N.10, Gali No 5, &lt;Mohalla/Area&gt;, &lt;Landmark&gt;, Agra -282007</v>
      </c>
      <c r="S80" s="49" t="s">
        <v>1017</v>
      </c>
      <c r="T80" s="49" t="s">
        <v>518</v>
      </c>
      <c r="U80" s="57">
        <v>282007</v>
      </c>
      <c r="V80" s="47">
        <v>79259554557</v>
      </c>
      <c r="W80" s="47">
        <v>84178638799</v>
      </c>
      <c r="X80" s="49" t="s">
        <v>333</v>
      </c>
      <c r="Y80" s="49" t="s">
        <v>1018</v>
      </c>
      <c r="Z80" s="49" t="s">
        <v>1019</v>
      </c>
      <c r="AA80" s="49" t="s">
        <v>103</v>
      </c>
      <c r="AB80" s="49" t="s">
        <v>74</v>
      </c>
      <c r="AC80" s="49" t="s">
        <v>1020</v>
      </c>
      <c r="AD80" s="49" t="s">
        <v>1021</v>
      </c>
      <c r="AE80" s="49" t="s">
        <v>1022</v>
      </c>
      <c r="AF80" s="47" t="s">
        <v>1023</v>
      </c>
      <c r="AG80" s="57">
        <v>108339547861</v>
      </c>
      <c r="AH80" s="49" t="s">
        <v>1024</v>
      </c>
      <c r="AI80" s="92">
        <v>1143853514</v>
      </c>
      <c r="AJ80" s="49" t="str">
        <f ca="1" t="shared" si="15"/>
        <v>4 Years 2 Months 20 Days </v>
      </c>
      <c r="AK80" s="10" t="s">
        <v>386</v>
      </c>
      <c r="AL80" s="49" t="s">
        <v>66</v>
      </c>
      <c r="AM80" s="49" t="s">
        <v>69</v>
      </c>
      <c r="AN80" s="50" t="s">
        <v>81</v>
      </c>
      <c r="AO80" s="96" t="s">
        <v>108</v>
      </c>
      <c r="AP80" s="96" t="s">
        <v>109</v>
      </c>
      <c r="AQ80" s="96" t="s">
        <v>83</v>
      </c>
      <c r="AR80" s="97">
        <v>18425</v>
      </c>
      <c r="AS80" s="97">
        <v>9075</v>
      </c>
      <c r="AT80" s="97">
        <v>0</v>
      </c>
      <c r="AU80" s="98">
        <f t="shared" si="13"/>
        <v>27500</v>
      </c>
      <c r="AV80" s="98">
        <v>0</v>
      </c>
      <c r="AW80" s="98">
        <v>0</v>
      </c>
      <c r="AX80" s="98">
        <v>27500</v>
      </c>
      <c r="AY80" s="98">
        <v>0</v>
      </c>
      <c r="AZ80" s="98">
        <v>0</v>
      </c>
      <c r="BA80" s="103">
        <v>27500</v>
      </c>
      <c r="BB80" s="47" t="s">
        <v>173</v>
      </c>
      <c r="BC80" s="98">
        <v>0</v>
      </c>
      <c r="BD80" s="98">
        <v>0</v>
      </c>
      <c r="BE80" s="98">
        <v>0</v>
      </c>
      <c r="BF80" s="98">
        <v>0</v>
      </c>
      <c r="BG80" s="98">
        <v>0</v>
      </c>
      <c r="BH80" s="98">
        <v>0</v>
      </c>
    </row>
    <row r="81" ht="15" spans="1:60">
      <c r="A81" s="47">
        <f t="shared" si="14"/>
        <v>80</v>
      </c>
      <c r="B81" s="48" t="s">
        <v>1025</v>
      </c>
      <c r="C81" s="49" t="s">
        <v>1026</v>
      </c>
      <c r="D81" s="50" t="s">
        <v>1027</v>
      </c>
      <c r="E81" s="51" t="s">
        <v>63</v>
      </c>
      <c r="F81" s="52">
        <v>32813</v>
      </c>
      <c r="G81" s="53">
        <v>31</v>
      </c>
      <c r="H81" s="54">
        <v>43686</v>
      </c>
      <c r="I81" s="73">
        <f t="shared" si="16"/>
        <v>43870</v>
      </c>
      <c r="J81" s="83" t="s">
        <v>1028</v>
      </c>
      <c r="K81" s="49" t="s">
        <v>330</v>
      </c>
      <c r="L81" s="49" t="s">
        <v>1029</v>
      </c>
      <c r="M81" s="74">
        <v>44426</v>
      </c>
      <c r="N81" s="75">
        <v>44427</v>
      </c>
      <c r="O81" s="49" t="s">
        <v>130</v>
      </c>
      <c r="P81" s="49" t="s">
        <v>68</v>
      </c>
      <c r="Q81" s="86" t="str">
        <f ca="1" t="shared" si="10"/>
        <v>H.N.9, Gali No 8, &lt;Mohalla/Area&gt;, &lt;Landmark&gt;, Delhi -110071</v>
      </c>
      <c r="R81" s="86" t="str">
        <f ca="1" t="shared" si="11"/>
        <v>H.N.4, Gali No 10, &lt;Mohalla/Area&gt;, &lt;Landmark&gt;, Bulandshahr -203408</v>
      </c>
      <c r="S81" s="49" t="s">
        <v>1030</v>
      </c>
      <c r="T81" s="49" t="s">
        <v>1031</v>
      </c>
      <c r="U81" s="57">
        <v>203408</v>
      </c>
      <c r="V81" s="47">
        <v>87801324526</v>
      </c>
      <c r="W81" s="47">
        <v>91754301761</v>
      </c>
      <c r="X81" s="49" t="s">
        <v>1032</v>
      </c>
      <c r="Y81" s="49" t="s">
        <v>1033</v>
      </c>
      <c r="Z81" s="49" t="s">
        <v>1034</v>
      </c>
      <c r="AA81" s="49" t="s">
        <v>246</v>
      </c>
      <c r="AB81" s="49" t="s">
        <v>74</v>
      </c>
      <c r="AC81" s="49" t="s">
        <v>1035</v>
      </c>
      <c r="AD81" s="49" t="s">
        <v>1036</v>
      </c>
      <c r="AE81" s="49" t="s">
        <v>1037</v>
      </c>
      <c r="AF81" s="47" t="s">
        <v>1038</v>
      </c>
      <c r="AG81" s="49" t="s">
        <v>79</v>
      </c>
      <c r="AH81" s="49" t="s">
        <v>79</v>
      </c>
      <c r="AI81" s="92" t="s">
        <v>79</v>
      </c>
      <c r="AJ81" s="49" t="str">
        <f ca="1" t="shared" si="15"/>
        <v>4 Years 2 Months 19 Days </v>
      </c>
      <c r="AK81" s="49" t="s">
        <v>80</v>
      </c>
      <c r="AL81" s="49" t="s">
        <v>80</v>
      </c>
      <c r="AM81" s="49" t="s">
        <v>69</v>
      </c>
      <c r="AN81" s="50" t="s">
        <v>81</v>
      </c>
      <c r="AO81" s="96" t="s">
        <v>123</v>
      </c>
      <c r="AP81" s="96" t="s">
        <v>83</v>
      </c>
      <c r="AQ81" s="96" t="s">
        <v>109</v>
      </c>
      <c r="AR81" s="97">
        <v>20500</v>
      </c>
      <c r="AS81" s="97">
        <v>20500</v>
      </c>
      <c r="AT81" s="97">
        <v>0</v>
      </c>
      <c r="AU81" s="98">
        <f t="shared" si="13"/>
        <v>41000</v>
      </c>
      <c r="AV81" s="98">
        <v>1800</v>
      </c>
      <c r="AW81" s="98">
        <v>0</v>
      </c>
      <c r="AX81" s="98">
        <v>42800</v>
      </c>
      <c r="AY81" s="98">
        <v>1800</v>
      </c>
      <c r="AZ81" s="98">
        <v>0</v>
      </c>
      <c r="BA81" s="103">
        <v>39200</v>
      </c>
      <c r="BB81" s="47" t="s">
        <v>143</v>
      </c>
      <c r="BC81" s="98">
        <v>0</v>
      </c>
      <c r="BD81" s="98">
        <v>0</v>
      </c>
      <c r="BE81" s="98">
        <v>0</v>
      </c>
      <c r="BF81" s="98">
        <v>0</v>
      </c>
      <c r="BG81" s="98">
        <v>0</v>
      </c>
      <c r="BH81" s="98">
        <v>0</v>
      </c>
    </row>
    <row r="82" ht="15" spans="1:60">
      <c r="A82" s="47">
        <f t="shared" si="14"/>
        <v>81</v>
      </c>
      <c r="B82" s="48" t="s">
        <v>1039</v>
      </c>
      <c r="C82" s="49" t="s">
        <v>1040</v>
      </c>
      <c r="D82" s="50" t="s">
        <v>1041</v>
      </c>
      <c r="E82" s="51" t="s">
        <v>147</v>
      </c>
      <c r="F82" s="57" t="s">
        <v>1042</v>
      </c>
      <c r="G82" s="53">
        <v>28</v>
      </c>
      <c r="H82" s="54">
        <v>43690</v>
      </c>
      <c r="I82" s="73">
        <f t="shared" si="16"/>
        <v>43874</v>
      </c>
      <c r="J82" s="51" t="s">
        <v>64</v>
      </c>
      <c r="K82" s="49" t="s">
        <v>65</v>
      </c>
      <c r="L82" s="49" t="s">
        <v>960</v>
      </c>
      <c r="M82" s="74">
        <v>44427</v>
      </c>
      <c r="N82" s="75">
        <v>44428</v>
      </c>
      <c r="O82" s="49" t="s">
        <v>130</v>
      </c>
      <c r="P82" s="49" t="s">
        <v>68</v>
      </c>
      <c r="Q82" s="86" t="str">
        <f ca="1" t="shared" si="10"/>
        <v>H.N.17, Gali No 9, &lt;Mohalla/Area&gt;, &lt;Landmark&gt;, Delhi -110036</v>
      </c>
      <c r="R82" s="86" t="str">
        <f ca="1" t="shared" si="11"/>
        <v>H.N.13, Gali No 3, &lt;Mohalla/Area&gt;, &lt;Landmark&gt;, Patna -800027</v>
      </c>
      <c r="S82" s="49" t="s">
        <v>1043</v>
      </c>
      <c r="T82" s="49" t="s">
        <v>1044</v>
      </c>
      <c r="U82" s="57">
        <v>800027</v>
      </c>
      <c r="V82" s="47">
        <v>93923700251</v>
      </c>
      <c r="W82" s="47">
        <v>98317269926</v>
      </c>
      <c r="X82" s="49" t="s">
        <v>333</v>
      </c>
      <c r="Y82" s="49" t="s">
        <v>1045</v>
      </c>
      <c r="Z82" s="49" t="s">
        <v>1046</v>
      </c>
      <c r="AA82" s="83" t="s">
        <v>103</v>
      </c>
      <c r="AB82" s="49" t="s">
        <v>74</v>
      </c>
      <c r="AC82" s="49" t="s">
        <v>1047</v>
      </c>
      <c r="AD82" s="49" t="s">
        <v>1048</v>
      </c>
      <c r="AE82" s="49" t="s">
        <v>1049</v>
      </c>
      <c r="AF82" s="47" t="s">
        <v>1050</v>
      </c>
      <c r="AG82" s="57">
        <v>108436385829</v>
      </c>
      <c r="AH82" s="49" t="s">
        <v>1051</v>
      </c>
      <c r="AI82" s="92">
        <v>1143853438</v>
      </c>
      <c r="AJ82" s="49" t="str">
        <f ca="1" t="shared" si="15"/>
        <v>4 Years 2 Months 15 Days </v>
      </c>
      <c r="AK82" s="10" t="s">
        <v>1052</v>
      </c>
      <c r="AL82" s="10" t="s">
        <v>356</v>
      </c>
      <c r="AM82" s="49" t="s">
        <v>69</v>
      </c>
      <c r="AN82" s="50" t="s">
        <v>81</v>
      </c>
      <c r="AO82" s="96" t="s">
        <v>142</v>
      </c>
      <c r="AP82" s="96" t="s">
        <v>83</v>
      </c>
      <c r="AQ82" s="96" t="s">
        <v>83</v>
      </c>
      <c r="AR82" s="97">
        <v>12100.87</v>
      </c>
      <c r="AS82" s="97">
        <v>5960.13</v>
      </c>
      <c r="AT82" s="97">
        <v>0</v>
      </c>
      <c r="AU82" s="98">
        <f t="shared" si="13"/>
        <v>18061</v>
      </c>
      <c r="AV82" s="98">
        <v>1452</v>
      </c>
      <c r="AW82" s="98">
        <v>587</v>
      </c>
      <c r="AX82" s="98">
        <v>20100</v>
      </c>
      <c r="AY82" s="98">
        <v>1452</v>
      </c>
      <c r="AZ82" s="98">
        <v>587</v>
      </c>
      <c r="BA82" s="103">
        <v>16022</v>
      </c>
      <c r="BB82" s="47" t="s">
        <v>173</v>
      </c>
      <c r="BC82" s="98">
        <v>0</v>
      </c>
      <c r="BD82" s="98">
        <v>0</v>
      </c>
      <c r="BE82" s="98">
        <v>0</v>
      </c>
      <c r="BF82" s="98">
        <v>0</v>
      </c>
      <c r="BG82" s="98">
        <v>0</v>
      </c>
      <c r="BH82" s="98">
        <v>0</v>
      </c>
    </row>
    <row r="83" ht="15" spans="1:60">
      <c r="A83" s="47">
        <f t="shared" si="14"/>
        <v>82</v>
      </c>
      <c r="B83" s="48" t="s">
        <v>1053</v>
      </c>
      <c r="C83" s="49" t="s">
        <v>1054</v>
      </c>
      <c r="D83" s="50" t="s">
        <v>1055</v>
      </c>
      <c r="E83" s="51" t="s">
        <v>63</v>
      </c>
      <c r="F83" s="52">
        <v>34697</v>
      </c>
      <c r="G83" s="53">
        <v>26</v>
      </c>
      <c r="H83" s="54">
        <v>43690</v>
      </c>
      <c r="I83" s="73">
        <f t="shared" si="16"/>
        <v>43874</v>
      </c>
      <c r="J83" s="51" t="s">
        <v>64</v>
      </c>
      <c r="K83" s="49" t="s">
        <v>242</v>
      </c>
      <c r="L83" s="49" t="s">
        <v>1056</v>
      </c>
      <c r="M83" s="74">
        <v>44426</v>
      </c>
      <c r="N83" s="75">
        <v>44427</v>
      </c>
      <c r="O83" s="49" t="s">
        <v>130</v>
      </c>
      <c r="P83" s="49" t="s">
        <v>204</v>
      </c>
      <c r="Q83" s="86" t="str">
        <f ca="1" t="shared" si="10"/>
        <v>H.N.18, Gali No 8, &lt;Mohalla/Area&gt;, &lt;Landmark&gt;, Delhi -110074</v>
      </c>
      <c r="R83" s="86" t="str">
        <f ca="1" t="shared" si="11"/>
        <v>H.N.1, Gali No 3, &lt;Mohalla/Area&gt;, &lt;Landmark&gt;, Delhi -110034</v>
      </c>
      <c r="S83" s="49" t="s">
        <v>69</v>
      </c>
      <c r="T83" s="49" t="s">
        <v>69</v>
      </c>
      <c r="U83" s="57">
        <v>110034</v>
      </c>
      <c r="V83" s="47">
        <v>91939477673</v>
      </c>
      <c r="W83" s="47">
        <v>91100007889</v>
      </c>
      <c r="X83" s="49" t="s">
        <v>115</v>
      </c>
      <c r="Y83" s="49" t="s">
        <v>1057</v>
      </c>
      <c r="Z83" s="49" t="s">
        <v>1058</v>
      </c>
      <c r="AA83" s="83" t="s">
        <v>91</v>
      </c>
      <c r="AB83" s="49" t="s">
        <v>74</v>
      </c>
      <c r="AC83" s="49" t="s">
        <v>1059</v>
      </c>
      <c r="AD83" s="49" t="s">
        <v>1060</v>
      </c>
      <c r="AE83" s="49" t="s">
        <v>1061</v>
      </c>
      <c r="AF83" s="47" t="s">
        <v>1062</v>
      </c>
      <c r="AG83" s="57">
        <v>110623777052</v>
      </c>
      <c r="AH83" s="49" t="s">
        <v>1063</v>
      </c>
      <c r="AI83" s="92">
        <v>1143853465</v>
      </c>
      <c r="AJ83" s="49" t="str">
        <f ca="1" t="shared" si="15"/>
        <v>4 Years 2 Months 15 Days </v>
      </c>
      <c r="AK83" s="9" t="s">
        <v>162</v>
      </c>
      <c r="AL83" s="9" t="s">
        <v>129</v>
      </c>
      <c r="AM83" s="49" t="s">
        <v>69</v>
      </c>
      <c r="AN83" s="50" t="s">
        <v>81</v>
      </c>
      <c r="AO83" s="96" t="s">
        <v>82</v>
      </c>
      <c r="AP83" s="96" t="s">
        <v>83</v>
      </c>
      <c r="AQ83" s="96" t="s">
        <v>83</v>
      </c>
      <c r="AR83" s="97">
        <v>9150.86</v>
      </c>
      <c r="AS83" s="97">
        <v>4507.14</v>
      </c>
      <c r="AT83" s="97">
        <v>0</v>
      </c>
      <c r="AU83" s="98">
        <f t="shared" si="13"/>
        <v>13658</v>
      </c>
      <c r="AV83" s="98">
        <v>1098</v>
      </c>
      <c r="AW83" s="98">
        <v>444</v>
      </c>
      <c r="AX83" s="98">
        <v>15200</v>
      </c>
      <c r="AY83" s="98">
        <v>1098</v>
      </c>
      <c r="AZ83" s="98">
        <v>444</v>
      </c>
      <c r="BA83" s="103">
        <v>12116</v>
      </c>
      <c r="BB83" s="47" t="s">
        <v>470</v>
      </c>
      <c r="BC83" s="98">
        <v>0</v>
      </c>
      <c r="BD83" s="98">
        <v>0</v>
      </c>
      <c r="BE83" s="98">
        <v>0</v>
      </c>
      <c r="BF83" s="98">
        <v>0</v>
      </c>
      <c r="BG83" s="98">
        <v>0</v>
      </c>
      <c r="BH83" s="98">
        <v>0</v>
      </c>
    </row>
    <row r="84" ht="15" spans="1:60">
      <c r="A84" s="47">
        <f t="shared" si="14"/>
        <v>83</v>
      </c>
      <c r="B84" s="48" t="s">
        <v>1064</v>
      </c>
      <c r="C84" s="49" t="s">
        <v>1065</v>
      </c>
      <c r="D84" s="50" t="s">
        <v>1066</v>
      </c>
      <c r="E84" s="51" t="s">
        <v>63</v>
      </c>
      <c r="F84" s="52">
        <v>34530</v>
      </c>
      <c r="G84" s="53">
        <v>26</v>
      </c>
      <c r="H84" s="54">
        <v>43698</v>
      </c>
      <c r="I84" s="73">
        <f t="shared" si="16"/>
        <v>43882</v>
      </c>
      <c r="J84" s="51" t="s">
        <v>64</v>
      </c>
      <c r="K84" s="49" t="s">
        <v>113</v>
      </c>
      <c r="L84" s="49" t="s">
        <v>1067</v>
      </c>
      <c r="M84" s="74">
        <v>44426</v>
      </c>
      <c r="N84" s="75">
        <v>44427</v>
      </c>
      <c r="O84" s="49" t="s">
        <v>130</v>
      </c>
      <c r="P84" s="49" t="s">
        <v>294</v>
      </c>
      <c r="Q84" s="86" t="str">
        <f ca="1" t="shared" si="10"/>
        <v>H.N.20, Gali No 5, &lt;Mohalla/Area&gt;, &lt;Landmark&gt;, Delhi -110059</v>
      </c>
      <c r="R84" s="86" t="str">
        <f ca="1" t="shared" si="11"/>
        <v>H.N.6, Gali No 10, &lt;Mohalla/Area&gt;, &lt;Landmark&gt;, Ghaziabad -201012</v>
      </c>
      <c r="S84" s="49" t="s">
        <v>819</v>
      </c>
      <c r="T84" s="49" t="s">
        <v>518</v>
      </c>
      <c r="U84" s="57">
        <v>201012</v>
      </c>
      <c r="V84" s="47">
        <v>90920222685</v>
      </c>
      <c r="W84" s="47">
        <v>96160915717</v>
      </c>
      <c r="X84" s="49" t="s">
        <v>333</v>
      </c>
      <c r="Y84" s="49" t="s">
        <v>1068</v>
      </c>
      <c r="Z84" s="49" t="s">
        <v>1069</v>
      </c>
      <c r="AA84" s="49" t="s">
        <v>91</v>
      </c>
      <c r="AB84" s="49" t="s">
        <v>74</v>
      </c>
      <c r="AC84" s="49" t="s">
        <v>1070</v>
      </c>
      <c r="AD84" s="49" t="s">
        <v>1071</v>
      </c>
      <c r="AE84" s="49" t="s">
        <v>1072</v>
      </c>
      <c r="AF84" s="47" t="s">
        <v>1073</v>
      </c>
      <c r="AG84" s="57">
        <v>104765072824</v>
      </c>
      <c r="AH84" s="49" t="s">
        <v>1074</v>
      </c>
      <c r="AI84" s="92" t="s">
        <v>79</v>
      </c>
      <c r="AJ84" s="49" t="str">
        <f ca="1" t="shared" si="15"/>
        <v>4 Years 2 Months 7 Days </v>
      </c>
      <c r="AK84" s="9" t="s">
        <v>379</v>
      </c>
      <c r="AL84" s="9" t="s">
        <v>177</v>
      </c>
      <c r="AM84" s="49" t="s">
        <v>69</v>
      </c>
      <c r="AN84" s="50" t="s">
        <v>81</v>
      </c>
      <c r="AO84" s="96" t="s">
        <v>96</v>
      </c>
      <c r="AP84" s="96" t="s">
        <v>83</v>
      </c>
      <c r="AQ84" s="96" t="s">
        <v>109</v>
      </c>
      <c r="AR84" s="97">
        <v>20033</v>
      </c>
      <c r="AS84" s="97">
        <v>9867</v>
      </c>
      <c r="AT84" s="97">
        <v>0</v>
      </c>
      <c r="AU84" s="98">
        <f t="shared" si="13"/>
        <v>29900</v>
      </c>
      <c r="AV84" s="98">
        <v>1800</v>
      </c>
      <c r="AW84" s="98">
        <v>0</v>
      </c>
      <c r="AX84" s="98">
        <v>31700</v>
      </c>
      <c r="AY84" s="98">
        <v>1800</v>
      </c>
      <c r="AZ84" s="98">
        <v>0</v>
      </c>
      <c r="BA84" s="103">
        <v>28100</v>
      </c>
      <c r="BB84" s="47" t="s">
        <v>143</v>
      </c>
      <c r="BC84" s="98">
        <v>0</v>
      </c>
      <c r="BD84" s="98">
        <v>0</v>
      </c>
      <c r="BE84" s="98">
        <v>0</v>
      </c>
      <c r="BF84" s="98">
        <v>0</v>
      </c>
      <c r="BG84" s="98">
        <v>0</v>
      </c>
      <c r="BH84" s="98">
        <v>0</v>
      </c>
    </row>
    <row r="85" ht="15" spans="1:60">
      <c r="A85" s="47">
        <f t="shared" si="14"/>
        <v>84</v>
      </c>
      <c r="B85" s="48" t="s">
        <v>1075</v>
      </c>
      <c r="C85" s="49" t="s">
        <v>1076</v>
      </c>
      <c r="D85" s="50" t="s">
        <v>1077</v>
      </c>
      <c r="E85" s="51" t="s">
        <v>147</v>
      </c>
      <c r="F85" s="52">
        <v>32958</v>
      </c>
      <c r="G85" s="69">
        <v>31</v>
      </c>
      <c r="H85" s="54">
        <v>43698</v>
      </c>
      <c r="I85" s="73">
        <f t="shared" si="16"/>
        <v>43882</v>
      </c>
      <c r="J85" s="51" t="s">
        <v>64</v>
      </c>
      <c r="K85" s="83" t="s">
        <v>128</v>
      </c>
      <c r="L85" s="83" t="s">
        <v>177</v>
      </c>
      <c r="M85" s="74">
        <v>44426</v>
      </c>
      <c r="N85" s="75">
        <v>44427</v>
      </c>
      <c r="O85" s="83" t="s">
        <v>130</v>
      </c>
      <c r="P85" s="83" t="s">
        <v>68</v>
      </c>
      <c r="Q85" s="86" t="str">
        <f ca="1" t="shared" si="10"/>
        <v>H.N.3, Gali No 4, &lt;Mohalla/Area&gt;, &lt;Landmark&gt;, Delhi -110029</v>
      </c>
      <c r="R85" s="86" t="str">
        <f ca="1" t="shared" si="11"/>
        <v>H.N.3, Gali No 8, &lt;Mohalla/Area&gt;, &lt;Landmark&gt;, New Delhi -110052</v>
      </c>
      <c r="S85" s="83" t="s">
        <v>230</v>
      </c>
      <c r="T85" s="83" t="s">
        <v>69</v>
      </c>
      <c r="U85" s="89">
        <v>110052</v>
      </c>
      <c r="V85" s="47">
        <v>85933797351</v>
      </c>
      <c r="W85" s="47">
        <v>85989332410</v>
      </c>
      <c r="X85" s="83" t="s">
        <v>115</v>
      </c>
      <c r="Y85" s="49" t="s">
        <v>1078</v>
      </c>
      <c r="Z85" s="49" t="s">
        <v>1079</v>
      </c>
      <c r="AA85" s="49" t="s">
        <v>1080</v>
      </c>
      <c r="AB85" s="49" t="s">
        <v>74</v>
      </c>
      <c r="AC85" s="49" t="s">
        <v>1081</v>
      </c>
      <c r="AD85" s="49" t="s">
        <v>1082</v>
      </c>
      <c r="AE85" s="49" t="s">
        <v>1083</v>
      </c>
      <c r="AF85" s="47" t="s">
        <v>1084</v>
      </c>
      <c r="AG85" s="83" t="s">
        <v>79</v>
      </c>
      <c r="AH85" s="83" t="s">
        <v>79</v>
      </c>
      <c r="AI85" s="92" t="s">
        <v>79</v>
      </c>
      <c r="AJ85" s="49" t="str">
        <f ca="1" t="shared" si="15"/>
        <v>4 Years 2 Months 7 Days </v>
      </c>
      <c r="AK85" s="10" t="s">
        <v>391</v>
      </c>
      <c r="AL85" s="10" t="s">
        <v>356</v>
      </c>
      <c r="AM85" s="83" t="s">
        <v>69</v>
      </c>
      <c r="AN85" s="50" t="s">
        <v>81</v>
      </c>
      <c r="AO85" s="96" t="s">
        <v>108</v>
      </c>
      <c r="AP85" s="96" t="s">
        <v>83</v>
      </c>
      <c r="AQ85" s="96" t="s">
        <v>109</v>
      </c>
      <c r="AR85" s="97">
        <v>18650</v>
      </c>
      <c r="AS85" s="97">
        <v>18650</v>
      </c>
      <c r="AT85" s="97">
        <v>0</v>
      </c>
      <c r="AU85" s="98">
        <f t="shared" si="13"/>
        <v>37300</v>
      </c>
      <c r="AV85" s="98">
        <v>1800</v>
      </c>
      <c r="AW85" s="98">
        <v>0</v>
      </c>
      <c r="AX85" s="98">
        <v>39100</v>
      </c>
      <c r="AY85" s="98">
        <v>1800</v>
      </c>
      <c r="AZ85" s="98">
        <v>0</v>
      </c>
      <c r="BA85" s="103">
        <v>35500</v>
      </c>
      <c r="BB85" s="105" t="s">
        <v>1085</v>
      </c>
      <c r="BC85" s="98">
        <v>0</v>
      </c>
      <c r="BD85" s="98">
        <v>0</v>
      </c>
      <c r="BE85" s="98">
        <v>0</v>
      </c>
      <c r="BF85" s="98">
        <v>0</v>
      </c>
      <c r="BG85" s="98">
        <v>0</v>
      </c>
      <c r="BH85" s="98">
        <v>0</v>
      </c>
    </row>
    <row r="86" ht="15" spans="1:60">
      <c r="A86" s="47">
        <f t="shared" si="14"/>
        <v>85</v>
      </c>
      <c r="B86" s="48" t="s">
        <v>1086</v>
      </c>
      <c r="C86" s="49" t="s">
        <v>1087</v>
      </c>
      <c r="D86" s="50" t="s">
        <v>1088</v>
      </c>
      <c r="E86" s="51" t="s">
        <v>147</v>
      </c>
      <c r="F86" s="52">
        <v>34145</v>
      </c>
      <c r="G86" s="69">
        <v>27</v>
      </c>
      <c r="H86" s="54">
        <v>43711</v>
      </c>
      <c r="I86" s="73">
        <f t="shared" si="16"/>
        <v>43893</v>
      </c>
      <c r="J86" s="51" t="s">
        <v>64</v>
      </c>
      <c r="K86" s="83" t="s">
        <v>128</v>
      </c>
      <c r="L86" s="83" t="s">
        <v>760</v>
      </c>
      <c r="M86" s="74">
        <v>44274</v>
      </c>
      <c r="N86" s="75">
        <v>44247</v>
      </c>
      <c r="O86" s="83" t="s">
        <v>130</v>
      </c>
      <c r="P86" s="83" t="s">
        <v>131</v>
      </c>
      <c r="Q86" s="86" t="str">
        <f ca="1" t="shared" si="10"/>
        <v>H.N.2, Gali No 2, &lt;Mohalla/Area&gt;, &lt;Landmark&gt;, Delhi -110087</v>
      </c>
      <c r="R86" s="86" t="str">
        <f ca="1" t="shared" si="11"/>
        <v>H.N.8, Gali No 3, &lt;Mohalla/Area&gt;, &lt;Landmark&gt;, Delhi -110085</v>
      </c>
      <c r="S86" s="83" t="s">
        <v>69</v>
      </c>
      <c r="T86" s="83" t="s">
        <v>69</v>
      </c>
      <c r="U86" s="89">
        <v>110085</v>
      </c>
      <c r="V86" s="47">
        <v>85888044399</v>
      </c>
      <c r="W86" s="47">
        <v>93469153669</v>
      </c>
      <c r="X86" s="83" t="s">
        <v>115</v>
      </c>
      <c r="Y86" s="49" t="s">
        <v>1089</v>
      </c>
      <c r="Z86" s="49" t="s">
        <v>1090</v>
      </c>
      <c r="AA86" s="49" t="s">
        <v>91</v>
      </c>
      <c r="AB86" s="49" t="s">
        <v>74</v>
      </c>
      <c r="AC86" s="49" t="s">
        <v>1091</v>
      </c>
      <c r="AD86" s="49" t="s">
        <v>1092</v>
      </c>
      <c r="AE86" s="49" t="s">
        <v>1093</v>
      </c>
      <c r="AF86" s="47" t="s">
        <v>1094</v>
      </c>
      <c r="AG86" s="57">
        <v>110968597157</v>
      </c>
      <c r="AH86" s="49" t="s">
        <v>1095</v>
      </c>
      <c r="AI86" s="92" t="s">
        <v>79</v>
      </c>
      <c r="AJ86" s="49" t="str">
        <f ca="1" t="shared" si="15"/>
        <v>4 Years 1 Months 25 Days </v>
      </c>
      <c r="AK86" s="10" t="s">
        <v>238</v>
      </c>
      <c r="AL86" s="10" t="s">
        <v>114</v>
      </c>
      <c r="AM86" s="83" t="s">
        <v>69</v>
      </c>
      <c r="AN86" s="50" t="s">
        <v>81</v>
      </c>
      <c r="AO86" s="96" t="s">
        <v>123</v>
      </c>
      <c r="AP86" s="96" t="s">
        <v>83</v>
      </c>
      <c r="AQ86" s="96" t="s">
        <v>109</v>
      </c>
      <c r="AR86" s="97">
        <v>23100</v>
      </c>
      <c r="AS86" s="97">
        <v>23100</v>
      </c>
      <c r="AT86" s="97">
        <v>0</v>
      </c>
      <c r="AU86" s="98">
        <f t="shared" si="13"/>
        <v>46200</v>
      </c>
      <c r="AV86" s="98">
        <v>1800</v>
      </c>
      <c r="AW86" s="98">
        <v>0</v>
      </c>
      <c r="AX86" s="98">
        <v>48000</v>
      </c>
      <c r="AY86" s="98">
        <v>1800</v>
      </c>
      <c r="AZ86" s="98">
        <v>0</v>
      </c>
      <c r="BA86" s="103">
        <v>44400</v>
      </c>
      <c r="BB86" s="47" t="s">
        <v>470</v>
      </c>
      <c r="BC86" s="98">
        <v>0</v>
      </c>
      <c r="BD86" s="98">
        <v>0</v>
      </c>
      <c r="BE86" s="98">
        <v>0</v>
      </c>
      <c r="BF86" s="98">
        <v>0</v>
      </c>
      <c r="BG86" s="98">
        <v>0</v>
      </c>
      <c r="BH86" s="98">
        <v>0</v>
      </c>
    </row>
    <row r="87" ht="15" spans="1:60">
      <c r="A87" s="47">
        <f t="shared" si="14"/>
        <v>86</v>
      </c>
      <c r="B87" s="48" t="s">
        <v>1096</v>
      </c>
      <c r="C87" s="49" t="s">
        <v>1097</v>
      </c>
      <c r="D87" s="50" t="s">
        <v>1098</v>
      </c>
      <c r="E87" s="51" t="s">
        <v>147</v>
      </c>
      <c r="F87" s="57" t="s">
        <v>1099</v>
      </c>
      <c r="G87" s="53">
        <v>26</v>
      </c>
      <c r="H87" s="54">
        <v>43732</v>
      </c>
      <c r="I87" s="73">
        <f t="shared" si="16"/>
        <v>43914</v>
      </c>
      <c r="J87" s="51" t="s">
        <v>64</v>
      </c>
      <c r="K87" s="49" t="s">
        <v>113</v>
      </c>
      <c r="L87" s="49" t="s">
        <v>1100</v>
      </c>
      <c r="M87" s="77">
        <v>44459</v>
      </c>
      <c r="N87" s="75">
        <v>44460</v>
      </c>
      <c r="O87" s="49" t="s">
        <v>1101</v>
      </c>
      <c r="P87" s="49" t="s">
        <v>68</v>
      </c>
      <c r="Q87" s="86" t="str">
        <f ca="1" t="shared" si="10"/>
        <v>H.N.8, Gali No 4, &lt;Mohalla/Area&gt;, &lt;Landmark&gt;, Delhi -110032</v>
      </c>
      <c r="R87" s="86" t="str">
        <f ca="1" t="shared" si="11"/>
        <v>H.N.20, Gali No 5, &lt;Mohalla/Area&gt;, &lt;Landmark&gt;, Pithoragarh -262552</v>
      </c>
      <c r="S87" s="49" t="s">
        <v>1102</v>
      </c>
      <c r="T87" s="49" t="s">
        <v>738</v>
      </c>
      <c r="U87" s="57">
        <v>262552</v>
      </c>
      <c r="V87" s="47">
        <v>85028253087</v>
      </c>
      <c r="W87" s="47">
        <v>85166392344</v>
      </c>
      <c r="X87" s="49" t="s">
        <v>70</v>
      </c>
      <c r="Y87" s="49" t="s">
        <v>1103</v>
      </c>
      <c r="Z87" s="49" t="s">
        <v>1104</v>
      </c>
      <c r="AA87" s="49" t="s">
        <v>103</v>
      </c>
      <c r="AB87" s="49" t="s">
        <v>74</v>
      </c>
      <c r="AC87" s="49" t="s">
        <v>1105</v>
      </c>
      <c r="AD87" s="49" t="s">
        <v>1106</v>
      </c>
      <c r="AE87" s="49" t="s">
        <v>1107</v>
      </c>
      <c r="AF87" s="47" t="s">
        <v>1108</v>
      </c>
      <c r="AG87" s="57">
        <v>105123718425</v>
      </c>
      <c r="AH87" s="49" t="s">
        <v>408</v>
      </c>
      <c r="AI87" s="92" t="s">
        <v>79</v>
      </c>
      <c r="AJ87" s="49" t="str">
        <f ca="1" t="shared" si="15"/>
        <v>4 Years 1 Months 4 Days </v>
      </c>
      <c r="AK87" s="10" t="s">
        <v>379</v>
      </c>
      <c r="AL87" s="10" t="s">
        <v>177</v>
      </c>
      <c r="AM87" s="49" t="s">
        <v>69</v>
      </c>
      <c r="AN87" s="50" t="s">
        <v>81</v>
      </c>
      <c r="AO87" s="96" t="s">
        <v>142</v>
      </c>
      <c r="AP87" s="96" t="s">
        <v>83</v>
      </c>
      <c r="AQ87" s="96" t="s">
        <v>109</v>
      </c>
      <c r="AR87" s="97">
        <v>29250</v>
      </c>
      <c r="AS87" s="97">
        <v>29250</v>
      </c>
      <c r="AT87" s="97">
        <v>0</v>
      </c>
      <c r="AU87" s="98">
        <f t="shared" si="13"/>
        <v>58500</v>
      </c>
      <c r="AV87" s="98">
        <v>1800</v>
      </c>
      <c r="AW87" s="98">
        <v>0</v>
      </c>
      <c r="AX87" s="98">
        <v>60300</v>
      </c>
      <c r="AY87" s="98">
        <v>1800</v>
      </c>
      <c r="AZ87" s="98">
        <v>0</v>
      </c>
      <c r="BA87" s="103">
        <v>56700</v>
      </c>
      <c r="BB87" s="47" t="s">
        <v>143</v>
      </c>
      <c r="BC87" s="98">
        <v>0</v>
      </c>
      <c r="BD87" s="98">
        <v>0</v>
      </c>
      <c r="BE87" s="98">
        <v>0</v>
      </c>
      <c r="BF87" s="98">
        <v>0</v>
      </c>
      <c r="BG87" s="98">
        <v>0</v>
      </c>
      <c r="BH87" s="98">
        <v>0</v>
      </c>
    </row>
    <row r="88" ht="15" spans="1:60">
      <c r="A88" s="47">
        <f t="shared" si="14"/>
        <v>87</v>
      </c>
      <c r="B88" s="48" t="s">
        <v>1109</v>
      </c>
      <c r="C88" s="49" t="s">
        <v>1110</v>
      </c>
      <c r="D88" s="50" t="s">
        <v>1111</v>
      </c>
      <c r="E88" s="51" t="s">
        <v>147</v>
      </c>
      <c r="F88" s="52">
        <v>32851</v>
      </c>
      <c r="G88" s="53">
        <v>31</v>
      </c>
      <c r="H88" s="54">
        <v>43712</v>
      </c>
      <c r="I88" s="73">
        <f t="shared" si="16"/>
        <v>43894</v>
      </c>
      <c r="J88" s="51" t="s">
        <v>64</v>
      </c>
      <c r="K88" s="49" t="s">
        <v>113</v>
      </c>
      <c r="L88" s="49" t="s">
        <v>1112</v>
      </c>
      <c r="M88" s="74">
        <v>44274</v>
      </c>
      <c r="N88" s="75">
        <v>44247</v>
      </c>
      <c r="O88" s="49" t="s">
        <v>1113</v>
      </c>
      <c r="P88" s="49" t="s">
        <v>68</v>
      </c>
      <c r="Q88" s="86" t="str">
        <f ca="1" t="shared" si="10"/>
        <v>H.N.12, Gali No 1, &lt;Mohalla/Area&gt;, &lt;Landmark&gt;, Delhi -110033</v>
      </c>
      <c r="R88" s="86" t="str">
        <f ca="1" t="shared" si="11"/>
        <v>H.N.10, Gali No 2, &lt;Mohalla/Area&gt;, &lt;Landmark&gt;, Delhi -110059</v>
      </c>
      <c r="S88" s="49" t="s">
        <v>69</v>
      </c>
      <c r="T88" s="49" t="s">
        <v>69</v>
      </c>
      <c r="U88" s="57">
        <v>110059</v>
      </c>
      <c r="V88" s="47">
        <v>89842426380</v>
      </c>
      <c r="W88" s="47">
        <v>83264561341</v>
      </c>
      <c r="X88" s="49" t="s">
        <v>190</v>
      </c>
      <c r="Y88" s="49" t="s">
        <v>1114</v>
      </c>
      <c r="Z88" s="49" t="s">
        <v>1115</v>
      </c>
      <c r="AA88" s="49" t="s">
        <v>1116</v>
      </c>
      <c r="AB88" s="49" t="s">
        <v>74</v>
      </c>
      <c r="AC88" s="49" t="s">
        <v>1117</v>
      </c>
      <c r="AD88" s="49" t="s">
        <v>1118</v>
      </c>
      <c r="AE88" s="49" t="s">
        <v>1119</v>
      </c>
      <c r="AF88" s="47" t="s">
        <v>1120</v>
      </c>
      <c r="AG88" s="49" t="s">
        <v>79</v>
      </c>
      <c r="AH88" s="49" t="s">
        <v>79</v>
      </c>
      <c r="AI88" s="92" t="s">
        <v>79</v>
      </c>
      <c r="AJ88" s="49" t="str">
        <f ca="1" t="shared" si="15"/>
        <v>4 Years 1 Months 24 Days </v>
      </c>
      <c r="AK88" s="10" t="s">
        <v>920</v>
      </c>
      <c r="AL88" s="10" t="s">
        <v>229</v>
      </c>
      <c r="AM88" s="49" t="s">
        <v>69</v>
      </c>
      <c r="AN88" s="50" t="s">
        <v>81</v>
      </c>
      <c r="AO88" s="96" t="s">
        <v>82</v>
      </c>
      <c r="AP88" s="96" t="s">
        <v>83</v>
      </c>
      <c r="AQ88" s="96" t="s">
        <v>109</v>
      </c>
      <c r="AR88" s="97">
        <v>21850</v>
      </c>
      <c r="AS88" s="97">
        <v>21850</v>
      </c>
      <c r="AT88" s="97">
        <v>0</v>
      </c>
      <c r="AU88" s="98">
        <f t="shared" si="13"/>
        <v>43700</v>
      </c>
      <c r="AV88" s="98">
        <v>1800</v>
      </c>
      <c r="AW88" s="98">
        <v>0</v>
      </c>
      <c r="AX88" s="98">
        <v>45500</v>
      </c>
      <c r="AY88" s="98">
        <v>1800</v>
      </c>
      <c r="AZ88" s="98">
        <v>0</v>
      </c>
      <c r="BA88" s="103">
        <v>41900</v>
      </c>
      <c r="BB88" s="47" t="s">
        <v>143</v>
      </c>
      <c r="BC88" s="98">
        <v>0</v>
      </c>
      <c r="BD88" s="98">
        <v>0</v>
      </c>
      <c r="BE88" s="98">
        <v>0</v>
      </c>
      <c r="BF88" s="98">
        <v>0</v>
      </c>
      <c r="BG88" s="98">
        <v>0</v>
      </c>
      <c r="BH88" s="98">
        <v>0</v>
      </c>
    </row>
    <row r="89" ht="15" spans="1:60">
      <c r="A89" s="47">
        <f t="shared" si="14"/>
        <v>88</v>
      </c>
      <c r="B89" s="48" t="s">
        <v>1121</v>
      </c>
      <c r="C89" s="49" t="s">
        <v>1122</v>
      </c>
      <c r="D89" s="50" t="s">
        <v>1123</v>
      </c>
      <c r="E89" s="51" t="s">
        <v>147</v>
      </c>
      <c r="F89" s="56">
        <v>34832</v>
      </c>
      <c r="G89" s="53">
        <v>25</v>
      </c>
      <c r="H89" s="54">
        <v>43739</v>
      </c>
      <c r="I89" s="73">
        <f t="shared" si="16"/>
        <v>43922</v>
      </c>
      <c r="J89" s="51" t="s">
        <v>64</v>
      </c>
      <c r="K89" s="49" t="s">
        <v>128</v>
      </c>
      <c r="L89" s="49" t="s">
        <v>1124</v>
      </c>
      <c r="M89" s="74">
        <v>44305</v>
      </c>
      <c r="N89" s="75">
        <v>44275</v>
      </c>
      <c r="O89" s="49" t="s">
        <v>1101</v>
      </c>
      <c r="P89" s="49" t="s">
        <v>68</v>
      </c>
      <c r="Q89" s="86" t="str">
        <f ca="1" t="shared" si="10"/>
        <v>H.N.17, Gali No 6, &lt;Mohalla/Area&gt;, &lt;Landmark&gt;, Delhi -110092</v>
      </c>
      <c r="R89" s="86" t="str">
        <f ca="1" t="shared" si="11"/>
        <v>H.N.1, Gali No 2, &lt;Mohalla/Area&gt;, &lt;Landmark&gt;, Delhi -110032</v>
      </c>
      <c r="S89" s="49" t="s">
        <v>69</v>
      </c>
      <c r="T89" s="49" t="s">
        <v>69</v>
      </c>
      <c r="U89" s="57">
        <v>110032</v>
      </c>
      <c r="V89" s="47">
        <v>86147408661</v>
      </c>
      <c r="W89" s="47">
        <v>89394204221</v>
      </c>
      <c r="X89" s="49" t="s">
        <v>115</v>
      </c>
      <c r="Y89" s="49" t="s">
        <v>1125</v>
      </c>
      <c r="Z89" s="49" t="s">
        <v>1126</v>
      </c>
      <c r="AA89" s="90" t="s">
        <v>359</v>
      </c>
      <c r="AB89" s="49" t="s">
        <v>74</v>
      </c>
      <c r="AC89" s="49" t="s">
        <v>1127</v>
      </c>
      <c r="AD89" s="49" t="s">
        <v>1128</v>
      </c>
      <c r="AE89" s="49" t="s">
        <v>1129</v>
      </c>
      <c r="AF89" s="47" t="s">
        <v>1130</v>
      </c>
      <c r="AG89" s="57">
        <v>108115682511</v>
      </c>
      <c r="AH89" s="49" t="s">
        <v>954</v>
      </c>
      <c r="AI89" s="92" t="s">
        <v>79</v>
      </c>
      <c r="AJ89" s="49" t="str">
        <f ca="1" t="shared" si="15"/>
        <v>4 Years 0 Months 27 Days </v>
      </c>
      <c r="AK89" s="10" t="s">
        <v>293</v>
      </c>
      <c r="AL89" s="49" t="s">
        <v>80</v>
      </c>
      <c r="AM89" s="49" t="s">
        <v>69</v>
      </c>
      <c r="AN89" s="50" t="s">
        <v>81</v>
      </c>
      <c r="AO89" s="96" t="s">
        <v>96</v>
      </c>
      <c r="AP89" s="96" t="s">
        <v>83</v>
      </c>
      <c r="AQ89" s="96" t="s">
        <v>109</v>
      </c>
      <c r="AR89" s="97">
        <v>18600</v>
      </c>
      <c r="AS89" s="97">
        <v>18600</v>
      </c>
      <c r="AT89" s="97">
        <v>0</v>
      </c>
      <c r="AU89" s="98">
        <f t="shared" si="13"/>
        <v>37200</v>
      </c>
      <c r="AV89" s="98">
        <v>1800</v>
      </c>
      <c r="AW89" s="98">
        <v>0</v>
      </c>
      <c r="AX89" s="98">
        <v>39000</v>
      </c>
      <c r="AY89" s="98">
        <v>1800</v>
      </c>
      <c r="AZ89" s="98">
        <v>0</v>
      </c>
      <c r="BA89" s="103">
        <v>35400</v>
      </c>
      <c r="BB89" s="47" t="s">
        <v>470</v>
      </c>
      <c r="BC89" s="98">
        <v>0</v>
      </c>
      <c r="BD89" s="98">
        <v>0</v>
      </c>
      <c r="BE89" s="98">
        <v>0</v>
      </c>
      <c r="BF89" s="98">
        <v>0</v>
      </c>
      <c r="BG89" s="98">
        <v>0</v>
      </c>
      <c r="BH89" s="98">
        <v>0</v>
      </c>
    </row>
    <row r="90" ht="15" spans="1:60">
      <c r="A90" s="47">
        <f t="shared" si="14"/>
        <v>89</v>
      </c>
      <c r="B90" s="48" t="s">
        <v>1131</v>
      </c>
      <c r="C90" s="49" t="s">
        <v>1132</v>
      </c>
      <c r="D90" s="50" t="s">
        <v>1133</v>
      </c>
      <c r="E90" s="51" t="s">
        <v>147</v>
      </c>
      <c r="F90" s="52">
        <v>35603</v>
      </c>
      <c r="G90" s="53">
        <v>23</v>
      </c>
      <c r="H90" s="54">
        <v>43739</v>
      </c>
      <c r="I90" s="73">
        <f t="shared" si="16"/>
        <v>43922</v>
      </c>
      <c r="J90" s="51" t="s">
        <v>64</v>
      </c>
      <c r="K90" s="49" t="s">
        <v>528</v>
      </c>
      <c r="L90" s="49" t="s">
        <v>1134</v>
      </c>
      <c r="M90" s="74">
        <v>44487</v>
      </c>
      <c r="N90" s="75">
        <v>44488</v>
      </c>
      <c r="O90" s="49" t="s">
        <v>1101</v>
      </c>
      <c r="P90" s="49" t="s">
        <v>68</v>
      </c>
      <c r="Q90" s="86" t="str">
        <f ca="1" t="shared" si="10"/>
        <v>H.N.20, Gali No 1, &lt;Mohalla/Area&gt;, &lt;Landmark&gt;, Delhi -110013</v>
      </c>
      <c r="R90" s="86" t="str">
        <f ca="1" t="shared" si="11"/>
        <v>H.N.5, Gali No 7, &lt;Mohalla/Area&gt;, &lt;Landmark&gt;, Kanpur -208027</v>
      </c>
      <c r="S90" s="49" t="s">
        <v>947</v>
      </c>
      <c r="T90" s="49" t="s">
        <v>866</v>
      </c>
      <c r="U90" s="57">
        <v>208027</v>
      </c>
      <c r="V90" s="47">
        <v>86419001497</v>
      </c>
      <c r="W90" s="47">
        <v>98335407495</v>
      </c>
      <c r="X90" s="49" t="s">
        <v>115</v>
      </c>
      <c r="Y90" s="49" t="s">
        <v>1135</v>
      </c>
      <c r="Z90" s="49" t="s">
        <v>1136</v>
      </c>
      <c r="AA90" s="49" t="s">
        <v>284</v>
      </c>
      <c r="AB90" s="49" t="s">
        <v>74</v>
      </c>
      <c r="AC90" s="49" t="s">
        <v>1137</v>
      </c>
      <c r="AD90" s="49" t="s">
        <v>1138</v>
      </c>
      <c r="AE90" s="49" t="s">
        <v>1139</v>
      </c>
      <c r="AF90" s="47" t="s">
        <v>1140</v>
      </c>
      <c r="AG90" s="57">
        <v>105713678607</v>
      </c>
      <c r="AH90" s="49" t="s">
        <v>185</v>
      </c>
      <c r="AI90" s="92">
        <v>1144910846</v>
      </c>
      <c r="AJ90" s="49" t="str">
        <f ca="1" t="shared" si="15"/>
        <v>4 Years 0 Months 27 Days </v>
      </c>
      <c r="AK90" s="10" t="s">
        <v>955</v>
      </c>
      <c r="AL90" s="9" t="s">
        <v>162</v>
      </c>
      <c r="AM90" s="49" t="s">
        <v>69</v>
      </c>
      <c r="AN90" s="50" t="s">
        <v>81</v>
      </c>
      <c r="AO90" s="96" t="s">
        <v>108</v>
      </c>
      <c r="AP90" s="96" t="s">
        <v>109</v>
      </c>
      <c r="AQ90" s="96" t="s">
        <v>109</v>
      </c>
      <c r="AR90" s="97">
        <v>35800</v>
      </c>
      <c r="AS90" s="97">
        <v>35800</v>
      </c>
      <c r="AT90" s="97">
        <v>0</v>
      </c>
      <c r="AU90" s="98">
        <f t="shared" si="13"/>
        <v>71600</v>
      </c>
      <c r="AV90" s="98">
        <v>0</v>
      </c>
      <c r="AW90" s="98">
        <v>0</v>
      </c>
      <c r="AX90" s="98">
        <v>71600</v>
      </c>
      <c r="AY90" s="98">
        <v>0</v>
      </c>
      <c r="AZ90" s="98">
        <v>0</v>
      </c>
      <c r="BA90" s="103">
        <v>71600</v>
      </c>
      <c r="BB90" s="47" t="s">
        <v>470</v>
      </c>
      <c r="BC90" s="98">
        <v>0</v>
      </c>
      <c r="BD90" s="98">
        <v>0</v>
      </c>
      <c r="BE90" s="98">
        <v>0</v>
      </c>
      <c r="BF90" s="98">
        <v>0</v>
      </c>
      <c r="BG90" s="98">
        <v>0</v>
      </c>
      <c r="BH90" s="98">
        <v>0</v>
      </c>
    </row>
    <row r="91" ht="15" spans="1:60">
      <c r="A91" s="47">
        <f t="shared" si="14"/>
        <v>90</v>
      </c>
      <c r="B91" s="48" t="s">
        <v>1141</v>
      </c>
      <c r="C91" s="49" t="s">
        <v>1142</v>
      </c>
      <c r="D91" s="50" t="s">
        <v>1143</v>
      </c>
      <c r="E91" s="51" t="s">
        <v>147</v>
      </c>
      <c r="F91" s="52">
        <v>35182</v>
      </c>
      <c r="G91" s="53">
        <v>24</v>
      </c>
      <c r="H91" s="54">
        <v>43760</v>
      </c>
      <c r="I91" s="73">
        <f t="shared" si="16"/>
        <v>43943</v>
      </c>
      <c r="J91" s="51" t="s">
        <v>64</v>
      </c>
      <c r="K91" s="49" t="s">
        <v>783</v>
      </c>
      <c r="L91" s="49" t="s">
        <v>1134</v>
      </c>
      <c r="M91" s="74">
        <v>44487</v>
      </c>
      <c r="N91" s="75">
        <v>44488</v>
      </c>
      <c r="O91" s="49" t="s">
        <v>1101</v>
      </c>
      <c r="P91" s="49" t="s">
        <v>68</v>
      </c>
      <c r="Q91" s="86" t="str">
        <f ca="1" t="shared" si="10"/>
        <v>H.N.18, Gali No 5, &lt;Mohalla/Area&gt;, &lt;Landmark&gt;, Delhi -110020</v>
      </c>
      <c r="R91" s="86" t="str">
        <f ca="1" t="shared" si="11"/>
        <v>H.N.9, Gali No 3, &lt;Mohalla/Area&gt;, &lt;Landmark&gt;, Meerut -250002</v>
      </c>
      <c r="S91" s="49" t="s">
        <v>961</v>
      </c>
      <c r="T91" s="49" t="s">
        <v>866</v>
      </c>
      <c r="U91" s="57">
        <v>250002</v>
      </c>
      <c r="V91" s="47">
        <v>80576122721</v>
      </c>
      <c r="W91" s="47">
        <v>87786988539</v>
      </c>
      <c r="X91" s="49" t="s">
        <v>115</v>
      </c>
      <c r="Y91" s="49" t="s">
        <v>1144</v>
      </c>
      <c r="Z91" s="49" t="s">
        <v>1145</v>
      </c>
      <c r="AA91" s="49" t="s">
        <v>284</v>
      </c>
      <c r="AB91" s="49" t="s">
        <v>74</v>
      </c>
      <c r="AC91" s="49" t="s">
        <v>1146</v>
      </c>
      <c r="AD91" s="49" t="s">
        <v>1147</v>
      </c>
      <c r="AE91" s="49" t="s">
        <v>1148</v>
      </c>
      <c r="AF91" s="47" t="s">
        <v>1149</v>
      </c>
      <c r="AG91" s="57">
        <v>103275631236</v>
      </c>
      <c r="AH91" s="49" t="s">
        <v>1150</v>
      </c>
      <c r="AI91" s="92">
        <v>1173559838</v>
      </c>
      <c r="AJ91" s="49" t="str">
        <f ca="1" t="shared" si="15"/>
        <v>4 Years 0 Months 6 Days </v>
      </c>
      <c r="AK91" s="10" t="s">
        <v>920</v>
      </c>
      <c r="AL91" s="10" t="s">
        <v>229</v>
      </c>
      <c r="AM91" s="49" t="s">
        <v>69</v>
      </c>
      <c r="AN91" s="50" t="s">
        <v>81</v>
      </c>
      <c r="AO91" s="96" t="s">
        <v>123</v>
      </c>
      <c r="AP91" s="96" t="s">
        <v>109</v>
      </c>
      <c r="AQ91" s="96" t="s">
        <v>83</v>
      </c>
      <c r="AR91" s="97">
        <v>22600</v>
      </c>
      <c r="AS91" s="97">
        <v>22600</v>
      </c>
      <c r="AT91" s="97">
        <v>0</v>
      </c>
      <c r="AU91" s="98">
        <f t="shared" si="13"/>
        <v>45200</v>
      </c>
      <c r="AV91" s="98">
        <v>0</v>
      </c>
      <c r="AW91" s="98">
        <v>0</v>
      </c>
      <c r="AX91" s="98">
        <v>45200</v>
      </c>
      <c r="AY91" s="98">
        <v>0</v>
      </c>
      <c r="AZ91" s="98">
        <v>0</v>
      </c>
      <c r="BA91" s="103">
        <v>45200</v>
      </c>
      <c r="BB91" s="47" t="s">
        <v>470</v>
      </c>
      <c r="BC91" s="98">
        <v>0</v>
      </c>
      <c r="BD91" s="98">
        <v>0</v>
      </c>
      <c r="BE91" s="98">
        <v>0</v>
      </c>
      <c r="BF91" s="98">
        <v>0</v>
      </c>
      <c r="BG91" s="98">
        <v>0</v>
      </c>
      <c r="BH91" s="98">
        <v>0</v>
      </c>
    </row>
    <row r="92" ht="15" spans="1:60">
      <c r="A92" s="47">
        <f t="shared" si="14"/>
        <v>91</v>
      </c>
      <c r="B92" s="48" t="s">
        <v>1151</v>
      </c>
      <c r="C92" s="49" t="s">
        <v>1152</v>
      </c>
      <c r="D92" s="50" t="s">
        <v>1153</v>
      </c>
      <c r="E92" s="51" t="s">
        <v>147</v>
      </c>
      <c r="F92" s="56">
        <v>35198</v>
      </c>
      <c r="G92" s="53">
        <v>24</v>
      </c>
      <c r="H92" s="54">
        <v>43760</v>
      </c>
      <c r="I92" s="73">
        <f t="shared" si="16"/>
        <v>43943</v>
      </c>
      <c r="J92" s="51" t="s">
        <v>64</v>
      </c>
      <c r="K92" s="49" t="s">
        <v>128</v>
      </c>
      <c r="L92" s="49" t="s">
        <v>1124</v>
      </c>
      <c r="M92" s="74">
        <v>44487</v>
      </c>
      <c r="N92" s="75">
        <v>44488</v>
      </c>
      <c r="O92" s="49" t="s">
        <v>1101</v>
      </c>
      <c r="P92" s="49" t="s">
        <v>131</v>
      </c>
      <c r="Q92" s="86" t="str">
        <f ca="1" t="shared" si="10"/>
        <v>H.N.16, Gali No 3, &lt;Mohalla/Area&gt;, &lt;Landmark&gt;, Delhi -110079</v>
      </c>
      <c r="R92" s="86" t="str">
        <f ca="1" t="shared" si="11"/>
        <v>H.N.9, Gali No 1, &lt;Mohalla/Area&gt;, &lt;Landmark&gt;, Delhi -110032</v>
      </c>
      <c r="S92" s="49" t="s">
        <v>69</v>
      </c>
      <c r="T92" s="49" t="s">
        <v>69</v>
      </c>
      <c r="U92" s="57">
        <v>110032</v>
      </c>
      <c r="V92" s="47">
        <v>81906597837</v>
      </c>
      <c r="W92" s="47">
        <v>85797143750</v>
      </c>
      <c r="X92" s="49" t="s">
        <v>115</v>
      </c>
      <c r="Y92" s="49" t="s">
        <v>1154</v>
      </c>
      <c r="Z92" s="49" t="s">
        <v>1155</v>
      </c>
      <c r="AA92" s="93" t="s">
        <v>320</v>
      </c>
      <c r="AB92" s="49" t="s">
        <v>74</v>
      </c>
      <c r="AC92" s="49" t="s">
        <v>1156</v>
      </c>
      <c r="AD92" s="49" t="s">
        <v>870</v>
      </c>
      <c r="AE92" s="49" t="s">
        <v>1157</v>
      </c>
      <c r="AF92" s="47" t="s">
        <v>1158</v>
      </c>
      <c r="AG92" s="57">
        <v>101716172829</v>
      </c>
      <c r="AH92" s="49" t="s">
        <v>1001</v>
      </c>
      <c r="AI92" s="92" t="s">
        <v>79</v>
      </c>
      <c r="AJ92" s="49" t="str">
        <f ca="1" t="shared" si="15"/>
        <v>4 Years 0 Months 6 Days </v>
      </c>
      <c r="AK92" s="10" t="s">
        <v>920</v>
      </c>
      <c r="AL92" s="10" t="s">
        <v>229</v>
      </c>
      <c r="AM92" s="49" t="s">
        <v>69</v>
      </c>
      <c r="AN92" s="50" t="s">
        <v>81</v>
      </c>
      <c r="AO92" s="96" t="s">
        <v>142</v>
      </c>
      <c r="AP92" s="96" t="s">
        <v>83</v>
      </c>
      <c r="AQ92" s="96" t="s">
        <v>109</v>
      </c>
      <c r="AR92" s="97">
        <v>19000</v>
      </c>
      <c r="AS92" s="97">
        <v>19000</v>
      </c>
      <c r="AT92" s="97">
        <v>0</v>
      </c>
      <c r="AU92" s="98">
        <f t="shared" si="13"/>
        <v>38000</v>
      </c>
      <c r="AV92" s="98">
        <v>1800</v>
      </c>
      <c r="AW92" s="98">
        <v>0</v>
      </c>
      <c r="AX92" s="98">
        <v>39800</v>
      </c>
      <c r="AY92" s="98">
        <v>1800</v>
      </c>
      <c r="AZ92" s="98">
        <v>0</v>
      </c>
      <c r="BA92" s="103">
        <v>36200</v>
      </c>
      <c r="BB92" s="47" t="s">
        <v>470</v>
      </c>
      <c r="BC92" s="98">
        <v>0</v>
      </c>
      <c r="BD92" s="98">
        <v>0</v>
      </c>
      <c r="BE92" s="98">
        <v>0</v>
      </c>
      <c r="BF92" s="98">
        <v>0</v>
      </c>
      <c r="BG92" s="98">
        <v>0</v>
      </c>
      <c r="BH92" s="98">
        <v>0</v>
      </c>
    </row>
    <row r="93" ht="15" spans="1:60">
      <c r="A93" s="47">
        <f t="shared" si="14"/>
        <v>92</v>
      </c>
      <c r="B93" s="48" t="s">
        <v>1159</v>
      </c>
      <c r="C93" s="49" t="s">
        <v>1160</v>
      </c>
      <c r="D93" s="50" t="s">
        <v>263</v>
      </c>
      <c r="E93" s="51" t="s">
        <v>63</v>
      </c>
      <c r="F93" s="52">
        <v>35994</v>
      </c>
      <c r="G93" s="53">
        <v>22</v>
      </c>
      <c r="H93" s="54">
        <v>43760</v>
      </c>
      <c r="I93" s="73">
        <f t="shared" si="16"/>
        <v>43943</v>
      </c>
      <c r="J93" s="51" t="s">
        <v>64</v>
      </c>
      <c r="K93" s="49" t="s">
        <v>528</v>
      </c>
      <c r="L93" s="49" t="s">
        <v>1134</v>
      </c>
      <c r="M93" s="74">
        <v>44487</v>
      </c>
      <c r="N93" s="75">
        <v>44488</v>
      </c>
      <c r="O93" s="49" t="s">
        <v>1101</v>
      </c>
      <c r="P93" s="49" t="s">
        <v>68</v>
      </c>
      <c r="Q93" s="86" t="str">
        <f ca="1" t="shared" si="10"/>
        <v>H.N.15, Gali No 9, &lt;Mohalla/Area&gt;, &lt;Landmark&gt;, Delhi -110023</v>
      </c>
      <c r="R93" s="86" t="str">
        <f ca="1" t="shared" si="11"/>
        <v>H.N.19, Gali No 4, &lt;Mohalla/Area&gt;, &lt;Landmark&gt;, Guna -473001</v>
      </c>
      <c r="S93" s="49" t="s">
        <v>1161</v>
      </c>
      <c r="T93" s="49" t="s">
        <v>217</v>
      </c>
      <c r="U93" s="57">
        <v>473001</v>
      </c>
      <c r="V93" s="47">
        <v>95318970502</v>
      </c>
      <c r="W93" s="47">
        <v>87285759823</v>
      </c>
      <c r="X93" s="49" t="s">
        <v>115</v>
      </c>
      <c r="Y93" s="49" t="s">
        <v>1162</v>
      </c>
      <c r="Z93" s="49" t="s">
        <v>1163</v>
      </c>
      <c r="AA93" s="50" t="s">
        <v>1164</v>
      </c>
      <c r="AB93" s="49" t="s">
        <v>74</v>
      </c>
      <c r="AC93" s="49" t="s">
        <v>1165</v>
      </c>
      <c r="AD93" s="49" t="s">
        <v>1166</v>
      </c>
      <c r="AE93" s="49" t="s">
        <v>1167</v>
      </c>
      <c r="AF93" s="47" t="s">
        <v>1168</v>
      </c>
      <c r="AG93" s="57">
        <v>112171312796</v>
      </c>
      <c r="AH93" s="49" t="s">
        <v>237</v>
      </c>
      <c r="AI93" s="92">
        <v>1114083275</v>
      </c>
      <c r="AJ93" s="49" t="str">
        <f ca="1" t="shared" si="15"/>
        <v>4 Years 0 Months 6 Days </v>
      </c>
      <c r="AK93" s="10" t="s">
        <v>955</v>
      </c>
      <c r="AL93" s="9" t="s">
        <v>162</v>
      </c>
      <c r="AM93" s="49" t="s">
        <v>69</v>
      </c>
      <c r="AN93" s="50" t="s">
        <v>81</v>
      </c>
      <c r="AO93" s="96" t="s">
        <v>82</v>
      </c>
      <c r="AP93" s="96" t="s">
        <v>83</v>
      </c>
      <c r="AQ93" s="96" t="s">
        <v>109</v>
      </c>
      <c r="AR93" s="97">
        <v>22800</v>
      </c>
      <c r="AS93" s="97">
        <v>22800</v>
      </c>
      <c r="AT93" s="97">
        <v>0</v>
      </c>
      <c r="AU93" s="98">
        <f t="shared" si="13"/>
        <v>45600</v>
      </c>
      <c r="AV93" s="98">
        <v>1800</v>
      </c>
      <c r="AW93" s="98">
        <v>0</v>
      </c>
      <c r="AX93" s="98">
        <v>47400</v>
      </c>
      <c r="AY93" s="98">
        <v>1800</v>
      </c>
      <c r="AZ93" s="98">
        <v>0</v>
      </c>
      <c r="BA93" s="103">
        <v>43800</v>
      </c>
      <c r="BB93" s="47" t="s">
        <v>470</v>
      </c>
      <c r="BC93" s="98">
        <v>0</v>
      </c>
      <c r="BD93" s="98">
        <v>0</v>
      </c>
      <c r="BE93" s="98">
        <v>0</v>
      </c>
      <c r="BF93" s="98">
        <v>0</v>
      </c>
      <c r="BG93" s="98">
        <v>0</v>
      </c>
      <c r="BH93" s="98">
        <v>0</v>
      </c>
    </row>
    <row r="94" ht="15" spans="1:60">
      <c r="A94" s="47">
        <f t="shared" si="14"/>
        <v>93</v>
      </c>
      <c r="B94" s="48" t="s">
        <v>1169</v>
      </c>
      <c r="C94" s="49" t="s">
        <v>1170</v>
      </c>
      <c r="D94" s="50" t="s">
        <v>1171</v>
      </c>
      <c r="E94" s="51" t="s">
        <v>147</v>
      </c>
      <c r="F94" s="52">
        <v>35812</v>
      </c>
      <c r="G94" s="53">
        <v>23</v>
      </c>
      <c r="H94" s="54">
        <v>43760</v>
      </c>
      <c r="I94" s="73">
        <f t="shared" si="16"/>
        <v>43943</v>
      </c>
      <c r="J94" s="51" t="s">
        <v>64</v>
      </c>
      <c r="K94" s="49" t="s">
        <v>528</v>
      </c>
      <c r="L94" s="49" t="s">
        <v>1134</v>
      </c>
      <c r="M94" s="74">
        <v>44487</v>
      </c>
      <c r="N94" s="75">
        <v>44488</v>
      </c>
      <c r="O94" s="49" t="s">
        <v>1101</v>
      </c>
      <c r="P94" s="49" t="s">
        <v>68</v>
      </c>
      <c r="Q94" s="86" t="str">
        <f ca="1" t="shared" si="10"/>
        <v>H.N.11, Gali No 2, &lt;Mohalla/Area&gt;, &lt;Landmark&gt;, Delhi -110023</v>
      </c>
      <c r="R94" s="86" t="str">
        <f ca="1" t="shared" si="11"/>
        <v>H.N.1, Gali No 4, &lt;Mohalla/Area&gt;, &lt;Landmark&gt;, Gwalior -474006</v>
      </c>
      <c r="S94" s="49" t="s">
        <v>541</v>
      </c>
      <c r="T94" s="49" t="s">
        <v>217</v>
      </c>
      <c r="U94" s="57">
        <v>474006</v>
      </c>
      <c r="V94" s="47">
        <v>81315915194</v>
      </c>
      <c r="W94" s="47">
        <v>81349356403</v>
      </c>
      <c r="X94" s="49" t="s">
        <v>333</v>
      </c>
      <c r="Y94" s="49" t="s">
        <v>1172</v>
      </c>
      <c r="Z94" s="49" t="s">
        <v>1173</v>
      </c>
      <c r="AA94" s="50" t="s">
        <v>1174</v>
      </c>
      <c r="AB94" s="49" t="s">
        <v>74</v>
      </c>
      <c r="AC94" s="49" t="s">
        <v>1175</v>
      </c>
      <c r="AD94" s="49" t="s">
        <v>1176</v>
      </c>
      <c r="AE94" s="49" t="s">
        <v>1177</v>
      </c>
      <c r="AF94" s="47" t="s">
        <v>1178</v>
      </c>
      <c r="AG94" s="57">
        <v>103410433345</v>
      </c>
      <c r="AH94" s="49" t="s">
        <v>1179</v>
      </c>
      <c r="AI94" s="92">
        <v>1127909132</v>
      </c>
      <c r="AJ94" s="49" t="str">
        <f ca="1" t="shared" si="15"/>
        <v>4 Years 0 Months 6 Days </v>
      </c>
      <c r="AK94" s="10" t="s">
        <v>186</v>
      </c>
      <c r="AL94" s="50" t="s">
        <v>66</v>
      </c>
      <c r="AM94" s="49" t="s">
        <v>69</v>
      </c>
      <c r="AN94" s="50" t="s">
        <v>81</v>
      </c>
      <c r="AO94" s="96" t="s">
        <v>96</v>
      </c>
      <c r="AP94" s="96" t="s">
        <v>83</v>
      </c>
      <c r="AQ94" s="96" t="s">
        <v>109</v>
      </c>
      <c r="AR94" s="97">
        <v>30600</v>
      </c>
      <c r="AS94" s="97">
        <v>30600</v>
      </c>
      <c r="AT94" s="97">
        <v>0</v>
      </c>
      <c r="AU94" s="98">
        <f t="shared" si="13"/>
        <v>61200</v>
      </c>
      <c r="AV94" s="98">
        <v>1800</v>
      </c>
      <c r="AW94" s="98">
        <v>0</v>
      </c>
      <c r="AX94" s="98">
        <v>63000</v>
      </c>
      <c r="AY94" s="98">
        <v>1800</v>
      </c>
      <c r="AZ94" s="98">
        <v>0</v>
      </c>
      <c r="BA94" s="103">
        <v>59400</v>
      </c>
      <c r="BB94" s="47" t="s">
        <v>470</v>
      </c>
      <c r="BC94" s="98">
        <v>0</v>
      </c>
      <c r="BD94" s="98">
        <v>0</v>
      </c>
      <c r="BE94" s="98">
        <v>0</v>
      </c>
      <c r="BF94" s="98">
        <v>0</v>
      </c>
      <c r="BG94" s="98">
        <v>0</v>
      </c>
      <c r="BH94" s="98">
        <v>0</v>
      </c>
    </row>
    <row r="95" ht="15" spans="1:60">
      <c r="A95" s="47">
        <f t="shared" si="14"/>
        <v>94</v>
      </c>
      <c r="B95" s="48" t="s">
        <v>1180</v>
      </c>
      <c r="C95" s="49" t="s">
        <v>1181</v>
      </c>
      <c r="D95" s="50" t="s">
        <v>1182</v>
      </c>
      <c r="E95" s="51" t="s">
        <v>147</v>
      </c>
      <c r="F95" s="52">
        <v>33985</v>
      </c>
      <c r="G95" s="53">
        <v>28</v>
      </c>
      <c r="H95" s="54">
        <v>43781</v>
      </c>
      <c r="I95" s="73">
        <f t="shared" si="16"/>
        <v>43963</v>
      </c>
      <c r="J95" s="51" t="s">
        <v>64</v>
      </c>
      <c r="K95" s="93" t="s">
        <v>128</v>
      </c>
      <c r="L95" s="93" t="s">
        <v>1124</v>
      </c>
      <c r="M95" s="74">
        <v>44518</v>
      </c>
      <c r="N95" s="75">
        <v>44519</v>
      </c>
      <c r="O95" s="93" t="s">
        <v>1101</v>
      </c>
      <c r="P95" s="93" t="s">
        <v>131</v>
      </c>
      <c r="Q95" s="86" t="str">
        <f ca="1" t="shared" si="10"/>
        <v>H.N.13, Gali No 3, &lt;Mohalla/Area&gt;, &lt;Landmark&gt;, Delhi -110067</v>
      </c>
      <c r="R95" s="86" t="str">
        <f ca="1" t="shared" si="11"/>
        <v>H.N.11, Gali No 4, &lt;Mohalla/Area&gt;, &lt;Landmark&gt;, Dhanbaad -826001</v>
      </c>
      <c r="S95" s="93" t="s">
        <v>1183</v>
      </c>
      <c r="T95" s="10" t="s">
        <v>1184</v>
      </c>
      <c r="U95" s="112">
        <v>826001</v>
      </c>
      <c r="V95" s="47">
        <v>83489225218</v>
      </c>
      <c r="W95" s="47">
        <v>89019885138</v>
      </c>
      <c r="X95" s="93" t="s">
        <v>115</v>
      </c>
      <c r="Y95" s="49" t="s">
        <v>1185</v>
      </c>
      <c r="Z95" s="49" t="s">
        <v>1186</v>
      </c>
      <c r="AA95" s="50" t="s">
        <v>103</v>
      </c>
      <c r="AB95" s="49" t="s">
        <v>74</v>
      </c>
      <c r="AC95" s="49" t="s">
        <v>1187</v>
      </c>
      <c r="AD95" s="49" t="s">
        <v>1188</v>
      </c>
      <c r="AE95" s="49" t="s">
        <v>1189</v>
      </c>
      <c r="AF95" s="47" t="s">
        <v>1190</v>
      </c>
      <c r="AG95" s="57">
        <v>111563469320</v>
      </c>
      <c r="AH95" s="49" t="s">
        <v>1191</v>
      </c>
      <c r="AI95" s="92" t="s">
        <v>79</v>
      </c>
      <c r="AJ95" s="49" t="str">
        <f ca="1" t="shared" si="15"/>
        <v>3 Years 11 Months 16 Days </v>
      </c>
      <c r="AK95" s="10" t="s">
        <v>486</v>
      </c>
      <c r="AL95" s="49" t="s">
        <v>80</v>
      </c>
      <c r="AM95" s="49" t="s">
        <v>69</v>
      </c>
      <c r="AN95" s="50" t="s">
        <v>81</v>
      </c>
      <c r="AO95" s="96" t="s">
        <v>108</v>
      </c>
      <c r="AP95" s="96" t="s">
        <v>83</v>
      </c>
      <c r="AQ95" s="96" t="s">
        <v>109</v>
      </c>
      <c r="AR95" s="97">
        <v>22300</v>
      </c>
      <c r="AS95" s="97">
        <v>22300</v>
      </c>
      <c r="AT95" s="97">
        <v>0</v>
      </c>
      <c r="AU95" s="98">
        <f t="shared" si="13"/>
        <v>44600</v>
      </c>
      <c r="AV95" s="98">
        <v>1800</v>
      </c>
      <c r="AW95" s="98">
        <v>0</v>
      </c>
      <c r="AX95" s="98">
        <v>46400</v>
      </c>
      <c r="AY95" s="98">
        <v>1800</v>
      </c>
      <c r="AZ95" s="98">
        <v>0</v>
      </c>
      <c r="BA95" s="103">
        <v>42800</v>
      </c>
      <c r="BB95" s="47" t="s">
        <v>470</v>
      </c>
      <c r="BC95" s="98">
        <v>0</v>
      </c>
      <c r="BD95" s="98">
        <v>0</v>
      </c>
      <c r="BE95" s="98">
        <v>0</v>
      </c>
      <c r="BF95" s="98">
        <v>0</v>
      </c>
      <c r="BG95" s="98">
        <v>0</v>
      </c>
      <c r="BH95" s="98">
        <v>0</v>
      </c>
    </row>
    <row r="96" ht="15" spans="1:60">
      <c r="A96" s="47">
        <f t="shared" si="14"/>
        <v>95</v>
      </c>
      <c r="B96" s="48" t="s">
        <v>1192</v>
      </c>
      <c r="C96" s="49" t="s">
        <v>1193</v>
      </c>
      <c r="D96" s="50" t="s">
        <v>1194</v>
      </c>
      <c r="E96" s="51" t="s">
        <v>147</v>
      </c>
      <c r="F96" s="52">
        <v>32885</v>
      </c>
      <c r="G96" s="53">
        <v>31</v>
      </c>
      <c r="H96" s="54">
        <v>43788</v>
      </c>
      <c r="I96" s="73">
        <f t="shared" si="16"/>
        <v>43970</v>
      </c>
      <c r="J96" s="51" t="s">
        <v>64</v>
      </c>
      <c r="K96" s="50" t="s">
        <v>65</v>
      </c>
      <c r="L96" s="50" t="s">
        <v>960</v>
      </c>
      <c r="M96" s="74">
        <v>44518</v>
      </c>
      <c r="N96" s="75">
        <v>44519</v>
      </c>
      <c r="O96" s="50" t="s">
        <v>1113</v>
      </c>
      <c r="P96" s="50" t="s">
        <v>131</v>
      </c>
      <c r="Q96" s="86" t="str">
        <f ca="1" t="shared" si="10"/>
        <v>H.N.18, Gali No 6, &lt;Mohalla/Area&gt;, &lt;Landmark&gt;, Delhi -110023</v>
      </c>
      <c r="R96" s="86" t="str">
        <f ca="1" t="shared" si="11"/>
        <v>H.N.11, Gali No 3, &lt;Mohalla/Area&gt;, &lt;Landmark&gt;, Gorakhpur -27015</v>
      </c>
      <c r="S96" s="50" t="s">
        <v>1195</v>
      </c>
      <c r="T96" s="50" t="s">
        <v>866</v>
      </c>
      <c r="U96" s="50">
        <v>27015</v>
      </c>
      <c r="V96" s="47">
        <v>90969505171</v>
      </c>
      <c r="W96" s="47">
        <v>98625830193</v>
      </c>
      <c r="X96" s="50" t="s">
        <v>281</v>
      </c>
      <c r="Y96" s="49" t="s">
        <v>1196</v>
      </c>
      <c r="Z96" s="49" t="s">
        <v>1197</v>
      </c>
      <c r="AA96" s="93" t="s">
        <v>284</v>
      </c>
      <c r="AB96" s="49" t="s">
        <v>74</v>
      </c>
      <c r="AC96" s="49" t="s">
        <v>1198</v>
      </c>
      <c r="AD96" s="49" t="s">
        <v>1199</v>
      </c>
      <c r="AE96" s="49" t="s">
        <v>1200</v>
      </c>
      <c r="AF96" s="47" t="s">
        <v>1201</v>
      </c>
      <c r="AG96" s="57">
        <v>102634063575</v>
      </c>
      <c r="AH96" s="49" t="s">
        <v>1202</v>
      </c>
      <c r="AI96" s="92" t="s">
        <v>79</v>
      </c>
      <c r="AJ96" s="49" t="str">
        <f ca="1" t="shared" si="15"/>
        <v>3 Years 11 Months 9 Days </v>
      </c>
      <c r="AK96" s="10" t="s">
        <v>1203</v>
      </c>
      <c r="AL96" s="10" t="s">
        <v>1204</v>
      </c>
      <c r="AM96" s="50" t="s">
        <v>69</v>
      </c>
      <c r="AN96" s="50" t="s">
        <v>81</v>
      </c>
      <c r="AO96" s="96" t="s">
        <v>123</v>
      </c>
      <c r="AP96" s="96" t="s">
        <v>83</v>
      </c>
      <c r="AQ96" s="96" t="s">
        <v>109</v>
      </c>
      <c r="AR96" s="97">
        <v>20700</v>
      </c>
      <c r="AS96" s="97">
        <v>20700</v>
      </c>
      <c r="AT96" s="97">
        <v>0</v>
      </c>
      <c r="AU96" s="98">
        <f t="shared" si="13"/>
        <v>41400</v>
      </c>
      <c r="AV96" s="98">
        <v>1800</v>
      </c>
      <c r="AW96" s="98">
        <v>0</v>
      </c>
      <c r="AX96" s="98">
        <v>43200</v>
      </c>
      <c r="AY96" s="98">
        <v>1800</v>
      </c>
      <c r="AZ96" s="98">
        <v>0</v>
      </c>
      <c r="BA96" s="103">
        <v>39600</v>
      </c>
      <c r="BB96" s="47" t="s">
        <v>173</v>
      </c>
      <c r="BC96" s="98">
        <v>0</v>
      </c>
      <c r="BD96" s="98">
        <v>0</v>
      </c>
      <c r="BE96" s="98">
        <v>0</v>
      </c>
      <c r="BF96" s="98">
        <v>0</v>
      </c>
      <c r="BG96" s="98">
        <v>0</v>
      </c>
      <c r="BH96" s="98">
        <v>0</v>
      </c>
    </row>
    <row r="97" ht="15" spans="1:60">
      <c r="A97" s="47">
        <f t="shared" si="14"/>
        <v>96</v>
      </c>
      <c r="B97" s="48" t="s">
        <v>1205</v>
      </c>
      <c r="C97" s="49" t="s">
        <v>1206</v>
      </c>
      <c r="D97" s="50" t="s">
        <v>1207</v>
      </c>
      <c r="E97" s="51" t="s">
        <v>147</v>
      </c>
      <c r="F97" s="57" t="s">
        <v>1208</v>
      </c>
      <c r="G97" s="53">
        <v>26</v>
      </c>
      <c r="H97" s="54">
        <v>43802</v>
      </c>
      <c r="I97" s="73">
        <f t="shared" si="16"/>
        <v>43985</v>
      </c>
      <c r="J97" s="51" t="s">
        <v>64</v>
      </c>
      <c r="K97" s="50" t="s">
        <v>343</v>
      </c>
      <c r="L97" s="50" t="s">
        <v>1209</v>
      </c>
      <c r="M97" s="74">
        <v>44548</v>
      </c>
      <c r="N97" s="75">
        <v>44549</v>
      </c>
      <c r="O97" s="50" t="s">
        <v>1101</v>
      </c>
      <c r="P97" s="50" t="s">
        <v>131</v>
      </c>
      <c r="Q97" s="86" t="str">
        <f ca="1" t="shared" si="10"/>
        <v>H.N.14, Gali No 10, &lt;Mohalla/Area&gt;, &lt;Landmark&gt;, Delhi -110065</v>
      </c>
      <c r="R97" s="86" t="str">
        <f ca="1" t="shared" si="11"/>
        <v>H.N.1, Gali No 8, &lt;Mohalla/Area&gt;, &lt;Landmark&gt;, Rohtak -124001</v>
      </c>
      <c r="S97" s="50" t="s">
        <v>1210</v>
      </c>
      <c r="T97" s="50" t="s">
        <v>657</v>
      </c>
      <c r="U97" s="50">
        <v>124001</v>
      </c>
      <c r="V97" s="47">
        <v>79497615032</v>
      </c>
      <c r="W97" s="47">
        <v>91407389686</v>
      </c>
      <c r="X97" s="50" t="s">
        <v>333</v>
      </c>
      <c r="Y97" s="49" t="s">
        <v>1211</v>
      </c>
      <c r="Z97" s="49" t="s">
        <v>1212</v>
      </c>
      <c r="AA97" s="93" t="s">
        <v>103</v>
      </c>
      <c r="AB97" s="49" t="s">
        <v>74</v>
      </c>
      <c r="AC97" s="49" t="s">
        <v>1213</v>
      </c>
      <c r="AD97" s="49" t="s">
        <v>1214</v>
      </c>
      <c r="AE97" s="49" t="s">
        <v>1215</v>
      </c>
      <c r="AF97" s="47" t="s">
        <v>1216</v>
      </c>
      <c r="AG97" s="57">
        <v>106424879997</v>
      </c>
      <c r="AH97" s="49" t="s">
        <v>1217</v>
      </c>
      <c r="AI97" s="92" t="s">
        <v>79</v>
      </c>
      <c r="AJ97" s="49" t="str">
        <f ca="1" t="shared" si="15"/>
        <v>3 Years 10 Months 25 Days </v>
      </c>
      <c r="AK97" s="10" t="s">
        <v>293</v>
      </c>
      <c r="AL97" s="10" t="s">
        <v>80</v>
      </c>
      <c r="AM97" s="50" t="s">
        <v>69</v>
      </c>
      <c r="AN97" s="50" t="s">
        <v>81</v>
      </c>
      <c r="AO97" s="96" t="s">
        <v>142</v>
      </c>
      <c r="AP97" s="96" t="s">
        <v>109</v>
      </c>
      <c r="AQ97" s="96" t="s">
        <v>109</v>
      </c>
      <c r="AR97" s="97">
        <v>30200</v>
      </c>
      <c r="AS97" s="97">
        <v>30200</v>
      </c>
      <c r="AT97" s="97">
        <v>0</v>
      </c>
      <c r="AU97" s="98">
        <f t="shared" si="13"/>
        <v>60400</v>
      </c>
      <c r="AV97" s="98">
        <v>0</v>
      </c>
      <c r="AW97" s="98">
        <v>0</v>
      </c>
      <c r="AX97" s="98">
        <v>60400</v>
      </c>
      <c r="AY97" s="98">
        <v>0</v>
      </c>
      <c r="AZ97" s="98">
        <v>0</v>
      </c>
      <c r="BA97" s="103">
        <v>60400</v>
      </c>
      <c r="BB97" s="47" t="s">
        <v>143</v>
      </c>
      <c r="BC97" s="98">
        <v>0</v>
      </c>
      <c r="BD97" s="98">
        <v>0</v>
      </c>
      <c r="BE97" s="98">
        <v>0</v>
      </c>
      <c r="BF97" s="98">
        <v>0</v>
      </c>
      <c r="BG97" s="98">
        <v>0</v>
      </c>
      <c r="BH97" s="98">
        <v>0</v>
      </c>
    </row>
    <row r="98" ht="15" spans="1:60">
      <c r="A98" s="47">
        <f t="shared" si="14"/>
        <v>97</v>
      </c>
      <c r="B98" s="48" t="s">
        <v>1218</v>
      </c>
      <c r="C98" s="49" t="s">
        <v>1219</v>
      </c>
      <c r="D98" s="50" t="s">
        <v>1220</v>
      </c>
      <c r="E98" s="51" t="s">
        <v>63</v>
      </c>
      <c r="F98" s="52">
        <v>32821</v>
      </c>
      <c r="G98" s="53">
        <v>31</v>
      </c>
      <c r="H98" s="54">
        <v>43805</v>
      </c>
      <c r="I98" s="73">
        <f t="shared" si="16"/>
        <v>43988</v>
      </c>
      <c r="J98" s="51" t="s">
        <v>64</v>
      </c>
      <c r="K98" s="50" t="s">
        <v>113</v>
      </c>
      <c r="L98" s="50" t="s">
        <v>1112</v>
      </c>
      <c r="M98" s="74">
        <v>44548</v>
      </c>
      <c r="N98" s="75">
        <v>44549</v>
      </c>
      <c r="O98" s="50" t="s">
        <v>1101</v>
      </c>
      <c r="P98" s="50" t="s">
        <v>68</v>
      </c>
      <c r="Q98" s="86" t="str">
        <f ca="1" t="shared" ref="Q98:Q129" si="17">CONCATENATE("H.N.",RANDBETWEEN(1,20),", Gali No ",RANDBETWEEN(1,10),", &lt;Mohalla/Area&gt;, ","&lt;Landmark&gt;, ","Delhi -",RANDBETWEEN(110010,110099))</f>
        <v>H.N.20, Gali No 3, &lt;Mohalla/Area&gt;, &lt;Landmark&gt;, Delhi -110019</v>
      </c>
      <c r="R98" s="86" t="str">
        <f ca="1" t="shared" ref="R98:R129" si="18">CONCATENATE("H.N.",RANDBETWEEN(1,20),", Gali No ",RANDBETWEEN(1,10),", &lt;Mohalla/Area&gt;, ","&lt;Landmark&gt;, ",S98," -",U98)</f>
        <v>H.N.14, Gali No 7, &lt;Mohalla/Area&gt;, &lt;Landmark&gt;, New Delhi -110092</v>
      </c>
      <c r="S98" s="50" t="s">
        <v>230</v>
      </c>
      <c r="T98" s="50" t="s">
        <v>69</v>
      </c>
      <c r="U98" s="50">
        <v>110092</v>
      </c>
      <c r="V98" s="47">
        <v>98134932115</v>
      </c>
      <c r="W98" s="47">
        <v>86852151811</v>
      </c>
      <c r="X98" s="50" t="s">
        <v>333</v>
      </c>
      <c r="Y98" s="49" t="s">
        <v>1221</v>
      </c>
      <c r="Z98" s="49" t="s">
        <v>1222</v>
      </c>
      <c r="AA98" s="93" t="s">
        <v>1223</v>
      </c>
      <c r="AB98" s="49" t="s">
        <v>74</v>
      </c>
      <c r="AC98" s="49" t="s">
        <v>1224</v>
      </c>
      <c r="AD98" s="49" t="s">
        <v>1225</v>
      </c>
      <c r="AE98" s="49" t="s">
        <v>1226</v>
      </c>
      <c r="AF98" s="47" t="s">
        <v>1227</v>
      </c>
      <c r="AG98" s="57">
        <v>101826260134</v>
      </c>
      <c r="AH98" s="49" t="s">
        <v>1228</v>
      </c>
      <c r="AI98" s="92" t="s">
        <v>79</v>
      </c>
      <c r="AJ98" s="49" t="str">
        <f ca="1" t="shared" si="15"/>
        <v>3 Years 10 Months 22 Days </v>
      </c>
      <c r="AK98" s="10" t="s">
        <v>386</v>
      </c>
      <c r="AL98" s="50" t="s">
        <v>66</v>
      </c>
      <c r="AM98" s="50" t="s">
        <v>69</v>
      </c>
      <c r="AN98" s="50" t="s">
        <v>81</v>
      </c>
      <c r="AO98" s="96" t="s">
        <v>82</v>
      </c>
      <c r="AP98" s="96" t="s">
        <v>83</v>
      </c>
      <c r="AQ98" s="96" t="s">
        <v>109</v>
      </c>
      <c r="AR98" s="97">
        <v>29500</v>
      </c>
      <c r="AS98" s="97">
        <v>29500</v>
      </c>
      <c r="AT98" s="97">
        <v>0</v>
      </c>
      <c r="AU98" s="98">
        <f t="shared" si="13"/>
        <v>59000</v>
      </c>
      <c r="AV98" s="98">
        <v>1800</v>
      </c>
      <c r="AW98" s="98">
        <v>0</v>
      </c>
      <c r="AX98" s="98">
        <v>60800</v>
      </c>
      <c r="AY98" s="98">
        <v>1800</v>
      </c>
      <c r="AZ98" s="98">
        <v>0</v>
      </c>
      <c r="BA98" s="103">
        <v>57200</v>
      </c>
      <c r="BB98" s="47" t="s">
        <v>143</v>
      </c>
      <c r="BC98" s="98">
        <v>0</v>
      </c>
      <c r="BD98" s="98">
        <v>0</v>
      </c>
      <c r="BE98" s="98">
        <v>0</v>
      </c>
      <c r="BF98" s="98">
        <v>0</v>
      </c>
      <c r="BG98" s="98">
        <v>0</v>
      </c>
      <c r="BH98" s="98">
        <v>0</v>
      </c>
    </row>
    <row r="99" ht="15" spans="1:60">
      <c r="A99" s="47">
        <f t="shared" si="14"/>
        <v>98</v>
      </c>
      <c r="B99" s="48" t="s">
        <v>1229</v>
      </c>
      <c r="C99" s="49" t="s">
        <v>1230</v>
      </c>
      <c r="D99" s="50" t="s">
        <v>1231</v>
      </c>
      <c r="E99" s="51" t="s">
        <v>63</v>
      </c>
      <c r="F99" s="52">
        <v>33263</v>
      </c>
      <c r="G99" s="53">
        <v>30</v>
      </c>
      <c r="H99" s="54">
        <v>43809</v>
      </c>
      <c r="I99" s="73">
        <f t="shared" si="16"/>
        <v>43992</v>
      </c>
      <c r="J99" s="51" t="s">
        <v>64</v>
      </c>
      <c r="K99" s="49" t="s">
        <v>783</v>
      </c>
      <c r="L99" s="93" t="s">
        <v>1232</v>
      </c>
      <c r="M99" s="74">
        <v>44548</v>
      </c>
      <c r="N99" s="75">
        <v>44549</v>
      </c>
      <c r="O99" s="93" t="s">
        <v>1113</v>
      </c>
      <c r="P99" s="93" t="s">
        <v>204</v>
      </c>
      <c r="Q99" s="86" t="str">
        <f ca="1" t="shared" si="17"/>
        <v>H.N.20, Gali No 10, &lt;Mohalla/Area&gt;, &lt;Landmark&gt;, Delhi -110076</v>
      </c>
      <c r="R99" s="86" t="str">
        <f ca="1" t="shared" si="18"/>
        <v>H.N.19, Gali No 10, &lt;Mohalla/Area&gt;, &lt;Landmark&gt;, New Delhi -110044</v>
      </c>
      <c r="S99" s="50" t="s">
        <v>230</v>
      </c>
      <c r="T99" s="50" t="s">
        <v>69</v>
      </c>
      <c r="U99" s="112">
        <v>110044</v>
      </c>
      <c r="V99" s="47">
        <v>89098418949</v>
      </c>
      <c r="W99" s="47">
        <v>97921542989</v>
      </c>
      <c r="X99" s="93" t="s">
        <v>1032</v>
      </c>
      <c r="Y99" s="49" t="s">
        <v>1233</v>
      </c>
      <c r="Z99" s="49" t="s">
        <v>1234</v>
      </c>
      <c r="AA99" s="93" t="s">
        <v>103</v>
      </c>
      <c r="AB99" s="49" t="s">
        <v>74</v>
      </c>
      <c r="AC99" s="49" t="s">
        <v>1235</v>
      </c>
      <c r="AD99" s="49" t="s">
        <v>1236</v>
      </c>
      <c r="AE99" s="49" t="s">
        <v>1237</v>
      </c>
      <c r="AF99" s="47" t="s">
        <v>1238</v>
      </c>
      <c r="AG99" s="57">
        <v>103413284364</v>
      </c>
      <c r="AH99" s="49" t="s">
        <v>560</v>
      </c>
      <c r="AI99" s="92" t="s">
        <v>79</v>
      </c>
      <c r="AJ99" s="49" t="str">
        <f ca="1" t="shared" si="15"/>
        <v>3 Years 10 Months 18 Days </v>
      </c>
      <c r="AK99" s="10" t="s">
        <v>386</v>
      </c>
      <c r="AL99" s="50" t="s">
        <v>66</v>
      </c>
      <c r="AM99" s="50" t="s">
        <v>69</v>
      </c>
      <c r="AN99" s="50" t="s">
        <v>81</v>
      </c>
      <c r="AO99" s="96" t="s">
        <v>96</v>
      </c>
      <c r="AP99" s="96" t="s">
        <v>83</v>
      </c>
      <c r="AQ99" s="96" t="s">
        <v>109</v>
      </c>
      <c r="AR99" s="97">
        <v>28150</v>
      </c>
      <c r="AS99" s="97">
        <v>28150</v>
      </c>
      <c r="AT99" s="97">
        <v>0</v>
      </c>
      <c r="AU99" s="98">
        <f t="shared" si="13"/>
        <v>56300</v>
      </c>
      <c r="AV99" s="98">
        <v>1800</v>
      </c>
      <c r="AW99" s="98">
        <v>0</v>
      </c>
      <c r="AX99" s="98">
        <v>58100</v>
      </c>
      <c r="AY99" s="98">
        <v>1800</v>
      </c>
      <c r="AZ99" s="98">
        <v>0</v>
      </c>
      <c r="BA99" s="103">
        <v>54500</v>
      </c>
      <c r="BB99" s="47" t="s">
        <v>1085</v>
      </c>
      <c r="BC99" s="98">
        <v>0</v>
      </c>
      <c r="BD99" s="98">
        <v>0</v>
      </c>
      <c r="BE99" s="98">
        <v>0</v>
      </c>
      <c r="BF99" s="98">
        <v>0</v>
      </c>
      <c r="BG99" s="98">
        <v>0</v>
      </c>
      <c r="BH99" s="98">
        <v>0</v>
      </c>
    </row>
    <row r="100" ht="15" spans="1:60">
      <c r="A100" s="47">
        <f t="shared" si="14"/>
        <v>99</v>
      </c>
      <c r="B100" s="48" t="s">
        <v>1239</v>
      </c>
      <c r="C100" s="49" t="s">
        <v>1240</v>
      </c>
      <c r="D100" s="50" t="s">
        <v>1241</v>
      </c>
      <c r="E100" s="51" t="s">
        <v>147</v>
      </c>
      <c r="F100" s="52">
        <v>35231</v>
      </c>
      <c r="G100" s="53">
        <v>24</v>
      </c>
      <c r="H100" s="54">
        <v>43816</v>
      </c>
      <c r="I100" s="73">
        <f t="shared" si="16"/>
        <v>43999</v>
      </c>
      <c r="J100" s="51" t="s">
        <v>64</v>
      </c>
      <c r="K100" s="50" t="s">
        <v>65</v>
      </c>
      <c r="L100" s="93" t="s">
        <v>1242</v>
      </c>
      <c r="M100" s="74">
        <v>44548</v>
      </c>
      <c r="N100" s="75">
        <v>44549</v>
      </c>
      <c r="O100" s="93" t="s">
        <v>1101</v>
      </c>
      <c r="P100" s="93" t="s">
        <v>294</v>
      </c>
      <c r="Q100" s="86" t="str">
        <f ca="1" t="shared" si="17"/>
        <v>H.N.7, Gali No 1, &lt;Mohalla/Area&gt;, &lt;Landmark&gt;, Delhi -110097</v>
      </c>
      <c r="R100" s="86" t="str">
        <f ca="1" t="shared" si="18"/>
        <v>H.N.12, Gali No 6, &lt;Mohalla/Area&gt;, &lt;Landmark&gt;, New Delhi -110016</v>
      </c>
      <c r="S100" s="50" t="s">
        <v>230</v>
      </c>
      <c r="T100" s="50" t="s">
        <v>69</v>
      </c>
      <c r="U100" s="112">
        <v>110016</v>
      </c>
      <c r="V100" s="47">
        <v>89944916892</v>
      </c>
      <c r="W100" s="47">
        <v>93664790438</v>
      </c>
      <c r="X100" s="93" t="s">
        <v>115</v>
      </c>
      <c r="Y100" s="49" t="s">
        <v>1243</v>
      </c>
      <c r="Z100" s="49" t="s">
        <v>1244</v>
      </c>
      <c r="AA100" s="113" t="s">
        <v>359</v>
      </c>
      <c r="AB100" s="49" t="s">
        <v>74</v>
      </c>
      <c r="AC100" s="49" t="s">
        <v>1245</v>
      </c>
      <c r="AD100" s="49" t="s">
        <v>1246</v>
      </c>
      <c r="AE100" s="49" t="s">
        <v>1247</v>
      </c>
      <c r="AF100" s="47" t="s">
        <v>1248</v>
      </c>
      <c r="AG100" s="57">
        <v>105422486777</v>
      </c>
      <c r="AH100" s="49" t="s">
        <v>1249</v>
      </c>
      <c r="AI100" s="92" t="s">
        <v>79</v>
      </c>
      <c r="AJ100" s="49" t="str">
        <f ca="1" t="shared" si="15"/>
        <v>3 Years 10 Months 11 Days </v>
      </c>
      <c r="AK100" s="93" t="s">
        <v>685</v>
      </c>
      <c r="AL100" s="49" t="s">
        <v>80</v>
      </c>
      <c r="AM100" s="50" t="s">
        <v>69</v>
      </c>
      <c r="AN100" s="50" t="s">
        <v>81</v>
      </c>
      <c r="AO100" s="96" t="s">
        <v>108</v>
      </c>
      <c r="AP100" s="96" t="s">
        <v>83</v>
      </c>
      <c r="AQ100" s="96" t="s">
        <v>109</v>
      </c>
      <c r="AR100" s="97">
        <v>23550</v>
      </c>
      <c r="AS100" s="97">
        <v>23550</v>
      </c>
      <c r="AT100" s="97">
        <v>0</v>
      </c>
      <c r="AU100" s="98">
        <f t="shared" si="13"/>
        <v>47100</v>
      </c>
      <c r="AV100" s="98">
        <v>1800</v>
      </c>
      <c r="AW100" s="98">
        <v>0</v>
      </c>
      <c r="AX100" s="98">
        <v>48900</v>
      </c>
      <c r="AY100" s="98">
        <v>1800</v>
      </c>
      <c r="AZ100" s="98">
        <v>0</v>
      </c>
      <c r="BA100" s="103">
        <v>45300</v>
      </c>
      <c r="BB100" s="47" t="s">
        <v>173</v>
      </c>
      <c r="BC100" s="98">
        <v>0</v>
      </c>
      <c r="BD100" s="98">
        <v>0</v>
      </c>
      <c r="BE100" s="98">
        <v>0</v>
      </c>
      <c r="BF100" s="98">
        <v>0</v>
      </c>
      <c r="BG100" s="98">
        <v>0</v>
      </c>
      <c r="BH100" s="98">
        <v>0</v>
      </c>
    </row>
    <row r="101" ht="15" spans="1:60">
      <c r="A101" s="47">
        <f t="shared" si="14"/>
        <v>100</v>
      </c>
      <c r="B101" s="48" t="s">
        <v>1250</v>
      </c>
      <c r="C101" s="49" t="s">
        <v>1251</v>
      </c>
      <c r="D101" s="50" t="s">
        <v>1252</v>
      </c>
      <c r="E101" s="51" t="s">
        <v>63</v>
      </c>
      <c r="F101" s="52">
        <v>32858</v>
      </c>
      <c r="G101" s="53">
        <v>31</v>
      </c>
      <c r="H101" s="54">
        <v>43800</v>
      </c>
      <c r="I101" s="73">
        <f t="shared" si="16"/>
        <v>43983</v>
      </c>
      <c r="J101" s="51" t="s">
        <v>64</v>
      </c>
      <c r="K101" s="93" t="s">
        <v>65</v>
      </c>
      <c r="L101" s="93" t="s">
        <v>1253</v>
      </c>
      <c r="M101" s="74">
        <v>44548</v>
      </c>
      <c r="N101" s="75">
        <v>44549</v>
      </c>
      <c r="O101" s="93" t="s">
        <v>130</v>
      </c>
      <c r="P101" s="49" t="s">
        <v>68</v>
      </c>
      <c r="Q101" s="86" t="str">
        <f ca="1" t="shared" si="17"/>
        <v>H.N.17, Gali No 10, &lt;Mohalla/Area&gt;, &lt;Landmark&gt;, Delhi -110048</v>
      </c>
      <c r="R101" s="86" t="str">
        <f ca="1" t="shared" si="18"/>
        <v>H.N.19, Gali No 8, &lt;Mohalla/Area&gt;, &lt;Landmark&gt;, New Delhi -110045</v>
      </c>
      <c r="S101" s="50" t="s">
        <v>230</v>
      </c>
      <c r="T101" s="50" t="s">
        <v>69</v>
      </c>
      <c r="U101" s="112">
        <v>110045</v>
      </c>
      <c r="V101" s="47">
        <v>88532993951</v>
      </c>
      <c r="W101" s="47">
        <v>78844043997</v>
      </c>
      <c r="X101" s="93" t="s">
        <v>115</v>
      </c>
      <c r="Y101" s="49" t="s">
        <v>1254</v>
      </c>
      <c r="Z101" s="49" t="s">
        <v>1255</v>
      </c>
      <c r="AA101" s="93" t="s">
        <v>91</v>
      </c>
      <c r="AB101" s="49" t="s">
        <v>74</v>
      </c>
      <c r="AC101" s="49" t="s">
        <v>1256</v>
      </c>
      <c r="AD101" s="49" t="s">
        <v>1257</v>
      </c>
      <c r="AE101" s="49" t="s">
        <v>1258</v>
      </c>
      <c r="AF101" s="47" t="s">
        <v>1259</v>
      </c>
      <c r="AG101" s="57">
        <v>108332428620</v>
      </c>
      <c r="AH101" s="49" t="s">
        <v>1260</v>
      </c>
      <c r="AI101" s="92">
        <v>1141985167</v>
      </c>
      <c r="AJ101" s="49" t="str">
        <f ca="1" t="shared" si="15"/>
        <v>3 Years 10 Months 27 Days </v>
      </c>
      <c r="AK101" s="93" t="s">
        <v>409</v>
      </c>
      <c r="AL101" s="93" t="s">
        <v>66</v>
      </c>
      <c r="AM101" s="50" t="s">
        <v>69</v>
      </c>
      <c r="AN101" s="50" t="s">
        <v>81</v>
      </c>
      <c r="AO101" s="96" t="s">
        <v>123</v>
      </c>
      <c r="AP101" s="96" t="s">
        <v>109</v>
      </c>
      <c r="AQ101" s="96" t="s">
        <v>83</v>
      </c>
      <c r="AR101" s="97">
        <v>19300</v>
      </c>
      <c r="AS101" s="97">
        <v>19300</v>
      </c>
      <c r="AT101" s="97">
        <v>0</v>
      </c>
      <c r="AU101" s="98">
        <f t="shared" si="13"/>
        <v>38600</v>
      </c>
      <c r="AV101" s="98">
        <v>0</v>
      </c>
      <c r="AW101" s="98">
        <v>0</v>
      </c>
      <c r="AX101" s="98">
        <v>38600</v>
      </c>
      <c r="AY101" s="98">
        <v>0</v>
      </c>
      <c r="AZ101" s="98">
        <v>0</v>
      </c>
      <c r="BA101" s="103">
        <v>38600</v>
      </c>
      <c r="BB101" s="47" t="s">
        <v>173</v>
      </c>
      <c r="BC101" s="98">
        <v>0</v>
      </c>
      <c r="BD101" s="98">
        <v>0</v>
      </c>
      <c r="BE101" s="98">
        <v>0</v>
      </c>
      <c r="BF101" s="98">
        <v>0</v>
      </c>
      <c r="BG101" s="98">
        <v>0</v>
      </c>
      <c r="BH101" s="98">
        <v>0</v>
      </c>
    </row>
    <row r="102" ht="15" spans="1:60">
      <c r="A102" s="47">
        <f t="shared" si="14"/>
        <v>101</v>
      </c>
      <c r="B102" s="48" t="s">
        <v>1261</v>
      </c>
      <c r="C102" s="49" t="s">
        <v>1262</v>
      </c>
      <c r="D102" s="50" t="s">
        <v>1263</v>
      </c>
      <c r="E102" s="51" t="s">
        <v>63</v>
      </c>
      <c r="F102" s="52">
        <v>33547</v>
      </c>
      <c r="G102" s="53">
        <v>29</v>
      </c>
      <c r="H102" s="54">
        <v>43872</v>
      </c>
      <c r="I102" s="73">
        <f t="shared" si="16"/>
        <v>44054</v>
      </c>
      <c r="J102" s="51" t="s">
        <v>64</v>
      </c>
      <c r="K102" s="93" t="s">
        <v>1264</v>
      </c>
      <c r="L102" s="93" t="s">
        <v>1265</v>
      </c>
      <c r="M102" s="74">
        <v>44246</v>
      </c>
      <c r="N102" s="75">
        <v>44247</v>
      </c>
      <c r="O102" s="93" t="s">
        <v>130</v>
      </c>
      <c r="P102" s="50" t="s">
        <v>131</v>
      </c>
      <c r="Q102" s="86" t="str">
        <f ca="1" t="shared" si="17"/>
        <v>H.N.9, Gali No 9, &lt;Mohalla/Area&gt;, &lt;Landmark&gt;, Delhi -110091</v>
      </c>
      <c r="R102" s="86" t="str">
        <f ca="1" t="shared" si="18"/>
        <v>H.N.3, Gali No 10, &lt;Mohalla/Area&gt;, &lt;Landmark&gt;, New Delhi -110032</v>
      </c>
      <c r="S102" s="50" t="s">
        <v>230</v>
      </c>
      <c r="T102" s="50" t="s">
        <v>69</v>
      </c>
      <c r="U102" s="112">
        <v>110032</v>
      </c>
      <c r="V102" s="47">
        <v>88757006370</v>
      </c>
      <c r="W102" s="47">
        <v>87434554225</v>
      </c>
      <c r="X102" s="93" t="s">
        <v>333</v>
      </c>
      <c r="Y102" s="49" t="s">
        <v>1266</v>
      </c>
      <c r="Z102" s="49" t="s">
        <v>1267</v>
      </c>
      <c r="AA102" s="113" t="s">
        <v>1268</v>
      </c>
      <c r="AB102" s="49" t="s">
        <v>74</v>
      </c>
      <c r="AC102" s="49" t="s">
        <v>1269</v>
      </c>
      <c r="AD102" s="49" t="s">
        <v>1270</v>
      </c>
      <c r="AE102" s="49" t="s">
        <v>1271</v>
      </c>
      <c r="AF102" s="47" t="s">
        <v>1272</v>
      </c>
      <c r="AG102" s="57">
        <v>110148051088</v>
      </c>
      <c r="AH102" s="49" t="s">
        <v>906</v>
      </c>
      <c r="AI102" s="92" t="s">
        <v>79</v>
      </c>
      <c r="AJ102" s="49" t="str">
        <f ca="1" t="shared" si="15"/>
        <v>3 Years 8 Months 17 Days </v>
      </c>
      <c r="AK102" s="10" t="s">
        <v>386</v>
      </c>
      <c r="AL102" s="50" t="s">
        <v>66</v>
      </c>
      <c r="AM102" s="50" t="s">
        <v>69</v>
      </c>
      <c r="AN102" s="50" t="s">
        <v>81</v>
      </c>
      <c r="AO102" s="96" t="s">
        <v>142</v>
      </c>
      <c r="AP102" s="96" t="s">
        <v>83</v>
      </c>
      <c r="AQ102" s="96" t="s">
        <v>109</v>
      </c>
      <c r="AR102" s="97">
        <v>36150</v>
      </c>
      <c r="AS102" s="97">
        <v>36150</v>
      </c>
      <c r="AT102" s="97">
        <v>0</v>
      </c>
      <c r="AU102" s="98">
        <f t="shared" si="13"/>
        <v>72300</v>
      </c>
      <c r="AV102" s="98">
        <v>1800</v>
      </c>
      <c r="AW102" s="98">
        <v>0</v>
      </c>
      <c r="AX102" s="98">
        <v>74100</v>
      </c>
      <c r="AY102" s="98">
        <v>1800</v>
      </c>
      <c r="AZ102" s="98">
        <v>0</v>
      </c>
      <c r="BA102" s="103">
        <v>70500</v>
      </c>
      <c r="BB102" s="47" t="s">
        <v>143</v>
      </c>
      <c r="BC102" s="98">
        <v>0</v>
      </c>
      <c r="BD102" s="98">
        <v>0</v>
      </c>
      <c r="BE102" s="98">
        <v>0</v>
      </c>
      <c r="BF102" s="98">
        <v>0</v>
      </c>
      <c r="BG102" s="98">
        <v>0</v>
      </c>
      <c r="BH102" s="98">
        <v>0</v>
      </c>
    </row>
    <row r="103" ht="15" spans="1:60">
      <c r="A103" s="47">
        <f t="shared" si="14"/>
        <v>102</v>
      </c>
      <c r="B103" s="48" t="s">
        <v>1273</v>
      </c>
      <c r="C103" s="49" t="s">
        <v>1274</v>
      </c>
      <c r="D103" s="50" t="s">
        <v>1275</v>
      </c>
      <c r="E103" s="51" t="s">
        <v>63</v>
      </c>
      <c r="F103" s="52">
        <v>35038</v>
      </c>
      <c r="G103" s="53">
        <v>25</v>
      </c>
      <c r="H103" s="54">
        <v>43879</v>
      </c>
      <c r="I103" s="73">
        <f t="shared" si="16"/>
        <v>44061</v>
      </c>
      <c r="J103" s="51" t="s">
        <v>64</v>
      </c>
      <c r="K103" s="93" t="s">
        <v>426</v>
      </c>
      <c r="L103" s="93" t="s">
        <v>1276</v>
      </c>
      <c r="M103" s="74">
        <v>44246</v>
      </c>
      <c r="N103" s="75">
        <v>44247</v>
      </c>
      <c r="O103" s="93" t="s">
        <v>130</v>
      </c>
      <c r="P103" s="93" t="s">
        <v>204</v>
      </c>
      <c r="Q103" s="86" t="str">
        <f ca="1" t="shared" si="17"/>
        <v>H.N.5, Gali No 7, &lt;Mohalla/Area&gt;, &lt;Landmark&gt;, Delhi -110032</v>
      </c>
      <c r="R103" s="86" t="str">
        <f ca="1" t="shared" si="18"/>
        <v>H.N.16, Gali No 10, &lt;Mohalla/Area&gt;, &lt;Landmark&gt;, New Delhi -110051</v>
      </c>
      <c r="S103" s="50" t="s">
        <v>230</v>
      </c>
      <c r="T103" s="50" t="s">
        <v>69</v>
      </c>
      <c r="U103" s="112">
        <v>110051</v>
      </c>
      <c r="V103" s="47">
        <v>83006003849</v>
      </c>
      <c r="W103" s="47">
        <v>91961978100</v>
      </c>
      <c r="X103" s="93" t="s">
        <v>70</v>
      </c>
      <c r="Y103" s="49" t="s">
        <v>1277</v>
      </c>
      <c r="Z103" s="49" t="s">
        <v>1278</v>
      </c>
      <c r="AA103" s="93" t="s">
        <v>1279</v>
      </c>
      <c r="AB103" s="49" t="s">
        <v>74</v>
      </c>
      <c r="AC103" s="49" t="s">
        <v>1280</v>
      </c>
      <c r="AD103" s="49" t="s">
        <v>1281</v>
      </c>
      <c r="AE103" s="49" t="s">
        <v>1282</v>
      </c>
      <c r="AF103" s="47" t="s">
        <v>1283</v>
      </c>
      <c r="AG103" s="57">
        <v>104977143104</v>
      </c>
      <c r="AH103" s="49" t="s">
        <v>769</v>
      </c>
      <c r="AI103" s="92" t="s">
        <v>79</v>
      </c>
      <c r="AJ103" s="49" t="str">
        <f ca="1" t="shared" ref="AJ103:AJ134" si="19">CONCATENATE(DATEDIF(H103,TODAY(),"Y")," Years ",DATEDIF(H103,TODAY(),"YM")," Months ",DATEDIF(H103,TODAY(),"MD")," Days ")</f>
        <v>3 Years 8 Months 10 Days </v>
      </c>
      <c r="AK103" s="50" t="s">
        <v>66</v>
      </c>
      <c r="AL103" s="50" t="s">
        <v>66</v>
      </c>
      <c r="AM103" s="93" t="s">
        <v>69</v>
      </c>
      <c r="AN103" s="50" t="s">
        <v>81</v>
      </c>
      <c r="AO103" s="96" t="s">
        <v>82</v>
      </c>
      <c r="AP103" s="96" t="s">
        <v>83</v>
      </c>
      <c r="AQ103" s="96" t="s">
        <v>109</v>
      </c>
      <c r="AR103" s="97">
        <v>33900</v>
      </c>
      <c r="AS103" s="97">
        <v>33900</v>
      </c>
      <c r="AT103" s="97">
        <v>0</v>
      </c>
      <c r="AU103" s="98">
        <f t="shared" si="13"/>
        <v>67800</v>
      </c>
      <c r="AV103" s="98">
        <v>1800</v>
      </c>
      <c r="AW103" s="98">
        <v>0</v>
      </c>
      <c r="AX103" s="98">
        <v>69600</v>
      </c>
      <c r="AY103" s="98">
        <v>1800</v>
      </c>
      <c r="AZ103" s="98">
        <v>0</v>
      </c>
      <c r="BA103" s="103">
        <v>66000</v>
      </c>
      <c r="BB103" s="47" t="s">
        <v>143</v>
      </c>
      <c r="BC103" s="98">
        <v>0</v>
      </c>
      <c r="BD103" s="98">
        <v>0</v>
      </c>
      <c r="BE103" s="98">
        <v>0</v>
      </c>
      <c r="BF103" s="98">
        <v>0</v>
      </c>
      <c r="BG103" s="98">
        <v>0</v>
      </c>
      <c r="BH103" s="98">
        <v>0</v>
      </c>
    </row>
    <row r="104" ht="15" spans="1:60">
      <c r="A104" s="47">
        <f t="shared" si="14"/>
        <v>103</v>
      </c>
      <c r="B104" s="48" t="s">
        <v>1284</v>
      </c>
      <c r="C104" s="49" t="s">
        <v>1285</v>
      </c>
      <c r="D104" s="50" t="s">
        <v>1286</v>
      </c>
      <c r="E104" s="51" t="s">
        <v>63</v>
      </c>
      <c r="F104" s="56">
        <v>34479</v>
      </c>
      <c r="G104" s="53">
        <v>26</v>
      </c>
      <c r="H104" s="54">
        <v>43905</v>
      </c>
      <c r="I104" s="73">
        <f t="shared" si="16"/>
        <v>44089</v>
      </c>
      <c r="J104" s="51" t="s">
        <v>64</v>
      </c>
      <c r="K104" s="93" t="s">
        <v>65</v>
      </c>
      <c r="L104" s="50" t="s">
        <v>960</v>
      </c>
      <c r="M104" s="74">
        <v>44274</v>
      </c>
      <c r="N104" s="75">
        <v>44247</v>
      </c>
      <c r="O104" s="93" t="s">
        <v>130</v>
      </c>
      <c r="P104" s="49" t="s">
        <v>68</v>
      </c>
      <c r="Q104" s="86" t="str">
        <f ca="1" t="shared" si="17"/>
        <v>H.N.2, Gali No 1, &lt;Mohalla/Area&gt;, &lt;Landmark&gt;, Delhi -110043</v>
      </c>
      <c r="R104" s="86" t="str">
        <f ca="1" t="shared" si="18"/>
        <v>H.N.1, Gali No 9, &lt;Mohalla/Area&gt;, &lt;Landmark&gt;, New Delhi -122002</v>
      </c>
      <c r="S104" s="50" t="s">
        <v>230</v>
      </c>
      <c r="T104" s="50" t="s">
        <v>69</v>
      </c>
      <c r="U104" s="112">
        <v>122002</v>
      </c>
      <c r="V104" s="47">
        <v>80581404460</v>
      </c>
      <c r="W104" s="47">
        <v>85664271043</v>
      </c>
      <c r="X104" s="93" t="s">
        <v>70</v>
      </c>
      <c r="Y104" s="49" t="s">
        <v>1287</v>
      </c>
      <c r="Z104" s="49" t="s">
        <v>1288</v>
      </c>
      <c r="AA104" s="93" t="s">
        <v>1289</v>
      </c>
      <c r="AB104" s="49" t="s">
        <v>74</v>
      </c>
      <c r="AC104" s="49" t="s">
        <v>1290</v>
      </c>
      <c r="AD104" s="49" t="s">
        <v>1291</v>
      </c>
      <c r="AE104" s="49" t="s">
        <v>1292</v>
      </c>
      <c r="AF104" s="47" t="s">
        <v>1293</v>
      </c>
      <c r="AG104" s="57">
        <v>109278737748</v>
      </c>
      <c r="AH104" s="49" t="s">
        <v>1294</v>
      </c>
      <c r="AI104" s="92" t="s">
        <v>79</v>
      </c>
      <c r="AJ104" s="49" t="str">
        <f ca="1" t="shared" si="19"/>
        <v>3 Years 7 Months 13 Days </v>
      </c>
      <c r="AK104" s="93" t="s">
        <v>80</v>
      </c>
      <c r="AL104" s="93" t="s">
        <v>80</v>
      </c>
      <c r="AM104" s="93" t="s">
        <v>69</v>
      </c>
      <c r="AN104" s="50" t="s">
        <v>81</v>
      </c>
      <c r="AO104" s="96" t="s">
        <v>96</v>
      </c>
      <c r="AP104" s="96" t="s">
        <v>83</v>
      </c>
      <c r="AQ104" s="96" t="s">
        <v>109</v>
      </c>
      <c r="AR104" s="97">
        <v>35900</v>
      </c>
      <c r="AS104" s="97">
        <v>35900</v>
      </c>
      <c r="AT104" s="97">
        <v>0</v>
      </c>
      <c r="AU104" s="98">
        <f t="shared" si="13"/>
        <v>71800</v>
      </c>
      <c r="AV104" s="98">
        <v>1800</v>
      </c>
      <c r="AW104" s="98">
        <v>0</v>
      </c>
      <c r="AX104" s="98">
        <v>73600</v>
      </c>
      <c r="AY104" s="98">
        <v>1800</v>
      </c>
      <c r="AZ104" s="98">
        <v>0</v>
      </c>
      <c r="BA104" s="103">
        <v>70000</v>
      </c>
      <c r="BB104" s="47" t="s">
        <v>173</v>
      </c>
      <c r="BC104" s="98">
        <v>0</v>
      </c>
      <c r="BD104" s="98">
        <v>0</v>
      </c>
      <c r="BE104" s="98">
        <v>0</v>
      </c>
      <c r="BF104" s="98">
        <v>0</v>
      </c>
      <c r="BG104" s="98">
        <v>0</v>
      </c>
      <c r="BH104" s="98">
        <v>0</v>
      </c>
    </row>
    <row r="105" ht="15" spans="1:60">
      <c r="A105" s="47">
        <f t="shared" si="14"/>
        <v>104</v>
      </c>
      <c r="B105" s="48" t="s">
        <v>1295</v>
      </c>
      <c r="C105" s="49" t="s">
        <v>1296</v>
      </c>
      <c r="D105" s="50" t="s">
        <v>1297</v>
      </c>
      <c r="E105" s="51" t="s">
        <v>147</v>
      </c>
      <c r="F105" s="52">
        <v>35596</v>
      </c>
      <c r="G105" s="53">
        <v>23</v>
      </c>
      <c r="H105" s="54">
        <v>43908</v>
      </c>
      <c r="I105" s="73">
        <f t="shared" si="16"/>
        <v>44092</v>
      </c>
      <c r="J105" s="50" t="s">
        <v>1028</v>
      </c>
      <c r="K105" s="93" t="s">
        <v>426</v>
      </c>
      <c r="L105" s="93" t="s">
        <v>409</v>
      </c>
      <c r="M105" s="74">
        <v>44274</v>
      </c>
      <c r="N105" s="75">
        <v>44247</v>
      </c>
      <c r="O105" s="93" t="s">
        <v>1113</v>
      </c>
      <c r="P105" s="93" t="s">
        <v>204</v>
      </c>
      <c r="Q105" s="86" t="str">
        <f ca="1" t="shared" si="17"/>
        <v>H.N.14, Gali No 7, &lt;Mohalla/Area&gt;, &lt;Landmark&gt;, Delhi -110083</v>
      </c>
      <c r="R105" s="86" t="str">
        <f ca="1" t="shared" si="18"/>
        <v>H.N.16, Gali No 9, &lt;Mohalla/Area&gt;, &lt;Landmark&gt;, New Delhi -110085</v>
      </c>
      <c r="S105" s="50" t="s">
        <v>230</v>
      </c>
      <c r="T105" s="50" t="s">
        <v>69</v>
      </c>
      <c r="U105" s="112">
        <v>110085</v>
      </c>
      <c r="V105" s="47">
        <v>82024101848</v>
      </c>
      <c r="W105" s="47">
        <v>88485398408</v>
      </c>
      <c r="X105" s="93" t="s">
        <v>1298</v>
      </c>
      <c r="Y105" s="49" t="s">
        <v>1299</v>
      </c>
      <c r="Z105" s="49" t="s">
        <v>1300</v>
      </c>
      <c r="AA105" s="93" t="s">
        <v>1301</v>
      </c>
      <c r="AB105" s="49" t="s">
        <v>74</v>
      </c>
      <c r="AC105" s="49" t="s">
        <v>1302</v>
      </c>
      <c r="AD105" s="49" t="s">
        <v>1303</v>
      </c>
      <c r="AE105" s="49" t="s">
        <v>1304</v>
      </c>
      <c r="AF105" s="47" t="s">
        <v>1305</v>
      </c>
      <c r="AG105" s="57">
        <v>110110483678</v>
      </c>
      <c r="AH105" s="49" t="s">
        <v>626</v>
      </c>
      <c r="AI105" s="92" t="s">
        <v>79</v>
      </c>
      <c r="AJ105" s="49" t="str">
        <f ca="1" t="shared" si="19"/>
        <v>3 Years 7 Months 10 Days </v>
      </c>
      <c r="AK105" s="49" t="s">
        <v>331</v>
      </c>
      <c r="AL105" s="50" t="s">
        <v>66</v>
      </c>
      <c r="AM105" s="93" t="s">
        <v>69</v>
      </c>
      <c r="AN105" s="50" t="s">
        <v>81</v>
      </c>
      <c r="AO105" s="96" t="s">
        <v>108</v>
      </c>
      <c r="AP105" s="96" t="s">
        <v>83</v>
      </c>
      <c r="AQ105" s="96" t="s">
        <v>109</v>
      </c>
      <c r="AR105" s="97">
        <v>21750</v>
      </c>
      <c r="AS105" s="97">
        <v>21750</v>
      </c>
      <c r="AT105" s="97">
        <v>0</v>
      </c>
      <c r="AU105" s="98">
        <f t="shared" si="13"/>
        <v>43500</v>
      </c>
      <c r="AV105" s="98">
        <v>1800</v>
      </c>
      <c r="AW105" s="98">
        <v>0</v>
      </c>
      <c r="AX105" s="98">
        <v>45300</v>
      </c>
      <c r="AY105" s="98">
        <v>1800</v>
      </c>
      <c r="AZ105" s="98">
        <v>0</v>
      </c>
      <c r="BA105" s="103">
        <v>41700</v>
      </c>
      <c r="BB105" s="51" t="s">
        <v>1085</v>
      </c>
      <c r="BC105" s="98">
        <v>0</v>
      </c>
      <c r="BD105" s="98">
        <v>0</v>
      </c>
      <c r="BE105" s="98">
        <v>0</v>
      </c>
      <c r="BF105" s="98">
        <v>0</v>
      </c>
      <c r="BG105" s="98">
        <v>0</v>
      </c>
      <c r="BH105" s="98">
        <v>0</v>
      </c>
    </row>
    <row r="106" ht="15" spans="1:60">
      <c r="A106" s="47">
        <f t="shared" si="14"/>
        <v>105</v>
      </c>
      <c r="B106" s="48" t="s">
        <v>1306</v>
      </c>
      <c r="C106" s="49" t="s">
        <v>1307</v>
      </c>
      <c r="D106" s="50" t="s">
        <v>1308</v>
      </c>
      <c r="E106" s="51" t="s">
        <v>63</v>
      </c>
      <c r="F106" s="52">
        <v>32728</v>
      </c>
      <c r="G106" s="53">
        <v>31</v>
      </c>
      <c r="H106" s="54">
        <v>43923</v>
      </c>
      <c r="I106" s="73">
        <f t="shared" si="16"/>
        <v>44106</v>
      </c>
      <c r="J106" s="50" t="s">
        <v>1028</v>
      </c>
      <c r="K106" s="93" t="s">
        <v>330</v>
      </c>
      <c r="L106" s="93" t="s">
        <v>1309</v>
      </c>
      <c r="M106" s="74">
        <v>44305</v>
      </c>
      <c r="N106" s="75">
        <v>44275</v>
      </c>
      <c r="O106" s="93" t="s">
        <v>130</v>
      </c>
      <c r="P106" s="93" t="s">
        <v>131</v>
      </c>
      <c r="Q106" s="86" t="str">
        <f ca="1" t="shared" si="17"/>
        <v>H.N.14, Gali No 9, &lt;Mohalla/Area&gt;, &lt;Landmark&gt;, Delhi -110030</v>
      </c>
      <c r="R106" s="86" t="str">
        <f ca="1" t="shared" si="18"/>
        <v>H.N.13, Gali No 10, &lt;Mohalla/Area&gt;, &lt;Landmark&gt;, New Delhi -110096</v>
      </c>
      <c r="S106" s="93" t="s">
        <v>230</v>
      </c>
      <c r="T106" s="93" t="s">
        <v>69</v>
      </c>
      <c r="U106" s="112">
        <v>110096</v>
      </c>
      <c r="V106" s="47">
        <v>91160398856</v>
      </c>
      <c r="W106" s="47">
        <v>97900573357</v>
      </c>
      <c r="X106" s="93" t="s">
        <v>115</v>
      </c>
      <c r="Y106" s="49" t="s">
        <v>1310</v>
      </c>
      <c r="Z106" s="49" t="s">
        <v>1311</v>
      </c>
      <c r="AA106" s="93" t="s">
        <v>1301</v>
      </c>
      <c r="AB106" s="49" t="s">
        <v>74</v>
      </c>
      <c r="AC106" s="49" t="s">
        <v>1312</v>
      </c>
      <c r="AD106" s="49" t="s">
        <v>1313</v>
      </c>
      <c r="AE106" s="49" t="s">
        <v>1314</v>
      </c>
      <c r="AF106" s="47" t="s">
        <v>1315</v>
      </c>
      <c r="AG106" s="57">
        <v>109224460471</v>
      </c>
      <c r="AH106" s="49" t="s">
        <v>172</v>
      </c>
      <c r="AI106" s="92" t="s">
        <v>79</v>
      </c>
      <c r="AJ106" s="49" t="str">
        <f ca="1" t="shared" si="19"/>
        <v>3 Years 6 Months 26 Days </v>
      </c>
      <c r="AK106" s="93" t="s">
        <v>1316</v>
      </c>
      <c r="AL106" s="10" t="s">
        <v>177</v>
      </c>
      <c r="AM106" s="93" t="s">
        <v>69</v>
      </c>
      <c r="AN106" s="50" t="s">
        <v>81</v>
      </c>
      <c r="AO106" s="96" t="s">
        <v>123</v>
      </c>
      <c r="AP106" s="96" t="s">
        <v>83</v>
      </c>
      <c r="AQ106" s="96" t="s">
        <v>109</v>
      </c>
      <c r="AR106" s="97">
        <v>21000</v>
      </c>
      <c r="AS106" s="97">
        <v>21000</v>
      </c>
      <c r="AT106" s="97">
        <v>0</v>
      </c>
      <c r="AU106" s="98">
        <f t="shared" si="13"/>
        <v>42000</v>
      </c>
      <c r="AV106" s="98">
        <v>1800</v>
      </c>
      <c r="AW106" s="98">
        <v>0</v>
      </c>
      <c r="AX106" s="98">
        <v>43800</v>
      </c>
      <c r="AY106" s="98">
        <v>1800</v>
      </c>
      <c r="AZ106" s="98">
        <v>0</v>
      </c>
      <c r="BA106" s="103">
        <v>40200</v>
      </c>
      <c r="BB106" s="51" t="s">
        <v>1085</v>
      </c>
      <c r="BC106" s="98">
        <v>0</v>
      </c>
      <c r="BD106" s="98">
        <v>0</v>
      </c>
      <c r="BE106" s="98">
        <v>0</v>
      </c>
      <c r="BF106" s="98">
        <v>0</v>
      </c>
      <c r="BG106" s="98">
        <v>0</v>
      </c>
      <c r="BH106" s="98">
        <v>0</v>
      </c>
    </row>
    <row r="107" ht="15" spans="1:60">
      <c r="A107" s="47">
        <f t="shared" si="14"/>
        <v>106</v>
      </c>
      <c r="B107" s="48" t="s">
        <v>1317</v>
      </c>
      <c r="C107" s="49" t="s">
        <v>1318</v>
      </c>
      <c r="D107" s="50" t="s">
        <v>1319</v>
      </c>
      <c r="E107" s="51" t="s">
        <v>147</v>
      </c>
      <c r="F107" s="52">
        <v>35071</v>
      </c>
      <c r="G107" s="53">
        <v>25</v>
      </c>
      <c r="H107" s="54">
        <v>43923</v>
      </c>
      <c r="I107" s="73">
        <f t="shared" si="16"/>
        <v>44106</v>
      </c>
      <c r="J107" s="50" t="s">
        <v>1028</v>
      </c>
      <c r="K107" s="93" t="s">
        <v>330</v>
      </c>
      <c r="L107" s="49" t="s">
        <v>1320</v>
      </c>
      <c r="M107" s="74">
        <v>44305</v>
      </c>
      <c r="N107" s="75">
        <v>44275</v>
      </c>
      <c r="O107" s="93" t="s">
        <v>130</v>
      </c>
      <c r="P107" s="93" t="s">
        <v>294</v>
      </c>
      <c r="Q107" s="86" t="str">
        <f ca="1" t="shared" si="17"/>
        <v>H.N.10, Gali No 5, &lt;Mohalla/Area&gt;, &lt;Landmark&gt;, Delhi -110050</v>
      </c>
      <c r="R107" s="86" t="str">
        <f ca="1" t="shared" si="18"/>
        <v>H.N.15, Gali No 2, &lt;Mohalla/Area&gt;, &lt;Landmark&gt;, New Delhi -110030</v>
      </c>
      <c r="S107" s="93" t="s">
        <v>230</v>
      </c>
      <c r="T107" s="93" t="s">
        <v>69</v>
      </c>
      <c r="U107" s="112">
        <v>110030</v>
      </c>
      <c r="V107" s="47">
        <v>81072216416</v>
      </c>
      <c r="W107" s="47">
        <v>92762407677</v>
      </c>
      <c r="X107" s="93" t="s">
        <v>70</v>
      </c>
      <c r="Y107" s="49" t="s">
        <v>1321</v>
      </c>
      <c r="Z107" s="49" t="s">
        <v>1322</v>
      </c>
      <c r="AA107" s="93" t="s">
        <v>1323</v>
      </c>
      <c r="AB107" s="49" t="s">
        <v>74</v>
      </c>
      <c r="AC107" s="49" t="s">
        <v>1324</v>
      </c>
      <c r="AD107" s="49" t="s">
        <v>1325</v>
      </c>
      <c r="AE107" s="49" t="s">
        <v>1326</v>
      </c>
      <c r="AF107" s="47" t="s">
        <v>1327</v>
      </c>
      <c r="AG107" s="49" t="s">
        <v>79</v>
      </c>
      <c r="AH107" s="49" t="s">
        <v>79</v>
      </c>
      <c r="AI107" s="92" t="s">
        <v>79</v>
      </c>
      <c r="AJ107" s="49" t="str">
        <f ca="1" t="shared" si="19"/>
        <v>3 Years 6 Months 26 Days </v>
      </c>
      <c r="AK107" s="93" t="s">
        <v>1316</v>
      </c>
      <c r="AL107" s="10" t="s">
        <v>177</v>
      </c>
      <c r="AM107" s="93" t="s">
        <v>69</v>
      </c>
      <c r="AN107" s="50" t="s">
        <v>81</v>
      </c>
      <c r="AO107" s="96" t="s">
        <v>142</v>
      </c>
      <c r="AP107" s="96" t="s">
        <v>83</v>
      </c>
      <c r="AQ107" s="96" t="s">
        <v>109</v>
      </c>
      <c r="AR107" s="97">
        <v>19800</v>
      </c>
      <c r="AS107" s="97">
        <v>19800</v>
      </c>
      <c r="AT107" s="97">
        <v>0</v>
      </c>
      <c r="AU107" s="98">
        <f t="shared" si="13"/>
        <v>39600</v>
      </c>
      <c r="AV107" s="98">
        <v>1800</v>
      </c>
      <c r="AW107" s="98">
        <v>0</v>
      </c>
      <c r="AX107" s="98">
        <v>41400</v>
      </c>
      <c r="AY107" s="98">
        <v>1800</v>
      </c>
      <c r="AZ107" s="98">
        <v>0</v>
      </c>
      <c r="BA107" s="103">
        <v>37800</v>
      </c>
      <c r="BB107" s="47" t="s">
        <v>143</v>
      </c>
      <c r="BC107" s="98">
        <v>0</v>
      </c>
      <c r="BD107" s="98">
        <v>0</v>
      </c>
      <c r="BE107" s="98">
        <v>0</v>
      </c>
      <c r="BF107" s="98">
        <v>0</v>
      </c>
      <c r="BG107" s="98">
        <v>0</v>
      </c>
      <c r="BH107" s="98">
        <v>0</v>
      </c>
    </row>
    <row r="108" ht="15" spans="1:60">
      <c r="A108" s="47">
        <f t="shared" si="14"/>
        <v>107</v>
      </c>
      <c r="B108" s="48" t="s">
        <v>1328</v>
      </c>
      <c r="C108" s="49" t="s">
        <v>1329</v>
      </c>
      <c r="D108" s="50" t="s">
        <v>1330</v>
      </c>
      <c r="E108" s="51" t="s">
        <v>63</v>
      </c>
      <c r="F108" s="52">
        <v>35481</v>
      </c>
      <c r="G108" s="69">
        <v>24</v>
      </c>
      <c r="H108" s="55">
        <v>43955</v>
      </c>
      <c r="I108" s="73">
        <f t="shared" si="16"/>
        <v>44139</v>
      </c>
      <c r="J108" s="109" t="s">
        <v>1028</v>
      </c>
      <c r="K108" s="110" t="s">
        <v>128</v>
      </c>
      <c r="L108" s="83" t="s">
        <v>1331</v>
      </c>
      <c r="M108" s="82">
        <v>44335</v>
      </c>
      <c r="N108" s="75">
        <v>44306</v>
      </c>
      <c r="O108" s="93" t="s">
        <v>130</v>
      </c>
      <c r="P108" s="93" t="s">
        <v>68</v>
      </c>
      <c r="Q108" s="86" t="str">
        <f ca="1" t="shared" si="17"/>
        <v>H.N.7, Gali No 1, &lt;Mohalla/Area&gt;, &lt;Landmark&gt;, Delhi -110070</v>
      </c>
      <c r="R108" s="86" t="str">
        <f ca="1" t="shared" si="18"/>
        <v>H.N.2, Gali No 3, &lt;Mohalla/Area&gt;, &lt;Landmark&gt;, New Delhi -110055</v>
      </c>
      <c r="S108" s="50" t="s">
        <v>230</v>
      </c>
      <c r="T108" s="50" t="s">
        <v>69</v>
      </c>
      <c r="U108" s="112">
        <v>110055</v>
      </c>
      <c r="V108" s="47">
        <v>81275034110</v>
      </c>
      <c r="W108" s="47">
        <v>93016815832</v>
      </c>
      <c r="X108" s="93" t="s">
        <v>115</v>
      </c>
      <c r="Y108" s="49" t="s">
        <v>1332</v>
      </c>
      <c r="Z108" s="49" t="s">
        <v>1333</v>
      </c>
      <c r="AA108" s="93" t="s">
        <v>103</v>
      </c>
      <c r="AB108" s="49" t="s">
        <v>74</v>
      </c>
      <c r="AC108" s="49" t="s">
        <v>1334</v>
      </c>
      <c r="AD108" s="49" t="s">
        <v>1335</v>
      </c>
      <c r="AE108" s="49" t="s">
        <v>1336</v>
      </c>
      <c r="AF108" s="47" t="s">
        <v>1337</v>
      </c>
      <c r="AG108" s="49" t="s">
        <v>79</v>
      </c>
      <c r="AH108" s="49" t="s">
        <v>79</v>
      </c>
      <c r="AI108" s="92">
        <v>1143853478</v>
      </c>
      <c r="AJ108" s="49" t="str">
        <f ca="1" t="shared" si="19"/>
        <v>3 Years 5 Months 24 Days </v>
      </c>
      <c r="AK108" s="93" t="s">
        <v>1316</v>
      </c>
      <c r="AL108" s="10" t="s">
        <v>177</v>
      </c>
      <c r="AM108" s="93" t="s">
        <v>69</v>
      </c>
      <c r="AN108" s="50" t="s">
        <v>81</v>
      </c>
      <c r="AO108" s="96" t="s">
        <v>82</v>
      </c>
      <c r="AP108" s="96" t="s">
        <v>83</v>
      </c>
      <c r="AQ108" s="96" t="s">
        <v>83</v>
      </c>
      <c r="AR108" s="97">
        <v>11016.81</v>
      </c>
      <c r="AS108" s="97">
        <v>5426.19</v>
      </c>
      <c r="AT108" s="97">
        <v>0</v>
      </c>
      <c r="AU108" s="98">
        <f t="shared" si="13"/>
        <v>16443</v>
      </c>
      <c r="AV108" s="98">
        <v>1322</v>
      </c>
      <c r="AW108" s="98">
        <v>535</v>
      </c>
      <c r="AX108" s="98">
        <v>18300</v>
      </c>
      <c r="AY108" s="98">
        <v>1322</v>
      </c>
      <c r="AZ108" s="98">
        <v>535</v>
      </c>
      <c r="BA108" s="103">
        <v>14586</v>
      </c>
      <c r="BB108" s="49"/>
      <c r="BC108" s="98">
        <v>0</v>
      </c>
      <c r="BD108" s="98">
        <v>0</v>
      </c>
      <c r="BE108" s="98">
        <v>0</v>
      </c>
      <c r="BF108" s="98">
        <v>0</v>
      </c>
      <c r="BG108" s="98">
        <v>0</v>
      </c>
      <c r="BH108" s="98">
        <v>0</v>
      </c>
    </row>
    <row r="109" ht="15" spans="1:60">
      <c r="A109" s="47">
        <f t="shared" si="14"/>
        <v>108</v>
      </c>
      <c r="B109" s="48" t="s">
        <v>1338</v>
      </c>
      <c r="C109" s="49" t="s">
        <v>1339</v>
      </c>
      <c r="D109" s="50" t="s">
        <v>1340</v>
      </c>
      <c r="E109" s="51" t="s">
        <v>63</v>
      </c>
      <c r="F109" s="52">
        <v>34392</v>
      </c>
      <c r="G109" s="69">
        <v>27</v>
      </c>
      <c r="H109" s="55">
        <v>43955</v>
      </c>
      <c r="I109" s="73">
        <f t="shared" si="16"/>
        <v>44139</v>
      </c>
      <c r="J109" s="109" t="s">
        <v>1028</v>
      </c>
      <c r="K109" s="110" t="s">
        <v>128</v>
      </c>
      <c r="L109" s="83" t="s">
        <v>1331</v>
      </c>
      <c r="M109" s="82">
        <v>44335</v>
      </c>
      <c r="N109" s="75">
        <v>44306</v>
      </c>
      <c r="O109" s="93" t="s">
        <v>130</v>
      </c>
      <c r="P109" s="93" t="s">
        <v>68</v>
      </c>
      <c r="Q109" s="86" t="str">
        <f ca="1" t="shared" si="17"/>
        <v>H.N.14, Gali No 2, &lt;Mohalla/Area&gt;, &lt;Landmark&gt;, Delhi -110077</v>
      </c>
      <c r="R109" s="86" t="str">
        <f ca="1" t="shared" si="18"/>
        <v>H.N.15, Gali No 7, &lt;Mohalla/Area&gt;, &lt;Landmark&gt;, New Delhi -110092</v>
      </c>
      <c r="S109" s="50" t="s">
        <v>230</v>
      </c>
      <c r="T109" s="50" t="s">
        <v>69</v>
      </c>
      <c r="U109" s="112">
        <v>110092</v>
      </c>
      <c r="V109" s="47">
        <v>86045501564</v>
      </c>
      <c r="W109" s="47">
        <v>92298160254</v>
      </c>
      <c r="X109" s="93" t="s">
        <v>115</v>
      </c>
      <c r="Y109" s="49" t="s">
        <v>1341</v>
      </c>
      <c r="Z109" s="49" t="s">
        <v>1342</v>
      </c>
      <c r="AA109" s="93" t="s">
        <v>103</v>
      </c>
      <c r="AB109" s="49" t="s">
        <v>74</v>
      </c>
      <c r="AC109" s="49" t="s">
        <v>1343</v>
      </c>
      <c r="AD109" s="49" t="s">
        <v>1344</v>
      </c>
      <c r="AE109" s="49" t="s">
        <v>1345</v>
      </c>
      <c r="AF109" s="47" t="s">
        <v>1346</v>
      </c>
      <c r="AG109" s="49" t="s">
        <v>79</v>
      </c>
      <c r="AH109" s="49" t="s">
        <v>79</v>
      </c>
      <c r="AI109" s="92" t="s">
        <v>79</v>
      </c>
      <c r="AJ109" s="49" t="str">
        <f ca="1" t="shared" si="19"/>
        <v>3 Years 5 Months 24 Days </v>
      </c>
      <c r="AK109" s="10" t="s">
        <v>278</v>
      </c>
      <c r="AL109" s="49" t="s">
        <v>80</v>
      </c>
      <c r="AM109" s="93" t="s">
        <v>69</v>
      </c>
      <c r="AN109" s="50" t="s">
        <v>81</v>
      </c>
      <c r="AO109" s="96" t="s">
        <v>96</v>
      </c>
      <c r="AP109" s="96" t="s">
        <v>83</v>
      </c>
      <c r="AQ109" s="96" t="s">
        <v>109</v>
      </c>
      <c r="AR109" s="97">
        <v>18157</v>
      </c>
      <c r="AS109" s="97">
        <v>8943</v>
      </c>
      <c r="AT109" s="97">
        <v>0</v>
      </c>
      <c r="AU109" s="98">
        <f t="shared" si="13"/>
        <v>27100</v>
      </c>
      <c r="AV109" s="98">
        <v>1800</v>
      </c>
      <c r="AW109" s="98">
        <v>0</v>
      </c>
      <c r="AX109" s="98">
        <v>28900</v>
      </c>
      <c r="AY109" s="98">
        <v>1800</v>
      </c>
      <c r="AZ109" s="98">
        <v>0</v>
      </c>
      <c r="BA109" s="103">
        <v>25300</v>
      </c>
      <c r="BB109" s="49"/>
      <c r="BC109" s="98">
        <v>0</v>
      </c>
      <c r="BD109" s="98">
        <v>0</v>
      </c>
      <c r="BE109" s="98">
        <v>0</v>
      </c>
      <c r="BF109" s="98">
        <v>0</v>
      </c>
      <c r="BG109" s="98">
        <v>0</v>
      </c>
      <c r="BH109" s="98">
        <v>0</v>
      </c>
    </row>
    <row r="110" ht="15" spans="1:60">
      <c r="A110" s="47">
        <f t="shared" si="14"/>
        <v>109</v>
      </c>
      <c r="B110" s="48" t="s">
        <v>1347</v>
      </c>
      <c r="C110" s="49" t="s">
        <v>1348</v>
      </c>
      <c r="D110" s="50" t="s">
        <v>1349</v>
      </c>
      <c r="E110" s="51" t="s">
        <v>147</v>
      </c>
      <c r="F110" s="52">
        <v>34752</v>
      </c>
      <c r="G110" s="69">
        <v>26</v>
      </c>
      <c r="H110" s="55">
        <v>43955</v>
      </c>
      <c r="I110" s="73">
        <f t="shared" si="16"/>
        <v>44139</v>
      </c>
      <c r="J110" s="111" t="s">
        <v>64</v>
      </c>
      <c r="K110" s="110" t="s">
        <v>128</v>
      </c>
      <c r="L110" s="83" t="s">
        <v>1331</v>
      </c>
      <c r="M110" s="82">
        <v>44335</v>
      </c>
      <c r="N110" s="75">
        <v>44306</v>
      </c>
      <c r="O110" s="93" t="s">
        <v>130</v>
      </c>
      <c r="P110" s="93" t="s">
        <v>68</v>
      </c>
      <c r="Q110" s="86" t="str">
        <f ca="1" t="shared" si="17"/>
        <v>H.N.18, Gali No 1, &lt;Mohalla/Area&gt;, &lt;Landmark&gt;, Delhi -110074</v>
      </c>
      <c r="R110" s="86" t="str">
        <f ca="1" t="shared" si="18"/>
        <v>H.N.20, Gali No 2, &lt;Mohalla/Area&gt;, &lt;Landmark&gt;, New Delhi -110084</v>
      </c>
      <c r="S110" s="50" t="s">
        <v>230</v>
      </c>
      <c r="T110" s="50" t="s">
        <v>69</v>
      </c>
      <c r="U110" s="112">
        <v>110084</v>
      </c>
      <c r="V110" s="47">
        <v>95184281797</v>
      </c>
      <c r="W110" s="47">
        <v>90659496731</v>
      </c>
      <c r="X110" s="93" t="s">
        <v>115</v>
      </c>
      <c r="Y110" s="49" t="s">
        <v>1350</v>
      </c>
      <c r="Z110" s="49" t="s">
        <v>1351</v>
      </c>
      <c r="AA110" s="93" t="s">
        <v>1352</v>
      </c>
      <c r="AB110" s="49" t="s">
        <v>74</v>
      </c>
      <c r="AC110" s="49" t="s">
        <v>1353</v>
      </c>
      <c r="AD110" s="49" t="s">
        <v>1354</v>
      </c>
      <c r="AE110" s="49" t="s">
        <v>1355</v>
      </c>
      <c r="AF110" s="47" t="s">
        <v>1356</v>
      </c>
      <c r="AG110" s="49" t="s">
        <v>79</v>
      </c>
      <c r="AH110" s="49" t="s">
        <v>79</v>
      </c>
      <c r="AI110" s="92" t="s">
        <v>79</v>
      </c>
      <c r="AJ110" s="49" t="str">
        <f ca="1" t="shared" si="19"/>
        <v>3 Years 5 Months 24 Days </v>
      </c>
      <c r="AK110" s="93" t="s">
        <v>1357</v>
      </c>
      <c r="AL110" s="93" t="s">
        <v>186</v>
      </c>
      <c r="AM110" s="93" t="s">
        <v>69</v>
      </c>
      <c r="AN110" s="50" t="s">
        <v>81</v>
      </c>
      <c r="AO110" s="96" t="s">
        <v>108</v>
      </c>
      <c r="AP110" s="96" t="s">
        <v>83</v>
      </c>
      <c r="AQ110" s="96" t="s">
        <v>109</v>
      </c>
      <c r="AR110" s="97">
        <v>24950</v>
      </c>
      <c r="AS110" s="97">
        <v>24950</v>
      </c>
      <c r="AT110" s="97">
        <v>0</v>
      </c>
      <c r="AU110" s="98">
        <f t="shared" si="13"/>
        <v>49900</v>
      </c>
      <c r="AV110" s="98">
        <v>1800</v>
      </c>
      <c r="AW110" s="98">
        <v>0</v>
      </c>
      <c r="AX110" s="98">
        <v>51700</v>
      </c>
      <c r="AY110" s="98">
        <v>1800</v>
      </c>
      <c r="AZ110" s="98">
        <v>0</v>
      </c>
      <c r="BA110" s="103">
        <v>48100</v>
      </c>
      <c r="BB110" s="49"/>
      <c r="BC110" s="98">
        <v>0</v>
      </c>
      <c r="BD110" s="98">
        <v>0</v>
      </c>
      <c r="BE110" s="98">
        <v>0</v>
      </c>
      <c r="BF110" s="98">
        <v>0</v>
      </c>
      <c r="BG110" s="98">
        <v>0</v>
      </c>
      <c r="BH110" s="98">
        <v>0</v>
      </c>
    </row>
    <row r="111" ht="15" spans="1:60">
      <c r="A111" s="47">
        <f t="shared" si="14"/>
        <v>110</v>
      </c>
      <c r="B111" s="48" t="s">
        <v>1358</v>
      </c>
      <c r="C111" s="49" t="s">
        <v>1359</v>
      </c>
      <c r="D111" s="50" t="s">
        <v>1360</v>
      </c>
      <c r="E111" s="51" t="s">
        <v>63</v>
      </c>
      <c r="F111" s="52">
        <v>35162</v>
      </c>
      <c r="G111" s="69">
        <v>24</v>
      </c>
      <c r="H111" s="55">
        <v>43971</v>
      </c>
      <c r="I111" s="73">
        <f t="shared" si="16"/>
        <v>44155</v>
      </c>
      <c r="J111" s="48" t="s">
        <v>1028</v>
      </c>
      <c r="K111" s="93" t="s">
        <v>88</v>
      </c>
      <c r="L111" s="93" t="s">
        <v>1361</v>
      </c>
      <c r="M111" s="82">
        <v>44335</v>
      </c>
      <c r="N111" s="75">
        <v>44306</v>
      </c>
      <c r="O111" s="93" t="s">
        <v>130</v>
      </c>
      <c r="P111" s="93" t="s">
        <v>131</v>
      </c>
      <c r="Q111" s="86" t="str">
        <f ca="1" t="shared" si="17"/>
        <v>H.N.18, Gali No 6, &lt;Mohalla/Area&gt;, &lt;Landmark&gt;, Delhi -110066</v>
      </c>
      <c r="R111" s="86" t="str">
        <f ca="1" t="shared" si="18"/>
        <v>H.N.10, Gali No 9, &lt;Mohalla/Area&gt;, &lt;Landmark&gt;, New Delhi -110055</v>
      </c>
      <c r="S111" s="50" t="s">
        <v>230</v>
      </c>
      <c r="T111" s="50" t="s">
        <v>69</v>
      </c>
      <c r="U111" s="112">
        <v>110055</v>
      </c>
      <c r="V111" s="47">
        <v>98635961992</v>
      </c>
      <c r="W111" s="47">
        <v>96528036560</v>
      </c>
      <c r="X111" s="93" t="s">
        <v>115</v>
      </c>
      <c r="Y111" s="49" t="s">
        <v>1362</v>
      </c>
      <c r="Z111" s="49" t="s">
        <v>1363</v>
      </c>
      <c r="AA111" s="93" t="s">
        <v>91</v>
      </c>
      <c r="AB111" s="49" t="s">
        <v>74</v>
      </c>
      <c r="AC111" s="49" t="s">
        <v>1364</v>
      </c>
      <c r="AD111" s="49" t="s">
        <v>1365</v>
      </c>
      <c r="AE111" s="49" t="s">
        <v>1366</v>
      </c>
      <c r="AF111" s="47" t="s">
        <v>1367</v>
      </c>
      <c r="AG111" s="57">
        <v>104098771428</v>
      </c>
      <c r="AH111" s="49" t="s">
        <v>1368</v>
      </c>
      <c r="AI111" s="92">
        <v>1203115057</v>
      </c>
      <c r="AJ111" s="49" t="str">
        <f ca="1" t="shared" si="19"/>
        <v>3 Years 5 Months 8 Days </v>
      </c>
      <c r="AK111" s="10" t="s">
        <v>386</v>
      </c>
      <c r="AL111" s="50" t="s">
        <v>66</v>
      </c>
      <c r="AM111" s="93" t="s">
        <v>69</v>
      </c>
      <c r="AN111" s="50" t="s">
        <v>81</v>
      </c>
      <c r="AO111" s="96" t="s">
        <v>123</v>
      </c>
      <c r="AP111" s="96" t="s">
        <v>83</v>
      </c>
      <c r="AQ111" s="96" t="s">
        <v>83</v>
      </c>
      <c r="AR111" s="97">
        <v>12462</v>
      </c>
      <c r="AS111" s="97">
        <v>6138</v>
      </c>
      <c r="AT111" s="97">
        <v>0</v>
      </c>
      <c r="AU111" s="98">
        <f t="shared" si="13"/>
        <v>18600</v>
      </c>
      <c r="AV111" s="98">
        <v>1495</v>
      </c>
      <c r="AW111" s="98">
        <v>605</v>
      </c>
      <c r="AX111" s="98">
        <v>20700</v>
      </c>
      <c r="AY111" s="98">
        <v>1495</v>
      </c>
      <c r="AZ111" s="98">
        <v>605</v>
      </c>
      <c r="BA111" s="103">
        <v>16500</v>
      </c>
      <c r="BB111" s="49"/>
      <c r="BC111" s="98">
        <v>0</v>
      </c>
      <c r="BD111" s="98">
        <v>0</v>
      </c>
      <c r="BE111" s="98">
        <v>0</v>
      </c>
      <c r="BF111" s="98">
        <v>0</v>
      </c>
      <c r="BG111" s="98">
        <v>0</v>
      </c>
      <c r="BH111" s="98">
        <v>0</v>
      </c>
    </row>
    <row r="112" ht="15" spans="1:60">
      <c r="A112" s="47">
        <f t="shared" si="14"/>
        <v>111</v>
      </c>
      <c r="B112" s="48" t="s">
        <v>1369</v>
      </c>
      <c r="C112" s="49" t="s">
        <v>1370</v>
      </c>
      <c r="D112" s="50" t="s">
        <v>1371</v>
      </c>
      <c r="E112" s="51" t="s">
        <v>63</v>
      </c>
      <c r="F112" s="52">
        <v>35623</v>
      </c>
      <c r="G112" s="69">
        <v>23</v>
      </c>
      <c r="H112" s="54">
        <v>43983</v>
      </c>
      <c r="I112" s="73">
        <f t="shared" si="16"/>
        <v>44166</v>
      </c>
      <c r="J112" s="48" t="s">
        <v>64</v>
      </c>
      <c r="K112" s="93" t="s">
        <v>65</v>
      </c>
      <c r="L112" s="93" t="s">
        <v>1372</v>
      </c>
      <c r="M112" s="74">
        <v>44366</v>
      </c>
      <c r="N112" s="75">
        <v>44336</v>
      </c>
      <c r="O112" s="93" t="s">
        <v>130</v>
      </c>
      <c r="P112" s="93" t="s">
        <v>68</v>
      </c>
      <c r="Q112" s="86" t="str">
        <f ca="1" t="shared" si="17"/>
        <v>H.N.7, Gali No 6, &lt;Mohalla/Area&gt;, &lt;Landmark&gt;, Delhi -110085</v>
      </c>
      <c r="R112" s="86" t="str">
        <f ca="1" t="shared" si="18"/>
        <v>H.N.7, Gali No 8, &lt;Mohalla/Area&gt;, &lt;Landmark&gt;, Mayur Vihar -110091</v>
      </c>
      <c r="S112" s="50" t="s">
        <v>1373</v>
      </c>
      <c r="T112" s="50" t="s">
        <v>69</v>
      </c>
      <c r="U112" s="112">
        <v>110091</v>
      </c>
      <c r="V112" s="47">
        <v>90027323923</v>
      </c>
      <c r="W112" s="47">
        <v>95033974264</v>
      </c>
      <c r="X112" s="93" t="s">
        <v>115</v>
      </c>
      <c r="Y112" s="49" t="s">
        <v>1374</v>
      </c>
      <c r="Z112" s="49" t="s">
        <v>1375</v>
      </c>
      <c r="AA112" s="93" t="s">
        <v>91</v>
      </c>
      <c r="AB112" s="49" t="s">
        <v>74</v>
      </c>
      <c r="AC112" s="49" t="s">
        <v>1376</v>
      </c>
      <c r="AD112" s="49" t="s">
        <v>1377</v>
      </c>
      <c r="AE112" s="49" t="s">
        <v>1378</v>
      </c>
      <c r="AF112" s="47" t="s">
        <v>1379</v>
      </c>
      <c r="AG112" s="57">
        <v>111522413588</v>
      </c>
      <c r="AH112" s="49" t="s">
        <v>1380</v>
      </c>
      <c r="AI112" s="92" t="s">
        <v>79</v>
      </c>
      <c r="AJ112" s="49" t="str">
        <f ca="1" t="shared" si="19"/>
        <v>3 Years 4 Months 27 Days </v>
      </c>
      <c r="AK112" s="10" t="s">
        <v>1381</v>
      </c>
      <c r="AL112" s="9" t="s">
        <v>129</v>
      </c>
      <c r="AM112" s="93" t="s">
        <v>69</v>
      </c>
      <c r="AN112" s="50" t="s">
        <v>81</v>
      </c>
      <c r="AO112" s="96" t="s">
        <v>142</v>
      </c>
      <c r="AP112" s="96" t="s">
        <v>109</v>
      </c>
      <c r="AQ112" s="96" t="s">
        <v>109</v>
      </c>
      <c r="AR112" s="97">
        <v>36750</v>
      </c>
      <c r="AS112" s="97">
        <v>36750</v>
      </c>
      <c r="AT112" s="97">
        <v>0</v>
      </c>
      <c r="AU112" s="98">
        <f t="shared" si="13"/>
        <v>73500</v>
      </c>
      <c r="AV112" s="98">
        <v>0</v>
      </c>
      <c r="AW112" s="98">
        <v>0</v>
      </c>
      <c r="AX112" s="98">
        <v>73500</v>
      </c>
      <c r="AY112" s="98">
        <v>0</v>
      </c>
      <c r="AZ112" s="98">
        <v>0</v>
      </c>
      <c r="BA112" s="103">
        <v>73500</v>
      </c>
      <c r="BB112" s="49"/>
      <c r="BC112" s="98">
        <v>0</v>
      </c>
      <c r="BD112" s="98">
        <v>0</v>
      </c>
      <c r="BE112" s="98">
        <v>0</v>
      </c>
      <c r="BF112" s="98">
        <v>0</v>
      </c>
      <c r="BG112" s="98">
        <v>0</v>
      </c>
      <c r="BH112" s="98">
        <v>0</v>
      </c>
    </row>
    <row r="113" ht="15" spans="1:60">
      <c r="A113" s="47">
        <f t="shared" si="14"/>
        <v>112</v>
      </c>
      <c r="B113" s="48" t="s">
        <v>1382</v>
      </c>
      <c r="C113" s="49" t="s">
        <v>1383</v>
      </c>
      <c r="D113" s="50" t="s">
        <v>1384</v>
      </c>
      <c r="E113" s="51" t="s">
        <v>63</v>
      </c>
      <c r="F113" s="52">
        <v>35061</v>
      </c>
      <c r="G113" s="69">
        <v>25</v>
      </c>
      <c r="H113" s="54">
        <v>43985</v>
      </c>
      <c r="I113" s="73">
        <f t="shared" si="16"/>
        <v>44168</v>
      </c>
      <c r="J113" s="48" t="s">
        <v>1028</v>
      </c>
      <c r="K113" s="93" t="s">
        <v>65</v>
      </c>
      <c r="L113" s="93" t="s">
        <v>1372</v>
      </c>
      <c r="M113" s="74">
        <v>44366</v>
      </c>
      <c r="N113" s="75">
        <v>44336</v>
      </c>
      <c r="O113" s="93" t="s">
        <v>130</v>
      </c>
      <c r="P113" s="93" t="s">
        <v>68</v>
      </c>
      <c r="Q113" s="86" t="str">
        <f ca="1" t="shared" si="17"/>
        <v>H.N.18, Gali No 10, &lt;Mohalla/Area&gt;, &lt;Landmark&gt;, Delhi -110093</v>
      </c>
      <c r="R113" s="86" t="str">
        <f ca="1" t="shared" si="18"/>
        <v>H.N.7, Gali No 1, &lt;Mohalla/Area&gt;, &lt;Landmark&gt;, New Delhi -110075</v>
      </c>
      <c r="S113" s="50" t="s">
        <v>230</v>
      </c>
      <c r="T113" s="50" t="s">
        <v>69</v>
      </c>
      <c r="U113" s="112">
        <v>110075</v>
      </c>
      <c r="V113" s="47">
        <v>83255132522</v>
      </c>
      <c r="W113" s="47">
        <v>93369581507</v>
      </c>
      <c r="X113" s="93" t="s">
        <v>115</v>
      </c>
      <c r="Y113" s="49" t="s">
        <v>1385</v>
      </c>
      <c r="Z113" s="49" t="s">
        <v>1386</v>
      </c>
      <c r="AA113" s="93" t="s">
        <v>284</v>
      </c>
      <c r="AB113" s="49" t="s">
        <v>74</v>
      </c>
      <c r="AC113" s="49" t="s">
        <v>1387</v>
      </c>
      <c r="AD113" s="49" t="s">
        <v>1388</v>
      </c>
      <c r="AE113" s="49" t="s">
        <v>1389</v>
      </c>
      <c r="AF113" s="47" t="s">
        <v>1390</v>
      </c>
      <c r="AG113" s="57">
        <v>103148265267</v>
      </c>
      <c r="AH113" s="49" t="s">
        <v>1391</v>
      </c>
      <c r="AI113" s="92" t="s">
        <v>79</v>
      </c>
      <c r="AJ113" s="49" t="str">
        <f ca="1" t="shared" si="19"/>
        <v>3 Years 4 Months 25 Days </v>
      </c>
      <c r="AK113" s="10" t="s">
        <v>1316</v>
      </c>
      <c r="AL113" s="10" t="s">
        <v>1381</v>
      </c>
      <c r="AM113" s="93" t="s">
        <v>69</v>
      </c>
      <c r="AN113" s="50" t="s">
        <v>81</v>
      </c>
      <c r="AO113" s="96" t="s">
        <v>82</v>
      </c>
      <c r="AP113" s="96" t="s">
        <v>83</v>
      </c>
      <c r="AQ113" s="96" t="s">
        <v>109</v>
      </c>
      <c r="AR113" s="97">
        <v>24100</v>
      </c>
      <c r="AS113" s="97">
        <v>24100</v>
      </c>
      <c r="AT113" s="97">
        <v>0</v>
      </c>
      <c r="AU113" s="98">
        <f t="shared" si="13"/>
        <v>48200</v>
      </c>
      <c r="AV113" s="98">
        <v>1800</v>
      </c>
      <c r="AW113" s="98">
        <v>0</v>
      </c>
      <c r="AX113" s="98">
        <v>50000</v>
      </c>
      <c r="AY113" s="98">
        <v>1800</v>
      </c>
      <c r="AZ113" s="98">
        <v>0</v>
      </c>
      <c r="BA113" s="103">
        <v>46400</v>
      </c>
      <c r="BB113" s="49"/>
      <c r="BC113" s="98">
        <v>0</v>
      </c>
      <c r="BD113" s="98">
        <v>0</v>
      </c>
      <c r="BE113" s="98">
        <v>0</v>
      </c>
      <c r="BF113" s="98">
        <v>0</v>
      </c>
      <c r="BG113" s="98">
        <v>0</v>
      </c>
      <c r="BH113" s="98">
        <v>0</v>
      </c>
    </row>
    <row r="114" ht="15" spans="1:60">
      <c r="A114" s="47">
        <f t="shared" si="14"/>
        <v>113</v>
      </c>
      <c r="B114" s="48" t="s">
        <v>1392</v>
      </c>
      <c r="C114" s="49" t="s">
        <v>1393</v>
      </c>
      <c r="D114" s="50" t="s">
        <v>1394</v>
      </c>
      <c r="E114" s="51" t="s">
        <v>63</v>
      </c>
      <c r="F114" s="52">
        <v>34904</v>
      </c>
      <c r="G114" s="69">
        <v>25</v>
      </c>
      <c r="H114" s="54">
        <v>43985</v>
      </c>
      <c r="I114" s="73">
        <f t="shared" si="16"/>
        <v>44168</v>
      </c>
      <c r="J114" s="48" t="s">
        <v>1028</v>
      </c>
      <c r="K114" s="93" t="s">
        <v>128</v>
      </c>
      <c r="L114" s="83" t="s">
        <v>1331</v>
      </c>
      <c r="M114" s="74">
        <v>44366</v>
      </c>
      <c r="N114" s="75">
        <v>44336</v>
      </c>
      <c r="O114" s="93" t="s">
        <v>130</v>
      </c>
      <c r="P114" s="93" t="s">
        <v>68</v>
      </c>
      <c r="Q114" s="86" t="str">
        <f ca="1" t="shared" si="17"/>
        <v>H.N.3, Gali No 8, &lt;Mohalla/Area&gt;, &lt;Landmark&gt;, Delhi -110041</v>
      </c>
      <c r="R114" s="86" t="str">
        <f ca="1" t="shared" si="18"/>
        <v>H.N.20, Gali No 2, &lt;Mohalla/Area&gt;, &lt;Landmark&gt;, New Delhi -110055</v>
      </c>
      <c r="S114" s="50" t="s">
        <v>230</v>
      </c>
      <c r="T114" s="50" t="s">
        <v>69</v>
      </c>
      <c r="U114" s="112">
        <v>110055</v>
      </c>
      <c r="V114" s="47">
        <v>97303991851</v>
      </c>
      <c r="W114" s="47">
        <v>80322804868</v>
      </c>
      <c r="X114" s="93" t="s">
        <v>115</v>
      </c>
      <c r="Y114" s="49" t="s">
        <v>1395</v>
      </c>
      <c r="Z114" s="49" t="s">
        <v>1396</v>
      </c>
      <c r="AA114" s="93" t="s">
        <v>284</v>
      </c>
      <c r="AB114" s="49" t="s">
        <v>74</v>
      </c>
      <c r="AC114" s="49" t="s">
        <v>1397</v>
      </c>
      <c r="AD114" s="49" t="s">
        <v>823</v>
      </c>
      <c r="AE114" s="49" t="s">
        <v>1398</v>
      </c>
      <c r="AF114" s="47" t="s">
        <v>1399</v>
      </c>
      <c r="AG114" s="49" t="s">
        <v>79</v>
      </c>
      <c r="AH114" s="49" t="s">
        <v>79</v>
      </c>
      <c r="AI114" s="92" t="s">
        <v>79</v>
      </c>
      <c r="AJ114" s="49" t="str">
        <f ca="1" t="shared" si="19"/>
        <v>3 Years 4 Months 25 Days </v>
      </c>
      <c r="AK114" s="10" t="s">
        <v>1400</v>
      </c>
      <c r="AL114" s="10" t="s">
        <v>1204</v>
      </c>
      <c r="AM114" s="93" t="s">
        <v>69</v>
      </c>
      <c r="AN114" s="50" t="s">
        <v>81</v>
      </c>
      <c r="AO114" s="96" t="s">
        <v>96</v>
      </c>
      <c r="AP114" s="96" t="s">
        <v>83</v>
      </c>
      <c r="AQ114" s="96" t="s">
        <v>109</v>
      </c>
      <c r="AR114" s="97">
        <v>29500</v>
      </c>
      <c r="AS114" s="97">
        <v>29500</v>
      </c>
      <c r="AT114" s="97">
        <v>0</v>
      </c>
      <c r="AU114" s="98">
        <f t="shared" si="13"/>
        <v>59000</v>
      </c>
      <c r="AV114" s="98">
        <v>1800</v>
      </c>
      <c r="AW114" s="98">
        <v>0</v>
      </c>
      <c r="AX114" s="98">
        <v>60800</v>
      </c>
      <c r="AY114" s="98">
        <v>1800</v>
      </c>
      <c r="AZ114" s="98">
        <v>0</v>
      </c>
      <c r="BA114" s="103">
        <v>57200</v>
      </c>
      <c r="BB114" s="49"/>
      <c r="BC114" s="98">
        <v>0</v>
      </c>
      <c r="BD114" s="98">
        <v>0</v>
      </c>
      <c r="BE114" s="98">
        <v>0</v>
      </c>
      <c r="BF114" s="98">
        <v>0</v>
      </c>
      <c r="BG114" s="98">
        <v>0</v>
      </c>
      <c r="BH114" s="98">
        <v>0</v>
      </c>
    </row>
    <row r="115" ht="15" spans="1:60">
      <c r="A115" s="47">
        <f t="shared" si="14"/>
        <v>114</v>
      </c>
      <c r="B115" s="48" t="s">
        <v>1401</v>
      </c>
      <c r="C115" s="49" t="s">
        <v>1402</v>
      </c>
      <c r="D115" s="50" t="s">
        <v>1403</v>
      </c>
      <c r="E115" s="51" t="s">
        <v>147</v>
      </c>
      <c r="F115" s="52">
        <v>35219</v>
      </c>
      <c r="G115" s="69">
        <v>24</v>
      </c>
      <c r="H115" s="54">
        <v>43985</v>
      </c>
      <c r="I115" s="73">
        <f t="shared" si="16"/>
        <v>44168</v>
      </c>
      <c r="J115" s="48" t="s">
        <v>1028</v>
      </c>
      <c r="K115" s="93" t="s">
        <v>128</v>
      </c>
      <c r="L115" s="83" t="s">
        <v>1331</v>
      </c>
      <c r="M115" s="74">
        <v>44366</v>
      </c>
      <c r="N115" s="75">
        <v>44336</v>
      </c>
      <c r="O115" s="93" t="s">
        <v>130</v>
      </c>
      <c r="P115" s="93" t="s">
        <v>68</v>
      </c>
      <c r="Q115" s="86" t="str">
        <f ca="1" t="shared" si="17"/>
        <v>H.N.9, Gali No 8, &lt;Mohalla/Area&gt;, &lt;Landmark&gt;, Delhi -110050</v>
      </c>
      <c r="R115" s="86" t="str">
        <f ca="1" t="shared" si="18"/>
        <v>H.N.11, Gali No 2, &lt;Mohalla/Area&gt;, &lt;Landmark&gt;, New Delhi -110001</v>
      </c>
      <c r="S115" s="50" t="s">
        <v>230</v>
      </c>
      <c r="T115" s="50" t="s">
        <v>69</v>
      </c>
      <c r="U115" s="112">
        <v>110001</v>
      </c>
      <c r="V115" s="47">
        <v>98560956684</v>
      </c>
      <c r="W115" s="47">
        <v>87367916065</v>
      </c>
      <c r="X115" s="93" t="s">
        <v>115</v>
      </c>
      <c r="Y115" s="49" t="s">
        <v>1404</v>
      </c>
      <c r="Z115" s="49" t="s">
        <v>1405</v>
      </c>
      <c r="AA115" s="93" t="s">
        <v>91</v>
      </c>
      <c r="AB115" s="49" t="s">
        <v>74</v>
      </c>
      <c r="AC115" s="49" t="s">
        <v>1406</v>
      </c>
      <c r="AD115" s="49" t="s">
        <v>1407</v>
      </c>
      <c r="AE115" s="49" t="s">
        <v>1408</v>
      </c>
      <c r="AF115" s="47" t="s">
        <v>1409</v>
      </c>
      <c r="AG115" s="49" t="s">
        <v>79</v>
      </c>
      <c r="AH115" s="49" t="s">
        <v>79</v>
      </c>
      <c r="AI115" s="92" t="s">
        <v>79</v>
      </c>
      <c r="AJ115" s="49" t="str">
        <f ca="1" t="shared" si="19"/>
        <v>3 Years 4 Months 25 Days </v>
      </c>
      <c r="AK115" s="10" t="s">
        <v>1400</v>
      </c>
      <c r="AL115" s="10" t="s">
        <v>1204</v>
      </c>
      <c r="AM115" s="93" t="s">
        <v>69</v>
      </c>
      <c r="AN115" s="50" t="s">
        <v>81</v>
      </c>
      <c r="AO115" s="96" t="s">
        <v>108</v>
      </c>
      <c r="AP115" s="96" t="s">
        <v>83</v>
      </c>
      <c r="AQ115" s="96" t="s">
        <v>109</v>
      </c>
      <c r="AR115" s="97">
        <v>28450</v>
      </c>
      <c r="AS115" s="97">
        <v>28450</v>
      </c>
      <c r="AT115" s="97">
        <v>0</v>
      </c>
      <c r="AU115" s="98">
        <f t="shared" si="13"/>
        <v>56900</v>
      </c>
      <c r="AV115" s="98">
        <v>1800</v>
      </c>
      <c r="AW115" s="98">
        <v>0</v>
      </c>
      <c r="AX115" s="98">
        <v>58700</v>
      </c>
      <c r="AY115" s="98">
        <v>1800</v>
      </c>
      <c r="AZ115" s="98">
        <v>0</v>
      </c>
      <c r="BA115" s="103">
        <v>55100</v>
      </c>
      <c r="BB115" s="49"/>
      <c r="BC115" s="98">
        <v>0</v>
      </c>
      <c r="BD115" s="98">
        <v>0</v>
      </c>
      <c r="BE115" s="98">
        <v>0</v>
      </c>
      <c r="BF115" s="98">
        <v>0</v>
      </c>
      <c r="BG115" s="98">
        <v>0</v>
      </c>
      <c r="BH115" s="98">
        <v>0</v>
      </c>
    </row>
    <row r="116" ht="15" spans="1:60">
      <c r="A116" s="47">
        <f t="shared" si="14"/>
        <v>115</v>
      </c>
      <c r="B116" s="48" t="s">
        <v>1410</v>
      </c>
      <c r="C116" s="49" t="s">
        <v>1411</v>
      </c>
      <c r="D116" s="50" t="s">
        <v>1412</v>
      </c>
      <c r="E116" s="51" t="s">
        <v>63</v>
      </c>
      <c r="F116" s="52">
        <v>35723</v>
      </c>
      <c r="G116" s="69">
        <v>23</v>
      </c>
      <c r="H116" s="54">
        <v>43986</v>
      </c>
      <c r="I116" s="73">
        <f t="shared" si="16"/>
        <v>44169</v>
      </c>
      <c r="J116" s="48" t="s">
        <v>1028</v>
      </c>
      <c r="K116" s="93" t="s">
        <v>113</v>
      </c>
      <c r="L116" s="83" t="s">
        <v>1331</v>
      </c>
      <c r="M116" s="74">
        <v>44366</v>
      </c>
      <c r="N116" s="75">
        <v>44336</v>
      </c>
      <c r="O116" s="93" t="s">
        <v>130</v>
      </c>
      <c r="P116" s="93" t="s">
        <v>294</v>
      </c>
      <c r="Q116" s="86" t="str">
        <f ca="1" t="shared" si="17"/>
        <v>H.N.15, Gali No 1, &lt;Mohalla/Area&gt;, &lt;Landmark&gt;, Delhi -110047</v>
      </c>
      <c r="R116" s="86" t="str">
        <f ca="1" t="shared" si="18"/>
        <v>H.N.12, Gali No 7, &lt;Mohalla/Area&gt;, &lt;Landmark&gt;, New Delhi -110092</v>
      </c>
      <c r="S116" s="50" t="s">
        <v>230</v>
      </c>
      <c r="T116" s="50" t="s">
        <v>69</v>
      </c>
      <c r="U116" s="112">
        <v>110092</v>
      </c>
      <c r="V116" s="47">
        <v>89761240320</v>
      </c>
      <c r="W116" s="47">
        <v>81522922381</v>
      </c>
      <c r="X116" s="93" t="s">
        <v>115</v>
      </c>
      <c r="Y116" s="49" t="s">
        <v>1413</v>
      </c>
      <c r="Z116" s="49" t="s">
        <v>1414</v>
      </c>
      <c r="AA116" s="113" t="s">
        <v>1415</v>
      </c>
      <c r="AB116" s="49" t="s">
        <v>74</v>
      </c>
      <c r="AC116" s="49" t="s">
        <v>1416</v>
      </c>
      <c r="AD116" s="49" t="s">
        <v>1417</v>
      </c>
      <c r="AE116" s="49" t="s">
        <v>1418</v>
      </c>
      <c r="AF116" s="47" t="s">
        <v>1419</v>
      </c>
      <c r="AG116" s="57">
        <v>102891590849</v>
      </c>
      <c r="AH116" s="49" t="s">
        <v>709</v>
      </c>
      <c r="AI116" s="92">
        <v>1108971354</v>
      </c>
      <c r="AJ116" s="49" t="str">
        <f ca="1" t="shared" si="19"/>
        <v>3 Years 4 Months 24 Days </v>
      </c>
      <c r="AK116" s="10" t="s">
        <v>1316</v>
      </c>
      <c r="AL116" s="10" t="s">
        <v>1381</v>
      </c>
      <c r="AM116" s="93" t="s">
        <v>69</v>
      </c>
      <c r="AN116" s="50" t="s">
        <v>81</v>
      </c>
      <c r="AO116" s="96" t="s">
        <v>123</v>
      </c>
      <c r="AP116" s="96" t="s">
        <v>83</v>
      </c>
      <c r="AQ116" s="96" t="s">
        <v>109</v>
      </c>
      <c r="AR116" s="97">
        <v>35500</v>
      </c>
      <c r="AS116" s="97">
        <v>35500</v>
      </c>
      <c r="AT116" s="97">
        <v>0</v>
      </c>
      <c r="AU116" s="98">
        <f t="shared" si="13"/>
        <v>71000</v>
      </c>
      <c r="AV116" s="98">
        <v>1800</v>
      </c>
      <c r="AW116" s="98">
        <v>0</v>
      </c>
      <c r="AX116" s="98">
        <v>72800</v>
      </c>
      <c r="AY116" s="98">
        <v>1800</v>
      </c>
      <c r="AZ116" s="98">
        <v>0</v>
      </c>
      <c r="BA116" s="103">
        <v>69200</v>
      </c>
      <c r="BB116" s="49"/>
      <c r="BC116" s="98">
        <v>0</v>
      </c>
      <c r="BD116" s="98">
        <v>0</v>
      </c>
      <c r="BE116" s="98">
        <v>0</v>
      </c>
      <c r="BF116" s="98">
        <v>0</v>
      </c>
      <c r="BG116" s="98">
        <v>0</v>
      </c>
      <c r="BH116" s="98">
        <v>0</v>
      </c>
    </row>
    <row r="117" ht="15" spans="1:60">
      <c r="A117" s="47">
        <f t="shared" si="14"/>
        <v>116</v>
      </c>
      <c r="B117" s="48" t="s">
        <v>1420</v>
      </c>
      <c r="C117" s="49" t="s">
        <v>1421</v>
      </c>
      <c r="D117" s="50" t="s">
        <v>1422</v>
      </c>
      <c r="E117" s="51" t="s">
        <v>147</v>
      </c>
      <c r="F117" s="52">
        <v>35779</v>
      </c>
      <c r="G117" s="69">
        <v>23</v>
      </c>
      <c r="H117" s="54">
        <v>43986</v>
      </c>
      <c r="I117" s="73">
        <f t="shared" si="16"/>
        <v>44169</v>
      </c>
      <c r="J117" s="48" t="s">
        <v>1028</v>
      </c>
      <c r="K117" s="93" t="s">
        <v>113</v>
      </c>
      <c r="L117" s="83" t="s">
        <v>1331</v>
      </c>
      <c r="M117" s="74">
        <v>44366</v>
      </c>
      <c r="N117" s="75">
        <v>44336</v>
      </c>
      <c r="O117" s="93" t="s">
        <v>130</v>
      </c>
      <c r="P117" s="93" t="s">
        <v>294</v>
      </c>
      <c r="Q117" s="86" t="str">
        <f ca="1" t="shared" si="17"/>
        <v>H.N.7, Gali No 2, &lt;Mohalla/Area&gt;, &lt;Landmark&gt;, Delhi -110049</v>
      </c>
      <c r="R117" s="86" t="str">
        <f ca="1" t="shared" si="18"/>
        <v>H.N.20, Gali No 1, &lt;Mohalla/Area&gt;, &lt;Landmark&gt;, Grater Noida -201303</v>
      </c>
      <c r="S117" s="50" t="s">
        <v>1423</v>
      </c>
      <c r="T117" s="50" t="s">
        <v>866</v>
      </c>
      <c r="U117" s="112">
        <v>201303</v>
      </c>
      <c r="V117" s="47">
        <v>96039430045</v>
      </c>
      <c r="W117" s="47">
        <v>85666154465</v>
      </c>
      <c r="X117" s="93" t="s">
        <v>115</v>
      </c>
      <c r="Y117" s="49" t="s">
        <v>1424</v>
      </c>
      <c r="Z117" s="49" t="s">
        <v>1425</v>
      </c>
      <c r="AA117" s="93" t="s">
        <v>284</v>
      </c>
      <c r="AB117" s="49" t="s">
        <v>74</v>
      </c>
      <c r="AC117" s="49" t="s">
        <v>1426</v>
      </c>
      <c r="AD117" s="49" t="s">
        <v>1427</v>
      </c>
      <c r="AE117" s="49" t="s">
        <v>1428</v>
      </c>
      <c r="AF117" s="47" t="s">
        <v>1429</v>
      </c>
      <c r="AG117" s="57">
        <v>104732658974</v>
      </c>
      <c r="AH117" s="49" t="s">
        <v>1179</v>
      </c>
      <c r="AI117" s="92">
        <v>1202872805</v>
      </c>
      <c r="AJ117" s="49" t="str">
        <f ca="1" t="shared" si="19"/>
        <v>3 Years 4 Months 24 Days </v>
      </c>
      <c r="AK117" s="10" t="s">
        <v>920</v>
      </c>
      <c r="AL117" s="10" t="s">
        <v>229</v>
      </c>
      <c r="AM117" s="93" t="s">
        <v>69</v>
      </c>
      <c r="AN117" s="50" t="s">
        <v>81</v>
      </c>
      <c r="AO117" s="96" t="s">
        <v>142</v>
      </c>
      <c r="AP117" s="96" t="s">
        <v>83</v>
      </c>
      <c r="AQ117" s="96" t="s">
        <v>109</v>
      </c>
      <c r="AR117" s="97">
        <v>31300</v>
      </c>
      <c r="AS117" s="97">
        <v>31300</v>
      </c>
      <c r="AT117" s="97">
        <v>0</v>
      </c>
      <c r="AU117" s="98">
        <f t="shared" si="13"/>
        <v>62600</v>
      </c>
      <c r="AV117" s="98">
        <v>1800</v>
      </c>
      <c r="AW117" s="98">
        <v>0</v>
      </c>
      <c r="AX117" s="98">
        <v>64400</v>
      </c>
      <c r="AY117" s="98">
        <v>1800</v>
      </c>
      <c r="AZ117" s="98">
        <v>0</v>
      </c>
      <c r="BA117" s="103">
        <v>60800</v>
      </c>
      <c r="BB117" s="49"/>
      <c r="BC117" s="98">
        <v>0</v>
      </c>
      <c r="BD117" s="98">
        <v>0</v>
      </c>
      <c r="BE117" s="98">
        <v>0</v>
      </c>
      <c r="BF117" s="98">
        <v>0</v>
      </c>
      <c r="BG117" s="98">
        <v>0</v>
      </c>
      <c r="BH117" s="98">
        <v>0</v>
      </c>
    </row>
    <row r="118" ht="15" spans="1:60">
      <c r="A118" s="47">
        <f t="shared" si="14"/>
        <v>117</v>
      </c>
      <c r="B118" s="48" t="s">
        <v>1430</v>
      </c>
      <c r="C118" s="49" t="s">
        <v>1431</v>
      </c>
      <c r="D118" s="50" t="s">
        <v>1432</v>
      </c>
      <c r="E118" s="51" t="s">
        <v>147</v>
      </c>
      <c r="F118" s="52">
        <v>33983</v>
      </c>
      <c r="G118" s="69">
        <v>28</v>
      </c>
      <c r="H118" s="54">
        <v>43986</v>
      </c>
      <c r="I118" s="73">
        <f t="shared" si="16"/>
        <v>44169</v>
      </c>
      <c r="J118" s="48" t="s">
        <v>1028</v>
      </c>
      <c r="K118" s="93" t="s">
        <v>128</v>
      </c>
      <c r="L118" s="83" t="s">
        <v>1331</v>
      </c>
      <c r="M118" s="74">
        <v>44366</v>
      </c>
      <c r="N118" s="75">
        <v>44336</v>
      </c>
      <c r="O118" s="93" t="s">
        <v>130</v>
      </c>
      <c r="P118" s="93" t="s">
        <v>68</v>
      </c>
      <c r="Q118" s="86" t="str">
        <f ca="1" t="shared" si="17"/>
        <v>H.N.15, Gali No 8, &lt;Mohalla/Area&gt;, &lt;Landmark&gt;, Delhi -110044</v>
      </c>
      <c r="R118" s="86" t="str">
        <f ca="1" t="shared" si="18"/>
        <v>H.N.17, Gali No 10, &lt;Mohalla/Area&gt;, &lt;Landmark&gt;, New Delhi -110025</v>
      </c>
      <c r="S118" s="50" t="s">
        <v>230</v>
      </c>
      <c r="T118" s="50" t="s">
        <v>69</v>
      </c>
      <c r="U118" s="112">
        <v>110025</v>
      </c>
      <c r="V118" s="47">
        <v>93201553245</v>
      </c>
      <c r="W118" s="47">
        <v>98581408205</v>
      </c>
      <c r="X118" s="93" t="s">
        <v>115</v>
      </c>
      <c r="Y118" s="49" t="s">
        <v>1433</v>
      </c>
      <c r="Z118" s="49" t="s">
        <v>1434</v>
      </c>
      <c r="AA118" s="93" t="s">
        <v>1116</v>
      </c>
      <c r="AB118" s="49" t="s">
        <v>74</v>
      </c>
      <c r="AC118" s="49" t="s">
        <v>1435</v>
      </c>
      <c r="AD118" s="49" t="s">
        <v>1436</v>
      </c>
      <c r="AE118" s="49" t="s">
        <v>1437</v>
      </c>
      <c r="AF118" s="47" t="s">
        <v>1438</v>
      </c>
      <c r="AG118" s="49" t="s">
        <v>79</v>
      </c>
      <c r="AH118" s="49" t="s">
        <v>79</v>
      </c>
      <c r="AI118" s="92" t="s">
        <v>79</v>
      </c>
      <c r="AJ118" s="49" t="str">
        <f ca="1" t="shared" si="19"/>
        <v>3 Years 4 Months 24 Days </v>
      </c>
      <c r="AK118" s="10" t="s">
        <v>278</v>
      </c>
      <c r="AL118" s="10" t="s">
        <v>80</v>
      </c>
      <c r="AM118" s="93" t="s">
        <v>69</v>
      </c>
      <c r="AN118" s="50" t="s">
        <v>81</v>
      </c>
      <c r="AO118" s="96" t="s">
        <v>82</v>
      </c>
      <c r="AP118" s="96" t="s">
        <v>109</v>
      </c>
      <c r="AQ118" s="96" t="s">
        <v>109</v>
      </c>
      <c r="AR118" s="97">
        <v>15450</v>
      </c>
      <c r="AS118" s="97">
        <v>15450</v>
      </c>
      <c r="AT118" s="97">
        <v>0</v>
      </c>
      <c r="AU118" s="98">
        <f t="shared" si="13"/>
        <v>30900</v>
      </c>
      <c r="AV118" s="98">
        <v>0</v>
      </c>
      <c r="AW118" s="98">
        <v>0</v>
      </c>
      <c r="AX118" s="98">
        <v>30900</v>
      </c>
      <c r="AY118" s="98">
        <v>0</v>
      </c>
      <c r="AZ118" s="98">
        <v>0</v>
      </c>
      <c r="BA118" s="103">
        <v>30900</v>
      </c>
      <c r="BB118" s="49"/>
      <c r="BC118" s="98">
        <v>0</v>
      </c>
      <c r="BD118" s="98">
        <v>0</v>
      </c>
      <c r="BE118" s="98">
        <v>0</v>
      </c>
      <c r="BF118" s="98">
        <v>0</v>
      </c>
      <c r="BG118" s="98">
        <v>0</v>
      </c>
      <c r="BH118" s="98">
        <v>0</v>
      </c>
    </row>
    <row r="119" ht="15" spans="1:60">
      <c r="A119" s="47">
        <f t="shared" si="14"/>
        <v>118</v>
      </c>
      <c r="B119" s="48" t="s">
        <v>1439</v>
      </c>
      <c r="C119" s="49" t="s">
        <v>1440</v>
      </c>
      <c r="D119" s="50" t="s">
        <v>1441</v>
      </c>
      <c r="E119" s="51" t="s">
        <v>63</v>
      </c>
      <c r="F119" s="52">
        <v>35711</v>
      </c>
      <c r="G119" s="69">
        <v>23</v>
      </c>
      <c r="H119" s="54">
        <v>44015</v>
      </c>
      <c r="I119" s="73">
        <f t="shared" si="16"/>
        <v>44199</v>
      </c>
      <c r="J119" s="48" t="s">
        <v>1028</v>
      </c>
      <c r="K119" s="93" t="s">
        <v>528</v>
      </c>
      <c r="L119" s="93" t="s">
        <v>1331</v>
      </c>
      <c r="M119" s="74">
        <v>44396</v>
      </c>
      <c r="N119" s="75">
        <v>44367</v>
      </c>
      <c r="O119" s="93" t="s">
        <v>130</v>
      </c>
      <c r="P119" s="93" t="s">
        <v>131</v>
      </c>
      <c r="Q119" s="86" t="str">
        <f ca="1" t="shared" si="17"/>
        <v>H.N.6, Gali No 5, &lt;Mohalla/Area&gt;, &lt;Landmark&gt;, Delhi -110048</v>
      </c>
      <c r="R119" s="86" t="str">
        <f ca="1" t="shared" si="18"/>
        <v>H.N.2, Gali No 8, &lt;Mohalla/Area&gt;, &lt;Landmark&gt;, New Delhi -110035</v>
      </c>
      <c r="S119" s="50" t="s">
        <v>230</v>
      </c>
      <c r="T119" s="50" t="s">
        <v>69</v>
      </c>
      <c r="U119" s="112">
        <v>110035</v>
      </c>
      <c r="V119" s="47">
        <v>97299682297</v>
      </c>
      <c r="W119" s="47">
        <v>97036584033</v>
      </c>
      <c r="X119" s="93" t="s">
        <v>70</v>
      </c>
      <c r="Y119" s="49" t="s">
        <v>1442</v>
      </c>
      <c r="Z119" s="49" t="s">
        <v>1443</v>
      </c>
      <c r="AA119" s="93" t="s">
        <v>1116</v>
      </c>
      <c r="AB119" s="49" t="s">
        <v>74</v>
      </c>
      <c r="AC119" s="49" t="s">
        <v>1444</v>
      </c>
      <c r="AD119" s="49" t="s">
        <v>1445</v>
      </c>
      <c r="AE119" s="49" t="s">
        <v>1446</v>
      </c>
      <c r="AF119" s="47" t="s">
        <v>1447</v>
      </c>
      <c r="AG119" s="57">
        <v>107098920775</v>
      </c>
      <c r="AH119" s="49" t="s">
        <v>615</v>
      </c>
      <c r="AI119" s="92">
        <v>1214257172</v>
      </c>
      <c r="AJ119" s="49" t="str">
        <f ca="1" t="shared" si="19"/>
        <v>3 Years 3 Months 25 Days </v>
      </c>
      <c r="AK119" s="10" t="s">
        <v>1448</v>
      </c>
      <c r="AL119" s="10" t="s">
        <v>386</v>
      </c>
      <c r="AM119" s="93" t="s">
        <v>69</v>
      </c>
      <c r="AN119" s="50" t="s">
        <v>81</v>
      </c>
      <c r="AO119" s="96" t="s">
        <v>96</v>
      </c>
      <c r="AP119" s="96" t="s">
        <v>83</v>
      </c>
      <c r="AQ119" s="96" t="s">
        <v>83</v>
      </c>
      <c r="AR119" s="97">
        <v>17900</v>
      </c>
      <c r="AS119" s="97">
        <v>17900</v>
      </c>
      <c r="AT119" s="97">
        <v>0</v>
      </c>
      <c r="AU119" s="98">
        <f t="shared" si="13"/>
        <v>35800</v>
      </c>
      <c r="AV119" s="98">
        <v>1800</v>
      </c>
      <c r="AW119" s="98">
        <v>0</v>
      </c>
      <c r="AX119" s="98">
        <v>37600</v>
      </c>
      <c r="AY119" s="98">
        <v>1800</v>
      </c>
      <c r="AZ119" s="98">
        <v>0</v>
      </c>
      <c r="BA119" s="103">
        <v>34000</v>
      </c>
      <c r="BB119" s="49"/>
      <c r="BC119" s="98">
        <v>0</v>
      </c>
      <c r="BD119" s="98">
        <v>0</v>
      </c>
      <c r="BE119" s="98">
        <v>0</v>
      </c>
      <c r="BF119" s="98">
        <v>0</v>
      </c>
      <c r="BG119" s="98">
        <v>0</v>
      </c>
      <c r="BH119" s="98">
        <v>0</v>
      </c>
    </row>
    <row r="120" ht="15" spans="1:60">
      <c r="A120" s="47">
        <f t="shared" si="14"/>
        <v>119</v>
      </c>
      <c r="B120" s="48" t="s">
        <v>1449</v>
      </c>
      <c r="C120" s="49" t="s">
        <v>1450</v>
      </c>
      <c r="D120" s="50" t="s">
        <v>1451</v>
      </c>
      <c r="E120" s="51" t="s">
        <v>63</v>
      </c>
      <c r="F120" s="56">
        <v>35946</v>
      </c>
      <c r="G120" s="69">
        <v>22</v>
      </c>
      <c r="H120" s="54">
        <v>44020</v>
      </c>
      <c r="I120" s="73">
        <f t="shared" si="16"/>
        <v>44204</v>
      </c>
      <c r="J120" s="48" t="s">
        <v>1028</v>
      </c>
      <c r="K120" s="93" t="s">
        <v>88</v>
      </c>
      <c r="L120" s="93" t="s">
        <v>1134</v>
      </c>
      <c r="M120" s="74">
        <v>44396</v>
      </c>
      <c r="N120" s="75">
        <v>44367</v>
      </c>
      <c r="O120" s="93" t="s">
        <v>130</v>
      </c>
      <c r="P120" s="93" t="s">
        <v>68</v>
      </c>
      <c r="Q120" s="86" t="str">
        <f ca="1" t="shared" si="17"/>
        <v>H.N.14, Gali No 5, &lt;Mohalla/Area&gt;, &lt;Landmark&gt;, Delhi -110026</v>
      </c>
      <c r="R120" s="86" t="str">
        <f ca="1" t="shared" si="18"/>
        <v>H.N.7, Gali No 4, &lt;Mohalla/Area&gt;, &lt;Landmark&gt;, New Delhi -110032</v>
      </c>
      <c r="S120" s="50" t="s">
        <v>230</v>
      </c>
      <c r="T120" s="50" t="s">
        <v>69</v>
      </c>
      <c r="U120" s="112">
        <v>110032</v>
      </c>
      <c r="V120" s="47">
        <v>96063802788</v>
      </c>
      <c r="W120" s="47">
        <v>81216120690</v>
      </c>
      <c r="X120" s="93" t="s">
        <v>70</v>
      </c>
      <c r="Y120" s="49" t="s">
        <v>1452</v>
      </c>
      <c r="Z120" s="49" t="s">
        <v>1453</v>
      </c>
      <c r="AA120" s="93" t="s">
        <v>1454</v>
      </c>
      <c r="AB120" s="49" t="s">
        <v>74</v>
      </c>
      <c r="AC120" s="49" t="s">
        <v>1455</v>
      </c>
      <c r="AD120" s="49" t="s">
        <v>1456</v>
      </c>
      <c r="AE120" s="49" t="s">
        <v>1457</v>
      </c>
      <c r="AF120" s="47" t="s">
        <v>1458</v>
      </c>
      <c r="AG120" s="57">
        <v>109473533961</v>
      </c>
      <c r="AH120" s="49" t="s">
        <v>850</v>
      </c>
      <c r="AI120" s="92">
        <v>1212768729</v>
      </c>
      <c r="AJ120" s="49" t="str">
        <f ca="1" t="shared" si="19"/>
        <v>3 Years 3 Months 20 Days </v>
      </c>
      <c r="AK120" s="10" t="s">
        <v>920</v>
      </c>
      <c r="AL120" s="10" t="s">
        <v>229</v>
      </c>
      <c r="AM120" s="93" t="s">
        <v>69</v>
      </c>
      <c r="AN120" s="50" t="s">
        <v>81</v>
      </c>
      <c r="AO120" s="96" t="s">
        <v>108</v>
      </c>
      <c r="AP120" s="96" t="s">
        <v>83</v>
      </c>
      <c r="AQ120" s="96" t="s">
        <v>83</v>
      </c>
      <c r="AR120" s="97">
        <v>16550</v>
      </c>
      <c r="AS120" s="97">
        <v>16550</v>
      </c>
      <c r="AT120" s="97">
        <v>0</v>
      </c>
      <c r="AU120" s="98">
        <f t="shared" si="13"/>
        <v>33100</v>
      </c>
      <c r="AV120" s="98">
        <v>1800</v>
      </c>
      <c r="AW120" s="98">
        <v>0</v>
      </c>
      <c r="AX120" s="98">
        <v>34900</v>
      </c>
      <c r="AY120" s="98">
        <v>1800</v>
      </c>
      <c r="AZ120" s="98">
        <v>0</v>
      </c>
      <c r="BA120" s="103">
        <v>31300</v>
      </c>
      <c r="BB120" s="49"/>
      <c r="BC120" s="98">
        <v>0</v>
      </c>
      <c r="BD120" s="98">
        <v>0</v>
      </c>
      <c r="BE120" s="98">
        <v>0</v>
      </c>
      <c r="BF120" s="98">
        <v>0</v>
      </c>
      <c r="BG120" s="98">
        <v>0</v>
      </c>
      <c r="BH120" s="98">
        <v>0</v>
      </c>
    </row>
    <row r="121" ht="15" spans="1:60">
      <c r="A121" s="47">
        <f t="shared" si="14"/>
        <v>120</v>
      </c>
      <c r="B121" s="48" t="s">
        <v>1459</v>
      </c>
      <c r="C121" s="49" t="s">
        <v>1460</v>
      </c>
      <c r="D121" s="50" t="s">
        <v>1461</v>
      </c>
      <c r="E121" s="51" t="s">
        <v>63</v>
      </c>
      <c r="F121" s="52">
        <v>33787</v>
      </c>
      <c r="G121" s="69">
        <v>28</v>
      </c>
      <c r="H121" s="54">
        <v>44023</v>
      </c>
      <c r="I121" s="73">
        <f t="shared" si="16"/>
        <v>44207</v>
      </c>
      <c r="J121" s="48" t="s">
        <v>1028</v>
      </c>
      <c r="K121" s="93" t="s">
        <v>65</v>
      </c>
      <c r="L121" s="93" t="s">
        <v>1448</v>
      </c>
      <c r="M121" s="74">
        <v>44396</v>
      </c>
      <c r="N121" s="75">
        <v>44367</v>
      </c>
      <c r="O121" s="93" t="s">
        <v>130</v>
      </c>
      <c r="P121" s="93" t="s">
        <v>68</v>
      </c>
      <c r="Q121" s="86" t="str">
        <f ca="1" t="shared" si="17"/>
        <v>H.N.6, Gali No 9, &lt;Mohalla/Area&gt;, &lt;Landmark&gt;, Delhi -110029</v>
      </c>
      <c r="R121" s="86" t="str">
        <f ca="1" t="shared" si="18"/>
        <v>H.N.9, Gali No 4, &lt;Mohalla/Area&gt;, &lt;Landmark&gt;, Noida -282007</v>
      </c>
      <c r="S121" s="50" t="s">
        <v>1462</v>
      </c>
      <c r="T121" s="50" t="s">
        <v>866</v>
      </c>
      <c r="U121" s="112">
        <v>282007</v>
      </c>
      <c r="V121" s="47">
        <v>82011191154</v>
      </c>
      <c r="W121" s="47">
        <v>83908299872</v>
      </c>
      <c r="X121" s="93" t="s">
        <v>70</v>
      </c>
      <c r="Y121" s="49" t="s">
        <v>1463</v>
      </c>
      <c r="Z121" s="49" t="s">
        <v>1464</v>
      </c>
      <c r="AA121" s="93" t="s">
        <v>1352</v>
      </c>
      <c r="AB121" s="49" t="s">
        <v>74</v>
      </c>
      <c r="AC121" s="49" t="s">
        <v>1465</v>
      </c>
      <c r="AD121" s="49" t="s">
        <v>1466</v>
      </c>
      <c r="AE121" s="49" t="s">
        <v>1467</v>
      </c>
      <c r="AF121" s="47" t="s">
        <v>1468</v>
      </c>
      <c r="AG121" s="49" t="s">
        <v>79</v>
      </c>
      <c r="AH121" s="49" t="s">
        <v>79</v>
      </c>
      <c r="AI121" s="92" t="s">
        <v>79</v>
      </c>
      <c r="AJ121" s="49" t="str">
        <f ca="1" t="shared" si="19"/>
        <v>3 Years 3 Months 17 Days </v>
      </c>
      <c r="AK121" s="10" t="s">
        <v>1469</v>
      </c>
      <c r="AL121" s="10" t="s">
        <v>1470</v>
      </c>
      <c r="AM121" s="93" t="s">
        <v>69</v>
      </c>
      <c r="AN121" s="50" t="s">
        <v>81</v>
      </c>
      <c r="AO121" s="96" t="s">
        <v>123</v>
      </c>
      <c r="AP121" s="96" t="s">
        <v>83</v>
      </c>
      <c r="AQ121" s="96" t="s">
        <v>109</v>
      </c>
      <c r="AR121" s="97">
        <v>33500</v>
      </c>
      <c r="AS121" s="97">
        <v>33500</v>
      </c>
      <c r="AT121" s="97">
        <v>0</v>
      </c>
      <c r="AU121" s="98">
        <f t="shared" si="13"/>
        <v>67000</v>
      </c>
      <c r="AV121" s="98">
        <v>1800</v>
      </c>
      <c r="AW121" s="98">
        <v>0</v>
      </c>
      <c r="AX121" s="98">
        <v>68800</v>
      </c>
      <c r="AY121" s="98">
        <v>1800</v>
      </c>
      <c r="AZ121" s="98">
        <v>0</v>
      </c>
      <c r="BA121" s="103">
        <v>65200</v>
      </c>
      <c r="BB121" s="49"/>
      <c r="BC121" s="98">
        <v>0</v>
      </c>
      <c r="BD121" s="98">
        <v>0</v>
      </c>
      <c r="BE121" s="98">
        <v>0</v>
      </c>
      <c r="BF121" s="98">
        <v>0</v>
      </c>
      <c r="BG121" s="98">
        <v>0</v>
      </c>
      <c r="BH121" s="98">
        <v>0</v>
      </c>
    </row>
    <row r="122" ht="15" spans="1:60">
      <c r="A122" s="47">
        <f t="shared" si="14"/>
        <v>121</v>
      </c>
      <c r="B122" s="48" t="s">
        <v>1471</v>
      </c>
      <c r="C122" s="49" t="s">
        <v>1472</v>
      </c>
      <c r="D122" s="50" t="s">
        <v>1473</v>
      </c>
      <c r="E122" s="51" t="s">
        <v>63</v>
      </c>
      <c r="F122" s="52">
        <v>36377</v>
      </c>
      <c r="G122" s="69">
        <v>21</v>
      </c>
      <c r="H122" s="54">
        <v>44027</v>
      </c>
      <c r="I122" s="73">
        <f t="shared" si="16"/>
        <v>44211</v>
      </c>
      <c r="J122" s="48" t="s">
        <v>1028</v>
      </c>
      <c r="K122" s="93" t="s">
        <v>528</v>
      </c>
      <c r="L122" s="93" t="s">
        <v>1474</v>
      </c>
      <c r="M122" s="74">
        <v>44396</v>
      </c>
      <c r="N122" s="75">
        <v>44367</v>
      </c>
      <c r="O122" s="93" t="s">
        <v>130</v>
      </c>
      <c r="P122" s="93" t="s">
        <v>131</v>
      </c>
      <c r="Q122" s="86" t="str">
        <f ca="1" t="shared" si="17"/>
        <v>H.N.18, Gali No 1, &lt;Mohalla/Area&gt;, &lt;Landmark&gt;, Delhi -110096</v>
      </c>
      <c r="R122" s="86" t="str">
        <f ca="1" t="shared" si="18"/>
        <v>H.N.7, Gali No 3, &lt;Mohalla/Area&gt;, &lt;Landmark&gt;, Ghaziabad -221309</v>
      </c>
      <c r="S122" s="50" t="s">
        <v>819</v>
      </c>
      <c r="T122" s="50" t="s">
        <v>866</v>
      </c>
      <c r="U122" s="112">
        <v>221309</v>
      </c>
      <c r="V122" s="47">
        <v>86411547959</v>
      </c>
      <c r="W122" s="47">
        <v>94517127082</v>
      </c>
      <c r="X122" s="93" t="s">
        <v>70</v>
      </c>
      <c r="Y122" s="49" t="s">
        <v>1475</v>
      </c>
      <c r="Z122" s="49" t="s">
        <v>1476</v>
      </c>
      <c r="AA122" s="93" t="s">
        <v>103</v>
      </c>
      <c r="AB122" s="49" t="s">
        <v>74</v>
      </c>
      <c r="AC122" s="49" t="s">
        <v>1477</v>
      </c>
      <c r="AD122" s="49" t="s">
        <v>1138</v>
      </c>
      <c r="AE122" s="49" t="s">
        <v>1478</v>
      </c>
      <c r="AF122" s="47" t="s">
        <v>1479</v>
      </c>
      <c r="AG122" s="57">
        <v>111114546717</v>
      </c>
      <c r="AH122" s="49" t="s">
        <v>1480</v>
      </c>
      <c r="AI122" s="92">
        <v>1193685273</v>
      </c>
      <c r="AJ122" s="49" t="str">
        <f ca="1" t="shared" si="19"/>
        <v>3 Years 3 Months 13 Days </v>
      </c>
      <c r="AK122" s="10" t="s">
        <v>1357</v>
      </c>
      <c r="AL122" s="10" t="s">
        <v>186</v>
      </c>
      <c r="AM122" s="93" t="s">
        <v>69</v>
      </c>
      <c r="AN122" s="50" t="s">
        <v>81</v>
      </c>
      <c r="AO122" s="96" t="s">
        <v>142</v>
      </c>
      <c r="AP122" s="96" t="s">
        <v>109</v>
      </c>
      <c r="AQ122" s="96" t="s">
        <v>109</v>
      </c>
      <c r="AR122" s="97">
        <v>29700</v>
      </c>
      <c r="AS122" s="97">
        <v>29700</v>
      </c>
      <c r="AT122" s="97">
        <v>0</v>
      </c>
      <c r="AU122" s="98">
        <f t="shared" si="13"/>
        <v>59400</v>
      </c>
      <c r="AV122" s="98">
        <v>0</v>
      </c>
      <c r="AW122" s="98">
        <v>0</v>
      </c>
      <c r="AX122" s="98">
        <v>59400</v>
      </c>
      <c r="AY122" s="98">
        <v>0</v>
      </c>
      <c r="AZ122" s="98">
        <v>0</v>
      </c>
      <c r="BA122" s="103">
        <v>59400</v>
      </c>
      <c r="BB122" s="49"/>
      <c r="BC122" s="98">
        <v>0</v>
      </c>
      <c r="BD122" s="98">
        <v>0</v>
      </c>
      <c r="BE122" s="98">
        <v>0</v>
      </c>
      <c r="BF122" s="98">
        <v>0</v>
      </c>
      <c r="BG122" s="98">
        <v>0</v>
      </c>
      <c r="BH122" s="98">
        <v>0</v>
      </c>
    </row>
    <row r="123" ht="15" spans="1:60">
      <c r="A123" s="47">
        <f t="shared" si="14"/>
        <v>122</v>
      </c>
      <c r="B123" s="48" t="s">
        <v>1481</v>
      </c>
      <c r="C123" s="49" t="s">
        <v>1482</v>
      </c>
      <c r="D123" s="50" t="s">
        <v>1483</v>
      </c>
      <c r="E123" s="51" t="s">
        <v>63</v>
      </c>
      <c r="F123" s="107">
        <v>34879</v>
      </c>
      <c r="G123" s="69">
        <v>25</v>
      </c>
      <c r="H123" s="54">
        <v>44020</v>
      </c>
      <c r="I123" s="73">
        <f t="shared" si="16"/>
        <v>44204</v>
      </c>
      <c r="J123" s="48" t="s">
        <v>1028</v>
      </c>
      <c r="K123" s="93" t="s">
        <v>128</v>
      </c>
      <c r="L123" s="93" t="s">
        <v>1331</v>
      </c>
      <c r="M123" s="74">
        <v>44396</v>
      </c>
      <c r="N123" s="75">
        <v>44367</v>
      </c>
      <c r="O123" s="93" t="s">
        <v>130</v>
      </c>
      <c r="P123" s="93" t="s">
        <v>294</v>
      </c>
      <c r="Q123" s="86" t="str">
        <f ca="1" t="shared" si="17"/>
        <v>H.N.16, Gali No 9, &lt;Mohalla/Area&gt;, &lt;Landmark&gt;, Delhi -110055</v>
      </c>
      <c r="R123" s="86" t="str">
        <f ca="1" t="shared" si="18"/>
        <v>H.N.14, Gali No 6, &lt;Mohalla/Area&gt;, &lt;Landmark&gt;, Noida -282008</v>
      </c>
      <c r="S123" s="93" t="s">
        <v>1462</v>
      </c>
      <c r="T123" s="50" t="s">
        <v>866</v>
      </c>
      <c r="U123" s="112">
        <v>282008</v>
      </c>
      <c r="V123" s="47">
        <v>92143377470</v>
      </c>
      <c r="W123" s="47">
        <v>83932816282</v>
      </c>
      <c r="X123" s="93" t="s">
        <v>70</v>
      </c>
      <c r="Y123" s="49" t="s">
        <v>1484</v>
      </c>
      <c r="Z123" s="49" t="s">
        <v>1485</v>
      </c>
      <c r="AA123" s="113" t="s">
        <v>359</v>
      </c>
      <c r="AB123" s="49" t="s">
        <v>74</v>
      </c>
      <c r="AC123" s="49" t="s">
        <v>1486</v>
      </c>
      <c r="AD123" s="49" t="s">
        <v>1487</v>
      </c>
      <c r="AE123" s="49" t="s">
        <v>1488</v>
      </c>
      <c r="AF123" s="47" t="s">
        <v>1489</v>
      </c>
      <c r="AG123" s="49" t="s">
        <v>79</v>
      </c>
      <c r="AH123" s="49" t="s">
        <v>79</v>
      </c>
      <c r="AI123" s="92" t="s">
        <v>79</v>
      </c>
      <c r="AJ123" s="49" t="str">
        <f ca="1" t="shared" si="19"/>
        <v>3 Years 3 Months 20 Days </v>
      </c>
      <c r="AK123" s="10" t="s">
        <v>386</v>
      </c>
      <c r="AL123" s="10" t="s">
        <v>66</v>
      </c>
      <c r="AM123" s="93" t="s">
        <v>69</v>
      </c>
      <c r="AN123" s="50" t="s">
        <v>81</v>
      </c>
      <c r="AO123" s="96" t="s">
        <v>82</v>
      </c>
      <c r="AP123" s="96" t="s">
        <v>83</v>
      </c>
      <c r="AQ123" s="96" t="s">
        <v>109</v>
      </c>
      <c r="AR123" s="97">
        <v>29000</v>
      </c>
      <c r="AS123" s="97">
        <v>29000</v>
      </c>
      <c r="AT123" s="97">
        <v>0</v>
      </c>
      <c r="AU123" s="98">
        <f t="shared" si="13"/>
        <v>58000</v>
      </c>
      <c r="AV123" s="98">
        <v>1800</v>
      </c>
      <c r="AW123" s="98">
        <v>0</v>
      </c>
      <c r="AX123" s="98">
        <v>59800</v>
      </c>
      <c r="AY123" s="98">
        <v>1800</v>
      </c>
      <c r="AZ123" s="98">
        <v>0</v>
      </c>
      <c r="BA123" s="103">
        <v>56200</v>
      </c>
      <c r="BB123" s="49"/>
      <c r="BC123" s="98">
        <v>0</v>
      </c>
      <c r="BD123" s="98">
        <v>0</v>
      </c>
      <c r="BE123" s="98">
        <v>0</v>
      </c>
      <c r="BF123" s="98">
        <v>0</v>
      </c>
      <c r="BG123" s="98">
        <v>0</v>
      </c>
      <c r="BH123" s="98">
        <v>0</v>
      </c>
    </row>
    <row r="124" ht="15" spans="1:60">
      <c r="A124" s="47">
        <f t="shared" si="14"/>
        <v>123</v>
      </c>
      <c r="B124" s="48" t="s">
        <v>1490</v>
      </c>
      <c r="C124" s="49" t="s">
        <v>1491</v>
      </c>
      <c r="D124" s="50" t="s">
        <v>1492</v>
      </c>
      <c r="E124" s="51" t="s">
        <v>147</v>
      </c>
      <c r="F124" s="108">
        <v>34205</v>
      </c>
      <c r="G124" s="69">
        <v>27</v>
      </c>
      <c r="H124" s="54">
        <v>44037</v>
      </c>
      <c r="I124" s="73">
        <f t="shared" si="16"/>
        <v>44221</v>
      </c>
      <c r="J124" s="48" t="s">
        <v>1028</v>
      </c>
      <c r="K124" s="93" t="s">
        <v>65</v>
      </c>
      <c r="L124" s="93" t="s">
        <v>1372</v>
      </c>
      <c r="M124" s="74">
        <v>44396</v>
      </c>
      <c r="N124" s="75">
        <v>44367</v>
      </c>
      <c r="O124" s="93" t="s">
        <v>130</v>
      </c>
      <c r="P124" s="93" t="s">
        <v>131</v>
      </c>
      <c r="Q124" s="86" t="str">
        <f ca="1" t="shared" si="17"/>
        <v>H.N.5, Gali No 4, &lt;Mohalla/Area&gt;, &lt;Landmark&gt;, Delhi -110049</v>
      </c>
      <c r="R124" s="86" t="str">
        <f ca="1" t="shared" si="18"/>
        <v>H.N.3, Gali No 10, &lt;Mohalla/Area&gt;, &lt;Landmark&gt;, Delhi -110030</v>
      </c>
      <c r="S124" s="93" t="s">
        <v>69</v>
      </c>
      <c r="T124" s="93" t="s">
        <v>69</v>
      </c>
      <c r="U124" s="112">
        <v>110030</v>
      </c>
      <c r="V124" s="47">
        <v>91542824472</v>
      </c>
      <c r="W124" s="47">
        <v>89538370169</v>
      </c>
      <c r="X124" s="93" t="s">
        <v>70</v>
      </c>
      <c r="Y124" s="49" t="s">
        <v>1493</v>
      </c>
      <c r="Z124" s="49" t="s">
        <v>1494</v>
      </c>
      <c r="AA124" s="113" t="s">
        <v>359</v>
      </c>
      <c r="AB124" s="49" t="s">
        <v>74</v>
      </c>
      <c r="AC124" s="49" t="s">
        <v>1495</v>
      </c>
      <c r="AD124" s="49" t="s">
        <v>1496</v>
      </c>
      <c r="AE124" s="49" t="s">
        <v>1497</v>
      </c>
      <c r="AF124" s="47" t="s">
        <v>1498</v>
      </c>
      <c r="AG124" s="57">
        <v>101618060398</v>
      </c>
      <c r="AH124" s="49" t="s">
        <v>1499</v>
      </c>
      <c r="AI124" s="92">
        <v>1143853440</v>
      </c>
      <c r="AJ124" s="49" t="str">
        <f ca="1" t="shared" si="19"/>
        <v>3 Years 3 Months 3 Days </v>
      </c>
      <c r="AK124" s="10" t="s">
        <v>920</v>
      </c>
      <c r="AL124" s="10" t="s">
        <v>229</v>
      </c>
      <c r="AM124" s="93" t="s">
        <v>69</v>
      </c>
      <c r="AN124" s="50" t="s">
        <v>81</v>
      </c>
      <c r="AO124" s="96" t="s">
        <v>96</v>
      </c>
      <c r="AP124" s="96" t="s">
        <v>83</v>
      </c>
      <c r="AQ124" s="96" t="s">
        <v>83</v>
      </c>
      <c r="AR124" s="97">
        <v>10836.58</v>
      </c>
      <c r="AS124" s="97">
        <v>5337.42</v>
      </c>
      <c r="AT124" s="97">
        <v>0</v>
      </c>
      <c r="AU124" s="98">
        <f t="shared" si="13"/>
        <v>16174</v>
      </c>
      <c r="AV124" s="98">
        <v>1300</v>
      </c>
      <c r="AW124" s="98">
        <v>526</v>
      </c>
      <c r="AX124" s="98">
        <v>18000</v>
      </c>
      <c r="AY124" s="98">
        <v>1300</v>
      </c>
      <c r="AZ124" s="98">
        <v>526</v>
      </c>
      <c r="BA124" s="103">
        <v>14348</v>
      </c>
      <c r="BB124" s="49"/>
      <c r="BC124" s="98">
        <v>0</v>
      </c>
      <c r="BD124" s="98">
        <v>0</v>
      </c>
      <c r="BE124" s="98">
        <v>0</v>
      </c>
      <c r="BF124" s="98">
        <v>0</v>
      </c>
      <c r="BG124" s="98">
        <v>0</v>
      </c>
      <c r="BH124" s="98">
        <v>0</v>
      </c>
    </row>
    <row r="125" ht="15" spans="1:60">
      <c r="A125" s="47">
        <f t="shared" si="14"/>
        <v>124</v>
      </c>
      <c r="B125" s="48" t="s">
        <v>1500</v>
      </c>
      <c r="C125" s="49" t="s">
        <v>1501</v>
      </c>
      <c r="D125" s="50" t="s">
        <v>1502</v>
      </c>
      <c r="E125" s="51" t="s">
        <v>147</v>
      </c>
      <c r="F125" s="108">
        <v>35489</v>
      </c>
      <c r="G125" s="69">
        <v>24</v>
      </c>
      <c r="H125" s="54">
        <v>44048</v>
      </c>
      <c r="I125" s="73">
        <f t="shared" si="16"/>
        <v>44232</v>
      </c>
      <c r="J125" s="48" t="s">
        <v>64</v>
      </c>
      <c r="K125" s="93" t="s">
        <v>65</v>
      </c>
      <c r="L125" s="93" t="s">
        <v>1372</v>
      </c>
      <c r="M125" s="74">
        <v>44427</v>
      </c>
      <c r="N125" s="75">
        <v>44428</v>
      </c>
      <c r="O125" s="93" t="s">
        <v>130</v>
      </c>
      <c r="P125" s="93" t="s">
        <v>204</v>
      </c>
      <c r="Q125" s="86" t="str">
        <f ca="1" t="shared" si="17"/>
        <v>H.N.16, Gali No 6, &lt;Mohalla/Area&gt;, &lt;Landmark&gt;, Delhi -110011</v>
      </c>
      <c r="R125" s="86" t="str">
        <f ca="1" t="shared" si="18"/>
        <v>H.N.16, Gali No 3, &lt;Mohalla/Area&gt;, &lt;Landmark&gt;, Delhi -110029</v>
      </c>
      <c r="S125" s="93" t="s">
        <v>69</v>
      </c>
      <c r="T125" s="93" t="s">
        <v>69</v>
      </c>
      <c r="U125" s="112">
        <v>110029</v>
      </c>
      <c r="V125" s="47">
        <v>94737255967</v>
      </c>
      <c r="W125" s="47">
        <v>96573081520</v>
      </c>
      <c r="X125" s="93" t="s">
        <v>333</v>
      </c>
      <c r="Y125" s="49" t="s">
        <v>1503</v>
      </c>
      <c r="Z125" s="49" t="s">
        <v>1504</v>
      </c>
      <c r="AA125" s="93" t="s">
        <v>284</v>
      </c>
      <c r="AB125" s="49" t="s">
        <v>74</v>
      </c>
      <c r="AC125" s="49" t="s">
        <v>1505</v>
      </c>
      <c r="AD125" s="49" t="s">
        <v>1506</v>
      </c>
      <c r="AE125" s="49" t="s">
        <v>1507</v>
      </c>
      <c r="AF125" s="47" t="s">
        <v>1508</v>
      </c>
      <c r="AG125" s="49" t="s">
        <v>79</v>
      </c>
      <c r="AH125" s="49" t="s">
        <v>79</v>
      </c>
      <c r="AI125" s="92" t="s">
        <v>79</v>
      </c>
      <c r="AJ125" s="49" t="str">
        <f ca="1" t="shared" si="19"/>
        <v>3 Years 2 Months 23 Days </v>
      </c>
      <c r="AK125" s="10" t="s">
        <v>1509</v>
      </c>
      <c r="AL125" s="10" t="s">
        <v>66</v>
      </c>
      <c r="AM125" s="93" t="s">
        <v>69</v>
      </c>
      <c r="AN125" s="50" t="s">
        <v>81</v>
      </c>
      <c r="AO125" s="96" t="s">
        <v>108</v>
      </c>
      <c r="AP125" s="96" t="s">
        <v>83</v>
      </c>
      <c r="AQ125" s="96" t="s">
        <v>109</v>
      </c>
      <c r="AR125" s="97">
        <v>18200</v>
      </c>
      <c r="AS125" s="97">
        <v>18200</v>
      </c>
      <c r="AT125" s="97">
        <v>0</v>
      </c>
      <c r="AU125" s="98">
        <f t="shared" si="13"/>
        <v>36400</v>
      </c>
      <c r="AV125" s="98">
        <v>1800</v>
      </c>
      <c r="AW125" s="98">
        <v>0</v>
      </c>
      <c r="AX125" s="98">
        <v>38200</v>
      </c>
      <c r="AY125" s="98">
        <v>1800</v>
      </c>
      <c r="AZ125" s="98">
        <v>0</v>
      </c>
      <c r="BA125" s="103">
        <v>34600</v>
      </c>
      <c r="BB125" s="49"/>
      <c r="BC125" s="98">
        <v>0</v>
      </c>
      <c r="BD125" s="98">
        <v>0</v>
      </c>
      <c r="BE125" s="98">
        <v>0</v>
      </c>
      <c r="BF125" s="98">
        <v>0</v>
      </c>
      <c r="BG125" s="98">
        <v>0</v>
      </c>
      <c r="BH125" s="98">
        <v>0</v>
      </c>
    </row>
    <row r="126" ht="15" spans="1:60">
      <c r="A126" s="47">
        <f t="shared" si="14"/>
        <v>125</v>
      </c>
      <c r="B126" s="48" t="s">
        <v>1510</v>
      </c>
      <c r="C126" s="49" t="s">
        <v>1511</v>
      </c>
      <c r="D126" s="50" t="s">
        <v>1512</v>
      </c>
      <c r="E126" s="51" t="s">
        <v>147</v>
      </c>
      <c r="F126" s="108">
        <v>36368</v>
      </c>
      <c r="G126" s="69">
        <v>21</v>
      </c>
      <c r="H126" s="54">
        <v>44050</v>
      </c>
      <c r="I126" s="73">
        <f t="shared" si="16"/>
        <v>44234</v>
      </c>
      <c r="J126" s="48" t="s">
        <v>1028</v>
      </c>
      <c r="K126" s="93" t="s">
        <v>528</v>
      </c>
      <c r="L126" s="93" t="s">
        <v>1331</v>
      </c>
      <c r="M126" s="74">
        <v>44427</v>
      </c>
      <c r="N126" s="75">
        <v>44428</v>
      </c>
      <c r="O126" s="93" t="s">
        <v>130</v>
      </c>
      <c r="P126" s="93" t="s">
        <v>68</v>
      </c>
      <c r="Q126" s="86" t="str">
        <f ca="1" t="shared" si="17"/>
        <v>H.N.15, Gali No 5, &lt;Mohalla/Area&gt;, &lt;Landmark&gt;, Delhi -110083</v>
      </c>
      <c r="R126" s="86" t="str">
        <f ca="1" t="shared" si="18"/>
        <v>H.N.5, Gali No 4, &lt;Mohalla/Area&gt;, &lt;Landmark&gt;, Delhi -110005</v>
      </c>
      <c r="S126" s="93" t="s">
        <v>69</v>
      </c>
      <c r="T126" s="93" t="s">
        <v>69</v>
      </c>
      <c r="U126" s="112">
        <v>110005</v>
      </c>
      <c r="V126" s="47">
        <v>98804517543</v>
      </c>
      <c r="W126" s="47">
        <v>95728472626</v>
      </c>
      <c r="X126" s="93" t="s">
        <v>115</v>
      </c>
      <c r="Y126" s="49" t="s">
        <v>1513</v>
      </c>
      <c r="Z126" s="49" t="s">
        <v>1514</v>
      </c>
      <c r="AA126" s="93" t="s">
        <v>91</v>
      </c>
      <c r="AB126" s="49" t="s">
        <v>74</v>
      </c>
      <c r="AC126" s="49" t="s">
        <v>1515</v>
      </c>
      <c r="AD126" s="49" t="s">
        <v>1516</v>
      </c>
      <c r="AE126" s="49" t="s">
        <v>1517</v>
      </c>
      <c r="AF126" s="47" t="s">
        <v>1518</v>
      </c>
      <c r="AG126" s="57">
        <v>106303521679</v>
      </c>
      <c r="AH126" s="49" t="s">
        <v>172</v>
      </c>
      <c r="AI126" s="92">
        <v>1113076576</v>
      </c>
      <c r="AJ126" s="49" t="str">
        <f ca="1" t="shared" si="19"/>
        <v>3 Years 2 Months 21 Days </v>
      </c>
      <c r="AK126" s="10" t="s">
        <v>1519</v>
      </c>
      <c r="AL126" s="10" t="s">
        <v>1520</v>
      </c>
      <c r="AM126" s="93" t="s">
        <v>69</v>
      </c>
      <c r="AN126" s="50" t="s">
        <v>81</v>
      </c>
      <c r="AO126" s="96" t="s">
        <v>123</v>
      </c>
      <c r="AP126" s="96" t="s">
        <v>83</v>
      </c>
      <c r="AQ126" s="96" t="s">
        <v>83</v>
      </c>
      <c r="AR126" s="97">
        <v>18224</v>
      </c>
      <c r="AS126" s="97">
        <v>8976</v>
      </c>
      <c r="AT126" s="97">
        <v>0</v>
      </c>
      <c r="AU126" s="98">
        <f t="shared" si="13"/>
        <v>27200</v>
      </c>
      <c r="AV126" s="98">
        <v>1800</v>
      </c>
      <c r="AW126" s="98">
        <v>0</v>
      </c>
      <c r="AX126" s="98">
        <v>29000</v>
      </c>
      <c r="AY126" s="98">
        <v>1800</v>
      </c>
      <c r="AZ126" s="98">
        <v>0</v>
      </c>
      <c r="BA126" s="103">
        <v>25400</v>
      </c>
      <c r="BB126" s="49"/>
      <c r="BC126" s="98">
        <v>0</v>
      </c>
      <c r="BD126" s="98">
        <v>0</v>
      </c>
      <c r="BE126" s="98">
        <v>0</v>
      </c>
      <c r="BF126" s="98">
        <v>0</v>
      </c>
      <c r="BG126" s="98">
        <v>0</v>
      </c>
      <c r="BH126" s="98">
        <v>0</v>
      </c>
    </row>
    <row r="127" ht="15" spans="1:60">
      <c r="A127" s="47">
        <f t="shared" si="14"/>
        <v>126</v>
      </c>
      <c r="B127" s="48" t="s">
        <v>1521</v>
      </c>
      <c r="C127" s="49" t="s">
        <v>1522</v>
      </c>
      <c r="D127" s="50" t="s">
        <v>1523</v>
      </c>
      <c r="E127" s="51" t="s">
        <v>63</v>
      </c>
      <c r="F127" s="108">
        <v>33932</v>
      </c>
      <c r="G127" s="69">
        <v>28</v>
      </c>
      <c r="H127" s="54">
        <v>44055</v>
      </c>
      <c r="I127" s="73">
        <f t="shared" si="16"/>
        <v>44239</v>
      </c>
      <c r="J127" s="48" t="s">
        <v>1028</v>
      </c>
      <c r="K127" s="93" t="s">
        <v>426</v>
      </c>
      <c r="L127" s="93" t="s">
        <v>1524</v>
      </c>
      <c r="M127" s="74">
        <v>44427</v>
      </c>
      <c r="N127" s="75">
        <v>44428</v>
      </c>
      <c r="O127" s="93" t="s">
        <v>130</v>
      </c>
      <c r="P127" s="93" t="s">
        <v>131</v>
      </c>
      <c r="Q127" s="86" t="str">
        <f ca="1" t="shared" si="17"/>
        <v>H.N.10, Gali No 5, &lt;Mohalla/Area&gt;, &lt;Landmark&gt;, Delhi -110084</v>
      </c>
      <c r="R127" s="86" t="str">
        <f ca="1" t="shared" si="18"/>
        <v>H.N.8, Gali No 3, &lt;Mohalla/Area&gt;, &lt;Landmark&gt;, Delhi -110070</v>
      </c>
      <c r="S127" s="93" t="s">
        <v>69</v>
      </c>
      <c r="T127" s="93" t="s">
        <v>69</v>
      </c>
      <c r="U127" s="112">
        <v>110070</v>
      </c>
      <c r="V127" s="47">
        <v>95410581972</v>
      </c>
      <c r="W127" s="47">
        <v>90841824033</v>
      </c>
      <c r="X127" s="93" t="s">
        <v>115</v>
      </c>
      <c r="Y127" s="49" t="s">
        <v>1525</v>
      </c>
      <c r="Z127" s="49" t="s">
        <v>1526</v>
      </c>
      <c r="AA127" s="93" t="s">
        <v>91</v>
      </c>
      <c r="AB127" s="49" t="s">
        <v>74</v>
      </c>
      <c r="AC127" s="49" t="s">
        <v>1527</v>
      </c>
      <c r="AD127" s="49" t="s">
        <v>1528</v>
      </c>
      <c r="AE127" s="49" t="s">
        <v>1529</v>
      </c>
      <c r="AF127" s="47" t="s">
        <v>1530</v>
      </c>
      <c r="AG127" s="57" t="s">
        <v>79</v>
      </c>
      <c r="AH127" s="57" t="s">
        <v>79</v>
      </c>
      <c r="AI127" s="92" t="s">
        <v>79</v>
      </c>
      <c r="AJ127" s="49" t="str">
        <f ca="1" t="shared" si="19"/>
        <v>3 Years 2 Months 16 Days </v>
      </c>
      <c r="AK127" s="10" t="s">
        <v>1509</v>
      </c>
      <c r="AL127" s="10" t="s">
        <v>66</v>
      </c>
      <c r="AM127" s="93" t="s">
        <v>69</v>
      </c>
      <c r="AN127" s="50" t="s">
        <v>81</v>
      </c>
      <c r="AO127" s="96" t="s">
        <v>142</v>
      </c>
      <c r="AP127" s="96" t="s">
        <v>83</v>
      </c>
      <c r="AQ127" s="96" t="s">
        <v>109</v>
      </c>
      <c r="AR127" s="97">
        <v>15544</v>
      </c>
      <c r="AS127" s="97">
        <v>7656</v>
      </c>
      <c r="AT127" s="97">
        <v>0</v>
      </c>
      <c r="AU127" s="98">
        <f t="shared" si="13"/>
        <v>23200</v>
      </c>
      <c r="AV127" s="98">
        <v>1800</v>
      </c>
      <c r="AW127" s="98">
        <v>0</v>
      </c>
      <c r="AX127" s="98">
        <v>25000</v>
      </c>
      <c r="AY127" s="98">
        <v>1800</v>
      </c>
      <c r="AZ127" s="98">
        <v>0</v>
      </c>
      <c r="BA127" s="103">
        <v>21400</v>
      </c>
      <c r="BB127" s="49"/>
      <c r="BC127" s="98">
        <v>0</v>
      </c>
      <c r="BD127" s="98">
        <v>0</v>
      </c>
      <c r="BE127" s="98">
        <v>0</v>
      </c>
      <c r="BF127" s="98">
        <v>0</v>
      </c>
      <c r="BG127" s="98">
        <v>0</v>
      </c>
      <c r="BH127" s="98">
        <v>0</v>
      </c>
    </row>
    <row r="128" ht="15" spans="1:60">
      <c r="A128" s="47">
        <f t="shared" si="14"/>
        <v>127</v>
      </c>
      <c r="B128" s="48" t="s">
        <v>1531</v>
      </c>
      <c r="C128" s="49" t="s">
        <v>1532</v>
      </c>
      <c r="D128" s="50" t="s">
        <v>1533</v>
      </c>
      <c r="E128" s="47" t="s">
        <v>63</v>
      </c>
      <c r="F128" s="108">
        <v>35956</v>
      </c>
      <c r="G128" s="69">
        <v>22</v>
      </c>
      <c r="H128" s="54">
        <v>44055</v>
      </c>
      <c r="I128" s="73">
        <f t="shared" si="16"/>
        <v>44239</v>
      </c>
      <c r="J128" s="48" t="s">
        <v>1028</v>
      </c>
      <c r="K128" s="93" t="s">
        <v>528</v>
      </c>
      <c r="L128" s="93" t="s">
        <v>1474</v>
      </c>
      <c r="M128" s="74">
        <v>44427</v>
      </c>
      <c r="N128" s="75">
        <v>44428</v>
      </c>
      <c r="O128" s="93" t="s">
        <v>130</v>
      </c>
      <c r="P128" s="93" t="s">
        <v>68</v>
      </c>
      <c r="Q128" s="86" t="str">
        <f ca="1" t="shared" si="17"/>
        <v>H.N.3, Gali No 8, &lt;Mohalla/Area&gt;, &lt;Landmark&gt;, Delhi -110035</v>
      </c>
      <c r="R128" s="86" t="str">
        <f ca="1" t="shared" si="18"/>
        <v>H.N.13, Gali No 6, &lt;Mohalla/Area&gt;, &lt;Landmark&gt;, Delhi -110070</v>
      </c>
      <c r="S128" s="93" t="s">
        <v>69</v>
      </c>
      <c r="T128" s="93" t="s">
        <v>69</v>
      </c>
      <c r="U128" s="112">
        <v>110070</v>
      </c>
      <c r="V128" s="47">
        <v>95789095482</v>
      </c>
      <c r="W128" s="47">
        <v>88832042353</v>
      </c>
      <c r="X128" s="93" t="s">
        <v>115</v>
      </c>
      <c r="Y128" s="49" t="s">
        <v>1534</v>
      </c>
      <c r="Z128" s="49" t="s">
        <v>1535</v>
      </c>
      <c r="AA128" s="93" t="s">
        <v>91</v>
      </c>
      <c r="AB128" s="49" t="s">
        <v>74</v>
      </c>
      <c r="AC128" s="49" t="s">
        <v>1536</v>
      </c>
      <c r="AD128" s="49" t="s">
        <v>1537</v>
      </c>
      <c r="AE128" s="49" t="s">
        <v>1538</v>
      </c>
      <c r="AF128" s="47" t="s">
        <v>1539</v>
      </c>
      <c r="AG128" s="57">
        <v>112153815471</v>
      </c>
      <c r="AH128" s="49" t="s">
        <v>1540</v>
      </c>
      <c r="AI128" s="92">
        <v>1175115811</v>
      </c>
      <c r="AJ128" s="49" t="str">
        <f ca="1" t="shared" si="19"/>
        <v>3 Years 2 Months 16 Days </v>
      </c>
      <c r="AK128" s="10" t="s">
        <v>1052</v>
      </c>
      <c r="AL128" s="10" t="s">
        <v>356</v>
      </c>
      <c r="AM128" s="93" t="s">
        <v>69</v>
      </c>
      <c r="AN128" s="50" t="s">
        <v>81</v>
      </c>
      <c r="AO128" s="96" t="s">
        <v>82</v>
      </c>
      <c r="AP128" s="96" t="s">
        <v>83</v>
      </c>
      <c r="AQ128" s="96" t="s">
        <v>109</v>
      </c>
      <c r="AR128" s="97">
        <v>22300</v>
      </c>
      <c r="AS128" s="97">
        <v>22300</v>
      </c>
      <c r="AT128" s="97">
        <v>0</v>
      </c>
      <c r="AU128" s="98">
        <f t="shared" si="13"/>
        <v>44600</v>
      </c>
      <c r="AV128" s="98">
        <v>1800</v>
      </c>
      <c r="AW128" s="98">
        <v>0</v>
      </c>
      <c r="AX128" s="98">
        <v>46400</v>
      </c>
      <c r="AY128" s="98">
        <v>1800</v>
      </c>
      <c r="AZ128" s="98">
        <v>0</v>
      </c>
      <c r="BA128" s="103">
        <v>42800</v>
      </c>
      <c r="BB128" s="49"/>
      <c r="BC128" s="98">
        <v>0</v>
      </c>
      <c r="BD128" s="98">
        <v>0</v>
      </c>
      <c r="BE128" s="98">
        <v>0</v>
      </c>
      <c r="BF128" s="98">
        <v>0</v>
      </c>
      <c r="BG128" s="98">
        <v>0</v>
      </c>
      <c r="BH128" s="98">
        <v>0</v>
      </c>
    </row>
    <row r="129" ht="15" spans="1:60">
      <c r="A129" s="47">
        <f t="shared" si="14"/>
        <v>128</v>
      </c>
      <c r="B129" s="48" t="s">
        <v>1541</v>
      </c>
      <c r="C129" s="49" t="s">
        <v>1542</v>
      </c>
      <c r="D129" s="50" t="s">
        <v>1543</v>
      </c>
      <c r="E129" s="47" t="s">
        <v>147</v>
      </c>
      <c r="F129" s="108">
        <v>33644</v>
      </c>
      <c r="G129" s="69">
        <v>29</v>
      </c>
      <c r="H129" s="54">
        <v>44055</v>
      </c>
      <c r="I129" s="73">
        <f t="shared" si="16"/>
        <v>44239</v>
      </c>
      <c r="J129" s="48" t="s">
        <v>1028</v>
      </c>
      <c r="K129" s="93" t="s">
        <v>426</v>
      </c>
      <c r="L129" s="93" t="s">
        <v>1544</v>
      </c>
      <c r="M129" s="74">
        <v>44427</v>
      </c>
      <c r="N129" s="75">
        <v>44428</v>
      </c>
      <c r="O129" s="93" t="s">
        <v>130</v>
      </c>
      <c r="P129" s="93" t="s">
        <v>131</v>
      </c>
      <c r="Q129" s="86" t="str">
        <f ca="1" t="shared" si="17"/>
        <v>H.N.14, Gali No 6, &lt;Mohalla/Area&gt;, &lt;Landmark&gt;, Delhi -110024</v>
      </c>
      <c r="R129" s="86" t="str">
        <f ca="1" t="shared" si="18"/>
        <v>H.N.16, Gali No 10, &lt;Mohalla/Area&gt;, &lt;Landmark&gt;, Delhi -110070</v>
      </c>
      <c r="S129" s="93" t="s">
        <v>69</v>
      </c>
      <c r="T129" s="93" t="s">
        <v>69</v>
      </c>
      <c r="U129" s="112">
        <v>110070</v>
      </c>
      <c r="V129" s="47">
        <v>87043810771</v>
      </c>
      <c r="W129" s="47">
        <v>93706688689</v>
      </c>
      <c r="X129" s="93" t="s">
        <v>115</v>
      </c>
      <c r="Y129" s="49" t="s">
        <v>1545</v>
      </c>
      <c r="Z129" s="49" t="s">
        <v>1546</v>
      </c>
      <c r="AA129" s="93" t="s">
        <v>91</v>
      </c>
      <c r="AB129" s="49" t="s">
        <v>74</v>
      </c>
      <c r="AC129" s="49" t="s">
        <v>1547</v>
      </c>
      <c r="AD129" s="49" t="s">
        <v>1548</v>
      </c>
      <c r="AE129" s="49" t="s">
        <v>1549</v>
      </c>
      <c r="AF129" s="47" t="s">
        <v>1550</v>
      </c>
      <c r="AG129" s="57">
        <v>103639128788</v>
      </c>
      <c r="AH129" s="49" t="s">
        <v>826</v>
      </c>
      <c r="AI129" s="92" t="s">
        <v>79</v>
      </c>
      <c r="AJ129" s="49" t="str">
        <f ca="1" t="shared" si="19"/>
        <v>3 Years 2 Months 16 Days </v>
      </c>
      <c r="AK129" s="10" t="s">
        <v>1316</v>
      </c>
      <c r="AL129" s="10" t="s">
        <v>1381</v>
      </c>
      <c r="AM129" s="93" t="s">
        <v>69</v>
      </c>
      <c r="AN129" s="50" t="s">
        <v>81</v>
      </c>
      <c r="AO129" s="96" t="s">
        <v>96</v>
      </c>
      <c r="AP129" s="96" t="s">
        <v>83</v>
      </c>
      <c r="AQ129" s="96" t="s">
        <v>109</v>
      </c>
      <c r="AR129" s="97">
        <v>31000</v>
      </c>
      <c r="AS129" s="97">
        <v>31000</v>
      </c>
      <c r="AT129" s="97">
        <v>0</v>
      </c>
      <c r="AU129" s="98">
        <f t="shared" si="13"/>
        <v>62000</v>
      </c>
      <c r="AV129" s="98">
        <v>1800</v>
      </c>
      <c r="AW129" s="98">
        <v>0</v>
      </c>
      <c r="AX129" s="98">
        <v>63800</v>
      </c>
      <c r="AY129" s="98">
        <v>1800</v>
      </c>
      <c r="AZ129" s="98">
        <v>0</v>
      </c>
      <c r="BA129" s="103">
        <v>60200</v>
      </c>
      <c r="BB129" s="49"/>
      <c r="BC129" s="98">
        <v>0</v>
      </c>
      <c r="BD129" s="98">
        <v>0</v>
      </c>
      <c r="BE129" s="98">
        <v>0</v>
      </c>
      <c r="BF129" s="98">
        <v>0</v>
      </c>
      <c r="BG129" s="98">
        <v>0</v>
      </c>
      <c r="BH129" s="98">
        <v>0</v>
      </c>
    </row>
    <row r="130" ht="15" spans="1:60">
      <c r="A130" s="47">
        <f t="shared" si="14"/>
        <v>129</v>
      </c>
      <c r="B130" s="48" t="s">
        <v>1551</v>
      </c>
      <c r="C130" s="49" t="s">
        <v>1552</v>
      </c>
      <c r="D130" s="50" t="s">
        <v>1553</v>
      </c>
      <c r="E130" s="47" t="s">
        <v>63</v>
      </c>
      <c r="F130" s="108">
        <v>34545</v>
      </c>
      <c r="G130" s="69">
        <v>26</v>
      </c>
      <c r="H130" s="54">
        <v>44062</v>
      </c>
      <c r="I130" s="73">
        <f t="shared" si="16"/>
        <v>44246</v>
      </c>
      <c r="J130" s="48" t="s">
        <v>1028</v>
      </c>
      <c r="K130" s="93" t="s">
        <v>113</v>
      </c>
      <c r="L130" s="93" t="s">
        <v>1554</v>
      </c>
      <c r="M130" s="74">
        <v>44427</v>
      </c>
      <c r="N130" s="75">
        <v>44428</v>
      </c>
      <c r="O130" s="93" t="s">
        <v>130</v>
      </c>
      <c r="P130" s="93" t="s">
        <v>294</v>
      </c>
      <c r="Q130" s="86" t="str">
        <f ca="1" t="shared" ref="Q130:Q142" si="20">CONCATENATE("H.N.",RANDBETWEEN(1,20),", Gali No ",RANDBETWEEN(1,10),", &lt;Mohalla/Area&gt;, ","&lt;Landmark&gt;, ","Delhi -",RANDBETWEEN(110010,110099))</f>
        <v>H.N.2, Gali No 10, &lt;Mohalla/Area&gt;, &lt;Landmark&gt;, Delhi -110051</v>
      </c>
      <c r="R130" s="86" t="str">
        <f ca="1" t="shared" ref="R130:R142" si="21">CONCATENATE("H.N.",RANDBETWEEN(1,20),", Gali No ",RANDBETWEEN(1,10),", &lt;Mohalla/Area&gt;, ","&lt;Landmark&gt;, ",S130," -",U130)</f>
        <v>H.N.11, Gali No 10, &lt;Mohalla/Area&gt;, &lt;Landmark&gt;, Delhi -110070</v>
      </c>
      <c r="S130" s="93" t="s">
        <v>69</v>
      </c>
      <c r="T130" s="93" t="s">
        <v>69</v>
      </c>
      <c r="U130" s="112">
        <v>110070</v>
      </c>
      <c r="V130" s="47">
        <v>80060558900</v>
      </c>
      <c r="W130" s="47">
        <v>89707532535</v>
      </c>
      <c r="X130" s="93" t="s">
        <v>115</v>
      </c>
      <c r="Y130" s="49" t="s">
        <v>1555</v>
      </c>
      <c r="Z130" s="49" t="s">
        <v>1556</v>
      </c>
      <c r="AA130" s="93" t="s">
        <v>1279</v>
      </c>
      <c r="AB130" s="49" t="s">
        <v>74</v>
      </c>
      <c r="AC130" s="49" t="s">
        <v>1557</v>
      </c>
      <c r="AD130" s="49" t="s">
        <v>1558</v>
      </c>
      <c r="AE130" s="49" t="s">
        <v>1559</v>
      </c>
      <c r="AF130" s="47" t="s">
        <v>1560</v>
      </c>
      <c r="AG130" s="57">
        <v>106797113067</v>
      </c>
      <c r="AH130" s="49" t="s">
        <v>1561</v>
      </c>
      <c r="AI130" s="92">
        <v>1113076577</v>
      </c>
      <c r="AJ130" s="49" t="str">
        <f ca="1" t="shared" si="19"/>
        <v>3 Years 2 Months 9 Days </v>
      </c>
      <c r="AK130" s="10" t="s">
        <v>1316</v>
      </c>
      <c r="AL130" s="10" t="s">
        <v>1381</v>
      </c>
      <c r="AM130" s="93" t="s">
        <v>69</v>
      </c>
      <c r="AN130" s="50" t="s">
        <v>81</v>
      </c>
      <c r="AO130" s="96" t="s">
        <v>108</v>
      </c>
      <c r="AP130" s="96" t="s">
        <v>83</v>
      </c>
      <c r="AQ130" s="96" t="s">
        <v>83</v>
      </c>
      <c r="AR130" s="97">
        <v>15209</v>
      </c>
      <c r="AS130" s="97">
        <v>7491</v>
      </c>
      <c r="AT130" s="97">
        <v>0</v>
      </c>
      <c r="AU130" s="98">
        <f t="shared" si="13"/>
        <v>22700</v>
      </c>
      <c r="AV130" s="98">
        <v>1800</v>
      </c>
      <c r="AW130" s="98">
        <v>0</v>
      </c>
      <c r="AX130" s="98">
        <v>24500</v>
      </c>
      <c r="AY130" s="98">
        <v>1800</v>
      </c>
      <c r="AZ130" s="98">
        <v>0</v>
      </c>
      <c r="BA130" s="103">
        <v>20900</v>
      </c>
      <c r="BB130" s="49"/>
      <c r="BC130" s="98">
        <v>0</v>
      </c>
      <c r="BD130" s="98">
        <v>0</v>
      </c>
      <c r="BE130" s="98">
        <v>0</v>
      </c>
      <c r="BF130" s="98">
        <v>0</v>
      </c>
      <c r="BG130" s="98">
        <v>0</v>
      </c>
      <c r="BH130" s="98">
        <v>0</v>
      </c>
    </row>
    <row r="131" ht="15" spans="1:60">
      <c r="A131" s="47">
        <f t="shared" si="14"/>
        <v>130</v>
      </c>
      <c r="B131" s="48" t="s">
        <v>1562</v>
      </c>
      <c r="C131" s="49" t="s">
        <v>1563</v>
      </c>
      <c r="D131" s="50" t="s">
        <v>1564</v>
      </c>
      <c r="E131" s="47" t="s">
        <v>147</v>
      </c>
      <c r="F131" s="108">
        <v>35655</v>
      </c>
      <c r="G131" s="69">
        <v>23</v>
      </c>
      <c r="H131" s="54">
        <v>44056</v>
      </c>
      <c r="I131" s="73">
        <f t="shared" si="16"/>
        <v>44240</v>
      </c>
      <c r="J131" s="48" t="s">
        <v>1028</v>
      </c>
      <c r="K131" s="93" t="s">
        <v>128</v>
      </c>
      <c r="L131" s="93" t="s">
        <v>1331</v>
      </c>
      <c r="M131" s="74">
        <v>44427</v>
      </c>
      <c r="N131" s="75">
        <v>44428</v>
      </c>
      <c r="O131" s="93" t="s">
        <v>130</v>
      </c>
      <c r="P131" s="93" t="s">
        <v>204</v>
      </c>
      <c r="Q131" s="86" t="str">
        <f ca="1" t="shared" si="20"/>
        <v>H.N.2, Gali No 9, &lt;Mohalla/Area&gt;, &lt;Landmark&gt;, Delhi -110099</v>
      </c>
      <c r="R131" s="86" t="str">
        <f ca="1" t="shared" si="21"/>
        <v>H.N.1, Gali No 7, &lt;Mohalla/Area&gt;, &lt;Landmark&gt;, Delhi -110070</v>
      </c>
      <c r="S131" s="93" t="s">
        <v>69</v>
      </c>
      <c r="T131" s="93" t="s">
        <v>69</v>
      </c>
      <c r="U131" s="112">
        <v>110070</v>
      </c>
      <c r="V131" s="47">
        <v>94933980933</v>
      </c>
      <c r="W131" s="47">
        <v>97980586036</v>
      </c>
      <c r="X131" s="93" t="s">
        <v>115</v>
      </c>
      <c r="Y131" s="49" t="s">
        <v>1565</v>
      </c>
      <c r="Z131" s="49" t="s">
        <v>1566</v>
      </c>
      <c r="AA131" s="93" t="s">
        <v>1567</v>
      </c>
      <c r="AB131" s="49" t="s">
        <v>74</v>
      </c>
      <c r="AC131" s="49" t="s">
        <v>1568</v>
      </c>
      <c r="AD131" s="49" t="s">
        <v>1569</v>
      </c>
      <c r="AE131" s="49" t="s">
        <v>1570</v>
      </c>
      <c r="AF131" s="47" t="s">
        <v>1571</v>
      </c>
      <c r="AG131" s="57" t="s">
        <v>79</v>
      </c>
      <c r="AH131" s="57" t="s">
        <v>79</v>
      </c>
      <c r="AI131" s="92" t="s">
        <v>79</v>
      </c>
      <c r="AJ131" s="49" t="str">
        <f ca="1" t="shared" si="19"/>
        <v>3 Years 2 Months 15 Days </v>
      </c>
      <c r="AK131" s="10" t="s">
        <v>293</v>
      </c>
      <c r="AL131" s="10" t="s">
        <v>80</v>
      </c>
      <c r="AM131" s="93" t="s">
        <v>69</v>
      </c>
      <c r="AN131" s="50" t="s">
        <v>81</v>
      </c>
      <c r="AO131" s="96" t="s">
        <v>123</v>
      </c>
      <c r="AP131" s="96" t="s">
        <v>83</v>
      </c>
      <c r="AQ131" s="96" t="s">
        <v>109</v>
      </c>
      <c r="AR131" s="97">
        <v>30850</v>
      </c>
      <c r="AS131" s="97">
        <v>30850</v>
      </c>
      <c r="AT131" s="97">
        <v>0</v>
      </c>
      <c r="AU131" s="98">
        <f t="shared" ref="AU131:AU175" si="22">SUM(AR131:AT131)</f>
        <v>61700</v>
      </c>
      <c r="AV131" s="98">
        <v>1800</v>
      </c>
      <c r="AW131" s="98">
        <v>0</v>
      </c>
      <c r="AX131" s="98">
        <v>63500</v>
      </c>
      <c r="AY131" s="98">
        <v>1800</v>
      </c>
      <c r="AZ131" s="98">
        <v>0</v>
      </c>
      <c r="BA131" s="103">
        <v>59900</v>
      </c>
      <c r="BB131" s="49"/>
      <c r="BC131" s="98">
        <v>0</v>
      </c>
      <c r="BD131" s="98">
        <v>0</v>
      </c>
      <c r="BE131" s="98">
        <v>0</v>
      </c>
      <c r="BF131" s="98">
        <v>0</v>
      </c>
      <c r="BG131" s="98">
        <v>0</v>
      </c>
      <c r="BH131" s="98">
        <v>0</v>
      </c>
    </row>
    <row r="132" ht="15" spans="1:60">
      <c r="A132" s="47">
        <f t="shared" ref="A132:A155" si="23">A131+1</f>
        <v>131</v>
      </c>
      <c r="B132" s="48" t="s">
        <v>1572</v>
      </c>
      <c r="C132" s="49" t="s">
        <v>1573</v>
      </c>
      <c r="D132" s="50" t="s">
        <v>1574</v>
      </c>
      <c r="E132" s="47" t="s">
        <v>147</v>
      </c>
      <c r="F132" s="108">
        <v>34527</v>
      </c>
      <c r="G132" s="69">
        <v>26</v>
      </c>
      <c r="H132" s="54">
        <v>44056</v>
      </c>
      <c r="I132" s="73">
        <f t="shared" si="16"/>
        <v>44240</v>
      </c>
      <c r="J132" s="48" t="s">
        <v>1028</v>
      </c>
      <c r="K132" s="93" t="s">
        <v>128</v>
      </c>
      <c r="L132" s="93" t="s">
        <v>1331</v>
      </c>
      <c r="M132" s="74">
        <v>44427</v>
      </c>
      <c r="N132" s="75">
        <v>44428</v>
      </c>
      <c r="O132" s="93" t="s">
        <v>130</v>
      </c>
      <c r="P132" s="93" t="s">
        <v>204</v>
      </c>
      <c r="Q132" s="86" t="str">
        <f ca="1" t="shared" si="20"/>
        <v>H.N.2, Gali No 8, &lt;Mohalla/Area&gt;, &lt;Landmark&gt;, Delhi -110059</v>
      </c>
      <c r="R132" s="86" t="str">
        <f ca="1" t="shared" si="21"/>
        <v>H.N.13, Gali No 3, &lt;Mohalla/Area&gt;, &lt;Landmark&gt;, Delhi -110070</v>
      </c>
      <c r="S132" s="93" t="s">
        <v>69</v>
      </c>
      <c r="T132" s="93" t="s">
        <v>69</v>
      </c>
      <c r="U132" s="112">
        <v>110070</v>
      </c>
      <c r="V132" s="47">
        <v>97073913553</v>
      </c>
      <c r="W132" s="47">
        <v>80854259328</v>
      </c>
      <c r="X132" s="93" t="s">
        <v>115</v>
      </c>
      <c r="Y132" s="49" t="s">
        <v>1575</v>
      </c>
      <c r="Z132" s="49" t="s">
        <v>1576</v>
      </c>
      <c r="AA132" s="93" t="s">
        <v>91</v>
      </c>
      <c r="AB132" s="49" t="s">
        <v>74</v>
      </c>
      <c r="AC132" s="49" t="s">
        <v>1577</v>
      </c>
      <c r="AD132" s="49" t="s">
        <v>1578</v>
      </c>
      <c r="AE132" s="49" t="s">
        <v>1579</v>
      </c>
      <c r="AF132" s="47" t="s">
        <v>1580</v>
      </c>
      <c r="AG132" s="57" t="s">
        <v>79</v>
      </c>
      <c r="AH132" s="57" t="s">
        <v>79</v>
      </c>
      <c r="AI132" s="92" t="s">
        <v>79</v>
      </c>
      <c r="AJ132" s="49" t="str">
        <f ca="1" t="shared" si="19"/>
        <v>3 Years 2 Months 15 Days </v>
      </c>
      <c r="AK132" s="10" t="s">
        <v>391</v>
      </c>
      <c r="AL132" s="10" t="s">
        <v>356</v>
      </c>
      <c r="AM132" s="93" t="s">
        <v>69</v>
      </c>
      <c r="AN132" s="50" t="s">
        <v>81</v>
      </c>
      <c r="AO132" s="96" t="s">
        <v>142</v>
      </c>
      <c r="AP132" s="96" t="s">
        <v>109</v>
      </c>
      <c r="AQ132" s="96" t="s">
        <v>109</v>
      </c>
      <c r="AR132" s="97">
        <v>27450</v>
      </c>
      <c r="AS132" s="97">
        <v>27450</v>
      </c>
      <c r="AT132" s="97">
        <v>0</v>
      </c>
      <c r="AU132" s="98">
        <f t="shared" si="22"/>
        <v>54900</v>
      </c>
      <c r="AV132" s="98">
        <v>0</v>
      </c>
      <c r="AW132" s="98">
        <v>0</v>
      </c>
      <c r="AX132" s="98">
        <v>54900</v>
      </c>
      <c r="AY132" s="98">
        <v>0</v>
      </c>
      <c r="AZ132" s="98">
        <v>0</v>
      </c>
      <c r="BA132" s="103">
        <v>54900</v>
      </c>
      <c r="BB132" s="49"/>
      <c r="BC132" s="98">
        <v>0</v>
      </c>
      <c r="BD132" s="98">
        <v>0</v>
      </c>
      <c r="BE132" s="98">
        <v>0</v>
      </c>
      <c r="BF132" s="98">
        <v>0</v>
      </c>
      <c r="BG132" s="98">
        <v>0</v>
      </c>
      <c r="BH132" s="98">
        <v>0</v>
      </c>
    </row>
    <row r="133" ht="15" spans="1:60">
      <c r="A133" s="47">
        <f t="shared" si="23"/>
        <v>132</v>
      </c>
      <c r="B133" s="48" t="s">
        <v>1581</v>
      </c>
      <c r="C133" s="49" t="s">
        <v>1582</v>
      </c>
      <c r="D133" s="50" t="s">
        <v>1583</v>
      </c>
      <c r="E133" s="47" t="s">
        <v>63</v>
      </c>
      <c r="F133" s="108">
        <v>34366</v>
      </c>
      <c r="G133" s="69">
        <v>27</v>
      </c>
      <c r="H133" s="54">
        <v>44069</v>
      </c>
      <c r="I133" s="73">
        <f t="shared" si="16"/>
        <v>44253</v>
      </c>
      <c r="J133" s="48" t="s">
        <v>1028</v>
      </c>
      <c r="K133" s="93" t="s">
        <v>292</v>
      </c>
      <c r="L133" s="93" t="s">
        <v>1584</v>
      </c>
      <c r="M133" s="74">
        <v>44427</v>
      </c>
      <c r="N133" s="75">
        <v>44428</v>
      </c>
      <c r="O133" s="93" t="s">
        <v>130</v>
      </c>
      <c r="P133" s="93" t="s">
        <v>131</v>
      </c>
      <c r="Q133" s="86" t="str">
        <f ca="1" t="shared" si="20"/>
        <v>H.N.10, Gali No 5, &lt;Mohalla/Area&gt;, &lt;Landmark&gt;, Delhi -110056</v>
      </c>
      <c r="R133" s="86" t="str">
        <f ca="1" t="shared" si="21"/>
        <v>H.N.19, Gali No 4, &lt;Mohalla/Area&gt;, &lt;Landmark&gt;, Delhi -110070</v>
      </c>
      <c r="S133" s="93" t="s">
        <v>69</v>
      </c>
      <c r="T133" s="93" t="s">
        <v>69</v>
      </c>
      <c r="U133" s="112">
        <v>110070</v>
      </c>
      <c r="V133" s="47">
        <v>98018791130</v>
      </c>
      <c r="W133" s="47">
        <v>98182080375</v>
      </c>
      <c r="X133" s="93" t="s">
        <v>115</v>
      </c>
      <c r="Y133" s="49" t="s">
        <v>1585</v>
      </c>
      <c r="Z133" s="49" t="s">
        <v>1586</v>
      </c>
      <c r="AA133" s="93" t="s">
        <v>91</v>
      </c>
      <c r="AB133" s="49" t="s">
        <v>74</v>
      </c>
      <c r="AC133" s="49" t="s">
        <v>1587</v>
      </c>
      <c r="AD133" s="49" t="s">
        <v>1588</v>
      </c>
      <c r="AE133" s="49" t="s">
        <v>1589</v>
      </c>
      <c r="AF133" s="47" t="s">
        <v>1590</v>
      </c>
      <c r="AG133" s="57" t="s">
        <v>79</v>
      </c>
      <c r="AH133" s="57" t="s">
        <v>79</v>
      </c>
      <c r="AI133" s="92" t="s">
        <v>79</v>
      </c>
      <c r="AJ133" s="49" t="str">
        <f ca="1" t="shared" si="19"/>
        <v>3 Years 2 Months 2 Days </v>
      </c>
      <c r="AK133" s="10" t="s">
        <v>177</v>
      </c>
      <c r="AL133" s="10" t="s">
        <v>162</v>
      </c>
      <c r="AM133" s="93" t="s">
        <v>69</v>
      </c>
      <c r="AN133" s="50" t="s">
        <v>81</v>
      </c>
      <c r="AO133" s="96" t="s">
        <v>82</v>
      </c>
      <c r="AP133" s="96" t="s">
        <v>109</v>
      </c>
      <c r="AQ133" s="96" t="s">
        <v>109</v>
      </c>
      <c r="AR133" s="97">
        <v>28100</v>
      </c>
      <c r="AS133" s="97">
        <v>28100</v>
      </c>
      <c r="AT133" s="97">
        <v>0</v>
      </c>
      <c r="AU133" s="98">
        <f t="shared" si="22"/>
        <v>56200</v>
      </c>
      <c r="AV133" s="98">
        <v>0</v>
      </c>
      <c r="AW133" s="98">
        <v>0</v>
      </c>
      <c r="AX133" s="98">
        <v>56200</v>
      </c>
      <c r="AY133" s="98">
        <v>0</v>
      </c>
      <c r="AZ133" s="98">
        <v>0</v>
      </c>
      <c r="BA133" s="103">
        <v>56200</v>
      </c>
      <c r="BB133" s="49"/>
      <c r="BC133" s="98">
        <v>0</v>
      </c>
      <c r="BD133" s="98">
        <v>0</v>
      </c>
      <c r="BE133" s="98">
        <v>0</v>
      </c>
      <c r="BF133" s="98">
        <v>0</v>
      </c>
      <c r="BG133" s="98">
        <v>0</v>
      </c>
      <c r="BH133" s="98">
        <v>0</v>
      </c>
    </row>
    <row r="134" ht="15" spans="1:60">
      <c r="A134" s="47">
        <f t="shared" si="23"/>
        <v>133</v>
      </c>
      <c r="B134" s="48" t="s">
        <v>1591</v>
      </c>
      <c r="C134" s="49" t="s">
        <v>1592</v>
      </c>
      <c r="D134" s="50" t="s">
        <v>1593</v>
      </c>
      <c r="E134" s="47" t="s">
        <v>63</v>
      </c>
      <c r="F134" s="108">
        <v>34284</v>
      </c>
      <c r="G134" s="69">
        <v>27</v>
      </c>
      <c r="H134" s="54">
        <v>44070</v>
      </c>
      <c r="I134" s="73">
        <f t="shared" si="16"/>
        <v>44254</v>
      </c>
      <c r="J134" s="48" t="s">
        <v>1028</v>
      </c>
      <c r="K134" s="93" t="s">
        <v>113</v>
      </c>
      <c r="L134" s="93" t="s">
        <v>1100</v>
      </c>
      <c r="M134" s="74">
        <v>44427</v>
      </c>
      <c r="N134" s="75">
        <v>44428</v>
      </c>
      <c r="O134" s="93" t="s">
        <v>130</v>
      </c>
      <c r="P134" s="93" t="s">
        <v>204</v>
      </c>
      <c r="Q134" s="86" t="str">
        <f ca="1" t="shared" si="20"/>
        <v>H.N.9, Gali No 6, &lt;Mohalla/Area&gt;, &lt;Landmark&gt;, Delhi -110088</v>
      </c>
      <c r="R134" s="86" t="str">
        <f ca="1" t="shared" si="21"/>
        <v>H.N.12, Gali No 7, &lt;Mohalla/Area&gt;, &lt;Landmark&gt;, Delhi -110070</v>
      </c>
      <c r="S134" s="93" t="s">
        <v>69</v>
      </c>
      <c r="T134" s="93" t="s">
        <v>69</v>
      </c>
      <c r="U134" s="112">
        <v>110070</v>
      </c>
      <c r="V134" s="47">
        <v>94833974020</v>
      </c>
      <c r="W134" s="47">
        <v>90475388548</v>
      </c>
      <c r="X134" s="93" t="s">
        <v>115</v>
      </c>
      <c r="Y134" s="49" t="s">
        <v>1594</v>
      </c>
      <c r="Z134" s="49" t="s">
        <v>1595</v>
      </c>
      <c r="AA134" s="93" t="s">
        <v>91</v>
      </c>
      <c r="AB134" s="49" t="s">
        <v>74</v>
      </c>
      <c r="AC134" s="49" t="s">
        <v>1596</v>
      </c>
      <c r="AD134" s="49" t="s">
        <v>522</v>
      </c>
      <c r="AE134" s="49" t="s">
        <v>1597</v>
      </c>
      <c r="AF134" s="47" t="s">
        <v>1598</v>
      </c>
      <c r="AG134" s="57">
        <v>104081293840</v>
      </c>
      <c r="AH134" s="49" t="s">
        <v>1499</v>
      </c>
      <c r="AI134" s="92" t="s">
        <v>79</v>
      </c>
      <c r="AJ134" s="49" t="str">
        <f ca="1" t="shared" si="19"/>
        <v>3 Years 2 Months 1 Days </v>
      </c>
      <c r="AK134" s="10" t="s">
        <v>1316</v>
      </c>
      <c r="AL134" s="10" t="s">
        <v>1381</v>
      </c>
      <c r="AM134" s="93" t="s">
        <v>69</v>
      </c>
      <c r="AN134" s="50" t="s">
        <v>81</v>
      </c>
      <c r="AO134" s="96" t="s">
        <v>96</v>
      </c>
      <c r="AP134" s="96" t="s">
        <v>83</v>
      </c>
      <c r="AQ134" s="96" t="s">
        <v>109</v>
      </c>
      <c r="AR134" s="97">
        <v>33200</v>
      </c>
      <c r="AS134" s="97">
        <v>33200</v>
      </c>
      <c r="AT134" s="97">
        <v>0</v>
      </c>
      <c r="AU134" s="98">
        <f t="shared" si="22"/>
        <v>66400</v>
      </c>
      <c r="AV134" s="98">
        <v>1800</v>
      </c>
      <c r="AW134" s="98">
        <v>0</v>
      </c>
      <c r="AX134" s="98">
        <v>68200</v>
      </c>
      <c r="AY134" s="98">
        <v>1800</v>
      </c>
      <c r="AZ134" s="98">
        <v>0</v>
      </c>
      <c r="BA134" s="103">
        <v>64600</v>
      </c>
      <c r="BB134" s="49"/>
      <c r="BC134" s="98">
        <v>0</v>
      </c>
      <c r="BD134" s="98">
        <v>0</v>
      </c>
      <c r="BE134" s="98">
        <v>0</v>
      </c>
      <c r="BF134" s="98">
        <v>0</v>
      </c>
      <c r="BG134" s="98">
        <v>0</v>
      </c>
      <c r="BH134" s="98">
        <v>0</v>
      </c>
    </row>
    <row r="135" ht="15" spans="1:60">
      <c r="A135" s="47">
        <f t="shared" si="23"/>
        <v>134</v>
      </c>
      <c r="B135" s="48" t="s">
        <v>1599</v>
      </c>
      <c r="C135" s="49" t="s">
        <v>1600</v>
      </c>
      <c r="D135" s="50" t="s">
        <v>1601</v>
      </c>
      <c r="E135" s="47" t="s">
        <v>147</v>
      </c>
      <c r="F135" s="107">
        <v>34419</v>
      </c>
      <c r="G135" s="69">
        <v>27</v>
      </c>
      <c r="H135" s="54">
        <v>44077</v>
      </c>
      <c r="I135" s="73">
        <f t="shared" si="16"/>
        <v>44258</v>
      </c>
      <c r="J135" s="48" t="s">
        <v>1028</v>
      </c>
      <c r="K135" s="93" t="s">
        <v>128</v>
      </c>
      <c r="L135" s="93" t="s">
        <v>1331</v>
      </c>
      <c r="M135" s="74">
        <v>44427</v>
      </c>
      <c r="N135" s="75">
        <v>44428</v>
      </c>
      <c r="O135" s="93" t="s">
        <v>130</v>
      </c>
      <c r="P135" s="93" t="s">
        <v>68</v>
      </c>
      <c r="Q135" s="86" t="str">
        <f ca="1" t="shared" si="20"/>
        <v>H.N.1, Gali No 2, &lt;Mohalla/Area&gt;, &lt;Landmark&gt;, Delhi -110090</v>
      </c>
      <c r="R135" s="86" t="str">
        <f ca="1" t="shared" si="21"/>
        <v>H.N.17, Gali No 4, &lt;Mohalla/Area&gt;, &lt;Landmark&gt;, Delhi -110070</v>
      </c>
      <c r="S135" s="93" t="s">
        <v>69</v>
      </c>
      <c r="T135" s="93" t="s">
        <v>69</v>
      </c>
      <c r="U135" s="112">
        <v>110070</v>
      </c>
      <c r="V135" s="47">
        <v>80488030623</v>
      </c>
      <c r="W135" s="47">
        <v>96759432545</v>
      </c>
      <c r="X135" s="93" t="s">
        <v>115</v>
      </c>
      <c r="Y135" s="49" t="s">
        <v>1602</v>
      </c>
      <c r="Z135" s="49" t="s">
        <v>1603</v>
      </c>
      <c r="AA135" s="93" t="s">
        <v>320</v>
      </c>
      <c r="AB135" s="49" t="s">
        <v>74</v>
      </c>
      <c r="AC135" s="49" t="s">
        <v>1604</v>
      </c>
      <c r="AD135" s="49" t="s">
        <v>1605</v>
      </c>
      <c r="AE135" s="49" t="s">
        <v>1606</v>
      </c>
      <c r="AF135" s="47" t="s">
        <v>1607</v>
      </c>
      <c r="AG135" s="57" t="s">
        <v>79</v>
      </c>
      <c r="AH135" s="57" t="s">
        <v>79</v>
      </c>
      <c r="AI135" s="92" t="s">
        <v>79</v>
      </c>
      <c r="AJ135" s="47" t="s">
        <v>1608</v>
      </c>
      <c r="AK135" s="9" t="s">
        <v>379</v>
      </c>
      <c r="AL135" s="9" t="s">
        <v>162</v>
      </c>
      <c r="AM135" s="93" t="s">
        <v>69</v>
      </c>
      <c r="AN135" s="50" t="s">
        <v>81</v>
      </c>
      <c r="AO135" s="96" t="s">
        <v>108</v>
      </c>
      <c r="AP135" s="96" t="s">
        <v>83</v>
      </c>
      <c r="AQ135" s="96" t="s">
        <v>109</v>
      </c>
      <c r="AR135" s="97">
        <v>34100</v>
      </c>
      <c r="AS135" s="97">
        <v>34100</v>
      </c>
      <c r="AT135" s="97">
        <v>0</v>
      </c>
      <c r="AU135" s="98">
        <f t="shared" si="22"/>
        <v>68200</v>
      </c>
      <c r="AV135" s="98">
        <v>1800</v>
      </c>
      <c r="AW135" s="98">
        <v>0</v>
      </c>
      <c r="AX135" s="98">
        <v>70000</v>
      </c>
      <c r="AY135" s="98">
        <v>1800</v>
      </c>
      <c r="AZ135" s="98">
        <v>0</v>
      </c>
      <c r="BA135" s="103">
        <v>66400</v>
      </c>
      <c r="BB135" s="49"/>
      <c r="BC135" s="98">
        <v>0</v>
      </c>
      <c r="BD135" s="98">
        <v>0</v>
      </c>
      <c r="BE135" s="98">
        <v>0</v>
      </c>
      <c r="BF135" s="98">
        <v>0</v>
      </c>
      <c r="BG135" s="98">
        <v>0</v>
      </c>
      <c r="BH135" s="98">
        <v>0</v>
      </c>
    </row>
    <row r="136" ht="15" spans="1:60">
      <c r="A136" s="47">
        <f t="shared" si="23"/>
        <v>135</v>
      </c>
      <c r="B136" s="48" t="s">
        <v>1609</v>
      </c>
      <c r="C136" s="49" t="s">
        <v>1610</v>
      </c>
      <c r="D136" s="50" t="s">
        <v>1611</v>
      </c>
      <c r="E136" s="47" t="s">
        <v>63</v>
      </c>
      <c r="F136" s="107">
        <v>35112</v>
      </c>
      <c r="G136" s="69">
        <v>25</v>
      </c>
      <c r="H136" s="54">
        <v>44077</v>
      </c>
      <c r="I136" s="73">
        <f t="shared" si="16"/>
        <v>44258</v>
      </c>
      <c r="J136" s="48" t="s">
        <v>1028</v>
      </c>
      <c r="K136" s="93" t="s">
        <v>128</v>
      </c>
      <c r="L136" s="93" t="s">
        <v>1331</v>
      </c>
      <c r="M136" s="74">
        <v>44427</v>
      </c>
      <c r="N136" s="75">
        <v>44428</v>
      </c>
      <c r="O136" s="93" t="s">
        <v>130</v>
      </c>
      <c r="P136" s="93" t="s">
        <v>68</v>
      </c>
      <c r="Q136" s="86" t="str">
        <f ca="1" t="shared" si="20"/>
        <v>H.N.4, Gali No 8, &lt;Mohalla/Area&gt;, &lt;Landmark&gt;, Delhi -110018</v>
      </c>
      <c r="R136" s="86" t="str">
        <f ca="1" t="shared" si="21"/>
        <v>H.N.13, Gali No 5, &lt;Mohalla/Area&gt;, &lt;Landmark&gt;, Delhi -110070</v>
      </c>
      <c r="S136" s="93" t="s">
        <v>69</v>
      </c>
      <c r="T136" s="93" t="s">
        <v>69</v>
      </c>
      <c r="U136" s="112">
        <v>110070</v>
      </c>
      <c r="V136" s="47">
        <v>86930826802</v>
      </c>
      <c r="W136" s="47">
        <v>78895798171</v>
      </c>
      <c r="X136" s="93" t="s">
        <v>115</v>
      </c>
      <c r="Y136" s="49" t="s">
        <v>1612</v>
      </c>
      <c r="Z136" s="49" t="s">
        <v>1613</v>
      </c>
      <c r="AA136" s="93" t="s">
        <v>1614</v>
      </c>
      <c r="AB136" s="49" t="s">
        <v>74</v>
      </c>
      <c r="AC136" s="49" t="s">
        <v>1615</v>
      </c>
      <c r="AD136" s="49" t="s">
        <v>1616</v>
      </c>
      <c r="AE136" s="49" t="s">
        <v>1617</v>
      </c>
      <c r="AF136" s="47" t="s">
        <v>1618</v>
      </c>
      <c r="AG136" s="57" t="s">
        <v>79</v>
      </c>
      <c r="AH136" s="57" t="s">
        <v>79</v>
      </c>
      <c r="AI136" s="92" t="s">
        <v>79</v>
      </c>
      <c r="AJ136" s="49" t="str">
        <f ca="1">CONCATENATE(DATEDIF(H136,TODAY(),"Y")," Years ",DATEDIF(H136,TODAY(),"YM")," Months ",DATEDIF(H136,TODAY(),"MD")," Days ")</f>
        <v>3 Years 1 Months 25 Days </v>
      </c>
      <c r="AK136" s="9" t="s">
        <v>379</v>
      </c>
      <c r="AL136" s="9" t="s">
        <v>162</v>
      </c>
      <c r="AM136" s="93" t="s">
        <v>69</v>
      </c>
      <c r="AN136" s="50" t="s">
        <v>81</v>
      </c>
      <c r="AO136" s="96" t="s">
        <v>123</v>
      </c>
      <c r="AP136" s="96" t="s">
        <v>83</v>
      </c>
      <c r="AQ136" s="96" t="s">
        <v>109</v>
      </c>
      <c r="AR136" s="97">
        <v>16700</v>
      </c>
      <c r="AS136" s="97">
        <v>16700</v>
      </c>
      <c r="AT136" s="97">
        <v>0</v>
      </c>
      <c r="AU136" s="98">
        <f t="shared" si="22"/>
        <v>33400</v>
      </c>
      <c r="AV136" s="98">
        <v>1800</v>
      </c>
      <c r="AW136" s="98">
        <v>0</v>
      </c>
      <c r="AX136" s="98">
        <v>35200</v>
      </c>
      <c r="AY136" s="98">
        <v>1800</v>
      </c>
      <c r="AZ136" s="98">
        <v>0</v>
      </c>
      <c r="BA136" s="103">
        <v>31600</v>
      </c>
      <c r="BB136" s="49"/>
      <c r="BC136" s="98">
        <v>0</v>
      </c>
      <c r="BD136" s="98">
        <v>0</v>
      </c>
      <c r="BE136" s="98">
        <v>0</v>
      </c>
      <c r="BF136" s="98">
        <v>0</v>
      </c>
      <c r="BG136" s="98">
        <v>0</v>
      </c>
      <c r="BH136" s="98">
        <v>0</v>
      </c>
    </row>
    <row r="137" ht="15" spans="1:60">
      <c r="A137" s="47">
        <f t="shared" si="23"/>
        <v>136</v>
      </c>
      <c r="B137" s="48" t="s">
        <v>1619</v>
      </c>
      <c r="C137" s="49" t="s">
        <v>1620</v>
      </c>
      <c r="D137" s="50" t="s">
        <v>1621</v>
      </c>
      <c r="E137" s="47" t="s">
        <v>63</v>
      </c>
      <c r="F137" s="107">
        <v>34910</v>
      </c>
      <c r="G137" s="69">
        <v>25</v>
      </c>
      <c r="H137" s="54">
        <v>44077</v>
      </c>
      <c r="I137" s="73">
        <f t="shared" si="16"/>
        <v>44258</v>
      </c>
      <c r="J137" s="48" t="s">
        <v>1028</v>
      </c>
      <c r="K137" s="93" t="s">
        <v>128</v>
      </c>
      <c r="L137" s="93" t="s">
        <v>1331</v>
      </c>
      <c r="M137" s="74">
        <v>44427</v>
      </c>
      <c r="N137" s="75">
        <v>44428</v>
      </c>
      <c r="O137" s="93" t="s">
        <v>130</v>
      </c>
      <c r="P137" s="93" t="s">
        <v>68</v>
      </c>
      <c r="Q137" s="86" t="str">
        <f ca="1" t="shared" si="20"/>
        <v>H.N.11, Gali No 8, &lt;Mohalla/Area&gt;, &lt;Landmark&gt;, Delhi -110066</v>
      </c>
      <c r="R137" s="86" t="str">
        <f ca="1" t="shared" si="21"/>
        <v>H.N.11, Gali No 5, &lt;Mohalla/Area&gt;, &lt;Landmark&gt;, Delhi -110070</v>
      </c>
      <c r="S137" s="93" t="s">
        <v>69</v>
      </c>
      <c r="T137" s="93" t="s">
        <v>69</v>
      </c>
      <c r="U137" s="112">
        <v>110070</v>
      </c>
      <c r="V137" s="47">
        <v>89949837671</v>
      </c>
      <c r="W137" s="47">
        <v>87688920584</v>
      </c>
      <c r="X137" s="93" t="s">
        <v>115</v>
      </c>
      <c r="Y137" s="49" t="s">
        <v>1622</v>
      </c>
      <c r="Z137" s="49" t="s">
        <v>1623</v>
      </c>
      <c r="AA137" s="93" t="s">
        <v>1624</v>
      </c>
      <c r="AB137" s="49" t="s">
        <v>74</v>
      </c>
      <c r="AC137" s="49" t="s">
        <v>1625</v>
      </c>
      <c r="AD137" s="49" t="s">
        <v>1246</v>
      </c>
      <c r="AE137" s="49" t="s">
        <v>1626</v>
      </c>
      <c r="AF137" s="47" t="s">
        <v>1627</v>
      </c>
      <c r="AG137" s="57" t="s">
        <v>79</v>
      </c>
      <c r="AH137" s="57" t="s">
        <v>79</v>
      </c>
      <c r="AI137" s="92" t="s">
        <v>79</v>
      </c>
      <c r="AJ137" s="47" t="s">
        <v>1608</v>
      </c>
      <c r="AK137" s="10" t="s">
        <v>1509</v>
      </c>
      <c r="AL137" s="10" t="s">
        <v>66</v>
      </c>
      <c r="AM137" s="93" t="s">
        <v>69</v>
      </c>
      <c r="AN137" s="50" t="s">
        <v>81</v>
      </c>
      <c r="AO137" s="96" t="s">
        <v>142</v>
      </c>
      <c r="AP137" s="96" t="s">
        <v>83</v>
      </c>
      <c r="AQ137" s="96" t="s">
        <v>109</v>
      </c>
      <c r="AR137" s="97">
        <v>18900</v>
      </c>
      <c r="AS137" s="97">
        <v>18900</v>
      </c>
      <c r="AT137" s="97">
        <v>0</v>
      </c>
      <c r="AU137" s="98">
        <f t="shared" si="22"/>
        <v>37800</v>
      </c>
      <c r="AV137" s="98">
        <v>1800</v>
      </c>
      <c r="AW137" s="98">
        <v>0</v>
      </c>
      <c r="AX137" s="98">
        <v>39600</v>
      </c>
      <c r="AY137" s="98">
        <v>1800</v>
      </c>
      <c r="AZ137" s="98">
        <v>0</v>
      </c>
      <c r="BA137" s="103">
        <v>36000</v>
      </c>
      <c r="BB137" s="49"/>
      <c r="BC137" s="98">
        <v>0</v>
      </c>
      <c r="BD137" s="98">
        <v>0</v>
      </c>
      <c r="BE137" s="98">
        <v>0</v>
      </c>
      <c r="BF137" s="98">
        <v>0</v>
      </c>
      <c r="BG137" s="98">
        <v>0</v>
      </c>
      <c r="BH137" s="98">
        <v>0</v>
      </c>
    </row>
    <row r="138" ht="15" spans="1:60">
      <c r="A138" s="47">
        <f t="shared" si="23"/>
        <v>137</v>
      </c>
      <c r="B138" s="48" t="s">
        <v>1628</v>
      </c>
      <c r="C138" s="49" t="s">
        <v>1629</v>
      </c>
      <c r="D138" s="50" t="s">
        <v>1630</v>
      </c>
      <c r="E138" s="47" t="s">
        <v>63</v>
      </c>
      <c r="F138" s="107">
        <v>34613</v>
      </c>
      <c r="G138" s="69">
        <v>26</v>
      </c>
      <c r="H138" s="54">
        <v>44077</v>
      </c>
      <c r="I138" s="73">
        <f t="shared" si="16"/>
        <v>44258</v>
      </c>
      <c r="J138" s="48" t="s">
        <v>1028</v>
      </c>
      <c r="K138" s="93" t="s">
        <v>128</v>
      </c>
      <c r="L138" s="93" t="s">
        <v>1331</v>
      </c>
      <c r="M138" s="74">
        <v>44427</v>
      </c>
      <c r="N138" s="75">
        <v>44428</v>
      </c>
      <c r="O138" s="93" t="s">
        <v>130</v>
      </c>
      <c r="P138" s="93" t="s">
        <v>68</v>
      </c>
      <c r="Q138" s="86" t="str">
        <f ca="1" t="shared" si="20"/>
        <v>H.N.9, Gali No 4, &lt;Mohalla/Area&gt;, &lt;Landmark&gt;, Delhi -110027</v>
      </c>
      <c r="R138" s="86" t="str">
        <f ca="1" t="shared" si="21"/>
        <v>H.N.2, Gali No 6, &lt;Mohalla/Area&gt;, &lt;Landmark&gt;, Delhi -110070</v>
      </c>
      <c r="S138" s="93" t="s">
        <v>69</v>
      </c>
      <c r="T138" s="93" t="s">
        <v>69</v>
      </c>
      <c r="U138" s="112">
        <v>110070</v>
      </c>
      <c r="V138" s="47">
        <v>81921108734</v>
      </c>
      <c r="W138" s="47">
        <v>95864604465</v>
      </c>
      <c r="X138" s="93" t="s">
        <v>115</v>
      </c>
      <c r="Y138" s="49" t="s">
        <v>1631</v>
      </c>
      <c r="Z138" s="49" t="s">
        <v>1632</v>
      </c>
      <c r="AA138" s="93" t="s">
        <v>103</v>
      </c>
      <c r="AB138" s="49" t="s">
        <v>74</v>
      </c>
      <c r="AC138" s="49" t="s">
        <v>1633</v>
      </c>
      <c r="AD138" s="49" t="s">
        <v>1634</v>
      </c>
      <c r="AE138" s="49" t="s">
        <v>1635</v>
      </c>
      <c r="AF138" s="47" t="s">
        <v>1636</v>
      </c>
      <c r="AG138" s="57" t="s">
        <v>79</v>
      </c>
      <c r="AH138" s="57" t="s">
        <v>79</v>
      </c>
      <c r="AI138" s="92" t="s">
        <v>79</v>
      </c>
      <c r="AJ138" s="47" t="s">
        <v>1608</v>
      </c>
      <c r="AK138" s="10" t="s">
        <v>177</v>
      </c>
      <c r="AL138" s="10" t="s">
        <v>162</v>
      </c>
      <c r="AM138" s="93" t="s">
        <v>69</v>
      </c>
      <c r="AN138" s="50" t="s">
        <v>81</v>
      </c>
      <c r="AO138" s="96" t="s">
        <v>82</v>
      </c>
      <c r="AP138" s="96" t="s">
        <v>83</v>
      </c>
      <c r="AQ138" s="96" t="s">
        <v>109</v>
      </c>
      <c r="AR138" s="97">
        <v>33050</v>
      </c>
      <c r="AS138" s="97">
        <v>33050</v>
      </c>
      <c r="AT138" s="97">
        <v>0</v>
      </c>
      <c r="AU138" s="98">
        <f t="shared" si="22"/>
        <v>66100</v>
      </c>
      <c r="AV138" s="98">
        <v>1800</v>
      </c>
      <c r="AW138" s="98">
        <v>0</v>
      </c>
      <c r="AX138" s="98">
        <v>67900</v>
      </c>
      <c r="AY138" s="98">
        <v>1800</v>
      </c>
      <c r="AZ138" s="98">
        <v>0</v>
      </c>
      <c r="BA138" s="103">
        <v>64300</v>
      </c>
      <c r="BB138" s="49"/>
      <c r="BC138" s="98">
        <v>0</v>
      </c>
      <c r="BD138" s="98">
        <v>0</v>
      </c>
      <c r="BE138" s="98">
        <v>0</v>
      </c>
      <c r="BF138" s="98">
        <v>0</v>
      </c>
      <c r="BG138" s="98">
        <v>0</v>
      </c>
      <c r="BH138" s="98">
        <v>0</v>
      </c>
    </row>
    <row r="139" ht="15" spans="1:60">
      <c r="A139" s="47">
        <f t="shared" si="23"/>
        <v>138</v>
      </c>
      <c r="B139" s="48" t="s">
        <v>1637</v>
      </c>
      <c r="C139" s="49" t="s">
        <v>1638</v>
      </c>
      <c r="D139" s="50" t="s">
        <v>1639</v>
      </c>
      <c r="E139" s="47" t="s">
        <v>63</v>
      </c>
      <c r="F139" s="107">
        <v>35906</v>
      </c>
      <c r="G139" s="69">
        <v>22</v>
      </c>
      <c r="H139" s="54">
        <v>44077</v>
      </c>
      <c r="I139" s="73">
        <f t="shared" si="16"/>
        <v>44258</v>
      </c>
      <c r="J139" s="48" t="s">
        <v>1028</v>
      </c>
      <c r="K139" s="93" t="s">
        <v>426</v>
      </c>
      <c r="L139" s="93" t="s">
        <v>1331</v>
      </c>
      <c r="M139" s="74">
        <v>44427</v>
      </c>
      <c r="N139" s="75">
        <v>44428</v>
      </c>
      <c r="O139" s="93" t="s">
        <v>130</v>
      </c>
      <c r="P139" s="93" t="s">
        <v>68</v>
      </c>
      <c r="Q139" s="86" t="str">
        <f ca="1" t="shared" si="20"/>
        <v>H.N.4, Gali No 9, &lt;Mohalla/Area&gt;, &lt;Landmark&gt;, Delhi -110088</v>
      </c>
      <c r="R139" s="86" t="str">
        <f ca="1" t="shared" si="21"/>
        <v>H.N.3, Gali No 10, &lt;Mohalla/Area&gt;, &lt;Landmark&gt;, Delhi -110070</v>
      </c>
      <c r="S139" s="93" t="s">
        <v>69</v>
      </c>
      <c r="T139" s="93" t="s">
        <v>69</v>
      </c>
      <c r="U139" s="112">
        <v>110070</v>
      </c>
      <c r="V139" s="47">
        <v>83566669317</v>
      </c>
      <c r="W139" s="47">
        <v>89394296684</v>
      </c>
      <c r="X139" s="93" t="s">
        <v>115</v>
      </c>
      <c r="Y139" s="49" t="s">
        <v>1640</v>
      </c>
      <c r="Z139" s="49" t="s">
        <v>1641</v>
      </c>
      <c r="AA139" s="93" t="s">
        <v>1642</v>
      </c>
      <c r="AB139" s="49" t="s">
        <v>74</v>
      </c>
      <c r="AC139" s="49" t="s">
        <v>1643</v>
      </c>
      <c r="AD139" s="49" t="s">
        <v>1644</v>
      </c>
      <c r="AE139" s="49" t="s">
        <v>1645</v>
      </c>
      <c r="AF139" s="47" t="s">
        <v>1646</v>
      </c>
      <c r="AG139" s="57" t="s">
        <v>79</v>
      </c>
      <c r="AH139" s="57" t="s">
        <v>79</v>
      </c>
      <c r="AI139" s="92" t="s">
        <v>79</v>
      </c>
      <c r="AJ139" s="49" t="str">
        <f ca="1" t="shared" ref="AJ139:AJ143" si="24">CONCATENATE(DATEDIF(H139,TODAY(),"Y")," Years ",DATEDIF(H139,TODAY(),"YM")," Months ",DATEDIF(H139,TODAY(),"MD")," Days ")</f>
        <v>3 Years 1 Months 25 Days </v>
      </c>
      <c r="AK139" s="10" t="s">
        <v>386</v>
      </c>
      <c r="AL139" s="10" t="s">
        <v>66</v>
      </c>
      <c r="AM139" s="93" t="s">
        <v>69</v>
      </c>
      <c r="AN139" s="50" t="s">
        <v>81</v>
      </c>
      <c r="AO139" s="96" t="s">
        <v>96</v>
      </c>
      <c r="AP139" s="96" t="s">
        <v>109</v>
      </c>
      <c r="AQ139" s="96" t="s">
        <v>109</v>
      </c>
      <c r="AR139" s="97">
        <v>25150</v>
      </c>
      <c r="AS139" s="97">
        <v>25150</v>
      </c>
      <c r="AT139" s="97">
        <v>0</v>
      </c>
      <c r="AU139" s="98">
        <f t="shared" si="22"/>
        <v>50300</v>
      </c>
      <c r="AV139" s="98">
        <v>0</v>
      </c>
      <c r="AW139" s="98">
        <v>0</v>
      </c>
      <c r="AX139" s="98">
        <v>50300</v>
      </c>
      <c r="AY139" s="98">
        <v>0</v>
      </c>
      <c r="AZ139" s="98">
        <v>0</v>
      </c>
      <c r="BA139" s="103">
        <v>50300</v>
      </c>
      <c r="BB139" s="49"/>
      <c r="BC139" s="98">
        <v>0</v>
      </c>
      <c r="BD139" s="98">
        <v>0</v>
      </c>
      <c r="BE139" s="98">
        <v>0</v>
      </c>
      <c r="BF139" s="98">
        <v>0</v>
      </c>
      <c r="BG139" s="98">
        <v>0</v>
      </c>
      <c r="BH139" s="98">
        <v>0</v>
      </c>
    </row>
    <row r="140" ht="15" spans="1:60">
      <c r="A140" s="47">
        <f t="shared" si="23"/>
        <v>139</v>
      </c>
      <c r="B140" s="48" t="s">
        <v>1647</v>
      </c>
      <c r="C140" s="49" t="s">
        <v>1648</v>
      </c>
      <c r="D140" s="50" t="s">
        <v>1649</v>
      </c>
      <c r="E140" s="47" t="s">
        <v>63</v>
      </c>
      <c r="F140" s="114">
        <v>35193</v>
      </c>
      <c r="G140" s="69">
        <v>24</v>
      </c>
      <c r="H140" s="54">
        <v>44078</v>
      </c>
      <c r="I140" s="73">
        <f t="shared" si="16"/>
        <v>44259</v>
      </c>
      <c r="J140" s="48" t="s">
        <v>1028</v>
      </c>
      <c r="K140" s="93" t="s">
        <v>128</v>
      </c>
      <c r="L140" s="93" t="s">
        <v>1331</v>
      </c>
      <c r="M140" s="74">
        <v>44427</v>
      </c>
      <c r="N140" s="75">
        <v>44428</v>
      </c>
      <c r="O140" s="93" t="s">
        <v>130</v>
      </c>
      <c r="P140" s="93" t="s">
        <v>68</v>
      </c>
      <c r="Q140" s="86" t="str">
        <f ca="1" t="shared" si="20"/>
        <v>H.N.16, Gali No 6, &lt;Mohalla/Area&gt;, &lt;Landmark&gt;, Delhi -110035</v>
      </c>
      <c r="R140" s="86" t="str">
        <f ca="1" t="shared" si="21"/>
        <v>H.N.13, Gali No 1, &lt;Mohalla/Area&gt;, &lt;Landmark&gt;, Delhi -110070</v>
      </c>
      <c r="S140" s="93" t="s">
        <v>69</v>
      </c>
      <c r="T140" s="93" t="s">
        <v>69</v>
      </c>
      <c r="U140" s="112">
        <v>110070</v>
      </c>
      <c r="V140" s="47">
        <v>91125683407</v>
      </c>
      <c r="W140" s="47">
        <v>88712815381</v>
      </c>
      <c r="X140" s="93" t="s">
        <v>115</v>
      </c>
      <c r="Y140" s="49" t="s">
        <v>1650</v>
      </c>
      <c r="Z140" s="49" t="s">
        <v>1651</v>
      </c>
      <c r="AA140" s="93" t="s">
        <v>1642</v>
      </c>
      <c r="AB140" s="49" t="s">
        <v>74</v>
      </c>
      <c r="AC140" s="49" t="s">
        <v>1652</v>
      </c>
      <c r="AD140" s="49" t="s">
        <v>1653</v>
      </c>
      <c r="AE140" s="49" t="s">
        <v>1654</v>
      </c>
      <c r="AF140" s="47" t="s">
        <v>1655</v>
      </c>
      <c r="AG140" s="57" t="s">
        <v>79</v>
      </c>
      <c r="AH140" s="57" t="s">
        <v>79</v>
      </c>
      <c r="AI140" s="92" t="s">
        <v>79</v>
      </c>
      <c r="AJ140" s="49" t="str">
        <f ca="1" t="shared" si="24"/>
        <v>3 Years 1 Months 24 Days </v>
      </c>
      <c r="AK140" s="10" t="s">
        <v>1381</v>
      </c>
      <c r="AL140" s="10" t="s">
        <v>129</v>
      </c>
      <c r="AM140" s="93" t="s">
        <v>69</v>
      </c>
      <c r="AN140" s="50" t="s">
        <v>81</v>
      </c>
      <c r="AO140" s="96" t="s">
        <v>108</v>
      </c>
      <c r="AP140" s="96" t="s">
        <v>83</v>
      </c>
      <c r="AQ140" s="96" t="s">
        <v>109</v>
      </c>
      <c r="AR140" s="97">
        <v>35000</v>
      </c>
      <c r="AS140" s="97">
        <v>35000</v>
      </c>
      <c r="AT140" s="97">
        <v>0</v>
      </c>
      <c r="AU140" s="98">
        <f t="shared" si="22"/>
        <v>70000</v>
      </c>
      <c r="AV140" s="98">
        <v>1800</v>
      </c>
      <c r="AW140" s="98">
        <v>0</v>
      </c>
      <c r="AX140" s="98">
        <v>71800</v>
      </c>
      <c r="AY140" s="98">
        <v>1800</v>
      </c>
      <c r="AZ140" s="98">
        <v>0</v>
      </c>
      <c r="BA140" s="103">
        <v>68200</v>
      </c>
      <c r="BB140" s="49"/>
      <c r="BC140" s="98">
        <v>0</v>
      </c>
      <c r="BD140" s="98">
        <v>0</v>
      </c>
      <c r="BE140" s="98">
        <v>0</v>
      </c>
      <c r="BF140" s="98">
        <v>0</v>
      </c>
      <c r="BG140" s="98">
        <v>0</v>
      </c>
      <c r="BH140" s="98">
        <v>0</v>
      </c>
    </row>
    <row r="141" ht="15" spans="1:60">
      <c r="A141" s="47">
        <f t="shared" si="23"/>
        <v>140</v>
      </c>
      <c r="B141" s="48" t="s">
        <v>1656</v>
      </c>
      <c r="C141" s="49" t="s">
        <v>1657</v>
      </c>
      <c r="D141" s="50" t="s">
        <v>1015</v>
      </c>
      <c r="E141" s="47" t="s">
        <v>147</v>
      </c>
      <c r="F141" s="107">
        <v>34137</v>
      </c>
      <c r="G141" s="69">
        <v>27</v>
      </c>
      <c r="H141" s="54">
        <v>44083</v>
      </c>
      <c r="I141" s="73">
        <f t="shared" si="16"/>
        <v>44264</v>
      </c>
      <c r="J141" s="48" t="s">
        <v>1028</v>
      </c>
      <c r="K141" s="137" t="s">
        <v>65</v>
      </c>
      <c r="L141" s="137" t="s">
        <v>1242</v>
      </c>
      <c r="M141" s="74">
        <v>44427</v>
      </c>
      <c r="N141" s="75">
        <v>44428</v>
      </c>
      <c r="O141" s="93" t="s">
        <v>130</v>
      </c>
      <c r="P141" s="93" t="s">
        <v>68</v>
      </c>
      <c r="Q141" s="86" t="str">
        <f ca="1" t="shared" si="20"/>
        <v>H.N.10, Gali No 8, &lt;Mohalla/Area&gt;, &lt;Landmark&gt;, Delhi -110099</v>
      </c>
      <c r="R141" s="86" t="str">
        <f ca="1" t="shared" si="21"/>
        <v>H.N.3, Gali No 7, &lt;Mohalla/Area&gt;, &lt;Landmark&gt;, Delhi -110070</v>
      </c>
      <c r="S141" s="93" t="s">
        <v>69</v>
      </c>
      <c r="T141" s="93" t="s">
        <v>69</v>
      </c>
      <c r="U141" s="112">
        <v>110070</v>
      </c>
      <c r="V141" s="47">
        <v>96192546994</v>
      </c>
      <c r="W141" s="47">
        <v>98947825450</v>
      </c>
      <c r="X141" s="93" t="s">
        <v>115</v>
      </c>
      <c r="Y141" s="49" t="s">
        <v>1658</v>
      </c>
      <c r="Z141" s="49" t="s">
        <v>1659</v>
      </c>
      <c r="AA141" s="93" t="s">
        <v>103</v>
      </c>
      <c r="AB141" s="49" t="s">
        <v>74</v>
      </c>
      <c r="AC141" s="49" t="s">
        <v>1660</v>
      </c>
      <c r="AD141" s="49" t="s">
        <v>1661</v>
      </c>
      <c r="AE141" s="49" t="s">
        <v>1662</v>
      </c>
      <c r="AF141" s="47" t="s">
        <v>1663</v>
      </c>
      <c r="AG141" s="57" t="s">
        <v>79</v>
      </c>
      <c r="AH141" s="57" t="s">
        <v>79</v>
      </c>
      <c r="AI141" s="92">
        <v>1143853408</v>
      </c>
      <c r="AJ141" s="49" t="str">
        <f ca="1" t="shared" si="24"/>
        <v>3 Years 1 Months 19 Days </v>
      </c>
      <c r="AK141" s="49"/>
      <c r="AL141" s="49"/>
      <c r="AM141" s="93" t="s">
        <v>69</v>
      </c>
      <c r="AN141" s="50" t="s">
        <v>81</v>
      </c>
      <c r="AO141" s="96" t="s">
        <v>123</v>
      </c>
      <c r="AP141" s="96" t="s">
        <v>83</v>
      </c>
      <c r="AQ141" s="96" t="s">
        <v>83</v>
      </c>
      <c r="AR141" s="97">
        <v>10474.78</v>
      </c>
      <c r="AS141" s="97">
        <v>5159.22</v>
      </c>
      <c r="AT141" s="97">
        <v>0</v>
      </c>
      <c r="AU141" s="98">
        <f t="shared" si="22"/>
        <v>15634</v>
      </c>
      <c r="AV141" s="98">
        <v>1257</v>
      </c>
      <c r="AW141" s="98">
        <v>509</v>
      </c>
      <c r="AX141" s="98">
        <v>17400</v>
      </c>
      <c r="AY141" s="98">
        <v>1257</v>
      </c>
      <c r="AZ141" s="98">
        <v>509</v>
      </c>
      <c r="BA141" s="103">
        <v>13868</v>
      </c>
      <c r="BB141" s="49"/>
      <c r="BC141" s="98">
        <v>0</v>
      </c>
      <c r="BD141" s="98">
        <v>0</v>
      </c>
      <c r="BE141" s="98">
        <v>0</v>
      </c>
      <c r="BF141" s="98">
        <v>0</v>
      </c>
      <c r="BG141" s="98">
        <v>0</v>
      </c>
      <c r="BH141" s="98">
        <v>0</v>
      </c>
    </row>
    <row r="142" ht="15" spans="1:60">
      <c r="A142" s="47">
        <f t="shared" si="23"/>
        <v>141</v>
      </c>
      <c r="B142" s="48" t="s">
        <v>1664</v>
      </c>
      <c r="C142" s="49" t="s">
        <v>1665</v>
      </c>
      <c r="D142" s="50" t="s">
        <v>1666</v>
      </c>
      <c r="E142" s="47" t="s">
        <v>63</v>
      </c>
      <c r="F142" s="107">
        <v>34747</v>
      </c>
      <c r="G142" s="69">
        <v>26</v>
      </c>
      <c r="H142" s="54">
        <v>44083</v>
      </c>
      <c r="I142" s="73">
        <f t="shared" si="16"/>
        <v>44264</v>
      </c>
      <c r="J142" s="138" t="s">
        <v>1028</v>
      </c>
      <c r="K142" s="139" t="s">
        <v>128</v>
      </c>
      <c r="L142" s="139" t="s">
        <v>1667</v>
      </c>
      <c r="M142" s="140">
        <v>44427</v>
      </c>
      <c r="N142" s="75">
        <v>44428</v>
      </c>
      <c r="O142" s="93" t="s">
        <v>130</v>
      </c>
      <c r="P142" s="93" t="s">
        <v>1668</v>
      </c>
      <c r="Q142" s="86" t="str">
        <f ca="1" t="shared" si="20"/>
        <v>H.N.14, Gali No 10, &lt;Mohalla/Area&gt;, &lt;Landmark&gt;, Delhi -110064</v>
      </c>
      <c r="R142" s="86" t="str">
        <f ca="1" t="shared" si="21"/>
        <v>H.N.1, Gali No 5, &lt;Mohalla/Area&gt;, &lt;Landmark&gt;, Delhi -110070</v>
      </c>
      <c r="S142" s="93" t="s">
        <v>69</v>
      </c>
      <c r="T142" s="93" t="s">
        <v>69</v>
      </c>
      <c r="U142" s="112">
        <v>110070</v>
      </c>
      <c r="V142" s="47">
        <v>81096465166</v>
      </c>
      <c r="W142" s="47">
        <v>82120523546</v>
      </c>
      <c r="X142" s="93" t="s">
        <v>115</v>
      </c>
      <c r="Y142" s="49" t="s">
        <v>1669</v>
      </c>
      <c r="Z142" s="49" t="s">
        <v>1670</v>
      </c>
      <c r="AA142" s="93" t="s">
        <v>103</v>
      </c>
      <c r="AB142" s="49" t="s">
        <v>74</v>
      </c>
      <c r="AC142" s="49" t="s">
        <v>1671</v>
      </c>
      <c r="AD142" s="49" t="s">
        <v>1672</v>
      </c>
      <c r="AE142" s="49" t="s">
        <v>1673</v>
      </c>
      <c r="AF142" s="47" t="s">
        <v>1674</v>
      </c>
      <c r="AG142" s="57" t="s">
        <v>79</v>
      </c>
      <c r="AH142" s="57" t="s">
        <v>79</v>
      </c>
      <c r="AI142" s="92">
        <v>1143853508</v>
      </c>
      <c r="AJ142" s="49" t="str">
        <f ca="1" t="shared" si="24"/>
        <v>3 Years 1 Months 19 Days </v>
      </c>
      <c r="AK142" s="49"/>
      <c r="AL142" s="49"/>
      <c r="AM142" s="93" t="s">
        <v>69</v>
      </c>
      <c r="AN142" s="50" t="s">
        <v>81</v>
      </c>
      <c r="AO142" s="96" t="s">
        <v>142</v>
      </c>
      <c r="AP142" s="96" t="s">
        <v>83</v>
      </c>
      <c r="AQ142" s="96" t="s">
        <v>83</v>
      </c>
      <c r="AR142" s="97">
        <v>18760</v>
      </c>
      <c r="AS142" s="97">
        <v>9240</v>
      </c>
      <c r="AT142" s="97">
        <v>0</v>
      </c>
      <c r="AU142" s="98">
        <f t="shared" si="22"/>
        <v>28000</v>
      </c>
      <c r="AV142" s="98">
        <v>1800</v>
      </c>
      <c r="AW142" s="98">
        <v>0</v>
      </c>
      <c r="AX142" s="98">
        <v>29800</v>
      </c>
      <c r="AY142" s="98">
        <v>1800</v>
      </c>
      <c r="AZ142" s="98">
        <v>0</v>
      </c>
      <c r="BA142" s="103">
        <v>26200</v>
      </c>
      <c r="BB142" s="49"/>
      <c r="BC142" s="98">
        <v>0</v>
      </c>
      <c r="BD142" s="98">
        <v>0</v>
      </c>
      <c r="BE142" s="98">
        <v>0</v>
      </c>
      <c r="BF142" s="98">
        <v>0</v>
      </c>
      <c r="BG142" s="98">
        <v>0</v>
      </c>
      <c r="BH142" s="98">
        <v>0</v>
      </c>
    </row>
    <row r="143" ht="15" spans="1:60">
      <c r="A143" s="47">
        <f t="shared" si="23"/>
        <v>142</v>
      </c>
      <c r="B143" s="48" t="s">
        <v>1675</v>
      </c>
      <c r="C143" s="49" t="s">
        <v>1676</v>
      </c>
      <c r="D143" s="50" t="s">
        <v>1677</v>
      </c>
      <c r="E143" s="47" t="s">
        <v>147</v>
      </c>
      <c r="F143" s="52">
        <v>31417</v>
      </c>
      <c r="G143" s="69">
        <v>35</v>
      </c>
      <c r="H143" s="54">
        <v>44109</v>
      </c>
      <c r="I143" s="73">
        <f t="shared" si="16"/>
        <v>44291</v>
      </c>
      <c r="J143" s="138" t="s">
        <v>1028</v>
      </c>
      <c r="K143" s="139" t="s">
        <v>128</v>
      </c>
      <c r="L143" s="141" t="s">
        <v>1134</v>
      </c>
      <c r="M143" s="142">
        <v>44013</v>
      </c>
      <c r="N143" s="75">
        <v>44398</v>
      </c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 t="s">
        <v>1678</v>
      </c>
      <c r="Z143" s="49" t="s">
        <v>1679</v>
      </c>
      <c r="AA143" s="93" t="s">
        <v>103</v>
      </c>
      <c r="AB143" s="49" t="s">
        <v>74</v>
      </c>
      <c r="AC143" s="49" t="s">
        <v>1680</v>
      </c>
      <c r="AD143" s="49" t="s">
        <v>1681</v>
      </c>
      <c r="AE143" s="49" t="s">
        <v>1682</v>
      </c>
      <c r="AF143" s="47" t="s">
        <v>1683</v>
      </c>
      <c r="AG143" s="57">
        <v>105021446759</v>
      </c>
      <c r="AH143" s="49" t="s">
        <v>826</v>
      </c>
      <c r="AI143" s="92" t="s">
        <v>79</v>
      </c>
      <c r="AJ143" s="49" t="str">
        <f ca="1" t="shared" si="24"/>
        <v>3 Years 0 Months 23 Days </v>
      </c>
      <c r="AK143" s="49"/>
      <c r="AL143" s="49"/>
      <c r="AM143" s="49"/>
      <c r="AN143" s="49"/>
      <c r="AO143" s="49"/>
      <c r="AP143" s="96" t="s">
        <v>109</v>
      </c>
      <c r="AQ143" s="96" t="s">
        <v>109</v>
      </c>
      <c r="AR143" s="97">
        <v>30550</v>
      </c>
      <c r="AS143" s="97">
        <v>30550</v>
      </c>
      <c r="AT143" s="97">
        <v>0</v>
      </c>
      <c r="AU143" s="98">
        <f t="shared" si="22"/>
        <v>61100</v>
      </c>
      <c r="AV143" s="98">
        <v>0</v>
      </c>
      <c r="AW143" s="98">
        <v>0</v>
      </c>
      <c r="AX143" s="98">
        <v>61100</v>
      </c>
      <c r="AY143" s="98">
        <v>0</v>
      </c>
      <c r="AZ143" s="98">
        <v>0</v>
      </c>
      <c r="BA143" s="103">
        <v>61100</v>
      </c>
      <c r="BB143" s="49"/>
      <c r="BC143" s="98">
        <v>0</v>
      </c>
      <c r="BD143" s="98">
        <v>0</v>
      </c>
      <c r="BE143" s="98">
        <v>0</v>
      </c>
      <c r="BF143" s="98">
        <v>0</v>
      </c>
      <c r="BG143" s="98">
        <v>0</v>
      </c>
      <c r="BH143" s="98">
        <v>0</v>
      </c>
    </row>
    <row r="144" ht="15" spans="1:60">
      <c r="A144" s="47">
        <f t="shared" si="23"/>
        <v>143</v>
      </c>
      <c r="B144" s="48" t="s">
        <v>1684</v>
      </c>
      <c r="C144" s="49" t="s">
        <v>1685</v>
      </c>
      <c r="D144" s="50" t="s">
        <v>1686</v>
      </c>
      <c r="E144" s="47" t="s">
        <v>63</v>
      </c>
      <c r="F144" s="52">
        <v>33936</v>
      </c>
      <c r="G144" s="69">
        <v>28</v>
      </c>
      <c r="H144" s="54">
        <v>44114</v>
      </c>
      <c r="I144" s="73">
        <f t="shared" si="16"/>
        <v>44296</v>
      </c>
      <c r="J144" s="138" t="s">
        <v>1028</v>
      </c>
      <c r="K144" s="139" t="s">
        <v>128</v>
      </c>
      <c r="L144" s="141" t="s">
        <v>1134</v>
      </c>
      <c r="M144" s="142">
        <f>EDATE(H144,0)</f>
        <v>44114</v>
      </c>
      <c r="N144" s="75">
        <f>EDATE(M144,12)</f>
        <v>44479</v>
      </c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 t="s">
        <v>1687</v>
      </c>
      <c r="Z144" s="49" t="s">
        <v>1688</v>
      </c>
      <c r="AA144" s="93" t="s">
        <v>103</v>
      </c>
      <c r="AB144" s="49" t="s">
        <v>74</v>
      </c>
      <c r="AC144" s="49" t="s">
        <v>1680</v>
      </c>
      <c r="AD144" s="49" t="s">
        <v>1681</v>
      </c>
      <c r="AE144" s="49" t="s">
        <v>1689</v>
      </c>
      <c r="AF144" s="47" t="s">
        <v>1690</v>
      </c>
      <c r="AG144" s="57">
        <v>103803639270</v>
      </c>
      <c r="AH144" s="49" t="s">
        <v>1691</v>
      </c>
      <c r="AI144" s="92" t="s">
        <v>79</v>
      </c>
      <c r="AJ144" s="47" t="s">
        <v>1608</v>
      </c>
      <c r="AK144" s="49"/>
      <c r="AL144" s="49"/>
      <c r="AM144" s="49"/>
      <c r="AN144" s="49"/>
      <c r="AO144" s="49"/>
      <c r="AP144" s="96" t="s">
        <v>83</v>
      </c>
      <c r="AQ144" s="96" t="s">
        <v>109</v>
      </c>
      <c r="AR144" s="97">
        <v>32000</v>
      </c>
      <c r="AS144" s="97">
        <v>32000</v>
      </c>
      <c r="AT144" s="97">
        <v>0</v>
      </c>
      <c r="AU144" s="98">
        <f t="shared" si="22"/>
        <v>64000</v>
      </c>
      <c r="AV144" s="98">
        <v>1800</v>
      </c>
      <c r="AW144" s="98">
        <v>0</v>
      </c>
      <c r="AX144" s="98">
        <v>65800</v>
      </c>
      <c r="AY144" s="98">
        <v>1800</v>
      </c>
      <c r="AZ144" s="98">
        <v>0</v>
      </c>
      <c r="BA144" s="103">
        <v>62200</v>
      </c>
      <c r="BB144" s="49"/>
      <c r="BC144" s="98">
        <v>0</v>
      </c>
      <c r="BD144" s="98">
        <v>0</v>
      </c>
      <c r="BE144" s="98">
        <v>0</v>
      </c>
      <c r="BF144" s="98">
        <v>0</v>
      </c>
      <c r="BG144" s="98">
        <v>0</v>
      </c>
      <c r="BH144" s="98">
        <v>0</v>
      </c>
    </row>
    <row r="145" ht="15" spans="1:60">
      <c r="A145" s="47">
        <f t="shared" si="23"/>
        <v>144</v>
      </c>
      <c r="B145" s="48" t="s">
        <v>1692</v>
      </c>
      <c r="C145" s="49" t="s">
        <v>1693</v>
      </c>
      <c r="D145" s="50" t="s">
        <v>946</v>
      </c>
      <c r="E145" s="47" t="s">
        <v>147</v>
      </c>
      <c r="F145" s="52">
        <v>33797</v>
      </c>
      <c r="G145" s="69">
        <v>28</v>
      </c>
      <c r="H145" s="54">
        <v>44134</v>
      </c>
      <c r="I145" s="73">
        <f t="shared" si="16"/>
        <v>44316</v>
      </c>
      <c r="J145" s="138" t="s">
        <v>1028</v>
      </c>
      <c r="K145" s="139" t="s">
        <v>128</v>
      </c>
      <c r="L145" s="141" t="s">
        <v>1134</v>
      </c>
      <c r="M145" s="142">
        <f t="shared" ref="M145:M155" si="25">EDATE(H145,0)</f>
        <v>44134</v>
      </c>
      <c r="N145" s="75">
        <f t="shared" ref="N145:N156" si="26">EDATE(M145,12)</f>
        <v>44499</v>
      </c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 t="s">
        <v>1694</v>
      </c>
      <c r="Z145" s="49" t="s">
        <v>1695</v>
      </c>
      <c r="AA145" s="93" t="s">
        <v>103</v>
      </c>
      <c r="AB145" s="49" t="s">
        <v>74</v>
      </c>
      <c r="AC145" s="49" t="s">
        <v>1680</v>
      </c>
      <c r="AD145" s="49" t="s">
        <v>1681</v>
      </c>
      <c r="AE145" s="49" t="s">
        <v>1696</v>
      </c>
      <c r="AF145" s="47" t="s">
        <v>1697</v>
      </c>
      <c r="AG145" s="57">
        <v>103336396301</v>
      </c>
      <c r="AH145" s="49" t="s">
        <v>1698</v>
      </c>
      <c r="AI145" s="92" t="s">
        <v>79</v>
      </c>
      <c r="AJ145" s="47" t="s">
        <v>1608</v>
      </c>
      <c r="AK145" s="49"/>
      <c r="AL145" s="49"/>
      <c r="AM145" s="49"/>
      <c r="AN145" s="49"/>
      <c r="AO145" s="49"/>
      <c r="AP145" s="96" t="s">
        <v>83</v>
      </c>
      <c r="AQ145" s="96" t="s">
        <v>109</v>
      </c>
      <c r="AR145" s="97">
        <v>20100</v>
      </c>
      <c r="AS145" s="97">
        <v>20100</v>
      </c>
      <c r="AT145" s="97">
        <v>0</v>
      </c>
      <c r="AU145" s="98">
        <f t="shared" si="22"/>
        <v>40200</v>
      </c>
      <c r="AV145" s="98">
        <v>1800</v>
      </c>
      <c r="AW145" s="98">
        <v>0</v>
      </c>
      <c r="AX145" s="98">
        <v>42000</v>
      </c>
      <c r="AY145" s="98">
        <v>1800</v>
      </c>
      <c r="AZ145" s="98">
        <v>0</v>
      </c>
      <c r="BA145" s="103">
        <v>38400</v>
      </c>
      <c r="BB145" s="49"/>
      <c r="BC145" s="98">
        <v>0</v>
      </c>
      <c r="BD145" s="98">
        <v>0</v>
      </c>
      <c r="BE145" s="98">
        <v>0</v>
      </c>
      <c r="BF145" s="98">
        <v>0</v>
      </c>
      <c r="BG145" s="98">
        <v>0</v>
      </c>
      <c r="BH145" s="98">
        <v>0</v>
      </c>
    </row>
    <row r="146" ht="15" spans="1:60">
      <c r="A146" s="47">
        <f t="shared" si="23"/>
        <v>145</v>
      </c>
      <c r="B146" s="48" t="s">
        <v>1699</v>
      </c>
      <c r="C146" s="49" t="s">
        <v>1700</v>
      </c>
      <c r="D146" s="50" t="s">
        <v>1422</v>
      </c>
      <c r="E146" s="47" t="s">
        <v>147</v>
      </c>
      <c r="F146" s="56">
        <v>32264</v>
      </c>
      <c r="G146" s="69">
        <v>32</v>
      </c>
      <c r="H146" s="54">
        <v>44172</v>
      </c>
      <c r="I146" s="73">
        <f t="shared" si="16"/>
        <v>44354</v>
      </c>
      <c r="J146" s="138" t="s">
        <v>1028</v>
      </c>
      <c r="K146" s="139" t="s">
        <v>128</v>
      </c>
      <c r="L146" s="141" t="s">
        <v>1134</v>
      </c>
      <c r="M146" s="142">
        <f t="shared" si="25"/>
        <v>44172</v>
      </c>
      <c r="N146" s="75">
        <f t="shared" si="26"/>
        <v>44537</v>
      </c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 t="s">
        <v>1701</v>
      </c>
      <c r="Z146" s="49" t="s">
        <v>1702</v>
      </c>
      <c r="AA146" s="93" t="s">
        <v>103</v>
      </c>
      <c r="AB146" s="49" t="s">
        <v>74</v>
      </c>
      <c r="AC146" s="49" t="s">
        <v>1680</v>
      </c>
      <c r="AD146" s="49" t="s">
        <v>1681</v>
      </c>
      <c r="AE146" s="49" t="s">
        <v>1703</v>
      </c>
      <c r="AF146" s="47" t="s">
        <v>1704</v>
      </c>
      <c r="AG146" s="57">
        <v>109022530706</v>
      </c>
      <c r="AH146" s="49" t="s">
        <v>1705</v>
      </c>
      <c r="AI146" s="92" t="s">
        <v>79</v>
      </c>
      <c r="AJ146" s="47" t="s">
        <v>1608</v>
      </c>
      <c r="AK146" s="49"/>
      <c r="AL146" s="49"/>
      <c r="AM146" s="49"/>
      <c r="AN146" s="49"/>
      <c r="AO146" s="49"/>
      <c r="AP146" s="96" t="s">
        <v>83</v>
      </c>
      <c r="AQ146" s="96" t="s">
        <v>109</v>
      </c>
      <c r="AR146" s="97">
        <v>31350</v>
      </c>
      <c r="AS146" s="97">
        <v>31350</v>
      </c>
      <c r="AT146" s="97">
        <v>0</v>
      </c>
      <c r="AU146" s="98">
        <f t="shared" si="22"/>
        <v>62700</v>
      </c>
      <c r="AV146" s="98">
        <v>1800</v>
      </c>
      <c r="AW146" s="98">
        <v>0</v>
      </c>
      <c r="AX146" s="98">
        <v>64500</v>
      </c>
      <c r="AY146" s="98">
        <v>1800</v>
      </c>
      <c r="AZ146" s="98">
        <v>0</v>
      </c>
      <c r="BA146" s="103">
        <v>60900</v>
      </c>
      <c r="BB146" s="49"/>
      <c r="BC146" s="98">
        <v>0</v>
      </c>
      <c r="BD146" s="98">
        <v>0</v>
      </c>
      <c r="BE146" s="98">
        <v>0</v>
      </c>
      <c r="BF146" s="98">
        <v>0</v>
      </c>
      <c r="BG146" s="98">
        <v>0</v>
      </c>
      <c r="BH146" s="98">
        <v>0</v>
      </c>
    </row>
    <row r="147" s="43" customFormat="1" ht="15" spans="1:60">
      <c r="A147" s="115">
        <f t="shared" si="23"/>
        <v>146</v>
      </c>
      <c r="B147" s="116" t="s">
        <v>1706</v>
      </c>
      <c r="C147" s="117" t="s">
        <v>1707</v>
      </c>
      <c r="D147" s="116" t="s">
        <v>1574</v>
      </c>
      <c r="E147" s="115" t="s">
        <v>147</v>
      </c>
      <c r="F147" s="118">
        <v>31426</v>
      </c>
      <c r="G147" s="119">
        <v>35</v>
      </c>
      <c r="H147" s="120">
        <v>44563</v>
      </c>
      <c r="I147" s="143">
        <f>EDATE(H147,6)</f>
        <v>44744</v>
      </c>
      <c r="J147" s="144" t="s">
        <v>1028</v>
      </c>
      <c r="K147" s="49" t="s">
        <v>65</v>
      </c>
      <c r="L147" s="145" t="s">
        <v>1134</v>
      </c>
      <c r="M147" s="146">
        <f t="shared" si="25"/>
        <v>44563</v>
      </c>
      <c r="N147" s="147">
        <f t="shared" si="26"/>
        <v>44928</v>
      </c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 t="s">
        <v>1708</v>
      </c>
      <c r="Z147" s="117" t="s">
        <v>1709</v>
      </c>
      <c r="AA147" s="162" t="s">
        <v>103</v>
      </c>
      <c r="AB147" s="117" t="s">
        <v>74</v>
      </c>
      <c r="AC147" s="117" t="s">
        <v>1680</v>
      </c>
      <c r="AD147" s="117" t="s">
        <v>1681</v>
      </c>
      <c r="AE147" s="117" t="s">
        <v>1710</v>
      </c>
      <c r="AF147" s="115" t="s">
        <v>1711</v>
      </c>
      <c r="AG147" s="166">
        <v>107945220244</v>
      </c>
      <c r="AH147" s="117" t="s">
        <v>1228</v>
      </c>
      <c r="AI147" s="92">
        <v>1143853509</v>
      </c>
      <c r="AJ147" s="115" t="s">
        <v>1608</v>
      </c>
      <c r="AK147" s="117"/>
      <c r="AL147" s="117"/>
      <c r="AM147" s="117"/>
      <c r="AN147" s="117"/>
      <c r="AO147" s="117"/>
      <c r="AP147" s="173" t="s">
        <v>83</v>
      </c>
      <c r="AQ147" s="96" t="s">
        <v>83</v>
      </c>
      <c r="AR147" s="174">
        <v>14262.96</v>
      </c>
      <c r="AS147" s="174">
        <v>7025.04</v>
      </c>
      <c r="AT147" s="174">
        <v>0</v>
      </c>
      <c r="AU147" s="98">
        <f t="shared" si="22"/>
        <v>21288</v>
      </c>
      <c r="AV147" s="175">
        <v>1712</v>
      </c>
      <c r="AW147" s="175">
        <v>0</v>
      </c>
      <c r="AX147" s="175">
        <v>23000</v>
      </c>
      <c r="AY147" s="175">
        <v>1712</v>
      </c>
      <c r="AZ147" s="175">
        <v>0</v>
      </c>
      <c r="BA147" s="191">
        <v>19576</v>
      </c>
      <c r="BB147" s="117"/>
      <c r="BC147" s="175">
        <v>0</v>
      </c>
      <c r="BD147" s="175">
        <v>0</v>
      </c>
      <c r="BE147" s="175">
        <v>0</v>
      </c>
      <c r="BF147" s="175">
        <v>0</v>
      </c>
      <c r="BG147" s="175">
        <v>0</v>
      </c>
      <c r="BH147" s="175">
        <v>0</v>
      </c>
    </row>
    <row r="148" s="43" customFormat="1" ht="15" spans="1:60">
      <c r="A148" s="115">
        <f t="shared" si="23"/>
        <v>147</v>
      </c>
      <c r="B148" s="116" t="s">
        <v>1712</v>
      </c>
      <c r="C148" s="117" t="s">
        <v>1713</v>
      </c>
      <c r="D148" s="116" t="s">
        <v>1714</v>
      </c>
      <c r="E148" s="115" t="s">
        <v>63</v>
      </c>
      <c r="F148" s="118">
        <v>34346</v>
      </c>
      <c r="G148" s="119">
        <v>27</v>
      </c>
      <c r="H148" s="120">
        <v>44567</v>
      </c>
      <c r="I148" s="143">
        <f t="shared" ref="I148:I155" si="27">EDATE(H148,6)</f>
        <v>44748</v>
      </c>
      <c r="J148" s="144" t="s">
        <v>1028</v>
      </c>
      <c r="K148" s="49" t="s">
        <v>88</v>
      </c>
      <c r="L148" s="145" t="s">
        <v>1134</v>
      </c>
      <c r="M148" s="146">
        <f t="shared" si="25"/>
        <v>44567</v>
      </c>
      <c r="N148" s="147">
        <f t="shared" si="26"/>
        <v>44932</v>
      </c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 t="s">
        <v>1715</v>
      </c>
      <c r="Z148" s="117" t="s">
        <v>1716</v>
      </c>
      <c r="AA148" s="162" t="s">
        <v>103</v>
      </c>
      <c r="AB148" s="117" t="s">
        <v>74</v>
      </c>
      <c r="AC148" s="117" t="s">
        <v>1680</v>
      </c>
      <c r="AD148" s="117" t="s">
        <v>1681</v>
      </c>
      <c r="AE148" s="117" t="s">
        <v>1717</v>
      </c>
      <c r="AF148" s="115" t="s">
        <v>1718</v>
      </c>
      <c r="AG148" s="166">
        <v>106422790466</v>
      </c>
      <c r="AH148" s="117" t="s">
        <v>1217</v>
      </c>
      <c r="AI148" s="92" t="s">
        <v>79</v>
      </c>
      <c r="AJ148" s="115" t="s">
        <v>1608</v>
      </c>
      <c r="AK148" s="117"/>
      <c r="AL148" s="117"/>
      <c r="AM148" s="117"/>
      <c r="AN148" s="117"/>
      <c r="AO148" s="117"/>
      <c r="AP148" s="173" t="s">
        <v>83</v>
      </c>
      <c r="AQ148" s="96" t="s">
        <v>109</v>
      </c>
      <c r="AR148" s="174">
        <v>24950</v>
      </c>
      <c r="AS148" s="174">
        <v>24950</v>
      </c>
      <c r="AT148" s="174">
        <v>0</v>
      </c>
      <c r="AU148" s="98">
        <f t="shared" si="22"/>
        <v>49900</v>
      </c>
      <c r="AV148" s="175">
        <v>1800</v>
      </c>
      <c r="AW148" s="175">
        <v>0</v>
      </c>
      <c r="AX148" s="175">
        <v>51700</v>
      </c>
      <c r="AY148" s="175">
        <v>1800</v>
      </c>
      <c r="AZ148" s="175">
        <v>0</v>
      </c>
      <c r="BA148" s="191">
        <v>48100</v>
      </c>
      <c r="BB148" s="117"/>
      <c r="BC148" s="175">
        <v>0</v>
      </c>
      <c r="BD148" s="175">
        <v>0</v>
      </c>
      <c r="BE148" s="175">
        <v>0</v>
      </c>
      <c r="BF148" s="175">
        <v>0</v>
      </c>
      <c r="BG148" s="175">
        <v>0</v>
      </c>
      <c r="BH148" s="175">
        <v>0</v>
      </c>
    </row>
    <row r="149" s="43" customFormat="1" ht="15" spans="1:60">
      <c r="A149" s="115">
        <f t="shared" si="23"/>
        <v>148</v>
      </c>
      <c r="B149" s="116" t="s">
        <v>1719</v>
      </c>
      <c r="C149" s="117" t="s">
        <v>1720</v>
      </c>
      <c r="D149" s="116" t="s">
        <v>1721</v>
      </c>
      <c r="E149" s="115" t="s">
        <v>63</v>
      </c>
      <c r="F149" s="121">
        <v>33728</v>
      </c>
      <c r="G149" s="119">
        <v>28</v>
      </c>
      <c r="H149" s="120">
        <v>44567</v>
      </c>
      <c r="I149" s="143">
        <f t="shared" si="27"/>
        <v>44748</v>
      </c>
      <c r="J149" s="144" t="s">
        <v>1028</v>
      </c>
      <c r="K149" s="49" t="s">
        <v>88</v>
      </c>
      <c r="L149" s="145" t="s">
        <v>1134</v>
      </c>
      <c r="M149" s="146">
        <f t="shared" si="25"/>
        <v>44567</v>
      </c>
      <c r="N149" s="147">
        <f t="shared" si="26"/>
        <v>44932</v>
      </c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 t="s">
        <v>1722</v>
      </c>
      <c r="Z149" s="117" t="s">
        <v>1723</v>
      </c>
      <c r="AA149" s="162" t="s">
        <v>103</v>
      </c>
      <c r="AB149" s="117" t="s">
        <v>74</v>
      </c>
      <c r="AC149" s="117" t="s">
        <v>1680</v>
      </c>
      <c r="AD149" s="117" t="s">
        <v>1681</v>
      </c>
      <c r="AE149" s="117" t="s">
        <v>1724</v>
      </c>
      <c r="AF149" s="115" t="s">
        <v>1725</v>
      </c>
      <c r="AG149" s="166">
        <v>103640888172</v>
      </c>
      <c r="AH149" s="117" t="s">
        <v>1726</v>
      </c>
      <c r="AI149" s="92" t="s">
        <v>79</v>
      </c>
      <c r="AJ149" s="115" t="s">
        <v>1608</v>
      </c>
      <c r="AK149" s="117"/>
      <c r="AL149" s="117"/>
      <c r="AM149" s="117"/>
      <c r="AN149" s="117"/>
      <c r="AO149" s="117"/>
      <c r="AP149" s="173" t="s">
        <v>83</v>
      </c>
      <c r="AQ149" s="96" t="s">
        <v>109</v>
      </c>
      <c r="AR149" s="174">
        <v>26700</v>
      </c>
      <c r="AS149" s="174">
        <v>26700</v>
      </c>
      <c r="AT149" s="174">
        <v>0</v>
      </c>
      <c r="AU149" s="98">
        <f t="shared" si="22"/>
        <v>53400</v>
      </c>
      <c r="AV149" s="175">
        <v>1800</v>
      </c>
      <c r="AW149" s="175">
        <v>0</v>
      </c>
      <c r="AX149" s="175">
        <v>55200</v>
      </c>
      <c r="AY149" s="175">
        <v>1800</v>
      </c>
      <c r="AZ149" s="175">
        <v>0</v>
      </c>
      <c r="BA149" s="191">
        <v>51600</v>
      </c>
      <c r="BB149" s="117"/>
      <c r="BC149" s="175">
        <v>0</v>
      </c>
      <c r="BD149" s="175">
        <v>0</v>
      </c>
      <c r="BE149" s="175">
        <v>0</v>
      </c>
      <c r="BF149" s="175">
        <v>0</v>
      </c>
      <c r="BG149" s="175">
        <v>0</v>
      </c>
      <c r="BH149" s="175">
        <v>0</v>
      </c>
    </row>
    <row r="150" s="43" customFormat="1" ht="15" spans="1:60">
      <c r="A150" s="115">
        <f t="shared" si="23"/>
        <v>149</v>
      </c>
      <c r="B150" s="116" t="s">
        <v>1727</v>
      </c>
      <c r="C150" s="117" t="s">
        <v>1728</v>
      </c>
      <c r="D150" s="116" t="s">
        <v>1729</v>
      </c>
      <c r="E150" s="115" t="s">
        <v>63</v>
      </c>
      <c r="F150" s="121">
        <v>33367</v>
      </c>
      <c r="G150" s="119">
        <v>29</v>
      </c>
      <c r="H150" s="120">
        <v>44570</v>
      </c>
      <c r="I150" s="143">
        <f t="shared" si="27"/>
        <v>44751</v>
      </c>
      <c r="J150" s="144" t="s">
        <v>1028</v>
      </c>
      <c r="K150" s="49" t="s">
        <v>113</v>
      </c>
      <c r="L150" s="145" t="s">
        <v>1134</v>
      </c>
      <c r="M150" s="146">
        <f t="shared" si="25"/>
        <v>44570</v>
      </c>
      <c r="N150" s="147">
        <f t="shared" si="26"/>
        <v>44935</v>
      </c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 t="s">
        <v>1730</v>
      </c>
      <c r="Z150" s="117" t="s">
        <v>1731</v>
      </c>
      <c r="AA150" s="162" t="s">
        <v>103</v>
      </c>
      <c r="AB150" s="117" t="s">
        <v>74</v>
      </c>
      <c r="AC150" s="117" t="s">
        <v>1680</v>
      </c>
      <c r="AD150" s="117" t="s">
        <v>1681</v>
      </c>
      <c r="AE150" s="117" t="s">
        <v>1732</v>
      </c>
      <c r="AF150" s="115" t="s">
        <v>1733</v>
      </c>
      <c r="AG150" s="166">
        <v>106554093767</v>
      </c>
      <c r="AH150" s="117" t="s">
        <v>1734</v>
      </c>
      <c r="AI150" s="92" t="s">
        <v>79</v>
      </c>
      <c r="AJ150" s="115" t="s">
        <v>1608</v>
      </c>
      <c r="AK150" s="117"/>
      <c r="AL150" s="117"/>
      <c r="AM150" s="117"/>
      <c r="AN150" s="117"/>
      <c r="AO150" s="117"/>
      <c r="AP150" s="173" t="s">
        <v>83</v>
      </c>
      <c r="AQ150" s="96" t="s">
        <v>109</v>
      </c>
      <c r="AR150" s="174">
        <v>27500</v>
      </c>
      <c r="AS150" s="174">
        <v>27500</v>
      </c>
      <c r="AT150" s="174">
        <v>0</v>
      </c>
      <c r="AU150" s="98">
        <f t="shared" si="22"/>
        <v>55000</v>
      </c>
      <c r="AV150" s="175">
        <v>1800</v>
      </c>
      <c r="AW150" s="175">
        <v>0</v>
      </c>
      <c r="AX150" s="175">
        <v>56800</v>
      </c>
      <c r="AY150" s="175">
        <v>1800</v>
      </c>
      <c r="AZ150" s="175">
        <v>0</v>
      </c>
      <c r="BA150" s="191">
        <v>53200</v>
      </c>
      <c r="BB150" s="117"/>
      <c r="BC150" s="175">
        <v>0</v>
      </c>
      <c r="BD150" s="175">
        <v>0</v>
      </c>
      <c r="BE150" s="175">
        <v>0</v>
      </c>
      <c r="BF150" s="175">
        <v>0</v>
      </c>
      <c r="BG150" s="175">
        <v>0</v>
      </c>
      <c r="BH150" s="175">
        <v>0</v>
      </c>
    </row>
    <row r="151" s="43" customFormat="1" ht="15" spans="1:60">
      <c r="A151" s="115">
        <f t="shared" si="23"/>
        <v>150</v>
      </c>
      <c r="B151" s="116" t="s">
        <v>1735</v>
      </c>
      <c r="C151" s="117" t="s">
        <v>1736</v>
      </c>
      <c r="D151" s="116" t="s">
        <v>1737</v>
      </c>
      <c r="E151" s="115" t="s">
        <v>63</v>
      </c>
      <c r="F151" s="118">
        <v>33208</v>
      </c>
      <c r="G151" s="119">
        <v>30</v>
      </c>
      <c r="H151" s="120">
        <v>44562</v>
      </c>
      <c r="I151" s="143">
        <f t="shared" si="27"/>
        <v>44743</v>
      </c>
      <c r="J151" s="144" t="s">
        <v>1028</v>
      </c>
      <c r="K151" s="49" t="s">
        <v>128</v>
      </c>
      <c r="L151" s="148" t="s">
        <v>1331</v>
      </c>
      <c r="M151" s="146">
        <f t="shared" si="25"/>
        <v>44562</v>
      </c>
      <c r="N151" s="147">
        <f t="shared" si="26"/>
        <v>44927</v>
      </c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 t="s">
        <v>1738</v>
      </c>
      <c r="Z151" s="117" t="s">
        <v>1739</v>
      </c>
      <c r="AA151" s="162" t="s">
        <v>103</v>
      </c>
      <c r="AB151" s="117" t="s">
        <v>74</v>
      </c>
      <c r="AC151" s="117" t="s">
        <v>1680</v>
      </c>
      <c r="AD151" s="117" t="s">
        <v>1681</v>
      </c>
      <c r="AE151" s="117" t="s">
        <v>1740</v>
      </c>
      <c r="AF151" s="115" t="s">
        <v>1741</v>
      </c>
      <c r="AG151" s="166">
        <v>112330662957</v>
      </c>
      <c r="AH151" s="117" t="s">
        <v>615</v>
      </c>
      <c r="AI151" s="92" t="s">
        <v>79</v>
      </c>
      <c r="AJ151" s="115" t="s">
        <v>1608</v>
      </c>
      <c r="AK151" s="117"/>
      <c r="AL151" s="117"/>
      <c r="AM151" s="117"/>
      <c r="AN151" s="117"/>
      <c r="AO151" s="117"/>
      <c r="AP151" s="173" t="s">
        <v>83</v>
      </c>
      <c r="AQ151" s="96" t="s">
        <v>109</v>
      </c>
      <c r="AR151" s="174">
        <v>19350</v>
      </c>
      <c r="AS151" s="174">
        <v>19350</v>
      </c>
      <c r="AT151" s="174">
        <v>0</v>
      </c>
      <c r="AU151" s="98">
        <f t="shared" si="22"/>
        <v>38700</v>
      </c>
      <c r="AV151" s="175">
        <v>1800</v>
      </c>
      <c r="AW151" s="175">
        <v>0</v>
      </c>
      <c r="AX151" s="175">
        <v>40500</v>
      </c>
      <c r="AY151" s="175">
        <v>1800</v>
      </c>
      <c r="AZ151" s="175">
        <v>0</v>
      </c>
      <c r="BA151" s="191">
        <v>36900</v>
      </c>
      <c r="BB151" s="117"/>
      <c r="BC151" s="175">
        <v>0</v>
      </c>
      <c r="BD151" s="175">
        <v>0</v>
      </c>
      <c r="BE151" s="175">
        <v>0</v>
      </c>
      <c r="BF151" s="175">
        <v>0</v>
      </c>
      <c r="BG151" s="175">
        <v>0</v>
      </c>
      <c r="BH151" s="175">
        <v>0</v>
      </c>
    </row>
    <row r="152" s="43" customFormat="1" ht="15" spans="1:60">
      <c r="A152" s="115">
        <f t="shared" si="23"/>
        <v>151</v>
      </c>
      <c r="B152" s="116" t="s">
        <v>1742</v>
      </c>
      <c r="C152" s="117" t="s">
        <v>1743</v>
      </c>
      <c r="D152" s="116" t="s">
        <v>1744</v>
      </c>
      <c r="E152" s="115" t="s">
        <v>63</v>
      </c>
      <c r="F152" s="118">
        <v>34524</v>
      </c>
      <c r="G152" s="119">
        <v>26</v>
      </c>
      <c r="H152" s="120">
        <v>44568</v>
      </c>
      <c r="I152" s="143">
        <f t="shared" si="27"/>
        <v>44749</v>
      </c>
      <c r="J152" s="144" t="s">
        <v>1028</v>
      </c>
      <c r="K152" s="49" t="s">
        <v>65</v>
      </c>
      <c r="L152" s="148" t="s">
        <v>1331</v>
      </c>
      <c r="M152" s="146">
        <f t="shared" si="25"/>
        <v>44568</v>
      </c>
      <c r="N152" s="147">
        <f t="shared" si="26"/>
        <v>44933</v>
      </c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 t="s">
        <v>1745</v>
      </c>
      <c r="Z152" s="117" t="s">
        <v>1746</v>
      </c>
      <c r="AA152" s="162" t="s">
        <v>103</v>
      </c>
      <c r="AB152" s="117" t="s">
        <v>74</v>
      </c>
      <c r="AC152" s="117" t="s">
        <v>1680</v>
      </c>
      <c r="AD152" s="117" t="s">
        <v>1681</v>
      </c>
      <c r="AE152" s="117" t="s">
        <v>1747</v>
      </c>
      <c r="AF152" s="115" t="s">
        <v>1748</v>
      </c>
      <c r="AG152" s="166">
        <v>112175677308</v>
      </c>
      <c r="AH152" s="117" t="s">
        <v>434</v>
      </c>
      <c r="AI152" s="92" t="s">
        <v>79</v>
      </c>
      <c r="AJ152" s="115" t="s">
        <v>1608</v>
      </c>
      <c r="AK152" s="117"/>
      <c r="AL152" s="117"/>
      <c r="AM152" s="117"/>
      <c r="AN152" s="117"/>
      <c r="AO152" s="117"/>
      <c r="AP152" s="173" t="s">
        <v>83</v>
      </c>
      <c r="AQ152" s="96" t="s">
        <v>109</v>
      </c>
      <c r="AR152" s="174">
        <v>27600</v>
      </c>
      <c r="AS152" s="174">
        <v>27600</v>
      </c>
      <c r="AT152" s="174">
        <v>0</v>
      </c>
      <c r="AU152" s="98">
        <f t="shared" si="22"/>
        <v>55200</v>
      </c>
      <c r="AV152" s="175">
        <v>1800</v>
      </c>
      <c r="AW152" s="175">
        <v>0</v>
      </c>
      <c r="AX152" s="175">
        <v>57000</v>
      </c>
      <c r="AY152" s="175">
        <v>1800</v>
      </c>
      <c r="AZ152" s="175">
        <v>0</v>
      </c>
      <c r="BA152" s="191">
        <v>53400</v>
      </c>
      <c r="BB152" s="117"/>
      <c r="BC152" s="175">
        <v>0</v>
      </c>
      <c r="BD152" s="175">
        <v>0</v>
      </c>
      <c r="BE152" s="175">
        <v>0</v>
      </c>
      <c r="BF152" s="175">
        <v>0</v>
      </c>
      <c r="BG152" s="175">
        <v>0</v>
      </c>
      <c r="BH152" s="175">
        <v>0</v>
      </c>
    </row>
    <row r="153" s="43" customFormat="1" ht="15" spans="1:60">
      <c r="A153" s="115">
        <f t="shared" si="23"/>
        <v>152</v>
      </c>
      <c r="B153" s="116" t="s">
        <v>1749</v>
      </c>
      <c r="C153" s="117" t="s">
        <v>1750</v>
      </c>
      <c r="D153" s="116" t="s">
        <v>676</v>
      </c>
      <c r="E153" s="115" t="s">
        <v>147</v>
      </c>
      <c r="F153" s="118">
        <v>35177</v>
      </c>
      <c r="G153" s="119">
        <v>24</v>
      </c>
      <c r="H153" s="120">
        <v>44577</v>
      </c>
      <c r="I153" s="143">
        <f t="shared" si="27"/>
        <v>44758</v>
      </c>
      <c r="J153" s="144" t="s">
        <v>1028</v>
      </c>
      <c r="K153" s="49" t="s">
        <v>128</v>
      </c>
      <c r="L153" s="148" t="s">
        <v>1331</v>
      </c>
      <c r="M153" s="146">
        <f t="shared" si="25"/>
        <v>44577</v>
      </c>
      <c r="N153" s="147">
        <f t="shared" si="26"/>
        <v>44942</v>
      </c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 t="s">
        <v>1751</v>
      </c>
      <c r="Z153" s="117" t="s">
        <v>1752</v>
      </c>
      <c r="AA153" s="162" t="s">
        <v>103</v>
      </c>
      <c r="AB153" s="117" t="s">
        <v>74</v>
      </c>
      <c r="AC153" s="117" t="s">
        <v>1680</v>
      </c>
      <c r="AD153" s="117" t="s">
        <v>1681</v>
      </c>
      <c r="AE153" s="117" t="s">
        <v>1753</v>
      </c>
      <c r="AF153" s="115" t="s">
        <v>1754</v>
      </c>
      <c r="AG153" s="166">
        <v>111718078228</v>
      </c>
      <c r="AH153" s="117" t="s">
        <v>1380</v>
      </c>
      <c r="AI153" s="92">
        <v>1143853464</v>
      </c>
      <c r="AJ153" s="115" t="s">
        <v>1608</v>
      </c>
      <c r="AK153" s="117"/>
      <c r="AL153" s="117"/>
      <c r="AM153" s="117"/>
      <c r="AN153" s="117"/>
      <c r="AO153" s="117"/>
      <c r="AP153" s="173" t="s">
        <v>83</v>
      </c>
      <c r="AQ153" s="96" t="s">
        <v>83</v>
      </c>
      <c r="AR153" s="174">
        <v>11619.14</v>
      </c>
      <c r="AS153" s="174">
        <v>5722.86</v>
      </c>
      <c r="AT153" s="174">
        <v>0</v>
      </c>
      <c r="AU153" s="98">
        <f t="shared" si="22"/>
        <v>17342</v>
      </c>
      <c r="AV153" s="175">
        <v>1394</v>
      </c>
      <c r="AW153" s="175">
        <v>564</v>
      </c>
      <c r="AX153" s="175">
        <v>19300</v>
      </c>
      <c r="AY153" s="175">
        <v>1394</v>
      </c>
      <c r="AZ153" s="175">
        <v>564</v>
      </c>
      <c r="BA153" s="191">
        <v>15384</v>
      </c>
      <c r="BB153" s="117"/>
      <c r="BC153" s="175">
        <v>0</v>
      </c>
      <c r="BD153" s="175">
        <v>0</v>
      </c>
      <c r="BE153" s="175">
        <v>0</v>
      </c>
      <c r="BF153" s="175">
        <v>0</v>
      </c>
      <c r="BG153" s="175">
        <v>0</v>
      </c>
      <c r="BH153" s="175">
        <v>0</v>
      </c>
    </row>
    <row r="154" s="43" customFormat="1" ht="15" spans="1:60">
      <c r="A154" s="115">
        <f t="shared" si="23"/>
        <v>153</v>
      </c>
      <c r="B154" s="116" t="s">
        <v>1755</v>
      </c>
      <c r="C154" s="117" t="s">
        <v>1756</v>
      </c>
      <c r="D154" s="116" t="s">
        <v>1757</v>
      </c>
      <c r="E154" s="115" t="s">
        <v>63</v>
      </c>
      <c r="F154" s="118">
        <v>35753</v>
      </c>
      <c r="G154" s="119">
        <v>23</v>
      </c>
      <c r="H154" s="120">
        <v>44581</v>
      </c>
      <c r="I154" s="143">
        <f t="shared" si="27"/>
        <v>44762</v>
      </c>
      <c r="J154" s="144" t="s">
        <v>1028</v>
      </c>
      <c r="K154" s="49" t="s">
        <v>128</v>
      </c>
      <c r="L154" s="148" t="s">
        <v>1331</v>
      </c>
      <c r="M154" s="146">
        <f t="shared" si="25"/>
        <v>44581</v>
      </c>
      <c r="N154" s="147">
        <f t="shared" si="26"/>
        <v>44946</v>
      </c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 t="s">
        <v>1758</v>
      </c>
      <c r="Z154" s="117" t="s">
        <v>1759</v>
      </c>
      <c r="AA154" s="162" t="s">
        <v>103</v>
      </c>
      <c r="AB154" s="117" t="s">
        <v>74</v>
      </c>
      <c r="AC154" s="117" t="s">
        <v>1680</v>
      </c>
      <c r="AD154" s="117" t="s">
        <v>1681</v>
      </c>
      <c r="AE154" s="117" t="s">
        <v>1760</v>
      </c>
      <c r="AF154" s="115" t="s">
        <v>1761</v>
      </c>
      <c r="AG154" s="166">
        <v>106447273367</v>
      </c>
      <c r="AH154" s="117" t="s">
        <v>1698</v>
      </c>
      <c r="AI154" s="92">
        <v>1143853511</v>
      </c>
      <c r="AJ154" s="115" t="s">
        <v>1608</v>
      </c>
      <c r="AK154" s="117"/>
      <c r="AL154" s="117"/>
      <c r="AM154" s="117"/>
      <c r="AN154" s="117"/>
      <c r="AO154" s="117"/>
      <c r="AP154" s="173" t="s">
        <v>109</v>
      </c>
      <c r="AQ154" s="96" t="s">
        <v>83</v>
      </c>
      <c r="AR154" s="174">
        <v>19564</v>
      </c>
      <c r="AS154" s="174">
        <v>9636</v>
      </c>
      <c r="AT154" s="174">
        <v>0</v>
      </c>
      <c r="AU154" s="98">
        <f t="shared" si="22"/>
        <v>29200</v>
      </c>
      <c r="AV154" s="175">
        <v>0</v>
      </c>
      <c r="AW154" s="175">
        <v>0</v>
      </c>
      <c r="AX154" s="175">
        <v>29200</v>
      </c>
      <c r="AY154" s="175">
        <v>0</v>
      </c>
      <c r="AZ154" s="175">
        <v>0</v>
      </c>
      <c r="BA154" s="191">
        <v>29200</v>
      </c>
      <c r="BB154" s="117"/>
      <c r="BC154" s="175">
        <v>0</v>
      </c>
      <c r="BD154" s="175">
        <v>0</v>
      </c>
      <c r="BE154" s="175">
        <v>0</v>
      </c>
      <c r="BF154" s="175">
        <v>0</v>
      </c>
      <c r="BG154" s="175">
        <v>0</v>
      </c>
      <c r="BH154" s="175">
        <v>0</v>
      </c>
    </row>
    <row r="155" s="43" customFormat="1" ht="15" spans="1:60">
      <c r="A155" s="122">
        <f t="shared" si="23"/>
        <v>154</v>
      </c>
      <c r="B155" s="123" t="s">
        <v>1762</v>
      </c>
      <c r="C155" s="124" t="s">
        <v>1763</v>
      </c>
      <c r="D155" s="123" t="s">
        <v>1764</v>
      </c>
      <c r="E155" s="122" t="s">
        <v>63</v>
      </c>
      <c r="F155" s="125">
        <v>34416</v>
      </c>
      <c r="G155" s="126">
        <v>27</v>
      </c>
      <c r="H155" s="127">
        <v>44586</v>
      </c>
      <c r="I155" s="149">
        <f t="shared" si="27"/>
        <v>44767</v>
      </c>
      <c r="J155" s="150" t="s">
        <v>1028</v>
      </c>
      <c r="K155" s="151" t="s">
        <v>65</v>
      </c>
      <c r="L155" s="152" t="s">
        <v>1331</v>
      </c>
      <c r="M155" s="153">
        <f t="shared" si="25"/>
        <v>44586</v>
      </c>
      <c r="N155" s="154">
        <f t="shared" si="26"/>
        <v>44951</v>
      </c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 t="s">
        <v>1765</v>
      </c>
      <c r="Z155" s="124" t="s">
        <v>1766</v>
      </c>
      <c r="AA155" s="163" t="s">
        <v>103</v>
      </c>
      <c r="AB155" s="124" t="s">
        <v>74</v>
      </c>
      <c r="AC155" s="124" t="s">
        <v>1680</v>
      </c>
      <c r="AD155" s="124" t="s">
        <v>1681</v>
      </c>
      <c r="AE155" s="124" t="s">
        <v>1767</v>
      </c>
      <c r="AF155" s="122" t="s">
        <v>1768</v>
      </c>
      <c r="AG155" s="167">
        <v>103978822816</v>
      </c>
      <c r="AH155" s="124" t="s">
        <v>1769</v>
      </c>
      <c r="AI155" s="168" t="s">
        <v>79</v>
      </c>
      <c r="AJ155" s="122" t="s">
        <v>1770</v>
      </c>
      <c r="AK155" s="124"/>
      <c r="AL155" s="124"/>
      <c r="AM155" s="124"/>
      <c r="AN155" s="124"/>
      <c r="AO155" s="124"/>
      <c r="AP155" s="176" t="s">
        <v>83</v>
      </c>
      <c r="AQ155" s="177" t="s">
        <v>109</v>
      </c>
      <c r="AR155" s="178">
        <v>30200</v>
      </c>
      <c r="AS155" s="178">
        <v>30200</v>
      </c>
      <c r="AT155" s="178">
        <v>0</v>
      </c>
      <c r="AU155" s="179">
        <f t="shared" si="22"/>
        <v>60400</v>
      </c>
      <c r="AV155" s="180">
        <v>1800</v>
      </c>
      <c r="AW155" s="180">
        <v>0</v>
      </c>
      <c r="AX155" s="180">
        <v>62200</v>
      </c>
      <c r="AY155" s="180">
        <v>1800</v>
      </c>
      <c r="AZ155" s="180">
        <v>0</v>
      </c>
      <c r="BA155" s="192">
        <v>58600</v>
      </c>
      <c r="BB155" s="124"/>
      <c r="BC155" s="180">
        <v>0</v>
      </c>
      <c r="BD155" s="180">
        <v>0</v>
      </c>
      <c r="BE155" s="180">
        <v>0</v>
      </c>
      <c r="BF155" s="180">
        <v>0</v>
      </c>
      <c r="BG155" s="180">
        <v>0</v>
      </c>
      <c r="BH155" s="180">
        <v>0</v>
      </c>
    </row>
    <row r="156" customHeight="1" spans="1:60">
      <c r="A156" s="128">
        <v>155</v>
      </c>
      <c r="B156" s="129" t="s">
        <v>1771</v>
      </c>
      <c r="C156" s="130" t="s">
        <v>1772</v>
      </c>
      <c r="D156" s="129" t="s">
        <v>1773</v>
      </c>
      <c r="E156" s="131" t="s">
        <v>63</v>
      </c>
      <c r="F156" s="132">
        <v>34843</v>
      </c>
      <c r="G156" s="131">
        <v>26</v>
      </c>
      <c r="H156" s="133">
        <v>44587</v>
      </c>
      <c r="I156" s="155">
        <v>44767</v>
      </c>
      <c r="J156" s="129" t="s">
        <v>1028</v>
      </c>
      <c r="K156" s="130" t="s">
        <v>65</v>
      </c>
      <c r="L156" s="156" t="s">
        <v>1331</v>
      </c>
      <c r="M156" s="157">
        <f t="shared" ref="M156:M175" si="28">EDATE(H156,0)</f>
        <v>44587</v>
      </c>
      <c r="N156" s="157">
        <f t="shared" si="26"/>
        <v>44952</v>
      </c>
      <c r="O156" s="128" t="s">
        <v>130</v>
      </c>
      <c r="P156" s="128" t="s">
        <v>68</v>
      </c>
      <c r="Q156" s="161" t="str">
        <f ca="1" t="shared" ref="Q156:R171" si="29">CONCATENATE("H.N.",RANDBETWEEN(1,20),", Gali No ",RANDBETWEEN(1,10),", &lt;Mohalla/Area&gt;, ","&lt;Landmark&gt;, ","Delhi -",RANDBETWEEN(110010,110099))</f>
        <v>H.N.7, Gali No 10, &lt;Mohalla/Area&gt;, &lt;Landmark&gt;, Delhi -110077</v>
      </c>
      <c r="R156" s="161" t="str">
        <f ca="1" t="shared" si="29"/>
        <v>H.N.14, Gali No 2, &lt;Mohalla/Area&gt;, &lt;Landmark&gt;, Delhi -110042</v>
      </c>
      <c r="S156" s="128" t="s">
        <v>69</v>
      </c>
      <c r="T156" s="128" t="s">
        <v>69</v>
      </c>
      <c r="U156" s="128">
        <f ca="1">RANDBETWEEN(1111111,9999999)</f>
        <v>9437861</v>
      </c>
      <c r="V156" s="128">
        <v>9856484265</v>
      </c>
      <c r="W156" s="128">
        <f ca="1">RANDBETWEEN(1111111111,9999999999)</f>
        <v>9605386669</v>
      </c>
      <c r="X156" s="128" t="s">
        <v>115</v>
      </c>
      <c r="Y156" s="164" t="s">
        <v>1774</v>
      </c>
      <c r="Z156" s="164" t="s">
        <v>1775</v>
      </c>
      <c r="AA156" s="165" t="s">
        <v>1776</v>
      </c>
      <c r="AB156" s="130" t="s">
        <v>74</v>
      </c>
      <c r="AC156" s="130" t="s">
        <v>1777</v>
      </c>
      <c r="AD156" s="130" t="s">
        <v>1681</v>
      </c>
      <c r="AE156" s="130" t="s">
        <v>1778</v>
      </c>
      <c r="AF156" s="128" t="s">
        <v>1779</v>
      </c>
      <c r="AG156" s="169">
        <v>101236546816</v>
      </c>
      <c r="AH156" s="130" t="s">
        <v>79</v>
      </c>
      <c r="AI156" s="170" t="s">
        <v>79</v>
      </c>
      <c r="AJ156" s="131" t="s">
        <v>1780</v>
      </c>
      <c r="AK156" s="159" t="s">
        <v>1781</v>
      </c>
      <c r="AL156" s="159" t="s">
        <v>66</v>
      </c>
      <c r="AM156" s="159" t="s">
        <v>69</v>
      </c>
      <c r="AN156" s="159" t="s">
        <v>81</v>
      </c>
      <c r="AO156" s="159" t="s">
        <v>142</v>
      </c>
      <c r="AP156" s="181" t="s">
        <v>109</v>
      </c>
      <c r="AQ156" s="181" t="s">
        <v>109</v>
      </c>
      <c r="AR156" s="182">
        <v>22375</v>
      </c>
      <c r="AS156" s="182">
        <v>22375</v>
      </c>
      <c r="AT156" s="182">
        <v>0</v>
      </c>
      <c r="AU156" s="183">
        <f t="shared" si="22"/>
        <v>44750</v>
      </c>
      <c r="AV156" s="183">
        <v>0</v>
      </c>
      <c r="AW156" s="183">
        <v>0</v>
      </c>
      <c r="AX156" s="183">
        <v>44750</v>
      </c>
      <c r="AY156" s="183">
        <v>1800</v>
      </c>
      <c r="AZ156" s="183">
        <v>0</v>
      </c>
      <c r="BA156" s="193">
        <v>44750</v>
      </c>
      <c r="BB156" s="159" t="s">
        <v>173</v>
      </c>
      <c r="BC156" s="183">
        <v>0</v>
      </c>
      <c r="BD156" s="183">
        <v>0</v>
      </c>
      <c r="BE156" s="183">
        <v>0</v>
      </c>
      <c r="BF156" s="183">
        <v>0</v>
      </c>
      <c r="BG156" s="183">
        <v>0</v>
      </c>
      <c r="BH156" s="183">
        <v>0</v>
      </c>
    </row>
    <row r="157" customHeight="1" spans="1:60">
      <c r="A157" s="128">
        <v>156</v>
      </c>
      <c r="B157" s="129" t="s">
        <v>1782</v>
      </c>
      <c r="C157" s="130" t="s">
        <v>1783</v>
      </c>
      <c r="D157" s="129" t="s">
        <v>1784</v>
      </c>
      <c r="E157" s="131" t="s">
        <v>63</v>
      </c>
      <c r="F157" s="134">
        <v>35924</v>
      </c>
      <c r="G157" s="128">
        <f ca="1">DATEDIF(F157,TODAY(),"y")</f>
        <v>25</v>
      </c>
      <c r="H157" s="133">
        <v>44588</v>
      </c>
      <c r="I157" s="158">
        <f t="shared" ref="I157:I171" si="30">EDATE(H157,6)</f>
        <v>44769</v>
      </c>
      <c r="J157" s="129" t="s">
        <v>1028</v>
      </c>
      <c r="K157" s="130" t="s">
        <v>128</v>
      </c>
      <c r="L157" s="130" t="s">
        <v>66</v>
      </c>
      <c r="M157" s="157">
        <f t="shared" si="28"/>
        <v>44588</v>
      </c>
      <c r="N157" s="157">
        <f t="shared" ref="N157:N159" si="31">EDATE(M157,12)</f>
        <v>44953</v>
      </c>
      <c r="O157" s="128" t="s">
        <v>130</v>
      </c>
      <c r="P157" s="159" t="s">
        <v>294</v>
      </c>
      <c r="Q157" s="161" t="str">
        <f ca="1" t="shared" si="29"/>
        <v>H.N.4, Gali No 2, &lt;Mohalla/Area&gt;, &lt;Landmark&gt;, Delhi -110089</v>
      </c>
      <c r="R157" s="161" t="str">
        <f ca="1" t="shared" si="29"/>
        <v>H.N.13, Gali No 8, &lt;Mohalla/Area&gt;, &lt;Landmark&gt;, Delhi -110048</v>
      </c>
      <c r="S157" s="128" t="s">
        <v>69</v>
      </c>
      <c r="T157" s="128" t="s">
        <v>69</v>
      </c>
      <c r="U157" s="128">
        <f ca="1" t="shared" ref="U157:U175" si="32">RANDBETWEEN(1111111,9999999)</f>
        <v>1115951</v>
      </c>
      <c r="V157" s="128">
        <v>9856484265</v>
      </c>
      <c r="W157" s="128">
        <f ca="1" t="shared" ref="W157:W175" si="33">RANDBETWEEN(1111111111,9999999999)</f>
        <v>9176341030</v>
      </c>
      <c r="X157" s="128" t="s">
        <v>115</v>
      </c>
      <c r="Y157" s="164" t="s">
        <v>1785</v>
      </c>
      <c r="Z157" s="164" t="s">
        <v>1786</v>
      </c>
      <c r="AA157" s="165" t="s">
        <v>1776</v>
      </c>
      <c r="AB157" s="130" t="s">
        <v>74</v>
      </c>
      <c r="AC157" s="130" t="s">
        <v>1787</v>
      </c>
      <c r="AD157" s="130" t="s">
        <v>1681</v>
      </c>
      <c r="AE157" s="130" t="s">
        <v>1788</v>
      </c>
      <c r="AF157" s="128" t="s">
        <v>1789</v>
      </c>
      <c r="AG157" s="169">
        <v>121365417894</v>
      </c>
      <c r="AH157" s="130" t="s">
        <v>1790</v>
      </c>
      <c r="AI157" s="170">
        <v>1143853440</v>
      </c>
      <c r="AJ157" s="131" t="s">
        <v>1791</v>
      </c>
      <c r="AK157" s="171" t="s">
        <v>80</v>
      </c>
      <c r="AL157" s="159" t="s">
        <v>80</v>
      </c>
      <c r="AM157" s="159" t="s">
        <v>69</v>
      </c>
      <c r="AN157" s="129" t="s">
        <v>81</v>
      </c>
      <c r="AO157" s="159" t="s">
        <v>142</v>
      </c>
      <c r="AP157" s="181" t="s">
        <v>83</v>
      </c>
      <c r="AQ157" s="181" t="s">
        <v>109</v>
      </c>
      <c r="AR157" s="182">
        <v>28300</v>
      </c>
      <c r="AS157" s="182">
        <v>28300</v>
      </c>
      <c r="AT157" s="182">
        <v>0</v>
      </c>
      <c r="AU157" s="183">
        <f t="shared" si="22"/>
        <v>56600</v>
      </c>
      <c r="AV157" s="183">
        <v>1800</v>
      </c>
      <c r="AW157" s="183">
        <v>0</v>
      </c>
      <c r="AX157" s="183">
        <v>58400</v>
      </c>
      <c r="AY157" s="183">
        <v>1800</v>
      </c>
      <c r="AZ157" s="183">
        <v>0</v>
      </c>
      <c r="BA157" s="193">
        <v>37900</v>
      </c>
      <c r="BB157" s="131" t="s">
        <v>199</v>
      </c>
      <c r="BC157" s="183">
        <v>0</v>
      </c>
      <c r="BD157" s="183">
        <v>0</v>
      </c>
      <c r="BE157" s="183">
        <v>0</v>
      </c>
      <c r="BF157" s="183">
        <v>0</v>
      </c>
      <c r="BG157" s="183">
        <v>0</v>
      </c>
      <c r="BH157" s="183">
        <v>0</v>
      </c>
    </row>
    <row r="158" customHeight="1" spans="1:60">
      <c r="A158" s="128">
        <v>157</v>
      </c>
      <c r="B158" s="129" t="s">
        <v>1792</v>
      </c>
      <c r="C158" s="130" t="s">
        <v>1793</v>
      </c>
      <c r="D158" s="129" t="s">
        <v>1794</v>
      </c>
      <c r="E158" s="131" t="s">
        <v>63</v>
      </c>
      <c r="F158" s="135">
        <v>33896</v>
      </c>
      <c r="G158" s="128">
        <f ca="1" t="shared" ref="G158:G175" si="34">DATEDIF(F158,TODAY(),"y")</f>
        <v>31</v>
      </c>
      <c r="H158" s="133">
        <v>44589</v>
      </c>
      <c r="I158" s="158">
        <f t="shared" si="30"/>
        <v>44770</v>
      </c>
      <c r="J158" s="129" t="s">
        <v>1028</v>
      </c>
      <c r="K158" s="130" t="s">
        <v>128</v>
      </c>
      <c r="L158" s="130" t="s">
        <v>80</v>
      </c>
      <c r="M158" s="157">
        <f t="shared" si="28"/>
        <v>44589</v>
      </c>
      <c r="N158" s="157">
        <f t="shared" si="31"/>
        <v>44954</v>
      </c>
      <c r="O158" s="128" t="s">
        <v>130</v>
      </c>
      <c r="P158" s="159" t="s">
        <v>204</v>
      </c>
      <c r="Q158" s="161" t="str">
        <f ca="1" t="shared" si="29"/>
        <v>H.N.14, Gali No 7, &lt;Mohalla/Area&gt;, &lt;Landmark&gt;, Delhi -110033</v>
      </c>
      <c r="R158" s="161" t="str">
        <f ca="1" t="shared" si="29"/>
        <v>H.N.10, Gali No 8, &lt;Mohalla/Area&gt;, &lt;Landmark&gt;, Delhi -110087</v>
      </c>
      <c r="S158" s="128" t="s">
        <v>69</v>
      </c>
      <c r="T158" s="128" t="s">
        <v>69</v>
      </c>
      <c r="U158" s="128">
        <f ca="1" t="shared" si="32"/>
        <v>6300455</v>
      </c>
      <c r="V158" s="128">
        <v>9856484265</v>
      </c>
      <c r="W158" s="128">
        <f ca="1" t="shared" si="33"/>
        <v>6324359841</v>
      </c>
      <c r="X158" s="128" t="s">
        <v>115</v>
      </c>
      <c r="Y158" s="164" t="s">
        <v>1795</v>
      </c>
      <c r="Z158" s="164" t="s">
        <v>1796</v>
      </c>
      <c r="AA158" s="165" t="s">
        <v>1797</v>
      </c>
      <c r="AB158" s="130" t="s">
        <v>74</v>
      </c>
      <c r="AC158" s="130" t="s">
        <v>1798</v>
      </c>
      <c r="AD158" s="130" t="s">
        <v>1681</v>
      </c>
      <c r="AE158" s="130" t="s">
        <v>1799</v>
      </c>
      <c r="AF158" s="128" t="s">
        <v>1800</v>
      </c>
      <c r="AG158" s="169">
        <v>103985412369</v>
      </c>
      <c r="AH158" s="130" t="s">
        <v>79</v>
      </c>
      <c r="AI158" s="170" t="s">
        <v>79</v>
      </c>
      <c r="AJ158" s="131" t="s">
        <v>1801</v>
      </c>
      <c r="AK158" s="171" t="s">
        <v>80</v>
      </c>
      <c r="AL158" s="159" t="s">
        <v>80</v>
      </c>
      <c r="AM158" s="159" t="s">
        <v>69</v>
      </c>
      <c r="AN158" s="129" t="s">
        <v>81</v>
      </c>
      <c r="AO158" s="159" t="s">
        <v>142</v>
      </c>
      <c r="AP158" s="181" t="s">
        <v>83</v>
      </c>
      <c r="AQ158" s="181" t="s">
        <v>109</v>
      </c>
      <c r="AR158" s="182">
        <v>19850</v>
      </c>
      <c r="AS158" s="182">
        <v>19850</v>
      </c>
      <c r="AT158" s="182">
        <v>0</v>
      </c>
      <c r="AU158" s="183">
        <f t="shared" si="22"/>
        <v>39700</v>
      </c>
      <c r="AV158" s="183">
        <v>1800</v>
      </c>
      <c r="AW158" s="183">
        <v>0</v>
      </c>
      <c r="AX158" s="183">
        <v>41500</v>
      </c>
      <c r="AY158" s="183">
        <v>1800</v>
      </c>
      <c r="AZ158" s="183">
        <v>0</v>
      </c>
      <c r="BA158" s="193">
        <v>53200</v>
      </c>
      <c r="BB158" s="131" t="s">
        <v>173</v>
      </c>
      <c r="BC158" s="183">
        <v>0</v>
      </c>
      <c r="BD158" s="183">
        <v>0</v>
      </c>
      <c r="BE158" s="183">
        <v>0</v>
      </c>
      <c r="BF158" s="183">
        <v>0</v>
      </c>
      <c r="BG158" s="183">
        <v>0</v>
      </c>
      <c r="BH158" s="183">
        <v>0</v>
      </c>
    </row>
    <row r="159" customHeight="1" spans="1:60">
      <c r="A159" s="128">
        <v>158</v>
      </c>
      <c r="B159" s="129" t="s">
        <v>1802</v>
      </c>
      <c r="C159" s="130" t="s">
        <v>1803</v>
      </c>
      <c r="D159" s="129" t="s">
        <v>1804</v>
      </c>
      <c r="E159" s="131" t="s">
        <v>147</v>
      </c>
      <c r="F159" s="135">
        <v>34425</v>
      </c>
      <c r="G159" s="128">
        <f ca="1" t="shared" si="34"/>
        <v>29</v>
      </c>
      <c r="H159" s="133">
        <v>44590</v>
      </c>
      <c r="I159" s="158">
        <f t="shared" si="30"/>
        <v>44771</v>
      </c>
      <c r="J159" s="129" t="s">
        <v>1028</v>
      </c>
      <c r="K159" s="130" t="s">
        <v>242</v>
      </c>
      <c r="L159" s="130" t="s">
        <v>100</v>
      </c>
      <c r="M159" s="157">
        <f t="shared" si="28"/>
        <v>44590</v>
      </c>
      <c r="N159" s="157">
        <f t="shared" si="31"/>
        <v>44955</v>
      </c>
      <c r="O159" s="128" t="s">
        <v>130</v>
      </c>
      <c r="P159" s="159" t="s">
        <v>68</v>
      </c>
      <c r="Q159" s="161" t="str">
        <f ca="1" t="shared" si="29"/>
        <v>H.N.7, Gali No 2, &lt;Mohalla/Area&gt;, &lt;Landmark&gt;, Delhi -110091</v>
      </c>
      <c r="R159" s="161" t="str">
        <f ca="1" t="shared" si="29"/>
        <v>H.N.16, Gali No 3, &lt;Mohalla/Area&gt;, &lt;Landmark&gt;, Delhi -110042</v>
      </c>
      <c r="S159" s="128" t="s">
        <v>69</v>
      </c>
      <c r="T159" s="128" t="s">
        <v>69</v>
      </c>
      <c r="U159" s="128">
        <f ca="1" t="shared" si="32"/>
        <v>6950807</v>
      </c>
      <c r="V159" s="128">
        <v>9856484265</v>
      </c>
      <c r="W159" s="128">
        <f ca="1" t="shared" si="33"/>
        <v>2009333663</v>
      </c>
      <c r="X159" s="128" t="s">
        <v>115</v>
      </c>
      <c r="Y159" s="164" t="s">
        <v>1805</v>
      </c>
      <c r="Z159" s="164" t="s">
        <v>1806</v>
      </c>
      <c r="AA159" s="165" t="s">
        <v>1807</v>
      </c>
      <c r="AB159" s="130" t="s">
        <v>74</v>
      </c>
      <c r="AC159" s="130" t="s">
        <v>1808</v>
      </c>
      <c r="AD159" s="130" t="s">
        <v>1681</v>
      </c>
      <c r="AE159" s="130" t="s">
        <v>1809</v>
      </c>
      <c r="AF159" s="128" t="s">
        <v>1810</v>
      </c>
      <c r="AG159" s="169">
        <v>101254863616</v>
      </c>
      <c r="AH159" s="130" t="s">
        <v>1811</v>
      </c>
      <c r="AI159" s="170">
        <v>1113076576</v>
      </c>
      <c r="AJ159" s="131" t="s">
        <v>1812</v>
      </c>
      <c r="AK159" s="171" t="s">
        <v>66</v>
      </c>
      <c r="AL159" s="159" t="s">
        <v>66</v>
      </c>
      <c r="AM159" s="159" t="s">
        <v>69</v>
      </c>
      <c r="AN159" s="129" t="s">
        <v>81</v>
      </c>
      <c r="AO159" s="159" t="s">
        <v>123</v>
      </c>
      <c r="AP159" s="181" t="s">
        <v>83</v>
      </c>
      <c r="AQ159" s="181" t="s">
        <v>109</v>
      </c>
      <c r="AR159" s="182">
        <v>27500</v>
      </c>
      <c r="AS159" s="182">
        <v>27500</v>
      </c>
      <c r="AT159" s="182">
        <v>0</v>
      </c>
      <c r="AU159" s="183">
        <f t="shared" si="22"/>
        <v>55000</v>
      </c>
      <c r="AV159" s="183">
        <v>1800</v>
      </c>
      <c r="AW159" s="183">
        <v>0</v>
      </c>
      <c r="AX159" s="183">
        <v>56800</v>
      </c>
      <c r="AY159" s="183">
        <v>1800</v>
      </c>
      <c r="AZ159" s="183">
        <v>0</v>
      </c>
      <c r="BA159" s="193">
        <v>41000</v>
      </c>
      <c r="BB159" s="131" t="s">
        <v>173</v>
      </c>
      <c r="BC159" s="183">
        <v>0</v>
      </c>
      <c r="BD159" s="183">
        <v>0</v>
      </c>
      <c r="BE159" s="183">
        <v>0</v>
      </c>
      <c r="BF159" s="183">
        <v>0</v>
      </c>
      <c r="BG159" s="183">
        <v>0</v>
      </c>
      <c r="BH159" s="183">
        <v>0</v>
      </c>
    </row>
    <row r="160" customHeight="1" spans="1:60">
      <c r="A160" s="128">
        <v>159</v>
      </c>
      <c r="B160" s="129" t="s">
        <v>1813</v>
      </c>
      <c r="C160" s="130" t="s">
        <v>1814</v>
      </c>
      <c r="D160" s="129" t="s">
        <v>1815</v>
      </c>
      <c r="E160" s="131" t="s">
        <v>63</v>
      </c>
      <c r="F160" s="133">
        <v>31875</v>
      </c>
      <c r="G160" s="128">
        <f ca="1" t="shared" si="34"/>
        <v>36</v>
      </c>
      <c r="H160" s="133">
        <v>44591</v>
      </c>
      <c r="I160" s="158">
        <f t="shared" si="30"/>
        <v>44772</v>
      </c>
      <c r="J160" s="129" t="s">
        <v>1028</v>
      </c>
      <c r="K160" s="160" t="s">
        <v>113</v>
      </c>
      <c r="L160" s="130" t="s">
        <v>114</v>
      </c>
      <c r="M160" s="157">
        <f t="shared" si="28"/>
        <v>44591</v>
      </c>
      <c r="N160" s="157">
        <f t="shared" ref="N160:N175" si="35">EDATE(M160,12)</f>
        <v>44956</v>
      </c>
      <c r="O160" s="128" t="s">
        <v>130</v>
      </c>
      <c r="P160" s="159" t="s">
        <v>68</v>
      </c>
      <c r="Q160" s="161" t="str">
        <f ca="1" t="shared" si="29"/>
        <v>H.N.3, Gali No 2, &lt;Mohalla/Area&gt;, &lt;Landmark&gt;, Delhi -110022</v>
      </c>
      <c r="R160" s="161" t="str">
        <f ca="1" t="shared" si="29"/>
        <v>H.N.6, Gali No 4, &lt;Mohalla/Area&gt;, &lt;Landmark&gt;, Delhi -110099</v>
      </c>
      <c r="S160" s="128" t="s">
        <v>69</v>
      </c>
      <c r="T160" s="128" t="s">
        <v>69</v>
      </c>
      <c r="U160" s="128">
        <f ca="1" t="shared" si="32"/>
        <v>4626045</v>
      </c>
      <c r="V160" s="128">
        <v>9856484265</v>
      </c>
      <c r="W160" s="128">
        <f ca="1" t="shared" si="33"/>
        <v>9707800427</v>
      </c>
      <c r="X160" s="159" t="s">
        <v>333</v>
      </c>
      <c r="Y160" s="164" t="s">
        <v>1816</v>
      </c>
      <c r="Z160" s="164" t="s">
        <v>1817</v>
      </c>
      <c r="AA160" s="165" t="s">
        <v>1776</v>
      </c>
      <c r="AB160" s="130" t="s">
        <v>74</v>
      </c>
      <c r="AC160" s="130" t="s">
        <v>1818</v>
      </c>
      <c r="AD160" s="130" t="s">
        <v>1681</v>
      </c>
      <c r="AE160" s="130" t="s">
        <v>1819</v>
      </c>
      <c r="AF160" s="128" t="s">
        <v>1820</v>
      </c>
      <c r="AG160" s="169">
        <v>103912543251</v>
      </c>
      <c r="AH160" s="169" t="s">
        <v>79</v>
      </c>
      <c r="AI160" s="170" t="s">
        <v>79</v>
      </c>
      <c r="AJ160" s="131" t="s">
        <v>1770</v>
      </c>
      <c r="AK160" s="171" t="s">
        <v>66</v>
      </c>
      <c r="AL160" s="159" t="s">
        <v>66</v>
      </c>
      <c r="AM160" s="159" t="s">
        <v>69</v>
      </c>
      <c r="AN160" s="129" t="s">
        <v>81</v>
      </c>
      <c r="AO160" s="159" t="s">
        <v>123</v>
      </c>
      <c r="AP160" s="181" t="s">
        <v>83</v>
      </c>
      <c r="AQ160" s="181" t="s">
        <v>109</v>
      </c>
      <c r="AR160" s="182">
        <v>21400</v>
      </c>
      <c r="AS160" s="182">
        <v>21400</v>
      </c>
      <c r="AT160" s="182">
        <v>0</v>
      </c>
      <c r="AU160" s="183">
        <f t="shared" si="22"/>
        <v>42800</v>
      </c>
      <c r="AV160" s="183">
        <v>1800</v>
      </c>
      <c r="AW160" s="183">
        <v>0</v>
      </c>
      <c r="AX160" s="183">
        <v>44600</v>
      </c>
      <c r="AY160" s="183">
        <v>1800</v>
      </c>
      <c r="AZ160" s="183">
        <v>0</v>
      </c>
      <c r="BA160" s="193">
        <v>44750</v>
      </c>
      <c r="BB160" s="131" t="s">
        <v>173</v>
      </c>
      <c r="BC160" s="183">
        <v>0</v>
      </c>
      <c r="BD160" s="183">
        <v>0</v>
      </c>
      <c r="BE160" s="183">
        <v>0</v>
      </c>
      <c r="BF160" s="183">
        <v>0</v>
      </c>
      <c r="BG160" s="183">
        <v>0</v>
      </c>
      <c r="BH160" s="183">
        <v>0</v>
      </c>
    </row>
    <row r="161" customHeight="1" spans="1:60">
      <c r="A161" s="128">
        <v>160</v>
      </c>
      <c r="B161" s="129" t="s">
        <v>1821</v>
      </c>
      <c r="C161" s="130" t="s">
        <v>1822</v>
      </c>
      <c r="D161" s="129" t="s">
        <v>1823</v>
      </c>
      <c r="E161" s="131" t="s">
        <v>147</v>
      </c>
      <c r="F161" s="133">
        <v>33936</v>
      </c>
      <c r="G161" s="128">
        <f ca="1" t="shared" si="34"/>
        <v>30</v>
      </c>
      <c r="H161" s="133">
        <v>44592</v>
      </c>
      <c r="I161" s="158">
        <f t="shared" si="30"/>
        <v>44773</v>
      </c>
      <c r="J161" s="129" t="s">
        <v>1028</v>
      </c>
      <c r="K161" s="130" t="s">
        <v>113</v>
      </c>
      <c r="L161" s="130" t="s">
        <v>129</v>
      </c>
      <c r="M161" s="157">
        <f t="shared" si="28"/>
        <v>44592</v>
      </c>
      <c r="N161" s="157">
        <f t="shared" si="35"/>
        <v>44957</v>
      </c>
      <c r="O161" s="159" t="s">
        <v>67</v>
      </c>
      <c r="P161" s="159" t="s">
        <v>204</v>
      </c>
      <c r="Q161" s="161" t="str">
        <f ca="1" t="shared" si="29"/>
        <v>H.N.1, Gali No 2, &lt;Mohalla/Area&gt;, &lt;Landmark&gt;, Delhi -110014</v>
      </c>
      <c r="R161" s="161" t="str">
        <f ca="1" t="shared" si="29"/>
        <v>H.N.11, Gali No 7, &lt;Mohalla/Area&gt;, &lt;Landmark&gt;, Delhi -110095</v>
      </c>
      <c r="S161" s="128" t="s">
        <v>69</v>
      </c>
      <c r="T161" s="128" t="s">
        <v>69</v>
      </c>
      <c r="U161" s="128">
        <f ca="1" t="shared" si="32"/>
        <v>6454930</v>
      </c>
      <c r="V161" s="128">
        <v>9856484265</v>
      </c>
      <c r="W161" s="128">
        <f ca="1" t="shared" si="33"/>
        <v>2414481566</v>
      </c>
      <c r="X161" s="128" t="s">
        <v>115</v>
      </c>
      <c r="Y161" s="164" t="s">
        <v>1824</v>
      </c>
      <c r="Z161" s="164" t="s">
        <v>1825</v>
      </c>
      <c r="AA161" s="165" t="s">
        <v>1797</v>
      </c>
      <c r="AB161" s="130" t="s">
        <v>74</v>
      </c>
      <c r="AC161" s="130" t="s">
        <v>1826</v>
      </c>
      <c r="AD161" s="130" t="s">
        <v>1681</v>
      </c>
      <c r="AE161" s="130" t="s">
        <v>1827</v>
      </c>
      <c r="AF161" s="128" t="s">
        <v>1828</v>
      </c>
      <c r="AG161" s="169">
        <v>103978784592</v>
      </c>
      <c r="AH161" s="130" t="s">
        <v>1829</v>
      </c>
      <c r="AI161" s="170">
        <v>1175115811</v>
      </c>
      <c r="AJ161" s="131" t="s">
        <v>1608</v>
      </c>
      <c r="AK161" s="171" t="s">
        <v>129</v>
      </c>
      <c r="AL161" s="159" t="s">
        <v>129</v>
      </c>
      <c r="AM161" s="159" t="s">
        <v>785</v>
      </c>
      <c r="AN161" s="129" t="s">
        <v>81</v>
      </c>
      <c r="AO161" s="159" t="s">
        <v>123</v>
      </c>
      <c r="AP161" s="181" t="s">
        <v>109</v>
      </c>
      <c r="AQ161" s="181" t="s">
        <v>109</v>
      </c>
      <c r="AR161" s="182">
        <v>22375</v>
      </c>
      <c r="AS161" s="182">
        <v>22375</v>
      </c>
      <c r="AT161" s="182">
        <v>0</v>
      </c>
      <c r="AU161" s="183">
        <f t="shared" si="22"/>
        <v>44750</v>
      </c>
      <c r="AV161" s="183">
        <v>0</v>
      </c>
      <c r="AW161" s="183">
        <v>0</v>
      </c>
      <c r="AX161" s="183">
        <v>44750</v>
      </c>
      <c r="AY161" s="183">
        <v>1800</v>
      </c>
      <c r="AZ161" s="183">
        <v>0</v>
      </c>
      <c r="BA161" s="193">
        <v>20088</v>
      </c>
      <c r="BB161" s="131" t="s">
        <v>173</v>
      </c>
      <c r="BC161" s="183">
        <v>0</v>
      </c>
      <c r="BD161" s="183">
        <v>0</v>
      </c>
      <c r="BE161" s="183">
        <v>0</v>
      </c>
      <c r="BF161" s="183">
        <v>0</v>
      </c>
      <c r="BG161" s="183">
        <v>0</v>
      </c>
      <c r="BH161" s="183">
        <v>0</v>
      </c>
    </row>
    <row r="162" customHeight="1" spans="1:60">
      <c r="A162" s="128">
        <v>161</v>
      </c>
      <c r="B162" s="129" t="s">
        <v>1830</v>
      </c>
      <c r="C162" s="130" t="s">
        <v>1831</v>
      </c>
      <c r="D162" s="129" t="s">
        <v>1832</v>
      </c>
      <c r="E162" s="131" t="s">
        <v>63</v>
      </c>
      <c r="F162" s="133">
        <v>33827</v>
      </c>
      <c r="G162" s="128">
        <f ca="1" t="shared" si="34"/>
        <v>31</v>
      </c>
      <c r="H162" s="133">
        <v>44593</v>
      </c>
      <c r="I162" s="158">
        <f t="shared" si="30"/>
        <v>44774</v>
      </c>
      <c r="J162" s="129" t="s">
        <v>1028</v>
      </c>
      <c r="K162" s="130" t="s">
        <v>88</v>
      </c>
      <c r="L162" s="130" t="s">
        <v>149</v>
      </c>
      <c r="M162" s="157">
        <f t="shared" si="28"/>
        <v>44593</v>
      </c>
      <c r="N162" s="157">
        <f t="shared" si="35"/>
        <v>44958</v>
      </c>
      <c r="O162" s="128" t="s">
        <v>130</v>
      </c>
      <c r="P162" s="159" t="s">
        <v>294</v>
      </c>
      <c r="Q162" s="161" t="str">
        <f ca="1" t="shared" si="29"/>
        <v>H.N.12, Gali No 1, &lt;Mohalla/Area&gt;, &lt;Landmark&gt;, Delhi -110048</v>
      </c>
      <c r="R162" s="161" t="str">
        <f ca="1">CONCATENATE("H.N.",RANDBETWEEN(1,20),", Gali No ",RANDBETWEEN(1,10),", &lt;Mohalla/Area&gt;, ","&lt;Landmark&gt;, ","Benglore -",RANDBETWEEN(110010,110099))</f>
        <v>H.N.16, Gali No 4, &lt;Mohalla/Area&gt;, &lt;Landmark&gt;, Benglore -110019</v>
      </c>
      <c r="S162" s="159" t="s">
        <v>1833</v>
      </c>
      <c r="T162" s="159" t="s">
        <v>786</v>
      </c>
      <c r="U162" s="128">
        <f ca="1" t="shared" si="32"/>
        <v>9508503</v>
      </c>
      <c r="V162" s="128">
        <v>9856484265</v>
      </c>
      <c r="W162" s="128">
        <f ca="1" t="shared" si="33"/>
        <v>3760778261</v>
      </c>
      <c r="X162" s="128" t="s">
        <v>115</v>
      </c>
      <c r="Y162" s="164" t="s">
        <v>1834</v>
      </c>
      <c r="Z162" s="164" t="s">
        <v>1835</v>
      </c>
      <c r="AA162" s="165" t="s">
        <v>1776</v>
      </c>
      <c r="AB162" s="130" t="s">
        <v>74</v>
      </c>
      <c r="AC162" s="130" t="s">
        <v>1777</v>
      </c>
      <c r="AD162" s="130" t="s">
        <v>1681</v>
      </c>
      <c r="AE162" s="130" t="s">
        <v>1836</v>
      </c>
      <c r="AF162" s="128" t="s">
        <v>1837</v>
      </c>
      <c r="AG162" s="169">
        <v>103978213656</v>
      </c>
      <c r="AH162" s="130" t="s">
        <v>1838</v>
      </c>
      <c r="AI162" s="170" t="s">
        <v>79</v>
      </c>
      <c r="AJ162" s="131" t="s">
        <v>1839</v>
      </c>
      <c r="AK162" s="171" t="s">
        <v>129</v>
      </c>
      <c r="AL162" s="159" t="s">
        <v>129</v>
      </c>
      <c r="AM162" s="159" t="s">
        <v>69</v>
      </c>
      <c r="AN162" s="129" t="s">
        <v>81</v>
      </c>
      <c r="AO162" s="159" t="s">
        <v>123</v>
      </c>
      <c r="AP162" s="181" t="s">
        <v>83</v>
      </c>
      <c r="AQ162" s="181" t="s">
        <v>83</v>
      </c>
      <c r="AR162" s="182">
        <v>14635.48</v>
      </c>
      <c r="AS162" s="182">
        <v>7208.52</v>
      </c>
      <c r="AT162" s="182">
        <v>0</v>
      </c>
      <c r="AU162" s="183">
        <f t="shared" si="22"/>
        <v>21844</v>
      </c>
      <c r="AV162" s="183">
        <v>1756</v>
      </c>
      <c r="AW162" s="183">
        <v>0</v>
      </c>
      <c r="AX162" s="183">
        <v>23600</v>
      </c>
      <c r="AY162" s="183">
        <v>0</v>
      </c>
      <c r="AZ162" s="183">
        <v>0</v>
      </c>
      <c r="BA162" s="194">
        <v>57500</v>
      </c>
      <c r="BB162" s="195" t="s">
        <v>143</v>
      </c>
      <c r="BC162" s="183">
        <v>0</v>
      </c>
      <c r="BD162" s="183">
        <v>0</v>
      </c>
      <c r="BE162" s="183">
        <v>0</v>
      </c>
      <c r="BF162" s="183">
        <v>0</v>
      </c>
      <c r="BG162" s="183">
        <v>0</v>
      </c>
      <c r="BH162" s="183">
        <v>0</v>
      </c>
    </row>
    <row r="163" customHeight="1" spans="1:60">
      <c r="A163" s="128">
        <v>162</v>
      </c>
      <c r="B163" s="129" t="s">
        <v>1840</v>
      </c>
      <c r="C163" s="130" t="s">
        <v>1841</v>
      </c>
      <c r="D163" s="129" t="s">
        <v>1842</v>
      </c>
      <c r="E163" s="131" t="s">
        <v>63</v>
      </c>
      <c r="F163" s="136">
        <v>32264</v>
      </c>
      <c r="G163" s="128">
        <f ca="1" t="shared" si="34"/>
        <v>35</v>
      </c>
      <c r="H163" s="133">
        <v>44594</v>
      </c>
      <c r="I163" s="158">
        <f t="shared" si="30"/>
        <v>44775</v>
      </c>
      <c r="J163" s="129" t="s">
        <v>1028</v>
      </c>
      <c r="K163" s="130" t="s">
        <v>292</v>
      </c>
      <c r="L163" s="130" t="s">
        <v>162</v>
      </c>
      <c r="M163" s="157">
        <f t="shared" si="28"/>
        <v>44594</v>
      </c>
      <c r="N163" s="157">
        <f t="shared" si="35"/>
        <v>44959</v>
      </c>
      <c r="O163" s="159" t="s">
        <v>1113</v>
      </c>
      <c r="P163" s="159" t="s">
        <v>68</v>
      </c>
      <c r="Q163" s="161" t="str">
        <f ca="1" t="shared" si="29"/>
        <v>H.N.20, Gali No 5, &lt;Mohalla/Area&gt;, &lt;Landmark&gt;, Delhi -110057</v>
      </c>
      <c r="R163" s="161" t="str">
        <f ca="1" t="shared" si="29"/>
        <v>H.N.12, Gali No 3, &lt;Mohalla/Area&gt;, &lt;Landmark&gt;, Delhi -110090</v>
      </c>
      <c r="S163" s="128" t="s">
        <v>69</v>
      </c>
      <c r="T163" s="128" t="s">
        <v>69</v>
      </c>
      <c r="U163" s="128">
        <f ca="1" t="shared" si="32"/>
        <v>6186592</v>
      </c>
      <c r="V163" s="128">
        <v>9856484265</v>
      </c>
      <c r="W163" s="128">
        <f ca="1" t="shared" si="33"/>
        <v>8201055595</v>
      </c>
      <c r="X163" s="159" t="s">
        <v>333</v>
      </c>
      <c r="Y163" s="164" t="s">
        <v>1843</v>
      </c>
      <c r="Z163" s="164" t="s">
        <v>1844</v>
      </c>
      <c r="AA163" s="165" t="s">
        <v>1845</v>
      </c>
      <c r="AB163" s="130" t="s">
        <v>74</v>
      </c>
      <c r="AC163" s="130" t="s">
        <v>1846</v>
      </c>
      <c r="AD163" s="130" t="s">
        <v>1681</v>
      </c>
      <c r="AE163" s="130" t="s">
        <v>1847</v>
      </c>
      <c r="AF163" s="128" t="s">
        <v>1848</v>
      </c>
      <c r="AG163" s="169">
        <v>186578822816</v>
      </c>
      <c r="AH163" s="130" t="s">
        <v>1561</v>
      </c>
      <c r="AI163" s="170">
        <v>1113076577</v>
      </c>
      <c r="AJ163" s="131" t="s">
        <v>1608</v>
      </c>
      <c r="AK163" s="171" t="s">
        <v>66</v>
      </c>
      <c r="AL163" s="159" t="s">
        <v>66</v>
      </c>
      <c r="AM163" s="159" t="s">
        <v>69</v>
      </c>
      <c r="AN163" s="129" t="s">
        <v>81</v>
      </c>
      <c r="AO163" s="159" t="s">
        <v>142</v>
      </c>
      <c r="AP163" s="184" t="s">
        <v>83</v>
      </c>
      <c r="AQ163" s="184" t="s">
        <v>109</v>
      </c>
      <c r="AR163" s="185">
        <v>29650</v>
      </c>
      <c r="AS163" s="185">
        <v>29650</v>
      </c>
      <c r="AT163" s="182">
        <v>0</v>
      </c>
      <c r="AU163" s="183">
        <f t="shared" si="22"/>
        <v>59300</v>
      </c>
      <c r="AV163" s="186">
        <v>1800</v>
      </c>
      <c r="AW163" s="186">
        <v>0</v>
      </c>
      <c r="AX163" s="186">
        <v>61100</v>
      </c>
      <c r="AY163" s="183">
        <v>1756</v>
      </c>
      <c r="AZ163" s="183">
        <v>0</v>
      </c>
      <c r="BA163" s="193">
        <v>40700</v>
      </c>
      <c r="BB163" s="131" t="s">
        <v>173</v>
      </c>
      <c r="BC163" s="186">
        <v>0</v>
      </c>
      <c r="BD163" s="186">
        <v>0</v>
      </c>
      <c r="BE163" s="186">
        <v>0</v>
      </c>
      <c r="BF163" s="186">
        <v>0</v>
      </c>
      <c r="BG163" s="186">
        <v>0</v>
      </c>
      <c r="BH163" s="186">
        <v>0</v>
      </c>
    </row>
    <row r="164" customHeight="1" spans="1:60">
      <c r="A164" s="128">
        <v>163</v>
      </c>
      <c r="B164" s="129" t="s">
        <v>1849</v>
      </c>
      <c r="C164" s="130" t="s">
        <v>1850</v>
      </c>
      <c r="D164" s="129" t="s">
        <v>1851</v>
      </c>
      <c r="E164" s="131" t="s">
        <v>63</v>
      </c>
      <c r="F164" s="133">
        <v>31426</v>
      </c>
      <c r="G164" s="128">
        <f ca="1" t="shared" si="34"/>
        <v>37</v>
      </c>
      <c r="H164" s="133">
        <v>44595</v>
      </c>
      <c r="I164" s="158">
        <f t="shared" si="30"/>
        <v>44776</v>
      </c>
      <c r="J164" s="129" t="s">
        <v>1028</v>
      </c>
      <c r="K164" s="130" t="s">
        <v>128</v>
      </c>
      <c r="L164" s="130" t="s">
        <v>177</v>
      </c>
      <c r="M164" s="157">
        <f t="shared" si="28"/>
        <v>44595</v>
      </c>
      <c r="N164" s="157">
        <f t="shared" si="35"/>
        <v>44960</v>
      </c>
      <c r="O164" s="128" t="s">
        <v>130</v>
      </c>
      <c r="P164" s="159" t="s">
        <v>204</v>
      </c>
      <c r="Q164" s="161" t="str">
        <f ca="1" t="shared" si="29"/>
        <v>H.N.7, Gali No 3, &lt;Mohalla/Area&gt;, &lt;Landmark&gt;, Delhi -110088</v>
      </c>
      <c r="R164" s="161" t="str">
        <f ca="1" t="shared" si="29"/>
        <v>H.N.8, Gali No 1, &lt;Mohalla/Area&gt;, &lt;Landmark&gt;, Delhi -110050</v>
      </c>
      <c r="S164" s="128" t="s">
        <v>69</v>
      </c>
      <c r="T164" s="128" t="s">
        <v>69</v>
      </c>
      <c r="U164" s="128">
        <f ca="1" t="shared" si="32"/>
        <v>6362801</v>
      </c>
      <c r="V164" s="128">
        <v>9856484265</v>
      </c>
      <c r="W164" s="128">
        <f ca="1" t="shared" si="33"/>
        <v>1643735389</v>
      </c>
      <c r="X164" s="128" t="s">
        <v>115</v>
      </c>
      <c r="Y164" s="164" t="s">
        <v>1852</v>
      </c>
      <c r="Z164" s="164" t="s">
        <v>1853</v>
      </c>
      <c r="AA164" s="165" t="s">
        <v>1854</v>
      </c>
      <c r="AB164" s="130" t="s">
        <v>74</v>
      </c>
      <c r="AC164" s="130" t="s">
        <v>1855</v>
      </c>
      <c r="AD164" s="130" t="s">
        <v>1681</v>
      </c>
      <c r="AE164" s="130" t="s">
        <v>1856</v>
      </c>
      <c r="AF164" s="128" t="s">
        <v>1857</v>
      </c>
      <c r="AG164" s="169">
        <v>101458822816</v>
      </c>
      <c r="AH164" s="169" t="s">
        <v>79</v>
      </c>
      <c r="AI164" s="170" t="s">
        <v>79</v>
      </c>
      <c r="AJ164" s="131" t="s">
        <v>1608</v>
      </c>
      <c r="AK164" s="171" t="s">
        <v>186</v>
      </c>
      <c r="AL164" s="159" t="s">
        <v>186</v>
      </c>
      <c r="AM164" s="159" t="s">
        <v>69</v>
      </c>
      <c r="AN164" s="129" t="s">
        <v>81</v>
      </c>
      <c r="AO164" s="159" t="s">
        <v>142</v>
      </c>
      <c r="AP164" s="181" t="s">
        <v>83</v>
      </c>
      <c r="AQ164" s="181" t="s">
        <v>109</v>
      </c>
      <c r="AR164" s="182">
        <v>21250</v>
      </c>
      <c r="AS164" s="182">
        <v>21250</v>
      </c>
      <c r="AT164" s="182">
        <v>0</v>
      </c>
      <c r="AU164" s="183">
        <f t="shared" si="22"/>
        <v>42500</v>
      </c>
      <c r="AV164" s="183">
        <v>1800</v>
      </c>
      <c r="AW164" s="183">
        <v>0</v>
      </c>
      <c r="AX164" s="183">
        <v>44300</v>
      </c>
      <c r="AY164" s="186">
        <v>1800</v>
      </c>
      <c r="AZ164" s="186">
        <v>0</v>
      </c>
      <c r="BA164" s="193">
        <v>33100</v>
      </c>
      <c r="BB164" s="131" t="s">
        <v>173</v>
      </c>
      <c r="BC164" s="183">
        <v>0</v>
      </c>
      <c r="BD164" s="183">
        <v>0</v>
      </c>
      <c r="BE164" s="183">
        <v>0</v>
      </c>
      <c r="BF164" s="183">
        <v>0</v>
      </c>
      <c r="BG164" s="183">
        <v>0</v>
      </c>
      <c r="BH164" s="183">
        <v>0</v>
      </c>
    </row>
    <row r="165" customHeight="1" spans="1:60">
      <c r="A165" s="128">
        <v>164</v>
      </c>
      <c r="B165" s="129" t="s">
        <v>1858</v>
      </c>
      <c r="C165" s="130" t="s">
        <v>1859</v>
      </c>
      <c r="D165" s="129" t="s">
        <v>1860</v>
      </c>
      <c r="E165" s="131" t="s">
        <v>147</v>
      </c>
      <c r="F165" s="133">
        <v>34346</v>
      </c>
      <c r="G165" s="128">
        <f ca="1" t="shared" si="34"/>
        <v>29</v>
      </c>
      <c r="H165" s="133">
        <v>44596</v>
      </c>
      <c r="I165" s="158">
        <f t="shared" si="30"/>
        <v>44777</v>
      </c>
      <c r="J165" s="129" t="s">
        <v>1028</v>
      </c>
      <c r="K165" s="156" t="s">
        <v>128</v>
      </c>
      <c r="L165" s="130" t="s">
        <v>186</v>
      </c>
      <c r="M165" s="157">
        <f t="shared" si="28"/>
        <v>44596</v>
      </c>
      <c r="N165" s="157">
        <f t="shared" si="35"/>
        <v>44961</v>
      </c>
      <c r="O165" s="159" t="s">
        <v>67</v>
      </c>
      <c r="P165" s="159" t="s">
        <v>294</v>
      </c>
      <c r="Q165" s="161" t="str">
        <f ca="1" t="shared" si="29"/>
        <v>H.N.19, Gali No 7, &lt;Mohalla/Area&gt;, &lt;Landmark&gt;, Delhi -110097</v>
      </c>
      <c r="R165" s="161" t="str">
        <f ca="1" t="shared" si="29"/>
        <v>H.N.12, Gali No 2, &lt;Mohalla/Area&gt;, &lt;Landmark&gt;, Delhi -110027</v>
      </c>
      <c r="S165" s="128" t="s">
        <v>69</v>
      </c>
      <c r="T165" s="128" t="s">
        <v>69</v>
      </c>
      <c r="U165" s="128">
        <f ca="1" t="shared" si="32"/>
        <v>1762765</v>
      </c>
      <c r="V165" s="128">
        <v>9856484265</v>
      </c>
      <c r="W165" s="128">
        <f ca="1" t="shared" si="33"/>
        <v>6197202227</v>
      </c>
      <c r="X165" s="159" t="s">
        <v>333</v>
      </c>
      <c r="Y165" s="164" t="s">
        <v>1861</v>
      </c>
      <c r="Z165" s="164" t="s">
        <v>1862</v>
      </c>
      <c r="AA165" s="165" t="s">
        <v>1776</v>
      </c>
      <c r="AB165" s="130" t="s">
        <v>74</v>
      </c>
      <c r="AC165" s="130" t="s">
        <v>1863</v>
      </c>
      <c r="AD165" s="130" t="s">
        <v>1681</v>
      </c>
      <c r="AE165" s="130" t="s">
        <v>1864</v>
      </c>
      <c r="AF165" s="128" t="s">
        <v>1754</v>
      </c>
      <c r="AG165" s="169">
        <v>102978822816</v>
      </c>
      <c r="AH165" s="169" t="s">
        <v>79</v>
      </c>
      <c r="AI165" s="170" t="s">
        <v>79</v>
      </c>
      <c r="AJ165" s="131" t="s">
        <v>1608</v>
      </c>
      <c r="AK165" s="171" t="s">
        <v>129</v>
      </c>
      <c r="AL165" s="159" t="s">
        <v>129</v>
      </c>
      <c r="AM165" s="159" t="s">
        <v>69</v>
      </c>
      <c r="AN165" s="129" t="s">
        <v>81</v>
      </c>
      <c r="AO165" s="159" t="s">
        <v>123</v>
      </c>
      <c r="AP165" s="181" t="s">
        <v>109</v>
      </c>
      <c r="AQ165" s="181" t="s">
        <v>109</v>
      </c>
      <c r="AR165" s="182">
        <v>16550</v>
      </c>
      <c r="AS165" s="182">
        <v>16550</v>
      </c>
      <c r="AT165" s="182">
        <v>0</v>
      </c>
      <c r="AU165" s="183">
        <f t="shared" si="22"/>
        <v>33100</v>
      </c>
      <c r="AV165" s="183">
        <v>0</v>
      </c>
      <c r="AW165" s="183">
        <v>0</v>
      </c>
      <c r="AX165" s="183">
        <v>33100</v>
      </c>
      <c r="AY165" s="183">
        <v>1800</v>
      </c>
      <c r="AZ165" s="183">
        <v>0</v>
      </c>
      <c r="BA165" s="193">
        <v>51800</v>
      </c>
      <c r="BB165" s="131" t="s">
        <v>124</v>
      </c>
      <c r="BC165" s="183">
        <v>0</v>
      </c>
      <c r="BD165" s="183">
        <v>0</v>
      </c>
      <c r="BE165" s="183">
        <v>0</v>
      </c>
      <c r="BF165" s="183">
        <v>0</v>
      </c>
      <c r="BG165" s="183">
        <v>0</v>
      </c>
      <c r="BH165" s="183">
        <v>0</v>
      </c>
    </row>
    <row r="166" customHeight="1" spans="1:60">
      <c r="A166" s="128">
        <v>165</v>
      </c>
      <c r="B166" s="129" t="s">
        <v>1865</v>
      </c>
      <c r="C166" s="130" t="s">
        <v>1866</v>
      </c>
      <c r="D166" s="129" t="s">
        <v>1867</v>
      </c>
      <c r="E166" s="131" t="s">
        <v>147</v>
      </c>
      <c r="F166" s="136">
        <v>33881</v>
      </c>
      <c r="G166" s="128">
        <f ca="1" t="shared" si="34"/>
        <v>31</v>
      </c>
      <c r="H166" s="133">
        <v>44597</v>
      </c>
      <c r="I166" s="158">
        <f t="shared" si="30"/>
        <v>44778</v>
      </c>
      <c r="J166" s="129" t="s">
        <v>1028</v>
      </c>
      <c r="K166" s="156" t="s">
        <v>128</v>
      </c>
      <c r="L166" s="130" t="s">
        <v>203</v>
      </c>
      <c r="M166" s="157">
        <f t="shared" si="28"/>
        <v>44597</v>
      </c>
      <c r="N166" s="157">
        <f t="shared" si="35"/>
        <v>44962</v>
      </c>
      <c r="O166" s="128" t="s">
        <v>130</v>
      </c>
      <c r="P166" s="159" t="s">
        <v>68</v>
      </c>
      <c r="Q166" s="161" t="str">
        <f ca="1" t="shared" si="29"/>
        <v>H.N.13, Gali No 5, &lt;Mohalla/Area&gt;, &lt;Landmark&gt;, Delhi -110051</v>
      </c>
      <c r="R166" s="161" t="str">
        <f ca="1">CONCATENATE("H.N.",RANDBETWEEN(1,20),", Gali No ",RANDBETWEEN(1,10),", &lt;Mohalla/Area&gt;, ","&lt;Landmark&gt;, ","Varanasi -",RANDBETWEEN(110010,110099))</f>
        <v>H.N.10, Gali No 7, &lt;Mohalla/Area&gt;, &lt;Landmark&gt;, Varanasi -110053</v>
      </c>
      <c r="S166" s="159" t="s">
        <v>332</v>
      </c>
      <c r="T166" s="159" t="s">
        <v>1031</v>
      </c>
      <c r="U166" s="128">
        <f ca="1" t="shared" si="32"/>
        <v>7452289</v>
      </c>
      <c r="V166" s="128">
        <v>9856484265</v>
      </c>
      <c r="W166" s="128">
        <f ca="1" t="shared" si="33"/>
        <v>2474515317</v>
      </c>
      <c r="X166" s="128" t="s">
        <v>115</v>
      </c>
      <c r="Y166" s="164" t="s">
        <v>1868</v>
      </c>
      <c r="Z166" s="164" t="s">
        <v>1869</v>
      </c>
      <c r="AA166" s="165" t="s">
        <v>1776</v>
      </c>
      <c r="AB166" s="130" t="s">
        <v>74</v>
      </c>
      <c r="AC166" s="130" t="s">
        <v>1870</v>
      </c>
      <c r="AD166" s="130" t="s">
        <v>1681</v>
      </c>
      <c r="AE166" s="130" t="s">
        <v>1871</v>
      </c>
      <c r="AF166" s="128" t="s">
        <v>1872</v>
      </c>
      <c r="AG166" s="169">
        <v>103995126346</v>
      </c>
      <c r="AH166" s="169" t="s">
        <v>1873</v>
      </c>
      <c r="AI166" s="170" t="s">
        <v>79</v>
      </c>
      <c r="AJ166" s="131" t="s">
        <v>1780</v>
      </c>
      <c r="AK166" s="171" t="s">
        <v>129</v>
      </c>
      <c r="AL166" s="159" t="s">
        <v>129</v>
      </c>
      <c r="AM166" s="159" t="s">
        <v>332</v>
      </c>
      <c r="AN166" s="129" t="s">
        <v>81</v>
      </c>
      <c r="AO166" s="159" t="s">
        <v>123</v>
      </c>
      <c r="AP166" s="181" t="s">
        <v>83</v>
      </c>
      <c r="AQ166" s="181" t="s">
        <v>109</v>
      </c>
      <c r="AR166" s="182">
        <v>26800</v>
      </c>
      <c r="AS166" s="182">
        <v>26800</v>
      </c>
      <c r="AT166" s="182">
        <v>0</v>
      </c>
      <c r="AU166" s="183">
        <f t="shared" si="22"/>
        <v>53600</v>
      </c>
      <c r="AV166" s="183">
        <v>1800</v>
      </c>
      <c r="AW166" s="183">
        <v>0</v>
      </c>
      <c r="AX166" s="183">
        <v>55400</v>
      </c>
      <c r="AY166" s="183">
        <v>0</v>
      </c>
      <c r="AZ166" s="183">
        <v>0</v>
      </c>
      <c r="BA166" s="193">
        <v>37900</v>
      </c>
      <c r="BB166" s="131" t="s">
        <v>143</v>
      </c>
      <c r="BC166" s="183">
        <v>0</v>
      </c>
      <c r="BD166" s="183">
        <v>0</v>
      </c>
      <c r="BE166" s="183">
        <v>0</v>
      </c>
      <c r="BF166" s="183">
        <v>0</v>
      </c>
      <c r="BG166" s="183">
        <v>0</v>
      </c>
      <c r="BH166" s="183">
        <v>0</v>
      </c>
    </row>
    <row r="167" customHeight="1" spans="1:60">
      <c r="A167" s="128">
        <v>166</v>
      </c>
      <c r="B167" s="129" t="s">
        <v>1874</v>
      </c>
      <c r="C167" s="130" t="s">
        <v>1875</v>
      </c>
      <c r="D167" s="129" t="s">
        <v>1876</v>
      </c>
      <c r="E167" s="131" t="s">
        <v>147</v>
      </c>
      <c r="F167" s="136">
        <v>33459</v>
      </c>
      <c r="G167" s="128">
        <f ca="1" t="shared" si="34"/>
        <v>32</v>
      </c>
      <c r="H167" s="133">
        <v>44598</v>
      </c>
      <c r="I167" s="158">
        <f t="shared" si="30"/>
        <v>44779</v>
      </c>
      <c r="J167" s="129" t="s">
        <v>1028</v>
      </c>
      <c r="K167" s="156" t="s">
        <v>128</v>
      </c>
      <c r="L167" s="130" t="s">
        <v>162</v>
      </c>
      <c r="M167" s="157">
        <f t="shared" si="28"/>
        <v>44598</v>
      </c>
      <c r="N167" s="157">
        <f t="shared" si="35"/>
        <v>44963</v>
      </c>
      <c r="O167" s="159" t="s">
        <v>67</v>
      </c>
      <c r="P167" s="159" t="s">
        <v>204</v>
      </c>
      <c r="Q167" s="161" t="str">
        <f ca="1" t="shared" si="29"/>
        <v>H.N.19, Gali No 2, &lt;Mohalla/Area&gt;, &lt;Landmark&gt;, Delhi -110057</v>
      </c>
      <c r="R167" s="161" t="str">
        <f ca="1">CONCATENATE("H.N.",RANDBETWEEN(1,20),", Gali No ",RANDBETWEEN(1,10),", &lt;Mohalla/Area&gt;, ","&lt;Landmark&gt;, ","Benglore -",RANDBETWEEN(110010,110099))</f>
        <v>H.N.20, Gali No 10, &lt;Mohalla/Area&gt;, &lt;Landmark&gt;, Benglore -110067</v>
      </c>
      <c r="S167" s="159" t="s">
        <v>785</v>
      </c>
      <c r="T167" s="159" t="s">
        <v>786</v>
      </c>
      <c r="U167" s="128">
        <f ca="1" t="shared" si="32"/>
        <v>7478888</v>
      </c>
      <c r="V167" s="128">
        <v>9856484265</v>
      </c>
      <c r="W167" s="128">
        <f ca="1" t="shared" si="33"/>
        <v>8949177923</v>
      </c>
      <c r="X167" s="128" t="s">
        <v>115</v>
      </c>
      <c r="Y167" s="164" t="s">
        <v>1877</v>
      </c>
      <c r="Z167" s="164" t="s">
        <v>1878</v>
      </c>
      <c r="AA167" s="165" t="s">
        <v>1797</v>
      </c>
      <c r="AB167" s="130" t="s">
        <v>74</v>
      </c>
      <c r="AC167" s="130" t="s">
        <v>1777</v>
      </c>
      <c r="AD167" s="130" t="s">
        <v>1681</v>
      </c>
      <c r="AE167" s="130" t="s">
        <v>1879</v>
      </c>
      <c r="AF167" s="128" t="s">
        <v>1754</v>
      </c>
      <c r="AG167" s="169">
        <v>103978878954</v>
      </c>
      <c r="AH167" s="130" t="s">
        <v>1880</v>
      </c>
      <c r="AI167" s="170">
        <v>12564544645</v>
      </c>
      <c r="AJ167" s="131" t="s">
        <v>1608</v>
      </c>
      <c r="AK167" s="171" t="s">
        <v>129</v>
      </c>
      <c r="AL167" s="159" t="s">
        <v>129</v>
      </c>
      <c r="AM167" s="159" t="s">
        <v>785</v>
      </c>
      <c r="AN167" s="129" t="s">
        <v>81</v>
      </c>
      <c r="AO167" s="159" t="s">
        <v>123</v>
      </c>
      <c r="AP167" s="181" t="s">
        <v>83</v>
      </c>
      <c r="AQ167" s="181" t="s">
        <v>109</v>
      </c>
      <c r="AR167" s="182">
        <v>19850</v>
      </c>
      <c r="AS167" s="182">
        <v>19850</v>
      </c>
      <c r="AT167" s="182">
        <v>0</v>
      </c>
      <c r="AU167" s="183">
        <f t="shared" si="22"/>
        <v>39700</v>
      </c>
      <c r="AV167" s="183">
        <v>1800</v>
      </c>
      <c r="AW167" s="183">
        <v>0</v>
      </c>
      <c r="AX167" s="183">
        <v>41500</v>
      </c>
      <c r="AY167" s="183">
        <v>1800</v>
      </c>
      <c r="AZ167" s="183">
        <v>0</v>
      </c>
      <c r="BA167" s="193">
        <v>29700</v>
      </c>
      <c r="BB167" s="131" t="s">
        <v>143</v>
      </c>
      <c r="BC167" s="183">
        <v>0</v>
      </c>
      <c r="BD167" s="183">
        <v>0</v>
      </c>
      <c r="BE167" s="183">
        <v>0</v>
      </c>
      <c r="BF167" s="183">
        <v>0</v>
      </c>
      <c r="BG167" s="183">
        <v>0</v>
      </c>
      <c r="BH167" s="183">
        <v>0</v>
      </c>
    </row>
    <row r="168" customHeight="1" spans="1:60">
      <c r="A168" s="128">
        <v>167</v>
      </c>
      <c r="B168" s="129" t="s">
        <v>1858</v>
      </c>
      <c r="C168" s="130" t="s">
        <v>1881</v>
      </c>
      <c r="D168" s="129" t="s">
        <v>1882</v>
      </c>
      <c r="E168" s="131" t="s">
        <v>63</v>
      </c>
      <c r="F168" s="133">
        <v>33270</v>
      </c>
      <c r="G168" s="128">
        <f ca="1" t="shared" si="34"/>
        <v>32</v>
      </c>
      <c r="H168" s="133">
        <v>44602</v>
      </c>
      <c r="I168" s="158">
        <f t="shared" si="30"/>
        <v>44783</v>
      </c>
      <c r="J168" s="129" t="s">
        <v>1028</v>
      </c>
      <c r="K168" s="156" t="s">
        <v>128</v>
      </c>
      <c r="L168" s="130" t="s">
        <v>229</v>
      </c>
      <c r="M168" s="157">
        <f t="shared" si="28"/>
        <v>44602</v>
      </c>
      <c r="N168" s="157">
        <f t="shared" si="35"/>
        <v>44967</v>
      </c>
      <c r="O168" s="128" t="s">
        <v>130</v>
      </c>
      <c r="P168" s="159" t="s">
        <v>294</v>
      </c>
      <c r="Q168" s="161" t="str">
        <f ca="1" t="shared" si="29"/>
        <v>H.N.17, Gali No 1, &lt;Mohalla/Area&gt;, &lt;Landmark&gt;, Delhi -110012</v>
      </c>
      <c r="R168" s="161" t="str">
        <f ca="1" t="shared" si="29"/>
        <v>H.N.12, Gali No 2, &lt;Mohalla/Area&gt;, &lt;Landmark&gt;, Delhi -110041</v>
      </c>
      <c r="S168" s="128" t="s">
        <v>69</v>
      </c>
      <c r="T168" s="128" t="s">
        <v>69</v>
      </c>
      <c r="U168" s="128">
        <f ca="1" t="shared" si="32"/>
        <v>8634809</v>
      </c>
      <c r="V168" s="128">
        <v>9856484265</v>
      </c>
      <c r="W168" s="128">
        <f ca="1" t="shared" si="33"/>
        <v>8643642522</v>
      </c>
      <c r="X168" s="128" t="s">
        <v>115</v>
      </c>
      <c r="Y168" s="164" t="s">
        <v>1883</v>
      </c>
      <c r="Z168" s="164" t="s">
        <v>1884</v>
      </c>
      <c r="AA168" s="165" t="s">
        <v>1776</v>
      </c>
      <c r="AB168" s="130" t="s">
        <v>74</v>
      </c>
      <c r="AC168" s="130" t="s">
        <v>1885</v>
      </c>
      <c r="AD168" s="130" t="s">
        <v>1681</v>
      </c>
      <c r="AE168" s="130" t="s">
        <v>1886</v>
      </c>
      <c r="AF168" s="128" t="s">
        <v>1887</v>
      </c>
      <c r="AG168" s="169">
        <v>104568889616</v>
      </c>
      <c r="AH168" s="169" t="s">
        <v>79</v>
      </c>
      <c r="AI168" s="170" t="s">
        <v>79</v>
      </c>
      <c r="AJ168" s="131" t="s">
        <v>1770</v>
      </c>
      <c r="AK168" s="171" t="s">
        <v>238</v>
      </c>
      <c r="AL168" s="159" t="s">
        <v>238</v>
      </c>
      <c r="AM168" s="159" t="s">
        <v>69</v>
      </c>
      <c r="AN168" s="129" t="s">
        <v>81</v>
      </c>
      <c r="AO168" s="159" t="s">
        <v>82</v>
      </c>
      <c r="AP168" s="181" t="s">
        <v>83</v>
      </c>
      <c r="AQ168" s="181" t="s">
        <v>109</v>
      </c>
      <c r="AR168" s="182">
        <v>15750</v>
      </c>
      <c r="AS168" s="182">
        <v>15750</v>
      </c>
      <c r="AT168" s="182">
        <v>0</v>
      </c>
      <c r="AU168" s="183">
        <f t="shared" si="22"/>
        <v>31500</v>
      </c>
      <c r="AV168" s="183">
        <v>1800</v>
      </c>
      <c r="AW168" s="183">
        <v>0</v>
      </c>
      <c r="AX168" s="183">
        <v>33300</v>
      </c>
      <c r="AY168" s="183">
        <v>1800</v>
      </c>
      <c r="AZ168" s="183">
        <v>0</v>
      </c>
      <c r="BA168" s="193">
        <v>12434</v>
      </c>
      <c r="BB168" s="131" t="s">
        <v>173</v>
      </c>
      <c r="BC168" s="183">
        <v>0</v>
      </c>
      <c r="BD168" s="183">
        <v>0</v>
      </c>
      <c r="BE168" s="183">
        <v>0</v>
      </c>
      <c r="BF168" s="183">
        <v>0</v>
      </c>
      <c r="BG168" s="183">
        <v>0</v>
      </c>
      <c r="BH168" s="183">
        <v>0</v>
      </c>
    </row>
    <row r="169" customHeight="1" spans="1:60">
      <c r="A169" s="128">
        <v>168</v>
      </c>
      <c r="B169" s="129" t="s">
        <v>1858</v>
      </c>
      <c r="C169" s="130" t="s">
        <v>1888</v>
      </c>
      <c r="D169" s="129" t="s">
        <v>1889</v>
      </c>
      <c r="E169" s="131" t="s">
        <v>63</v>
      </c>
      <c r="F169" s="133">
        <v>34555</v>
      </c>
      <c r="G169" s="128">
        <f ca="1" t="shared" si="34"/>
        <v>29</v>
      </c>
      <c r="H169" s="133">
        <v>44597</v>
      </c>
      <c r="I169" s="158">
        <f t="shared" si="30"/>
        <v>44778</v>
      </c>
      <c r="J169" s="129" t="s">
        <v>1028</v>
      </c>
      <c r="K169" s="156" t="s">
        <v>1890</v>
      </c>
      <c r="L169" s="130" t="s">
        <v>243</v>
      </c>
      <c r="M169" s="157">
        <f t="shared" si="28"/>
        <v>44597</v>
      </c>
      <c r="N169" s="157">
        <f t="shared" si="35"/>
        <v>44962</v>
      </c>
      <c r="O169" s="128" t="s">
        <v>130</v>
      </c>
      <c r="P169" s="159" t="s">
        <v>68</v>
      </c>
      <c r="Q169" s="161" t="str">
        <f ca="1" t="shared" si="29"/>
        <v>H.N.7, Gali No 5, &lt;Mohalla/Area&gt;, &lt;Landmark&gt;, Delhi -110022</v>
      </c>
      <c r="R169" s="161" t="str">
        <f ca="1" t="shared" si="29"/>
        <v>H.N.8, Gali No 8, &lt;Mohalla/Area&gt;, &lt;Landmark&gt;, Delhi -110036</v>
      </c>
      <c r="S169" s="128" t="s">
        <v>69</v>
      </c>
      <c r="T169" s="128" t="s">
        <v>69</v>
      </c>
      <c r="U169" s="128">
        <f ca="1" t="shared" si="32"/>
        <v>3404703</v>
      </c>
      <c r="V169" s="128">
        <v>9856484265</v>
      </c>
      <c r="W169" s="128">
        <f ca="1" t="shared" si="33"/>
        <v>2471552392</v>
      </c>
      <c r="X169" s="128" t="s">
        <v>115</v>
      </c>
      <c r="Y169" s="164" t="s">
        <v>1891</v>
      </c>
      <c r="Z169" s="164" t="s">
        <v>1892</v>
      </c>
      <c r="AA169" s="165" t="s">
        <v>1854</v>
      </c>
      <c r="AB169" s="130" t="s">
        <v>74</v>
      </c>
      <c r="AC169" s="130" t="s">
        <v>1893</v>
      </c>
      <c r="AD169" s="130" t="s">
        <v>1681</v>
      </c>
      <c r="AE169" s="130" t="s">
        <v>1894</v>
      </c>
      <c r="AF169" s="128" t="s">
        <v>1895</v>
      </c>
      <c r="AG169" s="169">
        <v>103741258816</v>
      </c>
      <c r="AH169" s="169" t="s">
        <v>1896</v>
      </c>
      <c r="AI169" s="170">
        <v>2369514782</v>
      </c>
      <c r="AJ169" s="131" t="s">
        <v>1780</v>
      </c>
      <c r="AK169" s="171" t="s">
        <v>114</v>
      </c>
      <c r="AL169" s="159" t="s">
        <v>114</v>
      </c>
      <c r="AM169" s="159" t="s">
        <v>69</v>
      </c>
      <c r="AN169" s="129" t="s">
        <v>81</v>
      </c>
      <c r="AO169" s="159" t="s">
        <v>123</v>
      </c>
      <c r="AP169" s="181" t="s">
        <v>83</v>
      </c>
      <c r="AQ169" s="181" t="s">
        <v>83</v>
      </c>
      <c r="AR169" s="182">
        <v>9391.39</v>
      </c>
      <c r="AS169" s="182">
        <v>4625.61</v>
      </c>
      <c r="AT169" s="182">
        <v>0</v>
      </c>
      <c r="AU169" s="183">
        <f t="shared" si="22"/>
        <v>14017</v>
      </c>
      <c r="AV169" s="183">
        <v>1127</v>
      </c>
      <c r="AW169" s="183">
        <v>456</v>
      </c>
      <c r="AX169" s="183">
        <v>15600</v>
      </c>
      <c r="AY169" s="183">
        <v>1800</v>
      </c>
      <c r="AZ169" s="183">
        <v>0</v>
      </c>
      <c r="BA169" s="193">
        <v>34200</v>
      </c>
      <c r="BB169" s="131" t="s">
        <v>173</v>
      </c>
      <c r="BC169" s="183">
        <v>0</v>
      </c>
      <c r="BD169" s="183">
        <v>0</v>
      </c>
      <c r="BE169" s="183">
        <v>0</v>
      </c>
      <c r="BF169" s="183">
        <v>0</v>
      </c>
      <c r="BG169" s="183">
        <v>0</v>
      </c>
      <c r="BH169" s="183">
        <v>0</v>
      </c>
    </row>
    <row r="170" customHeight="1" spans="1:60">
      <c r="A170" s="128">
        <v>169</v>
      </c>
      <c r="B170" s="129" t="s">
        <v>1500</v>
      </c>
      <c r="C170" s="130" t="s">
        <v>1897</v>
      </c>
      <c r="D170" s="129" t="s">
        <v>1898</v>
      </c>
      <c r="E170" s="131" t="s">
        <v>63</v>
      </c>
      <c r="F170" s="133">
        <v>35178</v>
      </c>
      <c r="G170" s="128">
        <f ca="1" t="shared" si="34"/>
        <v>27</v>
      </c>
      <c r="H170" s="133">
        <v>44601</v>
      </c>
      <c r="I170" s="158">
        <f t="shared" si="30"/>
        <v>44782</v>
      </c>
      <c r="J170" s="129" t="s">
        <v>1028</v>
      </c>
      <c r="K170" s="156" t="s">
        <v>113</v>
      </c>
      <c r="L170" s="160" t="s">
        <v>255</v>
      </c>
      <c r="M170" s="157">
        <f t="shared" si="28"/>
        <v>44601</v>
      </c>
      <c r="N170" s="157">
        <f t="shared" si="35"/>
        <v>44966</v>
      </c>
      <c r="O170" s="128" t="s">
        <v>130</v>
      </c>
      <c r="P170" s="159" t="s">
        <v>204</v>
      </c>
      <c r="Q170" s="161" t="str">
        <f ca="1" t="shared" si="29"/>
        <v>H.N.15, Gali No 10, &lt;Mohalla/Area&gt;, &lt;Landmark&gt;, Delhi -110044</v>
      </c>
      <c r="R170" s="161" t="str">
        <f ca="1" t="shared" si="29"/>
        <v>H.N.17, Gali No 9, &lt;Mohalla/Area&gt;, &lt;Landmark&gt;, Delhi -110039</v>
      </c>
      <c r="S170" s="128" t="s">
        <v>69</v>
      </c>
      <c r="T170" s="128" t="s">
        <v>69</v>
      </c>
      <c r="U170" s="128">
        <f ca="1" t="shared" si="32"/>
        <v>2960484</v>
      </c>
      <c r="V170" s="128">
        <v>9856484265</v>
      </c>
      <c r="W170" s="128">
        <f ca="1" t="shared" si="33"/>
        <v>8027204179</v>
      </c>
      <c r="X170" s="128" t="s">
        <v>115</v>
      </c>
      <c r="Y170" s="164" t="s">
        <v>1899</v>
      </c>
      <c r="Z170" s="164" t="s">
        <v>1900</v>
      </c>
      <c r="AA170" s="165" t="s">
        <v>1776</v>
      </c>
      <c r="AB170" s="130" t="s">
        <v>74</v>
      </c>
      <c r="AC170" s="130" t="s">
        <v>1901</v>
      </c>
      <c r="AD170" s="130" t="s">
        <v>1681</v>
      </c>
      <c r="AE170" s="130" t="s">
        <v>1902</v>
      </c>
      <c r="AF170" s="128" t="s">
        <v>1903</v>
      </c>
      <c r="AG170" s="169">
        <v>107854136816</v>
      </c>
      <c r="AH170" s="130" t="s">
        <v>79</v>
      </c>
      <c r="AI170" s="170" t="s">
        <v>79</v>
      </c>
      <c r="AJ170" s="131" t="s">
        <v>1770</v>
      </c>
      <c r="AK170" s="172" t="s">
        <v>80</v>
      </c>
      <c r="AL170" s="159" t="s">
        <v>80</v>
      </c>
      <c r="AM170" s="159" t="s">
        <v>69</v>
      </c>
      <c r="AN170" s="129" t="s">
        <v>81</v>
      </c>
      <c r="AO170" s="159" t="s">
        <v>142</v>
      </c>
      <c r="AP170" s="181" t="s">
        <v>83</v>
      </c>
      <c r="AQ170" s="181" t="s">
        <v>109</v>
      </c>
      <c r="AR170" s="182">
        <v>18000</v>
      </c>
      <c r="AS170" s="182">
        <v>18000</v>
      </c>
      <c r="AT170" s="182">
        <v>0</v>
      </c>
      <c r="AU170" s="183">
        <f t="shared" si="22"/>
        <v>36000</v>
      </c>
      <c r="AV170" s="183">
        <v>1800</v>
      </c>
      <c r="AW170" s="183">
        <v>0</v>
      </c>
      <c r="AX170" s="183">
        <v>37800</v>
      </c>
      <c r="AY170" s="183">
        <v>1127</v>
      </c>
      <c r="AZ170" s="183">
        <v>456</v>
      </c>
      <c r="BA170" s="193">
        <v>59600</v>
      </c>
      <c r="BB170" s="131" t="s">
        <v>124</v>
      </c>
      <c r="BC170" s="183">
        <v>0</v>
      </c>
      <c r="BD170" s="183">
        <v>0</v>
      </c>
      <c r="BE170" s="183">
        <v>0</v>
      </c>
      <c r="BF170" s="183">
        <v>0</v>
      </c>
      <c r="BG170" s="183">
        <v>0</v>
      </c>
      <c r="BH170" s="183">
        <v>0</v>
      </c>
    </row>
    <row r="171" customHeight="1" spans="1:60">
      <c r="A171" s="128">
        <v>170</v>
      </c>
      <c r="B171" s="129" t="s">
        <v>1904</v>
      </c>
      <c r="C171" s="130" t="s">
        <v>1905</v>
      </c>
      <c r="D171" s="129" t="s">
        <v>1906</v>
      </c>
      <c r="E171" s="131" t="s">
        <v>147</v>
      </c>
      <c r="F171" s="133">
        <v>35418</v>
      </c>
      <c r="G171" s="128">
        <f ca="1" t="shared" si="34"/>
        <v>26</v>
      </c>
      <c r="H171" s="133">
        <v>44602</v>
      </c>
      <c r="I171" s="158">
        <f t="shared" si="30"/>
        <v>44783</v>
      </c>
      <c r="J171" s="129" t="s">
        <v>1028</v>
      </c>
      <c r="K171" s="156" t="s">
        <v>128</v>
      </c>
      <c r="L171" s="130" t="s">
        <v>266</v>
      </c>
      <c r="M171" s="157">
        <f t="shared" si="28"/>
        <v>44602</v>
      </c>
      <c r="N171" s="157">
        <f t="shared" si="35"/>
        <v>44967</v>
      </c>
      <c r="O171" s="128" t="s">
        <v>130</v>
      </c>
      <c r="P171" s="159" t="s">
        <v>68</v>
      </c>
      <c r="Q171" s="161" t="str">
        <f ca="1" t="shared" si="29"/>
        <v>H.N.18, Gali No 4, &lt;Mohalla/Area&gt;, &lt;Landmark&gt;, Delhi -110026</v>
      </c>
      <c r="R171" s="161" t="str">
        <f ca="1">CONCATENATE("H.N.",RANDBETWEEN(1,20),", Gali No ",RANDBETWEEN(1,10),", &lt;Mohalla/Area&gt;, ","&lt;Landmark&gt;, ","Benglore -",RANDBETWEEN(110010,110099))</f>
        <v>H.N.20, Gali No 3, &lt;Mohalla/Area&gt;, &lt;Landmark&gt;, Benglore -110048</v>
      </c>
      <c r="S171" s="159" t="s">
        <v>1833</v>
      </c>
      <c r="T171" s="159" t="s">
        <v>786</v>
      </c>
      <c r="U171" s="128">
        <f ca="1" t="shared" si="32"/>
        <v>5484140</v>
      </c>
      <c r="V171" s="128">
        <v>9856484265</v>
      </c>
      <c r="W171" s="128">
        <f ca="1" t="shared" si="33"/>
        <v>1165867922</v>
      </c>
      <c r="X171" s="128" t="s">
        <v>115</v>
      </c>
      <c r="Y171" s="164" t="s">
        <v>1907</v>
      </c>
      <c r="Z171" s="164" t="s">
        <v>1908</v>
      </c>
      <c r="AA171" s="165" t="s">
        <v>1415</v>
      </c>
      <c r="AB171" s="130" t="s">
        <v>74</v>
      </c>
      <c r="AC171" s="130" t="s">
        <v>1909</v>
      </c>
      <c r="AD171" s="130" t="s">
        <v>1681</v>
      </c>
      <c r="AE171" s="130" t="s">
        <v>1910</v>
      </c>
      <c r="AF171" s="128" t="s">
        <v>1911</v>
      </c>
      <c r="AG171" s="169">
        <v>106521369816</v>
      </c>
      <c r="AH171" s="130" t="s">
        <v>1912</v>
      </c>
      <c r="AI171" s="170">
        <v>1143853441</v>
      </c>
      <c r="AJ171" s="131" t="s">
        <v>1770</v>
      </c>
      <c r="AK171" s="171" t="s">
        <v>1913</v>
      </c>
      <c r="AL171" s="159" t="s">
        <v>129</v>
      </c>
      <c r="AM171" s="159" t="s">
        <v>1914</v>
      </c>
      <c r="AN171" s="129" t="s">
        <v>81</v>
      </c>
      <c r="AO171" s="159" t="s">
        <v>123</v>
      </c>
      <c r="AP171" s="181" t="s">
        <v>83</v>
      </c>
      <c r="AQ171" s="181" t="s">
        <v>109</v>
      </c>
      <c r="AR171" s="182">
        <v>30700</v>
      </c>
      <c r="AS171" s="182">
        <v>30700</v>
      </c>
      <c r="AT171" s="182">
        <v>0</v>
      </c>
      <c r="AU171" s="183">
        <f t="shared" si="22"/>
        <v>61400</v>
      </c>
      <c r="AV171" s="183">
        <v>1800</v>
      </c>
      <c r="AW171" s="183">
        <v>0</v>
      </c>
      <c r="AX171" s="183">
        <v>63200</v>
      </c>
      <c r="AY171" s="183">
        <v>1800</v>
      </c>
      <c r="AZ171" s="183">
        <v>0</v>
      </c>
      <c r="BA171" s="193">
        <v>14984.3076923077</v>
      </c>
      <c r="BB171" s="131" t="s">
        <v>173</v>
      </c>
      <c r="BC171" s="183">
        <v>0</v>
      </c>
      <c r="BD171" s="183">
        <v>0</v>
      </c>
      <c r="BE171" s="183">
        <v>0</v>
      </c>
      <c r="BF171" s="183">
        <v>0</v>
      </c>
      <c r="BG171" s="183">
        <v>0</v>
      </c>
      <c r="BH171" s="183">
        <v>0</v>
      </c>
    </row>
    <row r="172" customHeight="1" spans="1:60">
      <c r="A172" s="128">
        <v>171</v>
      </c>
      <c r="B172" s="129" t="s">
        <v>1915</v>
      </c>
      <c r="C172" s="130" t="s">
        <v>1916</v>
      </c>
      <c r="D172" s="129" t="s">
        <v>1917</v>
      </c>
      <c r="E172" s="131" t="s">
        <v>63</v>
      </c>
      <c r="F172" s="133">
        <v>34420</v>
      </c>
      <c r="G172" s="128">
        <f ca="1" t="shared" si="34"/>
        <v>29</v>
      </c>
      <c r="H172" s="133">
        <v>44605</v>
      </c>
      <c r="I172" s="128"/>
      <c r="J172" s="129" t="s">
        <v>1028</v>
      </c>
      <c r="K172" s="156" t="s">
        <v>128</v>
      </c>
      <c r="L172" s="130" t="s">
        <v>278</v>
      </c>
      <c r="M172" s="157">
        <f t="shared" si="28"/>
        <v>44605</v>
      </c>
      <c r="N172" s="157">
        <f t="shared" si="35"/>
        <v>44970</v>
      </c>
      <c r="O172" s="128" t="s">
        <v>130</v>
      </c>
      <c r="P172" s="159" t="s">
        <v>294</v>
      </c>
      <c r="Q172" s="161" t="str">
        <f ca="1" t="shared" ref="Q172:R175" si="36">CONCATENATE("H.N.",RANDBETWEEN(1,20),", Gali No ",RANDBETWEEN(1,10),", &lt;Mohalla/Area&gt;, ","&lt;Landmark&gt;, ","Delhi -",RANDBETWEEN(110010,110099))</f>
        <v>H.N.15, Gali No 9, &lt;Mohalla/Area&gt;, &lt;Landmark&gt;, Delhi -110096</v>
      </c>
      <c r="R172" s="161" t="str">
        <f ca="1" t="shared" si="36"/>
        <v>H.N.15, Gali No 1, &lt;Mohalla/Area&gt;, &lt;Landmark&gt;, Delhi -110076</v>
      </c>
      <c r="S172" s="128" t="s">
        <v>69</v>
      </c>
      <c r="T172" s="128" t="s">
        <v>69</v>
      </c>
      <c r="U172" s="128">
        <f ca="1" t="shared" si="32"/>
        <v>4532311</v>
      </c>
      <c r="V172" s="128">
        <v>9856484265</v>
      </c>
      <c r="W172" s="128">
        <f ca="1" t="shared" si="33"/>
        <v>7683106699</v>
      </c>
      <c r="X172" s="128" t="s">
        <v>115</v>
      </c>
      <c r="Y172" s="164" t="s">
        <v>1918</v>
      </c>
      <c r="Z172" s="164" t="s">
        <v>1919</v>
      </c>
      <c r="AA172" s="165" t="s">
        <v>1776</v>
      </c>
      <c r="AB172" s="130" t="s">
        <v>74</v>
      </c>
      <c r="AC172" s="130" t="s">
        <v>1777</v>
      </c>
      <c r="AD172" s="130" t="s">
        <v>1681</v>
      </c>
      <c r="AE172" s="130" t="s">
        <v>1920</v>
      </c>
      <c r="AF172" s="128" t="s">
        <v>1921</v>
      </c>
      <c r="AG172" s="169">
        <v>107854122816</v>
      </c>
      <c r="AH172" s="130" t="s">
        <v>79</v>
      </c>
      <c r="AI172" s="170">
        <v>1178945126</v>
      </c>
      <c r="AJ172" s="131" t="s">
        <v>1608</v>
      </c>
      <c r="AK172" s="171" t="s">
        <v>1922</v>
      </c>
      <c r="AL172" s="159" t="s">
        <v>129</v>
      </c>
      <c r="AM172" s="159" t="s">
        <v>69</v>
      </c>
      <c r="AN172" s="129" t="s">
        <v>81</v>
      </c>
      <c r="AO172" s="159" t="s">
        <v>123</v>
      </c>
      <c r="AP172" s="181" t="s">
        <v>83</v>
      </c>
      <c r="AQ172" s="181" t="s">
        <v>83</v>
      </c>
      <c r="AR172" s="182">
        <v>11317.8461538462</v>
      </c>
      <c r="AS172" s="182">
        <v>5574.46153846154</v>
      </c>
      <c r="AT172" s="182">
        <v>0</v>
      </c>
      <c r="AU172" s="183">
        <f t="shared" si="22"/>
        <v>16892.3076923077</v>
      </c>
      <c r="AV172" s="183">
        <v>1358</v>
      </c>
      <c r="AW172" s="183">
        <v>550</v>
      </c>
      <c r="AX172" s="183">
        <v>18800.3076923077</v>
      </c>
      <c r="AY172" s="183">
        <v>1800</v>
      </c>
      <c r="AZ172" s="183">
        <v>0</v>
      </c>
      <c r="BA172" s="194">
        <v>52000</v>
      </c>
      <c r="BB172" s="195" t="s">
        <v>143</v>
      </c>
      <c r="BC172" s="183">
        <v>0</v>
      </c>
      <c r="BD172" s="183">
        <v>0</v>
      </c>
      <c r="BE172" s="183">
        <v>0</v>
      </c>
      <c r="BF172" s="183">
        <v>0</v>
      </c>
      <c r="BG172" s="183">
        <v>0</v>
      </c>
      <c r="BH172" s="183">
        <v>0</v>
      </c>
    </row>
    <row r="173" customHeight="1" spans="1:60">
      <c r="A173" s="128">
        <v>172</v>
      </c>
      <c r="B173" s="129" t="s">
        <v>1923</v>
      </c>
      <c r="C173" s="130" t="s">
        <v>1924</v>
      </c>
      <c r="D173" s="129" t="s">
        <v>1925</v>
      </c>
      <c r="E173" s="131" t="s">
        <v>63</v>
      </c>
      <c r="F173" s="133">
        <v>34421</v>
      </c>
      <c r="G173" s="128">
        <f ca="1" t="shared" si="34"/>
        <v>29</v>
      </c>
      <c r="H173" s="133">
        <v>44594</v>
      </c>
      <c r="I173" s="128"/>
      <c r="J173" s="129" t="s">
        <v>1028</v>
      </c>
      <c r="K173" s="156" t="s">
        <v>1926</v>
      </c>
      <c r="L173" s="130" t="s">
        <v>293</v>
      </c>
      <c r="M173" s="157">
        <f t="shared" si="28"/>
        <v>44594</v>
      </c>
      <c r="N173" s="157">
        <f t="shared" si="35"/>
        <v>44959</v>
      </c>
      <c r="O173" s="128" t="s">
        <v>130</v>
      </c>
      <c r="P173" s="159" t="s">
        <v>204</v>
      </c>
      <c r="Q173" s="161" t="str">
        <f ca="1" t="shared" si="36"/>
        <v>H.N.3, Gali No 9, &lt;Mohalla/Area&gt;, &lt;Landmark&gt;, Delhi -110024</v>
      </c>
      <c r="R173" s="161" t="str">
        <f ca="1" t="shared" si="36"/>
        <v>H.N.17, Gali No 5, &lt;Mohalla/Area&gt;, &lt;Landmark&gt;, Delhi -110016</v>
      </c>
      <c r="S173" s="128" t="s">
        <v>69</v>
      </c>
      <c r="T173" s="128" t="s">
        <v>69</v>
      </c>
      <c r="U173" s="128">
        <f ca="1" t="shared" si="32"/>
        <v>1520794</v>
      </c>
      <c r="V173" s="128">
        <v>9856484265</v>
      </c>
      <c r="W173" s="128">
        <f ca="1" t="shared" si="33"/>
        <v>5000975563</v>
      </c>
      <c r="X173" s="128" t="s">
        <v>115</v>
      </c>
      <c r="Y173" s="164" t="s">
        <v>1927</v>
      </c>
      <c r="Z173" s="164" t="s">
        <v>1928</v>
      </c>
      <c r="AA173" s="165" t="s">
        <v>284</v>
      </c>
      <c r="AB173" s="130" t="s">
        <v>74</v>
      </c>
      <c r="AC173" s="130" t="s">
        <v>1929</v>
      </c>
      <c r="AD173" s="130" t="s">
        <v>1681</v>
      </c>
      <c r="AE173" s="130" t="s">
        <v>1930</v>
      </c>
      <c r="AF173" s="128" t="s">
        <v>1931</v>
      </c>
      <c r="AG173" s="169">
        <v>108654822816</v>
      </c>
      <c r="AH173" s="130" t="s">
        <v>1932</v>
      </c>
      <c r="AI173" s="170">
        <v>1113076577</v>
      </c>
      <c r="AJ173" s="131" t="s">
        <v>1770</v>
      </c>
      <c r="AK173" s="171" t="s">
        <v>1933</v>
      </c>
      <c r="AL173" s="159" t="s">
        <v>1934</v>
      </c>
      <c r="AM173" s="159" t="s">
        <v>69</v>
      </c>
      <c r="AN173" s="129" t="s">
        <v>81</v>
      </c>
      <c r="AO173" s="159" t="s">
        <v>82</v>
      </c>
      <c r="AP173" s="184" t="s">
        <v>83</v>
      </c>
      <c r="AQ173" s="184" t="s">
        <v>109</v>
      </c>
      <c r="AR173" s="185">
        <v>26900</v>
      </c>
      <c r="AS173" s="185">
        <v>26900</v>
      </c>
      <c r="AT173" s="182">
        <v>0</v>
      </c>
      <c r="AU173" s="183">
        <f t="shared" si="22"/>
        <v>53800</v>
      </c>
      <c r="AV173" s="186">
        <v>1800</v>
      </c>
      <c r="AW173" s="186">
        <v>0</v>
      </c>
      <c r="AX173" s="186">
        <v>55600</v>
      </c>
      <c r="AY173" s="183">
        <v>1358</v>
      </c>
      <c r="AZ173" s="183">
        <v>550</v>
      </c>
      <c r="BA173" s="193">
        <v>39000</v>
      </c>
      <c r="BB173" s="131" t="s">
        <v>173</v>
      </c>
      <c r="BC173" s="186">
        <v>0</v>
      </c>
      <c r="BD173" s="186">
        <v>0</v>
      </c>
      <c r="BE173" s="186">
        <v>0</v>
      </c>
      <c r="BF173" s="186">
        <v>0</v>
      </c>
      <c r="BG173" s="186">
        <v>0</v>
      </c>
      <c r="BH173" s="186">
        <v>0</v>
      </c>
    </row>
    <row r="174" customHeight="1" spans="1:60">
      <c r="A174" s="128">
        <v>173</v>
      </c>
      <c r="B174" s="129" t="s">
        <v>1935</v>
      </c>
      <c r="C174" s="130" t="s">
        <v>1936</v>
      </c>
      <c r="D174" s="129" t="s">
        <v>1937</v>
      </c>
      <c r="E174" s="131" t="s">
        <v>63</v>
      </c>
      <c r="F174" s="133">
        <v>34422</v>
      </c>
      <c r="G174" s="128">
        <f ca="1" t="shared" si="34"/>
        <v>29</v>
      </c>
      <c r="H174" s="133">
        <v>44593</v>
      </c>
      <c r="I174" s="128"/>
      <c r="J174" s="129" t="s">
        <v>1028</v>
      </c>
      <c r="K174" s="156" t="s">
        <v>128</v>
      </c>
      <c r="L174" s="130" t="s">
        <v>177</v>
      </c>
      <c r="M174" s="157">
        <f t="shared" si="28"/>
        <v>44593</v>
      </c>
      <c r="N174" s="157">
        <f t="shared" si="35"/>
        <v>44958</v>
      </c>
      <c r="O174" s="128" t="s">
        <v>130</v>
      </c>
      <c r="P174" s="159" t="s">
        <v>68</v>
      </c>
      <c r="Q174" s="161" t="str">
        <f ca="1" t="shared" si="36"/>
        <v>H.N.3, Gali No 6, &lt;Mohalla/Area&gt;, &lt;Landmark&gt;, Delhi -110091</v>
      </c>
      <c r="R174" s="161" t="str">
        <f ca="1" t="shared" si="36"/>
        <v>H.N.2, Gali No 2, &lt;Mohalla/Area&gt;, &lt;Landmark&gt;, Delhi -110015</v>
      </c>
      <c r="S174" s="159" t="s">
        <v>69</v>
      </c>
      <c r="T174" s="128" t="s">
        <v>69</v>
      </c>
      <c r="U174" s="128">
        <f ca="1" t="shared" si="32"/>
        <v>6635093</v>
      </c>
      <c r="V174" s="128">
        <v>9856484265</v>
      </c>
      <c r="W174" s="128">
        <f ca="1" t="shared" si="33"/>
        <v>6000070581</v>
      </c>
      <c r="X174" s="128" t="s">
        <v>115</v>
      </c>
      <c r="Y174" s="164" t="s">
        <v>1938</v>
      </c>
      <c r="Z174" s="164" t="s">
        <v>1939</v>
      </c>
      <c r="AA174" s="165" t="s">
        <v>1776</v>
      </c>
      <c r="AB174" s="130" t="s">
        <v>74</v>
      </c>
      <c r="AC174" s="130" t="s">
        <v>1940</v>
      </c>
      <c r="AD174" s="130" t="s">
        <v>1681</v>
      </c>
      <c r="AE174" s="130" t="s">
        <v>1941</v>
      </c>
      <c r="AF174" s="128" t="s">
        <v>1942</v>
      </c>
      <c r="AG174" s="169">
        <v>103978822816</v>
      </c>
      <c r="AH174" s="169" t="s">
        <v>79</v>
      </c>
      <c r="AI174" s="170" t="s">
        <v>79</v>
      </c>
      <c r="AJ174" s="131" t="s">
        <v>1608</v>
      </c>
      <c r="AK174" s="171" t="s">
        <v>114</v>
      </c>
      <c r="AL174" s="159" t="s">
        <v>114</v>
      </c>
      <c r="AM174" s="159" t="s">
        <v>69</v>
      </c>
      <c r="AN174" s="129" t="s">
        <v>81</v>
      </c>
      <c r="AO174" s="159" t="s">
        <v>123</v>
      </c>
      <c r="AP174" s="181" t="s">
        <v>83</v>
      </c>
      <c r="AQ174" s="181" t="s">
        <v>109</v>
      </c>
      <c r="AR174" s="182">
        <v>20400</v>
      </c>
      <c r="AS174" s="182">
        <v>20400</v>
      </c>
      <c r="AT174" s="182">
        <v>0</v>
      </c>
      <c r="AU174" s="183">
        <f t="shared" si="22"/>
        <v>40800</v>
      </c>
      <c r="AV174" s="183">
        <v>1800</v>
      </c>
      <c r="AW174" s="183">
        <v>0</v>
      </c>
      <c r="AX174" s="183">
        <v>42600</v>
      </c>
      <c r="AY174" s="186">
        <v>1800</v>
      </c>
      <c r="AZ174" s="186">
        <v>0</v>
      </c>
      <c r="BA174" s="193">
        <v>63400</v>
      </c>
      <c r="BB174" s="131" t="s">
        <v>173</v>
      </c>
      <c r="BC174" s="183">
        <v>0</v>
      </c>
      <c r="BD174" s="183">
        <v>0</v>
      </c>
      <c r="BE174" s="183">
        <v>0</v>
      </c>
      <c r="BF174" s="183">
        <v>0</v>
      </c>
      <c r="BG174" s="183">
        <v>0</v>
      </c>
      <c r="BH174" s="183">
        <v>0</v>
      </c>
    </row>
    <row r="175" customHeight="1" spans="1:60">
      <c r="A175" s="128">
        <v>174</v>
      </c>
      <c r="B175" s="129" t="s">
        <v>1943</v>
      </c>
      <c r="C175" s="130" t="s">
        <v>1944</v>
      </c>
      <c r="D175" s="129" t="s">
        <v>1945</v>
      </c>
      <c r="E175" s="131" t="s">
        <v>147</v>
      </c>
      <c r="F175" s="133">
        <v>34423</v>
      </c>
      <c r="G175" s="128">
        <f ca="1" t="shared" si="34"/>
        <v>29</v>
      </c>
      <c r="H175" s="133">
        <v>44606</v>
      </c>
      <c r="I175" s="128"/>
      <c r="J175" s="129" t="s">
        <v>1028</v>
      </c>
      <c r="K175" s="156" t="s">
        <v>128</v>
      </c>
      <c r="L175" s="130" t="s">
        <v>1134</v>
      </c>
      <c r="M175" s="157">
        <f t="shared" si="28"/>
        <v>44606</v>
      </c>
      <c r="N175" s="157">
        <f t="shared" si="35"/>
        <v>44971</v>
      </c>
      <c r="O175" s="128" t="s">
        <v>130</v>
      </c>
      <c r="P175" s="159" t="s">
        <v>294</v>
      </c>
      <c r="Q175" s="161" t="str">
        <f ca="1" t="shared" si="36"/>
        <v>H.N.4, Gali No 6, &lt;Mohalla/Area&gt;, &lt;Landmark&gt;, Delhi -110038</v>
      </c>
      <c r="R175" s="161" t="str">
        <f ca="1">CONCATENATE("H.N.",RANDBETWEEN(1,20),", Gali No ",RANDBETWEEN(1,10),", &lt;Mohalla/Area&gt;, ","&lt;Landmark&gt;, ","Pune -",RANDBETWEEN(110010,110099))</f>
        <v>H.N.10, Gali No 4, &lt;Mohalla/Area&gt;, &lt;Landmark&gt;, Pune -110072</v>
      </c>
      <c r="S175" s="159" t="s">
        <v>1946</v>
      </c>
      <c r="T175" s="159" t="s">
        <v>1947</v>
      </c>
      <c r="U175" s="128">
        <f ca="1" t="shared" si="32"/>
        <v>5601156</v>
      </c>
      <c r="V175" s="128">
        <v>9856484265</v>
      </c>
      <c r="W175" s="128">
        <f ca="1" t="shared" si="33"/>
        <v>2837007443</v>
      </c>
      <c r="X175" s="128" t="s">
        <v>115</v>
      </c>
      <c r="Y175" s="164" t="s">
        <v>1948</v>
      </c>
      <c r="Z175" s="164" t="s">
        <v>1949</v>
      </c>
      <c r="AA175" s="165" t="s">
        <v>1845</v>
      </c>
      <c r="AB175" s="130" t="s">
        <v>74</v>
      </c>
      <c r="AC175" s="130" t="s">
        <v>1950</v>
      </c>
      <c r="AD175" s="130" t="s">
        <v>1681</v>
      </c>
      <c r="AE175" s="130" t="s">
        <v>1951</v>
      </c>
      <c r="AF175" s="128" t="s">
        <v>1952</v>
      </c>
      <c r="AG175" s="169">
        <v>104568822816</v>
      </c>
      <c r="AH175" s="130" t="s">
        <v>1953</v>
      </c>
      <c r="AI175" s="170">
        <v>1175115812</v>
      </c>
      <c r="AJ175" s="131" t="s">
        <v>1770</v>
      </c>
      <c r="AK175" s="171" t="s">
        <v>80</v>
      </c>
      <c r="AL175" s="159" t="s">
        <v>80</v>
      </c>
      <c r="AM175" s="159" t="s">
        <v>1946</v>
      </c>
      <c r="AN175" s="129" t="s">
        <v>81</v>
      </c>
      <c r="AO175" s="159" t="s">
        <v>142</v>
      </c>
      <c r="AP175" s="181" t="s">
        <v>109</v>
      </c>
      <c r="AQ175" s="181" t="s">
        <v>109</v>
      </c>
      <c r="AR175" s="182">
        <v>31700</v>
      </c>
      <c r="AS175" s="182">
        <v>31700</v>
      </c>
      <c r="AT175" s="182">
        <v>0</v>
      </c>
      <c r="AU175" s="183">
        <f t="shared" si="22"/>
        <v>63400</v>
      </c>
      <c r="AV175" s="183">
        <v>0</v>
      </c>
      <c r="AW175" s="183">
        <v>0</v>
      </c>
      <c r="AX175" s="183">
        <v>63400</v>
      </c>
      <c r="AY175" s="183">
        <v>1800</v>
      </c>
      <c r="AZ175" s="183">
        <v>0</v>
      </c>
      <c r="BA175" s="193">
        <v>62600</v>
      </c>
      <c r="BB175" s="131" t="s">
        <v>173</v>
      </c>
      <c r="BC175" s="183">
        <v>0</v>
      </c>
      <c r="BD175" s="183">
        <v>0</v>
      </c>
      <c r="BE175" s="183">
        <v>0</v>
      </c>
      <c r="BF175" s="183">
        <v>0</v>
      </c>
      <c r="BG175" s="183">
        <v>0</v>
      </c>
      <c r="BH175" s="183">
        <v>0</v>
      </c>
    </row>
    <row r="176" customHeight="1" spans="16:60">
      <c r="P176" s="8"/>
      <c r="AP176" s="187"/>
      <c r="AQ176" s="187"/>
      <c r="AR176" s="188"/>
      <c r="AS176" s="188"/>
      <c r="AT176" s="189"/>
      <c r="AU176" s="190"/>
      <c r="AV176" s="190"/>
      <c r="AW176" s="190"/>
      <c r="AX176" s="190"/>
      <c r="AY176" s="190"/>
      <c r="AZ176" s="190"/>
      <c r="BC176" s="190"/>
      <c r="BD176" s="190"/>
      <c r="BE176" s="190"/>
      <c r="BF176" s="190"/>
      <c r="BG176" s="190"/>
      <c r="BH176" s="190"/>
    </row>
    <row r="177" customHeight="1" spans="48:52">
      <c r="AV177" s="190"/>
      <c r="AX177" s="190"/>
      <c r="AY177" s="190"/>
      <c r="AZ177" s="190"/>
    </row>
    <row r="178" customHeight="1" spans="50:50">
      <c r="AX178" s="190"/>
    </row>
  </sheetData>
  <hyperlinks>
    <hyperlink ref="AA5" r:id="rId1" display="B.Sc"/>
    <hyperlink ref="AA23" r:id="rId2" display="B.Com"/>
    <hyperlink ref="AA31" r:id="rId2" display="B.COm"/>
    <hyperlink ref="AA52" r:id="rId2" display="B.Com"/>
    <hyperlink ref="AA57" r:id="rId2" display="B.Com"/>
    <hyperlink ref="AA66" r:id="rId2" display="B.Com"/>
    <hyperlink ref="AA68" r:id="rId3" display="M.Com"/>
    <hyperlink ref="AA73" r:id="rId2" display="B.Com"/>
    <hyperlink ref="AA89" r:id="rId2" display="B.Com"/>
    <hyperlink ref="AA100" r:id="rId2" display="B.Com"/>
    <hyperlink ref="AA102" r:id="rId1" display="B.sc"/>
    <hyperlink ref="AA116" r:id="rId2" display="B.com"/>
    <hyperlink ref="AA123" r:id="rId2" display="B.Com"/>
    <hyperlink ref="AA124" r:id="rId2" display="B.Com"/>
    <hyperlink ref="Y156" r:id="rId4" display="vijay.Rane@gmail.com"/>
    <hyperlink ref="Z156" r:id="rId5" display="Vijay.Rane@apple.com"/>
    <hyperlink ref="Y157" r:id="rId6" display="Soham.Patil@gmail.com"/>
    <hyperlink ref="Z157" r:id="rId7" display="Soham.Patil@apple.com"/>
    <hyperlink ref="Y159" r:id="rId8" display="Puja.Sharma@gmail.com"/>
    <hyperlink ref="Y158" r:id="rId9" display="Shivaji.Raje@gmail.com"/>
    <hyperlink ref="Y161" r:id="rId10" display="Aaru.Phutane@gmail.com"/>
    <hyperlink ref="Y160" r:id="rId11" display="Pawan.patake@gmail.com"/>
    <hyperlink ref="Y162" r:id="rId12" display="Ram.Baste@gmail.com"/>
    <hyperlink ref="Y163" r:id="rId13" display="Ravindra.Hatre@gmail.com"/>
    <hyperlink ref="Y164" r:id="rId14" display="Prabhuling.Sathe@gmail.com"/>
    <hyperlink ref="Y165" r:id="rId15" display="Reshma.Mane@gmail.com"/>
    <hyperlink ref="Y166" r:id="rId16" display="Patibha.Patil@gmail.com"/>
    <hyperlink ref="Y175" r:id="rId17" display="kirti.Sathe@gmail.com"/>
    <hyperlink ref="Y174" r:id="rId18" display="Kushal.Lodha@gmail.com"/>
    <hyperlink ref="Y173" r:id="rId19" display="Shivaji.Vangi@gmail.com"/>
    <hyperlink ref="Y172" r:id="rId20" display="Agasya.Hipparage@gmail.com"/>
    <hyperlink ref="Y171" r:id="rId21" display="Babita.Sri@gmail.com"/>
    <hyperlink ref="Y170" r:id="rId22" display="Prafull.Patrike@gmail.com"/>
    <hyperlink ref="Y169" r:id="rId23" display="Parth.Dhone@gmail.com"/>
    <hyperlink ref="Y168" r:id="rId24" display="Pratik.Shetty@gmail.com"/>
    <hyperlink ref="Y167" r:id="rId25" display="Anusha.Kudari@gmail.com"/>
    <hyperlink ref="Z164" r:id="rId26" display="Prabhuling.Sathe@apple.com"/>
    <hyperlink ref="Z175" r:id="rId27" display="kirti.Sathe@apple.com"/>
    <hyperlink ref="Z174" r:id="rId28" display="Kushal.Lodha@apple.com"/>
    <hyperlink ref="Z173" r:id="rId29" display="Shivaji.Vangi@apple.com"/>
    <hyperlink ref="Z172" r:id="rId30" display="Agasya.Hipparage@apple.com"/>
    <hyperlink ref="Z171" r:id="rId31" display="Babita.Sri@apple.com"/>
    <hyperlink ref="Z170" r:id="rId32" display="Prafull.Patrike@apple.com"/>
    <hyperlink ref="Z169" r:id="rId33" display="Parth.Dhone@apple.com"/>
    <hyperlink ref="Z168" r:id="rId34" display="Pratik.Shetty@apple.com"/>
    <hyperlink ref="Z167" r:id="rId35" display="Anusha.Kudari@apple.com"/>
    <hyperlink ref="Z166" r:id="rId36" display="Patibha.Patil@apple.com"/>
    <hyperlink ref="Z165" r:id="rId37" display="Reshma.Mane@apple.com"/>
    <hyperlink ref="Z163" r:id="rId38" display="Ravindra.Hatre@apple.com"/>
    <hyperlink ref="Z162" r:id="rId39" display="Ram.Baste@apple.com"/>
    <hyperlink ref="Z161" r:id="rId40" display="Aaru.Phutane@apple.com"/>
    <hyperlink ref="Z160" r:id="rId41" display="Pawan.patake@apple.com"/>
    <hyperlink ref="Z159" r:id="rId42" display="Puja.Sharma@apple.com"/>
    <hyperlink ref="Z158" r:id="rId43" display="Shivaji.Raje@apple.com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 summaryRight="0"/>
  </sheetPr>
  <dimension ref="A1:BM999"/>
  <sheetViews>
    <sheetView zoomScale="200" zoomScaleNormal="200" workbookViewId="0">
      <selection activeCell="A3" sqref="$A3:$XFD3"/>
    </sheetView>
  </sheetViews>
  <sheetFormatPr defaultColWidth="14.4285714285714" defaultRowHeight="15.75" customHeight="1"/>
  <cols>
    <col min="1" max="1" width="4.85714285714286" customWidth="1"/>
    <col min="2" max="2" width="7.71428571428571" customWidth="1"/>
    <col min="3" max="3" width="17" customWidth="1"/>
    <col min="4" max="4" width="14.8571428571429" customWidth="1"/>
    <col min="5" max="5" width="8.42857142857143" customWidth="1"/>
    <col min="6" max="6" width="12.4285714285714" customWidth="1"/>
    <col min="7" max="7" width="5.28571428571429" customWidth="1"/>
    <col min="8" max="8" width="11.7142857142857" customWidth="1"/>
    <col min="9" max="9" width="11.2857142857143" customWidth="1"/>
    <col min="10" max="10" width="8.28571428571429" customWidth="1"/>
    <col min="11" max="11" width="14.2857142857143" customWidth="1"/>
    <col min="12" max="12" width="18.5714285714286" customWidth="1"/>
    <col min="13" max="13" width="14.7142857142857" customWidth="1"/>
    <col min="14" max="14" width="8.71428571428571" customWidth="1"/>
    <col min="15" max="15" width="10.1428571428571" customWidth="1"/>
    <col min="16" max="16" width="17" customWidth="1"/>
    <col min="17" max="17" width="78" customWidth="1"/>
    <col min="18" max="18" width="79.7142857142857" customWidth="1"/>
    <col min="19" max="19" width="7.85714285714286" customWidth="1"/>
    <col min="20" max="20" width="6.85714285714286" customWidth="1"/>
    <col min="21" max="21" width="9.85714285714286" customWidth="1"/>
    <col min="22" max="22" width="12" customWidth="1"/>
    <col min="23" max="23" width="13.4285714285714" customWidth="1"/>
    <col min="24" max="24" width="10.2857142857143" customWidth="1"/>
    <col min="25" max="25" width="31.4285714285714" customWidth="1"/>
    <col min="26" max="26" width="31.5714285714286" customWidth="1"/>
    <col min="27" max="27" width="14.5714285714286" customWidth="1"/>
    <col min="28" max="28" width="13.1428571428571" customWidth="1"/>
    <col min="29" max="29" width="15.1428571428571" customWidth="1"/>
    <col min="30" max="30" width="18.1428571428571" customWidth="1"/>
    <col min="31" max="31" width="17.5714285714286" customWidth="1"/>
    <col min="32" max="32" width="24" customWidth="1"/>
    <col min="33" max="33" width="17.2857142857143" customWidth="1"/>
    <col min="34" max="34" width="24.5714285714286" customWidth="1"/>
    <col min="35" max="35" width="17.2857142857143" customWidth="1"/>
    <col min="36" max="36" width="32.7142857142857" customWidth="1"/>
    <col min="37" max="37" width="39.7142857142857" customWidth="1"/>
    <col min="38" max="38" width="34.1428571428571" customWidth="1"/>
    <col min="39" max="39" width="9.28571428571429" customWidth="1"/>
    <col min="40" max="40" width="25.1428571428571" customWidth="1"/>
    <col min="41" max="41" width="3.14285714285714" customWidth="1"/>
    <col min="42" max="42" width="5" customWidth="1"/>
    <col min="43" max="46" width="8.42857142857143" customWidth="1"/>
    <col min="47" max="48" width="9.42857142857143" customWidth="1"/>
    <col min="49" max="49" width="8.42857142857143" customWidth="1"/>
    <col min="50" max="51" width="8.71428571428571" customWidth="1"/>
    <col min="52" max="52" width="8.42857142857143" customWidth="1"/>
    <col min="53" max="53" width="4.14285714285714" customWidth="1"/>
    <col min="54" max="54" width="4.85714285714286" customWidth="1"/>
    <col min="55" max="55" width="5.42857142857143" customWidth="1"/>
    <col min="56" max="56" width="4.85714285714286" customWidth="1"/>
    <col min="57" max="57" width="6.42857142857143" customWidth="1"/>
    <col min="58" max="58" width="9.14285714285714" customWidth="1"/>
    <col min="59" max="59" width="12.2857142857143" customWidth="1"/>
    <col min="60" max="60" width="15.7142857142857" customWidth="1"/>
    <col min="61" max="61" width="15" customWidth="1"/>
    <col min="62" max="62" width="15.7142857142857" customWidth="1"/>
    <col min="63" max="63" width="11.5714285714286" customWidth="1"/>
    <col min="64" max="64" width="13.1428571428571" customWidth="1"/>
    <col min="65" max="65" width="9.85714285714286" customWidth="1"/>
  </cols>
  <sheetData>
    <row r="1" ht="72" spans="1:6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  <c r="AC1" s="23" t="s">
        <v>28</v>
      </c>
      <c r="AD1" s="23" t="s">
        <v>29</v>
      </c>
      <c r="AE1" s="23" t="s">
        <v>30</v>
      </c>
      <c r="AF1" s="23" t="s">
        <v>31</v>
      </c>
      <c r="AG1" s="23" t="s">
        <v>32</v>
      </c>
      <c r="AH1" s="23" t="s">
        <v>33</v>
      </c>
      <c r="AI1" s="23" t="s">
        <v>34</v>
      </c>
      <c r="AJ1" s="23" t="s">
        <v>35</v>
      </c>
      <c r="AK1" s="23" t="s">
        <v>36</v>
      </c>
      <c r="AL1" s="23" t="s">
        <v>37</v>
      </c>
      <c r="AM1" s="23" t="s">
        <v>38</v>
      </c>
      <c r="AN1" s="23" t="s">
        <v>39</v>
      </c>
      <c r="AO1" s="23" t="s">
        <v>41</v>
      </c>
      <c r="AP1" s="23" t="s">
        <v>42</v>
      </c>
      <c r="AQ1" s="32" t="s">
        <v>43</v>
      </c>
      <c r="AR1" s="32" t="s">
        <v>44</v>
      </c>
      <c r="AS1" s="32" t="s">
        <v>45</v>
      </c>
      <c r="AT1" s="33" t="s">
        <v>46</v>
      </c>
      <c r="AU1" s="32" t="s">
        <v>47</v>
      </c>
      <c r="AV1" s="32" t="s">
        <v>48</v>
      </c>
      <c r="AW1" s="36" t="s">
        <v>49</v>
      </c>
      <c r="AX1" s="32" t="s">
        <v>50</v>
      </c>
      <c r="AY1" s="32" t="s">
        <v>51</v>
      </c>
      <c r="AZ1" s="32" t="s">
        <v>52</v>
      </c>
      <c r="BA1" s="37" t="s">
        <v>54</v>
      </c>
      <c r="BB1" s="37" t="s">
        <v>55</v>
      </c>
      <c r="BC1" s="37" t="s">
        <v>56</v>
      </c>
      <c r="BD1" s="37" t="s">
        <v>57</v>
      </c>
      <c r="BE1" s="37" t="s">
        <v>58</v>
      </c>
      <c r="BF1" s="38" t="s">
        <v>59</v>
      </c>
      <c r="BG1" s="39" t="s">
        <v>53</v>
      </c>
      <c r="BH1" s="40" t="s">
        <v>1954</v>
      </c>
      <c r="BI1" s="40" t="s">
        <v>1955</v>
      </c>
      <c r="BJ1" s="40" t="s">
        <v>1956</v>
      </c>
      <c r="BK1" s="40" t="s">
        <v>1957</v>
      </c>
      <c r="BL1" s="40" t="s">
        <v>1958</v>
      </c>
      <c r="BM1" s="40" t="s">
        <v>1959</v>
      </c>
    </row>
    <row r="2" ht="23.25" customHeight="1" spans="1:65">
      <c r="A2" s="24">
        <v>1</v>
      </c>
      <c r="B2" s="25" t="s">
        <v>1960</v>
      </c>
      <c r="C2" s="24" t="s">
        <v>1961</v>
      </c>
      <c r="D2" s="26" t="s">
        <v>1962</v>
      </c>
      <c r="E2" s="26" t="s">
        <v>63</v>
      </c>
      <c r="F2" s="27">
        <v>31384</v>
      </c>
      <c r="G2" s="24">
        <f ca="1">DATEDIF(F2,TODAY(),"Y")</f>
        <v>37</v>
      </c>
      <c r="H2" s="27">
        <v>40483</v>
      </c>
      <c r="I2" s="27">
        <f>IF(K2="Tech",EDATE(H2,3),EDATE(H2,6))</f>
        <v>40575</v>
      </c>
      <c r="J2" s="26" t="s">
        <v>64</v>
      </c>
      <c r="K2" s="24" t="s">
        <v>65</v>
      </c>
      <c r="L2" s="24" t="s">
        <v>1963</v>
      </c>
      <c r="M2" s="24" t="s">
        <v>1964</v>
      </c>
      <c r="N2" s="24" t="s">
        <v>1965</v>
      </c>
      <c r="O2" s="26" t="s">
        <v>67</v>
      </c>
      <c r="P2" s="24" t="s">
        <v>68</v>
      </c>
      <c r="Q2" s="29" t="str">
        <f ca="1" t="shared" ref="Q2" si="0">CONCATENATE("H.N.",RANDBETWEEN(1,20),", Gali No ",RANDBETWEEN(1,10),", &lt;Mohalla/Area&gt;, ","&lt;Landmark&gt;, ","Delhi -",RANDBETWEEN(110010,110099))</f>
        <v>H.N.12, Gali No 10, &lt;Mohalla/Area&gt;, &lt;Landmark&gt;, Delhi -110010</v>
      </c>
      <c r="R2" s="29" t="str">
        <f ca="1" t="shared" ref="R2" si="1">CONCATENATE("H.N.",RANDBETWEEN(1,20),", Gali No ",RANDBETWEEN(1,10),", &lt;Mohalla/Area&gt;, ","&lt;Landmark&gt;, ",S2," -",U2)</f>
        <v>H.N.7, Gali No 3, &lt;Mohalla/Area&gt;, &lt;Landmark&gt;, Delhi -110005</v>
      </c>
      <c r="S2" s="24" t="s">
        <v>69</v>
      </c>
      <c r="T2" s="24" t="s">
        <v>69</v>
      </c>
      <c r="U2" s="24">
        <v>110005</v>
      </c>
      <c r="V2" s="26"/>
      <c r="W2" s="26"/>
      <c r="X2" s="24" t="s">
        <v>70</v>
      </c>
      <c r="Y2" s="24" t="s">
        <v>1966</v>
      </c>
      <c r="Z2" s="24" t="s">
        <v>1967</v>
      </c>
      <c r="AA2" s="30" t="s">
        <v>91</v>
      </c>
      <c r="AB2" s="24" t="s">
        <v>74</v>
      </c>
      <c r="AC2" s="24" t="s">
        <v>1968</v>
      </c>
      <c r="AD2" s="24" t="s">
        <v>76</v>
      </c>
      <c r="AE2" s="31" t="s">
        <v>1969</v>
      </c>
      <c r="AF2" s="24" t="s">
        <v>78</v>
      </c>
      <c r="AG2" s="24" t="s">
        <v>79</v>
      </c>
      <c r="AH2" s="24" t="s">
        <v>79</v>
      </c>
      <c r="AI2" s="24" t="s">
        <v>79</v>
      </c>
      <c r="AJ2" s="24" t="s">
        <v>1970</v>
      </c>
      <c r="AK2" s="24" t="s">
        <v>1400</v>
      </c>
      <c r="AL2" s="24" t="s">
        <v>66</v>
      </c>
      <c r="AM2" s="26" t="s">
        <v>1462</v>
      </c>
      <c r="AN2" s="26" t="s">
        <v>81</v>
      </c>
      <c r="AO2" s="34" t="s">
        <v>109</v>
      </c>
      <c r="AP2" s="34" t="s">
        <v>109</v>
      </c>
      <c r="AQ2" s="35">
        <f>AT2*50%</f>
        <v>27083.5</v>
      </c>
      <c r="AR2" s="35">
        <f>AT2*30%</f>
        <v>16250.1</v>
      </c>
      <c r="AS2" s="35">
        <f>AT2-AQ2-AR2</f>
        <v>10833.4</v>
      </c>
      <c r="AT2" s="35">
        <v>54167</v>
      </c>
      <c r="AU2" s="35">
        <f>IF(AQ2&gt;15000,1800,AQ2*12%)</f>
        <v>1800</v>
      </c>
      <c r="AV2" s="35">
        <f>IF(AT2&gt;21000,0,AT2*3.25%)</f>
        <v>0</v>
      </c>
      <c r="AW2" s="35">
        <f>AT2+AU2+AV2</f>
        <v>55967</v>
      </c>
      <c r="AX2" s="35">
        <f>IF(AQ2&gt;15000,1800,AQ2*12%)</f>
        <v>1800</v>
      </c>
      <c r="AY2" s="35">
        <f>IF(AT2&gt;21000,0,AT2*0.75%)</f>
        <v>0</v>
      </c>
      <c r="AZ2" s="35">
        <f>AT2-AX2-AY2</f>
        <v>52367</v>
      </c>
      <c r="BA2" s="35">
        <v>0</v>
      </c>
      <c r="BB2" s="35">
        <v>0</v>
      </c>
      <c r="BC2" s="35">
        <v>0</v>
      </c>
      <c r="BD2" s="35">
        <v>0</v>
      </c>
      <c r="BE2" s="35">
        <v>0</v>
      </c>
      <c r="BF2" s="35">
        <v>0</v>
      </c>
      <c r="BG2" s="30" t="s">
        <v>173</v>
      </c>
      <c r="BH2" s="41">
        <f>BI2-30</f>
        <v>44168</v>
      </c>
      <c r="BI2" s="41">
        <v>44198</v>
      </c>
      <c r="BJ2" s="30" t="s">
        <v>1971</v>
      </c>
      <c r="BK2" s="30" t="s">
        <v>1972</v>
      </c>
      <c r="BL2" s="30" t="s">
        <v>84</v>
      </c>
      <c r="BM2" s="30" t="s">
        <v>1973</v>
      </c>
    </row>
    <row r="3" ht="53.25" customHeight="1" spans="1:1">
      <c r="A3" s="28"/>
    </row>
    <row r="4" ht="53.25" customHeight="1"/>
    <row r="5" ht="53.25" customHeight="1"/>
    <row r="6" ht="53.25" customHeight="1"/>
    <row r="7" ht="53.25" customHeight="1"/>
    <row r="8" ht="53.25" customHeight="1"/>
    <row r="9" ht="53.25" customHeight="1"/>
    <row r="10" ht="53.25" customHeight="1"/>
    <row r="11" ht="53.25" customHeight="1"/>
    <row r="12" ht="53.25" customHeight="1"/>
    <row r="13" ht="53.25" customHeight="1"/>
    <row r="14" ht="53.25" customHeight="1"/>
    <row r="15" ht="53.25" customHeight="1"/>
    <row r="16" ht="53.25" customHeight="1"/>
    <row r="17" ht="53.25" customHeight="1"/>
    <row r="18" ht="53.25" customHeight="1"/>
    <row r="19" ht="53.25" customHeight="1"/>
    <row r="20" ht="53.25" customHeight="1"/>
    <row r="21" ht="53.25" customHeight="1"/>
    <row r="22" ht="53.25" customHeight="1"/>
    <row r="23" ht="53.25" customHeight="1"/>
    <row r="24" ht="53.25" customHeight="1"/>
    <row r="25" ht="53.25" customHeight="1"/>
    <row r="26" ht="53.25" customHeight="1"/>
    <row r="27" ht="53.25" customHeight="1"/>
    <row r="28" ht="53.25" customHeight="1"/>
    <row r="29" ht="53.25" customHeight="1"/>
    <row r="30" ht="53.25" customHeight="1"/>
    <row r="31" ht="53.25" customHeight="1"/>
    <row r="32" ht="53.25" customHeight="1"/>
    <row r="33" ht="53.25" customHeight="1"/>
    <row r="34" ht="53.25" customHeight="1"/>
    <row r="35" ht="53.25" customHeight="1"/>
    <row r="36" ht="53.25" customHeight="1"/>
    <row r="37" ht="53.25" customHeight="1"/>
    <row r="38" ht="53.25" customHeight="1"/>
    <row r="39" ht="53.25" customHeight="1"/>
    <row r="40" ht="53.25" customHeight="1"/>
    <row r="41" ht="53.25" customHeight="1"/>
    <row r="42" ht="53.25" customHeight="1"/>
    <row r="43" ht="53.25" customHeight="1"/>
    <row r="44" ht="53.25" customHeight="1"/>
    <row r="45" ht="53.25" customHeight="1"/>
    <row r="46" ht="53.25" customHeight="1"/>
    <row r="47" ht="53.25" customHeight="1"/>
    <row r="48" ht="53.25" customHeight="1"/>
    <row r="49" ht="53.25" customHeight="1"/>
    <row r="50" ht="53.25" customHeight="1"/>
    <row r="51" ht="53.25" customHeight="1"/>
    <row r="52" ht="53.25" customHeight="1"/>
    <row r="53" ht="53.25" customHeight="1"/>
    <row r="54" ht="53.25" customHeight="1"/>
    <row r="55" ht="53.25" customHeight="1"/>
    <row r="56" ht="53.25" customHeight="1"/>
    <row r="57" ht="53.25" customHeight="1"/>
    <row r="58" ht="53.25" customHeight="1"/>
    <row r="59" ht="53.25" customHeight="1"/>
    <row r="60" ht="53.25" customHeight="1"/>
    <row r="61" ht="53.25" customHeight="1"/>
    <row r="62" ht="53.25" customHeight="1"/>
    <row r="63" ht="53.25" customHeight="1"/>
    <row r="64" ht="53.25" customHeight="1"/>
    <row r="65" ht="53.25" customHeight="1"/>
    <row r="66" ht="53.25" customHeight="1"/>
    <row r="67" ht="53.25" customHeight="1"/>
    <row r="68" ht="53.25" customHeight="1"/>
    <row r="69" ht="53.25" customHeight="1"/>
    <row r="70" ht="53.25" customHeight="1"/>
    <row r="71" ht="53.25" customHeight="1"/>
    <row r="72" ht="53.25" customHeight="1"/>
    <row r="73" ht="53.25" customHeight="1"/>
    <row r="74" ht="53.25" customHeight="1"/>
    <row r="75" ht="53.25" customHeight="1"/>
    <row r="76" ht="53.25" customHeight="1"/>
    <row r="77" ht="53.25" customHeight="1"/>
    <row r="78" ht="53.25" customHeight="1"/>
    <row r="79" ht="53.25" customHeight="1"/>
    <row r="80" ht="53.25" customHeight="1"/>
    <row r="81" ht="53.25" customHeight="1"/>
    <row r="82" ht="53.25" customHeight="1"/>
    <row r="83" ht="53.25" customHeight="1"/>
    <row r="84" ht="53.25" customHeight="1"/>
    <row r="85" ht="53.25" customHeight="1"/>
    <row r="86" ht="53.25" customHeight="1"/>
    <row r="87" ht="53.25" customHeight="1"/>
    <row r="88" ht="53.25" customHeight="1"/>
    <row r="89" ht="53.25" customHeight="1"/>
    <row r="90" ht="53.25" customHeight="1"/>
    <row r="91" ht="53.25" customHeight="1"/>
    <row r="92" ht="53.25" customHeight="1"/>
    <row r="93" ht="53.25" customHeight="1"/>
    <row r="94" ht="53.25" customHeight="1"/>
    <row r="95" ht="53.25" customHeight="1"/>
    <row r="96" ht="53.25" customHeight="1"/>
    <row r="97" ht="53.25" customHeight="1"/>
    <row r="98" ht="53.25" customHeight="1"/>
    <row r="99" ht="53.25" customHeight="1"/>
    <row r="100" ht="53.25" customHeight="1"/>
    <row r="101" ht="53.25" customHeight="1"/>
    <row r="102" ht="53.25" customHeight="1"/>
    <row r="103" ht="53.25" customHeight="1"/>
    <row r="104" ht="53.25" customHeight="1"/>
    <row r="105" ht="53.25" customHeight="1"/>
    <row r="106" ht="53.25" customHeight="1"/>
    <row r="107" ht="53.25" customHeight="1"/>
    <row r="108" ht="53.25" customHeight="1"/>
    <row r="109" ht="53.25" customHeight="1"/>
    <row r="110" ht="53.25" customHeight="1"/>
    <row r="111" ht="53.25" customHeight="1"/>
    <row r="112" ht="53.25" customHeight="1"/>
    <row r="113" ht="53.25" customHeight="1"/>
    <row r="114" ht="53.25" customHeight="1"/>
    <row r="115" ht="53.25" customHeight="1"/>
    <row r="116" ht="53.25" customHeight="1"/>
    <row r="117" ht="53.25" customHeight="1"/>
    <row r="118" ht="53.25" customHeight="1"/>
    <row r="119" ht="53.25" customHeight="1"/>
    <row r="120" ht="53.25" customHeight="1"/>
    <row r="121" ht="53.25" customHeight="1"/>
    <row r="122" ht="53.25" customHeight="1"/>
    <row r="123" ht="53.25" customHeight="1"/>
    <row r="124" ht="53.25" customHeight="1"/>
    <row r="125" ht="53.25" customHeight="1"/>
    <row r="126" ht="53.25" customHeight="1"/>
    <row r="127" ht="53.25" customHeight="1"/>
    <row r="128" ht="53.25" customHeight="1"/>
    <row r="129" ht="53.25" customHeight="1"/>
    <row r="130" ht="53.25" customHeight="1"/>
    <row r="131" ht="53.25" customHeight="1"/>
    <row r="132" ht="53.25" customHeight="1"/>
    <row r="133" ht="53.25" customHeight="1"/>
    <row r="134" ht="53.25" customHeight="1"/>
    <row r="135" ht="53.25" customHeight="1"/>
    <row r="136" ht="53.25" customHeight="1"/>
    <row r="137" ht="53.25" customHeight="1"/>
    <row r="138" ht="53.25" customHeight="1"/>
    <row r="139" ht="53.25" customHeight="1"/>
    <row r="140" ht="53.25" customHeight="1"/>
    <row r="141" ht="53.25" customHeight="1"/>
    <row r="142" ht="53.25" customHeight="1"/>
    <row r="143" ht="53.25" customHeight="1"/>
    <row r="144" ht="53.25" customHeight="1"/>
    <row r="145" ht="53.25" customHeight="1"/>
    <row r="146" ht="53.25" customHeight="1"/>
    <row r="147" ht="53.25" customHeight="1"/>
    <row r="148" ht="53.25" customHeight="1"/>
    <row r="149" ht="53.25" customHeight="1"/>
    <row r="150" ht="53.25" customHeight="1"/>
    <row r="151" ht="53.25" customHeight="1"/>
    <row r="152" ht="53.25" customHeight="1"/>
    <row r="153" ht="53.25" customHeight="1"/>
    <row r="154" ht="53.25" customHeight="1"/>
    <row r="155" ht="53.25" customHeight="1"/>
    <row r="156" ht="53.25" customHeight="1"/>
    <row r="157" ht="53.25" customHeight="1"/>
    <row r="158" ht="53.25" customHeight="1"/>
    <row r="159" ht="53.25" customHeight="1"/>
    <row r="160" ht="53.25" customHeight="1"/>
    <row r="161" ht="53.25" customHeight="1"/>
    <row r="162" ht="53.25" customHeight="1"/>
    <row r="163" ht="53.25" customHeight="1"/>
    <row r="164" ht="53.25" customHeight="1"/>
    <row r="165" ht="53.25" customHeight="1"/>
    <row r="166" ht="53.25" customHeight="1"/>
    <row r="167" ht="53.25" customHeight="1"/>
    <row r="168" ht="53.25" customHeight="1"/>
    <row r="169" ht="53.25" customHeight="1"/>
    <row r="170" ht="53.25" customHeight="1"/>
    <row r="171" ht="53.25" customHeight="1"/>
    <row r="172" ht="53.25" customHeight="1"/>
    <row r="173" ht="53.25" customHeight="1"/>
    <row r="174" ht="53.25" customHeight="1"/>
    <row r="175" ht="53.25" customHeight="1"/>
    <row r="176" ht="53.25" customHeight="1"/>
    <row r="177" ht="53.25" customHeight="1"/>
    <row r="178" ht="53.25" customHeight="1"/>
    <row r="179" ht="53.25" customHeight="1"/>
    <row r="180" ht="53.25" customHeight="1"/>
    <row r="181" ht="53.25" customHeight="1"/>
    <row r="182" ht="53.25" customHeight="1"/>
    <row r="183" ht="53.25" customHeight="1"/>
    <row r="184" ht="53.25" customHeight="1"/>
    <row r="185" ht="53.25" customHeight="1"/>
    <row r="186" ht="53.25" customHeight="1"/>
    <row r="187" ht="53.25" customHeight="1"/>
    <row r="188" ht="53.25" customHeight="1"/>
    <row r="189" ht="53.25" customHeight="1"/>
    <row r="190" ht="53.25" customHeight="1"/>
    <row r="191" ht="53.25" customHeight="1"/>
    <row r="192" ht="53.25" customHeight="1"/>
    <row r="193" ht="53.25" customHeight="1"/>
    <row r="194" ht="53.25" customHeight="1"/>
    <row r="195" ht="53.25" customHeight="1"/>
    <row r="196" ht="53.25" customHeight="1"/>
    <row r="197" ht="53.25" customHeight="1"/>
    <row r="198" ht="53.25" customHeight="1"/>
    <row r="199" ht="53.25" customHeight="1"/>
    <row r="200" ht="53.25" customHeight="1"/>
    <row r="201" ht="53.25" customHeight="1"/>
    <row r="202" ht="53.25" customHeight="1"/>
    <row r="203" ht="53.25" customHeight="1"/>
    <row r="204" ht="53.25" customHeight="1"/>
    <row r="205" ht="53.25" customHeight="1"/>
    <row r="206" ht="53.25" customHeight="1"/>
    <row r="207" ht="53.25" customHeight="1"/>
    <row r="208" ht="53.25" customHeight="1"/>
    <row r="209" ht="53.25" customHeight="1"/>
    <row r="210" ht="53.25" customHeight="1"/>
    <row r="211" ht="53.25" customHeight="1"/>
    <row r="212" ht="53.25" customHeight="1"/>
    <row r="213" ht="53.25" customHeight="1"/>
    <row r="214" ht="53.25" customHeight="1"/>
    <row r="215" ht="53.25" customHeight="1"/>
    <row r="216" ht="53.25" customHeight="1"/>
    <row r="217" ht="53.25" customHeight="1"/>
    <row r="218" ht="53.25" customHeight="1"/>
    <row r="219" ht="53.25" customHeight="1"/>
    <row r="220" ht="53.25" customHeight="1"/>
    <row r="221" ht="53.25" customHeight="1"/>
    <row r="222" ht="53.25" customHeight="1"/>
    <row r="223" ht="53.25" customHeight="1"/>
    <row r="224" ht="53.25" customHeight="1"/>
    <row r="225" ht="53.25" customHeight="1"/>
    <row r="226" ht="53.25" customHeight="1"/>
    <row r="227" ht="53.25" customHeight="1"/>
    <row r="228" ht="53.25" customHeight="1"/>
    <row r="229" ht="53.25" customHeight="1"/>
    <row r="230" ht="53.25" customHeight="1"/>
    <row r="231" ht="53.25" customHeight="1"/>
    <row r="232" ht="53.25" customHeight="1"/>
    <row r="233" ht="53.25" customHeight="1"/>
    <row r="234" ht="53.25" customHeight="1"/>
    <row r="235" ht="53.25" customHeight="1"/>
    <row r="236" ht="53.25" customHeight="1"/>
    <row r="237" ht="53.25" customHeight="1"/>
    <row r="238" ht="53.25" customHeight="1"/>
    <row r="239" ht="53.25" customHeight="1"/>
    <row r="240" ht="53.25" customHeight="1"/>
    <row r="241" ht="53.25" customHeight="1"/>
    <row r="242" ht="53.25" customHeight="1"/>
    <row r="243" ht="53.25" customHeight="1"/>
    <row r="244" ht="53.25" customHeight="1"/>
    <row r="245" ht="53.25" customHeight="1"/>
    <row r="246" ht="53.25" customHeight="1"/>
    <row r="247" ht="53.25" customHeight="1"/>
    <row r="248" ht="53.25" customHeight="1"/>
    <row r="249" ht="53.25" customHeight="1"/>
    <row r="250" ht="53.25" customHeight="1"/>
    <row r="251" ht="53.25" customHeight="1"/>
    <row r="252" ht="53.25" customHeight="1"/>
    <row r="253" ht="53.25" customHeight="1"/>
    <row r="254" ht="53.25" customHeight="1"/>
    <row r="255" ht="53.25" customHeight="1"/>
    <row r="256" ht="53.25" customHeight="1"/>
    <row r="257" ht="53.25" customHeight="1"/>
    <row r="258" ht="53.25" customHeight="1"/>
    <row r="259" ht="53.25" customHeight="1"/>
    <row r="260" ht="53.25" customHeight="1"/>
    <row r="261" ht="53.25" customHeight="1"/>
    <row r="262" ht="53.25" customHeight="1"/>
    <row r="263" ht="53.25" customHeight="1"/>
    <row r="264" ht="53.25" customHeight="1"/>
    <row r="265" ht="53.25" customHeight="1"/>
    <row r="266" ht="53.25" customHeight="1"/>
    <row r="267" ht="53.25" customHeight="1"/>
    <row r="268" ht="53.25" customHeight="1"/>
    <row r="269" ht="53.25" customHeight="1"/>
    <row r="270" ht="53.25" customHeight="1"/>
    <row r="271" ht="53.25" customHeight="1"/>
    <row r="272" ht="53.25" customHeight="1"/>
    <row r="273" ht="53.25" customHeight="1"/>
    <row r="274" ht="53.25" customHeight="1"/>
    <row r="275" ht="53.25" customHeight="1"/>
    <row r="276" ht="53.25" customHeight="1"/>
    <row r="277" ht="53.25" customHeight="1"/>
    <row r="278" ht="53.25" customHeight="1"/>
    <row r="279" ht="53.25" customHeight="1"/>
    <row r="280" ht="53.25" customHeight="1"/>
    <row r="281" ht="53.25" customHeight="1"/>
    <row r="282" ht="53.25" customHeight="1"/>
    <row r="283" ht="53.25" customHeight="1"/>
    <row r="284" ht="53.25" customHeight="1"/>
    <row r="285" ht="53.25" customHeight="1"/>
    <row r="286" ht="53.25" customHeight="1"/>
    <row r="287" ht="53.25" customHeight="1"/>
    <row r="288" ht="53.25" customHeight="1"/>
    <row r="289" ht="53.25" customHeight="1"/>
    <row r="290" ht="53.25" customHeight="1"/>
    <row r="291" ht="53.25" customHeight="1"/>
    <row r="292" ht="53.25" customHeight="1"/>
    <row r="293" ht="53.25" customHeight="1"/>
    <row r="294" ht="53.25" customHeight="1"/>
    <row r="295" ht="53.25" customHeight="1"/>
    <row r="296" ht="53.25" customHeight="1"/>
    <row r="297" ht="53.25" customHeight="1"/>
    <row r="298" ht="53.25" customHeight="1"/>
    <row r="299" ht="53.25" customHeight="1"/>
    <row r="300" ht="53.25" customHeight="1"/>
    <row r="301" ht="53.25" customHeight="1"/>
    <row r="302" ht="53.25" customHeight="1"/>
    <row r="303" ht="53.25" customHeight="1"/>
    <row r="304" ht="53.25" customHeight="1"/>
    <row r="305" ht="53.25" customHeight="1"/>
    <row r="306" ht="53.25" customHeight="1"/>
    <row r="307" ht="53.25" customHeight="1"/>
    <row r="308" ht="53.25" customHeight="1"/>
    <row r="309" ht="53.25" customHeight="1"/>
    <row r="310" ht="53.25" customHeight="1"/>
    <row r="311" ht="53.25" customHeight="1"/>
    <row r="312" ht="53.25" customHeight="1"/>
    <row r="313" ht="53.25" customHeight="1"/>
    <row r="314" ht="53.25" customHeight="1"/>
    <row r="315" ht="53.25" customHeight="1"/>
    <row r="316" ht="53.25" customHeight="1"/>
    <row r="317" ht="53.25" customHeight="1"/>
    <row r="318" ht="53.25" customHeight="1"/>
    <row r="319" ht="53.25" customHeight="1"/>
    <row r="320" ht="53.25" customHeight="1"/>
    <row r="321" ht="53.25" customHeight="1"/>
    <row r="322" ht="53.25" customHeight="1"/>
    <row r="323" ht="53.25" customHeight="1"/>
    <row r="324" ht="53.25" customHeight="1"/>
    <row r="325" ht="53.25" customHeight="1"/>
    <row r="326" ht="53.25" customHeight="1"/>
    <row r="327" ht="53.25" customHeight="1"/>
    <row r="328" ht="53.25" customHeight="1"/>
    <row r="329" ht="53.25" customHeight="1"/>
    <row r="330" ht="53.25" customHeight="1"/>
    <row r="331" ht="53.25" customHeight="1"/>
    <row r="332" ht="53.25" customHeight="1"/>
    <row r="333" ht="53.25" customHeight="1"/>
    <row r="334" ht="53.25" customHeight="1"/>
    <row r="335" ht="53.25" customHeight="1"/>
    <row r="336" ht="53.25" customHeight="1"/>
    <row r="337" ht="53.25" customHeight="1"/>
    <row r="338" ht="53.25" customHeight="1"/>
    <row r="339" ht="53.25" customHeight="1"/>
    <row r="340" ht="53.25" customHeight="1"/>
    <row r="341" ht="53.25" customHeight="1"/>
    <row r="342" ht="53.25" customHeight="1"/>
    <row r="343" ht="53.25" customHeight="1"/>
    <row r="344" ht="53.25" customHeight="1"/>
    <row r="345" ht="53.25" customHeight="1"/>
    <row r="346" ht="53.25" customHeight="1"/>
    <row r="347" ht="53.25" customHeight="1"/>
    <row r="348" ht="53.25" customHeight="1"/>
    <row r="349" ht="53.25" customHeight="1"/>
    <row r="350" ht="53.25" customHeight="1"/>
    <row r="351" ht="53.25" customHeight="1"/>
    <row r="352" ht="53.25" customHeight="1"/>
    <row r="353" ht="53.25" customHeight="1"/>
    <row r="354" ht="53.25" customHeight="1"/>
    <row r="355" ht="53.25" customHeight="1"/>
    <row r="356" ht="53.25" customHeight="1"/>
    <row r="357" ht="53.25" customHeight="1"/>
    <row r="358" ht="53.25" customHeight="1"/>
    <row r="359" ht="53.25" customHeight="1"/>
    <row r="360" ht="53.25" customHeight="1"/>
    <row r="361" ht="53.25" customHeight="1"/>
    <row r="362" ht="53.25" customHeight="1"/>
    <row r="363" ht="53.25" customHeight="1"/>
    <row r="364" ht="53.25" customHeight="1"/>
    <row r="365" ht="53.25" customHeight="1"/>
    <row r="366" ht="53.25" customHeight="1"/>
    <row r="367" ht="53.25" customHeight="1"/>
    <row r="368" ht="53.25" customHeight="1"/>
    <row r="369" ht="53.25" customHeight="1"/>
    <row r="370" ht="53.25" customHeight="1"/>
    <row r="371" ht="53.25" customHeight="1"/>
    <row r="372" ht="53.25" customHeight="1"/>
    <row r="373" ht="53.25" customHeight="1"/>
    <row r="374" ht="53.25" customHeight="1"/>
    <row r="375" ht="53.25" customHeight="1"/>
    <row r="376" ht="53.25" customHeight="1"/>
    <row r="377" ht="53.25" customHeight="1"/>
    <row r="378" ht="53.25" customHeight="1"/>
    <row r="379" ht="53.25" customHeight="1"/>
    <row r="380" ht="53.25" customHeight="1"/>
    <row r="381" ht="53.25" customHeight="1"/>
    <row r="382" ht="53.25" customHeight="1"/>
    <row r="383" ht="53.25" customHeight="1"/>
    <row r="384" ht="53.25" customHeight="1"/>
    <row r="385" ht="53.25" customHeight="1"/>
    <row r="386" ht="53.25" customHeight="1"/>
    <row r="387" ht="53.25" customHeight="1"/>
    <row r="388" ht="53.25" customHeight="1"/>
    <row r="389" ht="53.25" customHeight="1"/>
    <row r="390" ht="53.25" customHeight="1"/>
    <row r="391" ht="53.25" customHeight="1"/>
    <row r="392" ht="53.25" customHeight="1"/>
    <row r="393" ht="53.25" customHeight="1"/>
    <row r="394" ht="53.25" customHeight="1"/>
    <row r="395" ht="53.25" customHeight="1"/>
    <row r="396" ht="53.25" customHeight="1"/>
    <row r="397" ht="53.25" customHeight="1"/>
    <row r="398" ht="53.25" customHeight="1"/>
    <row r="399" ht="53.25" customHeight="1"/>
    <row r="400" ht="53.25" customHeight="1"/>
    <row r="401" ht="53.25" customHeight="1"/>
    <row r="402" ht="53.25" customHeight="1"/>
    <row r="403" ht="53.25" customHeight="1"/>
    <row r="404" ht="53.25" customHeight="1"/>
    <row r="405" ht="53.25" customHeight="1"/>
    <row r="406" ht="53.25" customHeight="1"/>
    <row r="407" ht="53.25" customHeight="1"/>
    <row r="408" ht="53.25" customHeight="1"/>
    <row r="409" ht="53.25" customHeight="1"/>
    <row r="410" ht="53.25" customHeight="1"/>
    <row r="411" ht="53.25" customHeight="1"/>
    <row r="412" ht="53.25" customHeight="1"/>
    <row r="413" ht="53.25" customHeight="1"/>
    <row r="414" ht="53.25" customHeight="1"/>
    <row r="415" ht="53.25" customHeight="1"/>
    <row r="416" ht="53.25" customHeight="1"/>
    <row r="417" ht="53.25" customHeight="1"/>
    <row r="418" ht="53.25" customHeight="1"/>
    <row r="419" ht="53.25" customHeight="1"/>
    <row r="420" ht="53.25" customHeight="1"/>
    <row r="421" ht="53.25" customHeight="1"/>
    <row r="422" ht="53.25" customHeight="1"/>
    <row r="423" ht="53.25" customHeight="1"/>
    <row r="424" ht="53.25" customHeight="1"/>
    <row r="425" ht="53.25" customHeight="1"/>
    <row r="426" ht="53.25" customHeight="1"/>
    <row r="427" ht="53.25" customHeight="1"/>
    <row r="428" ht="53.25" customHeight="1"/>
    <row r="429" ht="53.25" customHeight="1"/>
    <row r="430" ht="53.25" customHeight="1"/>
    <row r="431" ht="53.25" customHeight="1"/>
    <row r="432" ht="53.25" customHeight="1"/>
    <row r="433" ht="53.25" customHeight="1"/>
    <row r="434" ht="53.25" customHeight="1"/>
    <row r="435" ht="53.25" customHeight="1"/>
    <row r="436" ht="53.25" customHeight="1"/>
    <row r="437" ht="53.25" customHeight="1"/>
    <row r="438" ht="53.25" customHeight="1"/>
    <row r="439" ht="53.25" customHeight="1"/>
    <row r="440" ht="53.25" customHeight="1"/>
    <row r="441" ht="53.25" customHeight="1"/>
    <row r="442" ht="53.25" customHeight="1"/>
    <row r="443" ht="53.25" customHeight="1"/>
    <row r="444" ht="53.25" customHeight="1"/>
    <row r="445" ht="53.25" customHeight="1"/>
    <row r="446" ht="53.25" customHeight="1"/>
    <row r="447" ht="53.25" customHeight="1"/>
    <row r="448" ht="53.25" customHeight="1"/>
    <row r="449" ht="53.25" customHeight="1"/>
    <row r="450" ht="53.25" customHeight="1"/>
    <row r="451" ht="53.25" customHeight="1"/>
    <row r="452" ht="53.25" customHeight="1"/>
    <row r="453" ht="53.25" customHeight="1"/>
    <row r="454" ht="53.25" customHeight="1"/>
    <row r="455" ht="53.25" customHeight="1"/>
    <row r="456" ht="53.25" customHeight="1"/>
    <row r="457" ht="53.25" customHeight="1"/>
    <row r="458" ht="53.25" customHeight="1"/>
    <row r="459" ht="53.25" customHeight="1"/>
    <row r="460" ht="53.25" customHeight="1"/>
    <row r="461" ht="53.25" customHeight="1"/>
    <row r="462" ht="53.25" customHeight="1"/>
    <row r="463" ht="53.25" customHeight="1"/>
    <row r="464" ht="53.25" customHeight="1"/>
    <row r="465" ht="53.25" customHeight="1"/>
    <row r="466" ht="53.25" customHeight="1"/>
    <row r="467" ht="53.25" customHeight="1"/>
    <row r="468" ht="53.25" customHeight="1"/>
    <row r="469" ht="53.25" customHeight="1"/>
    <row r="470" ht="53.25" customHeight="1"/>
    <row r="471" ht="53.25" customHeight="1"/>
    <row r="472" ht="53.25" customHeight="1"/>
    <row r="473" ht="53.25" customHeight="1"/>
    <row r="474" ht="53.25" customHeight="1"/>
    <row r="475" ht="53.25" customHeight="1"/>
    <row r="476" ht="53.25" customHeight="1"/>
    <row r="477" ht="53.25" customHeight="1"/>
    <row r="478" ht="53.25" customHeight="1"/>
    <row r="479" ht="53.25" customHeight="1"/>
    <row r="480" ht="53.25" customHeight="1"/>
    <row r="481" ht="53.25" customHeight="1"/>
    <row r="482" ht="53.25" customHeight="1"/>
    <row r="483" ht="53.25" customHeight="1"/>
    <row r="484" ht="53.25" customHeight="1"/>
    <row r="485" ht="53.25" customHeight="1"/>
    <row r="486" ht="53.25" customHeight="1"/>
    <row r="487" ht="53.25" customHeight="1"/>
    <row r="488" ht="53.25" customHeight="1"/>
    <row r="489" ht="53.25" customHeight="1"/>
    <row r="490" ht="53.25" customHeight="1"/>
    <row r="491" ht="53.25" customHeight="1"/>
    <row r="492" ht="53.25" customHeight="1"/>
    <row r="493" ht="53.25" customHeight="1"/>
    <row r="494" ht="53.25" customHeight="1"/>
    <row r="495" ht="53.25" customHeight="1"/>
    <row r="496" ht="53.25" customHeight="1"/>
    <row r="497" ht="53.25" customHeight="1"/>
    <row r="498" ht="53.25" customHeight="1"/>
    <row r="499" ht="53.25" customHeight="1"/>
    <row r="500" ht="53.25" customHeight="1"/>
    <row r="501" ht="53.25" customHeight="1"/>
    <row r="502" ht="53.25" customHeight="1"/>
    <row r="503" ht="53.25" customHeight="1"/>
    <row r="504" ht="53.25" customHeight="1"/>
    <row r="505" ht="53.25" customHeight="1"/>
    <row r="506" ht="53.25" customHeight="1"/>
    <row r="507" ht="53.25" customHeight="1"/>
    <row r="508" ht="53.25" customHeight="1"/>
    <row r="509" ht="53.25" customHeight="1"/>
    <row r="510" ht="53.25" customHeight="1"/>
    <row r="511" ht="53.25" customHeight="1"/>
    <row r="512" ht="53.25" customHeight="1"/>
    <row r="513" ht="53.25" customHeight="1"/>
    <row r="514" ht="53.25" customHeight="1"/>
    <row r="515" ht="53.25" customHeight="1"/>
    <row r="516" ht="53.25" customHeight="1"/>
    <row r="517" ht="53.25" customHeight="1"/>
    <row r="518" ht="53.25" customHeight="1"/>
    <row r="519" ht="53.25" customHeight="1"/>
    <row r="520" ht="53.25" customHeight="1"/>
    <row r="521" ht="53.25" customHeight="1"/>
    <row r="522" ht="53.25" customHeight="1"/>
    <row r="523" ht="53.25" customHeight="1"/>
    <row r="524" ht="53.25" customHeight="1"/>
    <row r="525" ht="53.25" customHeight="1"/>
    <row r="526" ht="53.25" customHeight="1"/>
    <row r="527" ht="53.25" customHeight="1"/>
    <row r="528" ht="53.25" customHeight="1"/>
    <row r="529" ht="53.25" customHeight="1"/>
    <row r="530" ht="53.25" customHeight="1"/>
    <row r="531" ht="53.25" customHeight="1"/>
    <row r="532" ht="53.25" customHeight="1"/>
    <row r="533" ht="53.25" customHeight="1"/>
    <row r="534" ht="53.25" customHeight="1"/>
    <row r="535" ht="53.25" customHeight="1"/>
    <row r="536" ht="53.25" customHeight="1"/>
    <row r="537" ht="53.25" customHeight="1"/>
    <row r="538" ht="53.25" customHeight="1"/>
    <row r="539" ht="53.25" customHeight="1"/>
    <row r="540" ht="53.25" customHeight="1"/>
    <row r="541" ht="53.25" customHeight="1"/>
    <row r="542" ht="53.25" customHeight="1"/>
    <row r="543" ht="53.25" customHeight="1"/>
    <row r="544" ht="53.25" customHeight="1"/>
    <row r="545" ht="53.25" customHeight="1"/>
    <row r="546" ht="53.25" customHeight="1"/>
    <row r="547" ht="53.25" customHeight="1"/>
    <row r="548" ht="53.25" customHeight="1"/>
    <row r="549" ht="53.25" customHeight="1"/>
    <row r="550" ht="53.25" customHeight="1"/>
    <row r="551" ht="53.25" customHeight="1"/>
    <row r="552" ht="53.25" customHeight="1"/>
    <row r="553" ht="53.25" customHeight="1"/>
    <row r="554" ht="53.25" customHeight="1"/>
    <row r="555" ht="53.25" customHeight="1"/>
    <row r="556" ht="53.25" customHeight="1"/>
    <row r="557" ht="53.25" customHeight="1"/>
    <row r="558" ht="53.25" customHeight="1"/>
    <row r="559" ht="53.25" customHeight="1"/>
    <row r="560" ht="53.25" customHeight="1"/>
    <row r="561" ht="53.25" customHeight="1"/>
    <row r="562" ht="53.25" customHeight="1"/>
    <row r="563" ht="53.25" customHeight="1"/>
    <row r="564" ht="53.25" customHeight="1"/>
    <row r="565" ht="53.25" customHeight="1"/>
    <row r="566" ht="53.25" customHeight="1"/>
    <row r="567" ht="53.25" customHeight="1"/>
    <row r="568" ht="53.25" customHeight="1"/>
    <row r="569" ht="53.25" customHeight="1"/>
    <row r="570" ht="53.25" customHeight="1"/>
    <row r="571" ht="53.25" customHeight="1"/>
    <row r="572" ht="53.25" customHeight="1"/>
    <row r="573" ht="53.25" customHeight="1"/>
    <row r="574" ht="53.25" customHeight="1"/>
    <row r="575" ht="53.25" customHeight="1"/>
    <row r="576" ht="53.25" customHeight="1"/>
    <row r="577" ht="53.25" customHeight="1"/>
    <row r="578" ht="53.25" customHeight="1"/>
    <row r="579" ht="53.25" customHeight="1"/>
    <row r="580" ht="53.25" customHeight="1"/>
    <row r="581" ht="53.25" customHeight="1"/>
    <row r="582" ht="53.25" customHeight="1"/>
    <row r="583" ht="53.25" customHeight="1"/>
    <row r="584" ht="53.25" customHeight="1"/>
    <row r="585" ht="53.25" customHeight="1"/>
    <row r="586" ht="53.25" customHeight="1"/>
    <row r="587" ht="53.25" customHeight="1"/>
    <row r="588" ht="53.25" customHeight="1"/>
    <row r="589" ht="53.25" customHeight="1"/>
    <row r="590" ht="53.25" customHeight="1"/>
    <row r="591" ht="53.25" customHeight="1"/>
    <row r="592" ht="53.25" customHeight="1"/>
    <row r="593" ht="53.25" customHeight="1"/>
    <row r="594" ht="53.25" customHeight="1"/>
    <row r="595" ht="53.25" customHeight="1"/>
    <row r="596" ht="53.25" customHeight="1"/>
    <row r="597" ht="53.25" customHeight="1"/>
    <row r="598" ht="53.25" customHeight="1"/>
    <row r="599" ht="53.25" customHeight="1"/>
    <row r="600" ht="53.25" customHeight="1"/>
    <row r="601" ht="53.25" customHeight="1"/>
    <row r="602" ht="53.25" customHeight="1"/>
    <row r="603" ht="53.25" customHeight="1"/>
    <row r="604" ht="53.25" customHeight="1"/>
    <row r="605" ht="53.25" customHeight="1"/>
    <row r="606" ht="53.25" customHeight="1"/>
    <row r="607" ht="53.25" customHeight="1"/>
    <row r="608" ht="53.25" customHeight="1"/>
    <row r="609" ht="53.25" customHeight="1"/>
    <row r="610" ht="53.25" customHeight="1"/>
    <row r="611" ht="53.25" customHeight="1"/>
    <row r="612" ht="53.25" customHeight="1"/>
    <row r="613" ht="53.25" customHeight="1"/>
    <row r="614" ht="53.25" customHeight="1"/>
    <row r="615" ht="53.25" customHeight="1"/>
    <row r="616" ht="53.25" customHeight="1"/>
    <row r="617" ht="53.25" customHeight="1"/>
    <row r="618" ht="53.25" customHeight="1"/>
    <row r="619" ht="53.25" customHeight="1"/>
    <row r="620" ht="53.25" customHeight="1"/>
    <row r="621" ht="53.25" customHeight="1"/>
    <row r="622" ht="53.25" customHeight="1"/>
    <row r="623" ht="53.25" customHeight="1"/>
    <row r="624" ht="53.25" customHeight="1"/>
    <row r="625" ht="53.25" customHeight="1"/>
    <row r="626" ht="53.25" customHeight="1"/>
    <row r="627" ht="53.25" customHeight="1"/>
    <row r="628" ht="53.25" customHeight="1"/>
    <row r="629" ht="53.25" customHeight="1"/>
    <row r="630" ht="53.25" customHeight="1"/>
    <row r="631" ht="53.25" customHeight="1"/>
    <row r="632" ht="53.25" customHeight="1"/>
    <row r="633" ht="53.25" customHeight="1"/>
    <row r="634" ht="53.25" customHeight="1"/>
    <row r="635" ht="53.25" customHeight="1"/>
    <row r="636" ht="53.25" customHeight="1"/>
    <row r="637" ht="53.25" customHeight="1"/>
    <row r="638" ht="53.25" customHeight="1"/>
    <row r="639" ht="53.25" customHeight="1"/>
    <row r="640" ht="53.25" customHeight="1"/>
    <row r="641" ht="53.25" customHeight="1"/>
    <row r="642" ht="53.25" customHeight="1"/>
    <row r="643" ht="53.25" customHeight="1"/>
    <row r="644" ht="53.25" customHeight="1"/>
    <row r="645" ht="53.25" customHeight="1"/>
    <row r="646" ht="53.25" customHeight="1"/>
    <row r="647" ht="53.25" customHeight="1"/>
    <row r="648" ht="53.25" customHeight="1"/>
    <row r="649" ht="53.25" customHeight="1"/>
    <row r="650" ht="53.25" customHeight="1"/>
    <row r="651" ht="53.25" customHeight="1"/>
    <row r="652" ht="53.25" customHeight="1"/>
    <row r="653" ht="53.25" customHeight="1"/>
    <row r="654" ht="53.25" customHeight="1"/>
    <row r="655" ht="53.25" customHeight="1"/>
    <row r="656" ht="53.25" customHeight="1"/>
    <row r="657" ht="53.25" customHeight="1"/>
    <row r="658" ht="53.25" customHeight="1"/>
    <row r="659" ht="53.25" customHeight="1"/>
    <row r="660" ht="53.25" customHeight="1"/>
    <row r="661" ht="53.25" customHeight="1"/>
    <row r="662" ht="53.25" customHeight="1"/>
    <row r="663" ht="53.25" customHeight="1"/>
    <row r="664" ht="53.25" customHeight="1"/>
    <row r="665" ht="53.25" customHeight="1"/>
    <row r="666" ht="53.25" customHeight="1"/>
    <row r="667" ht="53.25" customHeight="1"/>
    <row r="668" ht="53.25" customHeight="1"/>
    <row r="669" ht="53.25" customHeight="1"/>
    <row r="670" ht="53.25" customHeight="1"/>
    <row r="671" ht="53.25" customHeight="1"/>
    <row r="672" ht="53.25" customHeight="1"/>
    <row r="673" ht="53.25" customHeight="1"/>
    <row r="674" ht="53.25" customHeight="1"/>
    <row r="675" ht="53.25" customHeight="1"/>
    <row r="676" ht="53.25" customHeight="1"/>
    <row r="677" ht="53.25" customHeight="1"/>
    <row r="678" ht="53.25" customHeight="1"/>
    <row r="679" ht="53.25" customHeight="1"/>
    <row r="680" ht="53.25" customHeight="1"/>
    <row r="681" ht="53.25" customHeight="1"/>
    <row r="682" ht="53.25" customHeight="1"/>
    <row r="683" ht="53.25" customHeight="1"/>
    <row r="684" ht="53.25" customHeight="1"/>
    <row r="685" ht="53.25" customHeight="1"/>
    <row r="686" ht="53.25" customHeight="1"/>
    <row r="687" ht="53.25" customHeight="1"/>
    <row r="688" ht="53.25" customHeight="1"/>
    <row r="689" ht="53.25" customHeight="1"/>
    <row r="690" ht="53.25" customHeight="1"/>
    <row r="691" ht="53.25" customHeight="1"/>
    <row r="692" ht="53.25" customHeight="1"/>
    <row r="693" ht="53.25" customHeight="1"/>
    <row r="694" ht="53.25" customHeight="1"/>
    <row r="695" ht="53.25" customHeight="1"/>
    <row r="696" ht="53.25" customHeight="1"/>
    <row r="697" ht="53.25" customHeight="1"/>
    <row r="698" ht="53.25" customHeight="1"/>
    <row r="699" ht="53.25" customHeight="1"/>
    <row r="700" ht="53.25" customHeight="1"/>
    <row r="701" ht="53.25" customHeight="1"/>
    <row r="702" ht="53.25" customHeight="1"/>
    <row r="703" ht="53.25" customHeight="1"/>
    <row r="704" ht="53.25" customHeight="1"/>
    <row r="705" ht="53.25" customHeight="1"/>
    <row r="706" ht="53.25" customHeight="1"/>
    <row r="707" ht="53.25" customHeight="1"/>
    <row r="708" ht="53.25" customHeight="1"/>
    <row r="709" ht="53.25" customHeight="1"/>
    <row r="710" ht="53.25" customHeight="1"/>
    <row r="711" ht="53.25" customHeight="1"/>
    <row r="712" ht="53.25" customHeight="1"/>
    <row r="713" ht="53.25" customHeight="1"/>
    <row r="714" ht="53.25" customHeight="1"/>
    <row r="715" ht="53.25" customHeight="1"/>
    <row r="716" ht="53.25" customHeight="1"/>
    <row r="717" ht="53.25" customHeight="1"/>
    <row r="718" ht="53.25" customHeight="1"/>
    <row r="719" ht="53.25" customHeight="1"/>
    <row r="720" ht="53.25" customHeight="1"/>
    <row r="721" ht="53.25" customHeight="1"/>
    <row r="722" ht="53.25" customHeight="1"/>
    <row r="723" ht="53.25" customHeight="1"/>
    <row r="724" ht="53.25" customHeight="1"/>
    <row r="725" ht="53.25" customHeight="1"/>
    <row r="726" ht="53.25" customHeight="1"/>
    <row r="727" ht="53.25" customHeight="1"/>
    <row r="728" ht="53.25" customHeight="1"/>
    <row r="729" ht="53.25" customHeight="1"/>
    <row r="730" ht="53.25" customHeight="1"/>
    <row r="731" ht="53.25" customHeight="1"/>
    <row r="732" ht="53.25" customHeight="1"/>
    <row r="733" ht="53.25" customHeight="1"/>
    <row r="734" ht="53.25" customHeight="1"/>
    <row r="735" ht="53.25" customHeight="1"/>
    <row r="736" ht="53.25" customHeight="1"/>
    <row r="737" ht="53.25" customHeight="1"/>
    <row r="738" ht="53.25" customHeight="1"/>
    <row r="739" ht="53.25" customHeight="1"/>
    <row r="740" ht="53.25" customHeight="1"/>
    <row r="741" ht="53.25" customHeight="1"/>
    <row r="742" ht="53.25" customHeight="1"/>
    <row r="743" ht="53.25" customHeight="1"/>
    <row r="744" ht="53.25" customHeight="1"/>
    <row r="745" ht="53.25" customHeight="1"/>
    <row r="746" ht="53.25" customHeight="1"/>
    <row r="747" ht="53.25" customHeight="1"/>
    <row r="748" ht="53.25" customHeight="1"/>
    <row r="749" ht="53.25" customHeight="1"/>
    <row r="750" ht="53.25" customHeight="1"/>
    <row r="751" ht="53.25" customHeight="1"/>
    <row r="752" ht="53.25" customHeight="1"/>
    <row r="753" ht="53.25" customHeight="1"/>
    <row r="754" ht="53.25" customHeight="1"/>
    <row r="755" ht="53.25" customHeight="1"/>
    <row r="756" ht="53.25" customHeight="1"/>
    <row r="757" ht="53.25" customHeight="1"/>
    <row r="758" ht="53.25" customHeight="1"/>
    <row r="759" ht="53.25" customHeight="1"/>
    <row r="760" ht="53.25" customHeight="1"/>
    <row r="761" ht="53.25" customHeight="1"/>
    <row r="762" ht="53.25" customHeight="1"/>
    <row r="763" ht="53.25" customHeight="1"/>
    <row r="764" ht="53.25" customHeight="1"/>
    <row r="765" ht="53.25" customHeight="1"/>
    <row r="766" ht="53.25" customHeight="1"/>
    <row r="767" ht="53.25" customHeight="1"/>
    <row r="768" ht="53.25" customHeight="1"/>
    <row r="769" ht="53.25" customHeight="1"/>
    <row r="770" ht="53.25" customHeight="1"/>
    <row r="771" ht="53.25" customHeight="1"/>
    <row r="772" ht="53.25" customHeight="1"/>
    <row r="773" ht="53.25" customHeight="1"/>
    <row r="774" ht="53.25" customHeight="1"/>
    <row r="775" ht="53.25" customHeight="1"/>
    <row r="776" ht="53.25" customHeight="1"/>
    <row r="777" ht="53.25" customHeight="1"/>
    <row r="778" ht="53.25" customHeight="1"/>
    <row r="779" ht="53.25" customHeight="1"/>
    <row r="780" ht="53.25" customHeight="1"/>
    <row r="781" ht="53.25" customHeight="1"/>
    <row r="782" ht="53.25" customHeight="1"/>
    <row r="783" ht="53.25" customHeight="1"/>
    <row r="784" ht="53.25" customHeight="1"/>
    <row r="785" ht="53.25" customHeight="1"/>
    <row r="786" ht="53.25" customHeight="1"/>
    <row r="787" ht="53.25" customHeight="1"/>
    <row r="788" ht="53.25" customHeight="1"/>
    <row r="789" ht="53.25" customHeight="1"/>
    <row r="790" ht="53.25" customHeight="1"/>
    <row r="791" ht="53.25" customHeight="1"/>
    <row r="792" ht="53.25" customHeight="1"/>
    <row r="793" ht="53.25" customHeight="1"/>
    <row r="794" ht="53.25" customHeight="1"/>
    <row r="795" ht="53.25" customHeight="1"/>
    <row r="796" ht="53.25" customHeight="1"/>
    <row r="797" ht="53.25" customHeight="1"/>
    <row r="798" ht="53.25" customHeight="1"/>
    <row r="799" ht="53.25" customHeight="1"/>
    <row r="800" ht="53.25" customHeight="1"/>
    <row r="801" ht="53.25" customHeight="1"/>
    <row r="802" ht="53.25" customHeight="1"/>
    <row r="803" ht="53.25" customHeight="1"/>
    <row r="804" ht="53.25" customHeight="1"/>
    <row r="805" ht="53.25" customHeight="1"/>
    <row r="806" ht="53.25" customHeight="1"/>
    <row r="807" ht="53.25" customHeight="1"/>
    <row r="808" ht="53.25" customHeight="1"/>
    <row r="809" ht="53.25" customHeight="1"/>
    <row r="810" ht="53.25" customHeight="1"/>
    <row r="811" ht="53.25" customHeight="1"/>
    <row r="812" ht="53.25" customHeight="1"/>
    <row r="813" ht="53.25" customHeight="1"/>
    <row r="814" ht="53.25" customHeight="1"/>
    <row r="815" ht="53.25" customHeight="1"/>
    <row r="816" ht="53.25" customHeight="1"/>
    <row r="817" ht="53.25" customHeight="1"/>
    <row r="818" ht="53.25" customHeight="1"/>
    <row r="819" ht="53.25" customHeight="1"/>
    <row r="820" ht="53.25" customHeight="1"/>
    <row r="821" ht="53.25" customHeight="1"/>
    <row r="822" ht="53.25" customHeight="1"/>
    <row r="823" ht="53.25" customHeight="1"/>
    <row r="824" ht="53.25" customHeight="1"/>
    <row r="825" ht="53.25" customHeight="1"/>
    <row r="826" ht="53.25" customHeight="1"/>
    <row r="827" ht="53.25" customHeight="1"/>
    <row r="828" ht="53.25" customHeight="1"/>
    <row r="829" ht="53.25" customHeight="1"/>
    <row r="830" ht="53.25" customHeight="1"/>
    <row r="831" ht="53.25" customHeight="1"/>
    <row r="832" ht="53.25" customHeight="1"/>
    <row r="833" ht="53.25" customHeight="1"/>
    <row r="834" ht="53.25" customHeight="1"/>
    <row r="835" ht="53.25" customHeight="1"/>
    <row r="836" ht="53.25" customHeight="1"/>
    <row r="837" ht="53.25" customHeight="1"/>
    <row r="838" ht="53.25" customHeight="1"/>
    <row r="839" ht="53.25" customHeight="1"/>
    <row r="840" ht="53.25" customHeight="1"/>
    <row r="841" ht="53.25" customHeight="1"/>
    <row r="842" ht="53.25" customHeight="1"/>
    <row r="843" ht="53.25" customHeight="1"/>
    <row r="844" ht="53.25" customHeight="1"/>
    <row r="845" ht="53.25" customHeight="1"/>
    <row r="846" ht="53.25" customHeight="1"/>
    <row r="847" ht="53.25" customHeight="1"/>
    <row r="848" ht="53.25" customHeight="1"/>
    <row r="849" ht="53.25" customHeight="1"/>
    <row r="850" ht="53.25" customHeight="1"/>
    <row r="851" ht="53.25" customHeight="1"/>
    <row r="852" ht="53.25" customHeight="1"/>
    <row r="853" ht="53.25" customHeight="1"/>
    <row r="854" ht="53.25" customHeight="1"/>
    <row r="855" ht="53.25" customHeight="1"/>
    <row r="856" ht="53.25" customHeight="1"/>
    <row r="857" ht="53.25" customHeight="1"/>
    <row r="858" ht="53.25" customHeight="1"/>
    <row r="859" ht="53.25" customHeight="1"/>
    <row r="860" ht="53.25" customHeight="1"/>
    <row r="861" ht="53.25" customHeight="1"/>
    <row r="862" ht="53.25" customHeight="1"/>
    <row r="863" ht="53.25" customHeight="1"/>
    <row r="864" ht="53.25" customHeight="1"/>
    <row r="865" ht="53.25" customHeight="1"/>
    <row r="866" ht="53.25" customHeight="1"/>
    <row r="867" ht="53.25" customHeight="1"/>
    <row r="868" ht="53.25" customHeight="1"/>
    <row r="869" ht="53.25" customHeight="1"/>
    <row r="870" ht="53.25" customHeight="1"/>
    <row r="871" ht="53.25" customHeight="1"/>
    <row r="872" ht="53.25" customHeight="1"/>
    <row r="873" ht="53.25" customHeight="1"/>
    <row r="874" ht="53.25" customHeight="1"/>
    <row r="875" ht="53.25" customHeight="1"/>
    <row r="876" ht="53.25" customHeight="1"/>
    <row r="877" ht="53.25" customHeight="1"/>
    <row r="878" ht="53.25" customHeight="1"/>
    <row r="879" ht="53.25" customHeight="1"/>
    <row r="880" ht="53.25" customHeight="1"/>
    <row r="881" ht="53.25" customHeight="1"/>
    <row r="882" ht="53.25" customHeight="1"/>
    <row r="883" ht="53.25" customHeight="1"/>
    <row r="884" ht="53.25" customHeight="1"/>
    <row r="885" ht="53.25" customHeight="1"/>
    <row r="886" ht="53.25" customHeight="1"/>
    <row r="887" ht="53.25" customHeight="1"/>
    <row r="888" ht="53.25" customHeight="1"/>
    <row r="889" ht="53.25" customHeight="1"/>
    <row r="890" ht="53.25" customHeight="1"/>
    <row r="891" ht="53.25" customHeight="1"/>
    <row r="892" ht="53.25" customHeight="1"/>
    <row r="893" ht="53.25" customHeight="1"/>
    <row r="894" ht="53.25" customHeight="1"/>
    <row r="895" ht="53.25" customHeight="1"/>
    <row r="896" ht="53.25" customHeight="1"/>
    <row r="897" ht="53.25" customHeight="1"/>
    <row r="898" ht="53.25" customHeight="1"/>
    <row r="899" ht="53.25" customHeight="1"/>
    <row r="900" ht="53.25" customHeight="1"/>
    <row r="901" ht="53.25" customHeight="1"/>
    <row r="902" ht="53.25" customHeight="1"/>
    <row r="903" ht="53.25" customHeight="1"/>
    <row r="904" ht="53.25" customHeight="1"/>
    <row r="905" ht="53.25" customHeight="1"/>
    <row r="906" ht="53.25" customHeight="1"/>
    <row r="907" ht="53.25" customHeight="1"/>
    <row r="908" ht="53.25" customHeight="1"/>
    <row r="909" ht="53.25" customHeight="1"/>
    <row r="910" ht="53.25" customHeight="1"/>
    <row r="911" ht="53.25" customHeight="1"/>
    <row r="912" ht="53.25" customHeight="1"/>
    <row r="913" ht="53.25" customHeight="1"/>
    <row r="914" ht="53.25" customHeight="1"/>
    <row r="915" ht="53.25" customHeight="1"/>
    <row r="916" ht="53.25" customHeight="1"/>
    <row r="917" ht="53.25" customHeight="1"/>
    <row r="918" ht="53.25" customHeight="1"/>
    <row r="919" ht="53.25" customHeight="1"/>
    <row r="920" ht="53.25" customHeight="1"/>
    <row r="921" ht="53.25" customHeight="1"/>
    <row r="922" ht="53.25" customHeight="1"/>
    <row r="923" ht="53.25" customHeight="1"/>
    <row r="924" ht="53.25" customHeight="1"/>
    <row r="925" ht="53.25" customHeight="1"/>
    <row r="926" ht="53.25" customHeight="1"/>
    <row r="927" ht="53.25" customHeight="1"/>
    <row r="928" ht="53.25" customHeight="1"/>
    <row r="929" ht="53.25" customHeight="1"/>
    <row r="930" ht="53.25" customHeight="1"/>
    <row r="931" ht="53.25" customHeight="1"/>
    <row r="932" ht="53.25" customHeight="1"/>
    <row r="933" ht="53.25" customHeight="1"/>
    <row r="934" ht="53.25" customHeight="1"/>
    <row r="935" ht="53.25" customHeight="1"/>
    <row r="936" ht="53.25" customHeight="1"/>
    <row r="937" ht="53.25" customHeight="1"/>
    <row r="938" ht="53.25" customHeight="1"/>
    <row r="939" ht="53.25" customHeight="1"/>
    <row r="940" ht="53.25" customHeight="1"/>
    <row r="941" ht="53.25" customHeight="1"/>
    <row r="942" ht="53.25" customHeight="1"/>
    <row r="943" ht="53.25" customHeight="1"/>
    <row r="944" ht="53.25" customHeight="1"/>
    <row r="945" ht="53.25" customHeight="1"/>
    <row r="946" ht="53.25" customHeight="1"/>
    <row r="947" ht="53.25" customHeight="1"/>
    <row r="948" ht="53.25" customHeight="1"/>
    <row r="949" ht="53.25" customHeight="1"/>
    <row r="950" ht="53.25" customHeight="1"/>
    <row r="951" ht="53.25" customHeight="1"/>
    <row r="952" ht="53.25" customHeight="1"/>
    <row r="953" ht="53.25" customHeight="1"/>
    <row r="954" ht="53.25" customHeight="1"/>
    <row r="955" ht="53.25" customHeight="1"/>
    <row r="956" ht="53.25" customHeight="1"/>
    <row r="957" ht="53.25" customHeight="1"/>
    <row r="958" ht="53.25" customHeight="1"/>
    <row r="959" ht="53.25" customHeight="1"/>
    <row r="960" ht="53.25" customHeight="1"/>
    <row r="961" ht="53.25" customHeight="1"/>
    <row r="962" ht="53.25" customHeight="1"/>
    <row r="963" ht="53.25" customHeight="1"/>
    <row r="964" ht="53.25" customHeight="1"/>
    <row r="965" ht="53.25" customHeight="1"/>
    <row r="966" ht="53.25" customHeight="1"/>
    <row r="967" ht="53.25" customHeight="1"/>
    <row r="968" ht="53.25" customHeight="1"/>
    <row r="969" ht="53.25" customHeight="1"/>
    <row r="970" ht="53.25" customHeight="1"/>
    <row r="971" ht="53.25" customHeight="1"/>
    <row r="972" ht="53.25" customHeight="1"/>
    <row r="973" ht="53.25" customHeight="1"/>
    <row r="974" ht="53.25" customHeight="1"/>
    <row r="975" ht="53.25" customHeight="1"/>
    <row r="976" ht="53.25" customHeight="1"/>
    <row r="977" ht="53.25" customHeight="1"/>
    <row r="978" ht="53.25" customHeight="1"/>
    <row r="979" ht="53.25" customHeight="1"/>
    <row r="980" ht="53.25" customHeight="1"/>
    <row r="981" ht="53.25" customHeight="1"/>
    <row r="982" ht="53.25" customHeight="1"/>
    <row r="983" ht="53.25" customHeight="1"/>
    <row r="984" ht="53.25" customHeight="1"/>
    <row r="985" ht="53.25" customHeight="1"/>
    <row r="986" ht="53.25" customHeight="1"/>
    <row r="987" ht="53.25" customHeight="1"/>
    <row r="988" ht="53.25" customHeight="1"/>
    <row r="989" ht="53.25" customHeight="1"/>
    <row r="990" ht="53.25" customHeight="1"/>
    <row r="991" ht="53.25" customHeight="1"/>
    <row r="992" ht="53.25" customHeight="1"/>
    <row r="993" ht="53.25" customHeight="1"/>
    <row r="994" ht="53.25" customHeight="1"/>
    <row r="995" ht="53.25" customHeight="1"/>
    <row r="996" ht="53.25" customHeight="1"/>
    <row r="997" ht="53.25" customHeight="1"/>
    <row r="998" ht="53.25" customHeight="1"/>
    <row r="999" ht="53.25" customHeight="1"/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outlinePr summaryBelow="0" summaryRight="0"/>
  </sheetPr>
  <dimension ref="B1:E15"/>
  <sheetViews>
    <sheetView topLeftCell="B1" workbookViewId="0">
      <selection activeCell="C5" sqref="C5"/>
    </sheetView>
  </sheetViews>
  <sheetFormatPr defaultColWidth="14.4285714285714" defaultRowHeight="15.75" customHeight="1" outlineLevelCol="4"/>
  <cols>
    <col min="2" max="2" width="23" customWidth="1"/>
    <col min="3" max="3" width="40.4285714285714" customWidth="1"/>
    <col min="4" max="4" width="29.1428571428571" customWidth="1"/>
    <col min="5" max="5" width="86.4285714285714" customWidth="1"/>
  </cols>
  <sheetData>
    <row r="1" ht="12.75" spans="2:5">
      <c r="B1" s="11" t="s">
        <v>1974</v>
      </c>
      <c r="C1" s="11"/>
      <c r="D1" s="11"/>
      <c r="E1" s="11"/>
    </row>
    <row r="2" customHeight="1" spans="2:5">
      <c r="B2" s="12"/>
      <c r="C2" s="12"/>
      <c r="D2" s="12"/>
      <c r="E2" s="12"/>
    </row>
    <row r="3" ht="18" spans="2:5">
      <c r="B3" s="13" t="s">
        <v>1975</v>
      </c>
      <c r="C3" s="14" t="s">
        <v>213</v>
      </c>
      <c r="D3" s="15" t="s">
        <v>16</v>
      </c>
      <c r="E3" s="16" t="str">
        <f ca="1">VLOOKUP($C$3,'Database of 100+ emloyee for pr'!$B$2:$BH$155,MATCH(D3,'Database of 100+ emloyee for pr'!$B$1:$BH$1,0),0)</f>
        <v>H.N.7, Gali No 10, &lt;Mohalla/Area&gt;, &lt;Landmark&gt;, Delhi -110076</v>
      </c>
    </row>
    <row r="4" ht="18" spans="2:5">
      <c r="B4" s="17"/>
      <c r="C4" s="17"/>
      <c r="D4" s="15" t="s">
        <v>17</v>
      </c>
      <c r="E4" s="16" t="str">
        <f ca="1">VLOOKUP($C$3,'Database of 100+ emloyee for pr'!$B$2:$BH$155,MATCH(D4,'Database of 100+ emloyee for pr'!$B$1:$BH$1,0),0)</f>
        <v>H.N.17, Gali No 6, &lt;Mohalla/Area&gt;, &lt;Landmark&gt;, Jabalpur -483119</v>
      </c>
    </row>
    <row r="5" ht="18" spans="2:5">
      <c r="B5" s="18" t="s">
        <v>2</v>
      </c>
      <c r="C5" s="16" t="str">
        <f ca="1">VLOOKUP($C$3,'Database of 100+ emloyee for pr'!$B$2:$BH$155,MATCH(B5,'Database of 100+ emloyee for pr'!$B$1:$BH$1,0),0)</f>
        <v>Manoj Bajpai</v>
      </c>
      <c r="D5" s="19" t="s">
        <v>5</v>
      </c>
      <c r="E5" s="20">
        <f ca="1">VLOOKUP($C$3,'Database of 100+ emloyee for pr'!$B$2:$BH$155,MATCH(D5,'Database of 100+ emloyee for pr'!$B$1:$BH$1,0),0)</f>
        <v>32051</v>
      </c>
    </row>
    <row r="6" ht="18" spans="2:5">
      <c r="B6" s="15" t="s">
        <v>10</v>
      </c>
      <c r="C6" s="16" t="str">
        <f ca="1">VLOOKUP($C$3,'Database of 100+ emloyee for pr'!$B$2:$BH$155,MATCH(B6,'Database of 100+ emloyee for pr'!$B$1:$BH$1,0),0)</f>
        <v>Direct Sales</v>
      </c>
      <c r="D6" s="19" t="s">
        <v>6</v>
      </c>
      <c r="E6" s="16">
        <f ca="1">VLOOKUP($C$3,'Database of 100+ emloyee for pr'!$B$2:$BH$155,MATCH(D6,'Database of 100+ emloyee for pr'!$B$1:$BH$1,0),0)</f>
        <v>33</v>
      </c>
    </row>
    <row r="7" ht="36" spans="2:5">
      <c r="B7" s="15" t="s">
        <v>11</v>
      </c>
      <c r="C7" s="16" t="str">
        <f ca="1">VLOOKUP($C$3,'Database of 100+ emloyee for pr'!$B$2:$BH$155,MATCH(B7,'Database of 100+ emloyee for pr'!$B$1:$BH$1,0),0)</f>
        <v>MANAGER-SALES</v>
      </c>
      <c r="D7" s="15" t="s">
        <v>36</v>
      </c>
      <c r="E7" s="16" t="str">
        <f ca="1">VLOOKUP($C$3,'Database of 100+ emloyee for pr'!$B$2:$BH$155,MATCH(D7,'Database of 100+ emloyee for pr'!$B$1:$BH$1,0),0)</f>
        <v>HEAD- SALES &amp; MARKETING</v>
      </c>
    </row>
    <row r="8" ht="18" spans="2:5">
      <c r="B8" s="15" t="s">
        <v>18</v>
      </c>
      <c r="C8" s="16" t="str">
        <f ca="1">VLOOKUP($C$3,'Database of 100+ emloyee for pr'!$B$2:$BH$155,MATCH(B8,'Database of 100+ emloyee for pr'!$B$1:$BH$1,0),0)</f>
        <v>Jabalpur</v>
      </c>
      <c r="D8" s="15" t="s">
        <v>37</v>
      </c>
      <c r="E8" s="16" t="str">
        <f ca="1">VLOOKUP($C$3,'Database of 100+ emloyee for pr'!$B$2:$BH$155,MATCH(D8,'Database of 100+ emloyee for pr'!$B$1:$BH$1,0),0)</f>
        <v>CEO</v>
      </c>
    </row>
    <row r="9" ht="18" spans="2:5">
      <c r="B9" s="15" t="s">
        <v>38</v>
      </c>
      <c r="C9" s="16" t="str">
        <f ca="1">VLOOKUP($C$3,'Database of 100+ emloyee for pr'!$B$2:$BH$155,MATCH(B9,'Database of 100+ emloyee for pr'!$B$1:$BH$1,0),0)</f>
        <v>Delhi</v>
      </c>
      <c r="D9" s="15" t="s">
        <v>39</v>
      </c>
      <c r="E9" s="16" t="str">
        <f ca="1">VLOOKUP($C$3,'Database of 100+ emloyee for pr'!$B$2:$BH$155,MATCH(D9,'Database of 100+ emloyee for pr'!$B$1:$BH$1,0),0)</f>
        <v>Permanent Employee</v>
      </c>
    </row>
    <row r="10" customHeight="1" spans="2:5">
      <c r="B10" s="21" t="s">
        <v>4</v>
      </c>
      <c r="C10" s="16" t="str">
        <f ca="1">VLOOKUP($C$3,'Database of 100+ emloyee for pr'!$B$2:$BH$155,MATCH(B10,'Database of 100+ emloyee for pr'!$B$1:$BH$1,0),0)</f>
        <v>Male</v>
      </c>
      <c r="D10" s="15" t="s">
        <v>40</v>
      </c>
      <c r="E10" s="16" t="str">
        <f ca="1">VLOOKUP($C$3,'Database of 100+ emloyee for pr'!$B$2:$BH$155,MATCH(D10,'Database of 100+ emloyee for pr'!$B$1:$BH$1,0),0)</f>
        <v>A</v>
      </c>
    </row>
    <row r="11" ht="18" spans="2:5">
      <c r="B11" s="15" t="s">
        <v>7</v>
      </c>
      <c r="C11" s="16">
        <f ca="1">VLOOKUP($C$3,'Database of 100+ emloyee for pr'!$B$2:$BH$155,MATCH(B11,'Database of 100+ emloyee for pr'!$B$1:$BH$1,0),0)</f>
        <v>41374</v>
      </c>
      <c r="D11" s="15" t="s">
        <v>26</v>
      </c>
      <c r="E11" s="16" t="str">
        <f ca="1">VLOOKUP($C$3,'Database of 100+ emloyee for pr'!$B$2:$BH$155,MATCH(D11,'Database of 100+ emloyee for pr'!$B$1:$BH$1,0),0)</f>
        <v>MBA</v>
      </c>
    </row>
    <row r="12" ht="18" spans="2:5">
      <c r="B12" s="15" t="s">
        <v>8</v>
      </c>
      <c r="C12" s="22">
        <f ca="1">VLOOKUP($C$3,'Database of 100+ emloyee for pr'!$B$2:$BH$155,MATCH(B12,'Database of 100+ emloyee for pr'!$B$1:$BH$1,0),0)</f>
        <v>41557</v>
      </c>
      <c r="D12" s="15" t="s">
        <v>15</v>
      </c>
      <c r="E12" s="16" t="str">
        <f ca="1">VLOOKUP($C$3,'Database of 100+ emloyee for pr'!$B$2:$BH$155,MATCH(D12,'Database of 100+ emloyee for pr'!$B$1:$BH$1,0),0)</f>
        <v>O+ (O Positive)</v>
      </c>
    </row>
    <row r="13" ht="18" spans="2:5">
      <c r="B13" s="18" t="s">
        <v>3</v>
      </c>
      <c r="C13" s="16" t="str">
        <f ca="1">VLOOKUP($C$3,'Database of 100+ emloyee for pr'!$B$2:$BH$155,MATCH(B13,'Database of 100+ emloyee for pr'!$B$1:$BH$1,0),0)</f>
        <v>RAMESH CHANDER KAUSHIK</v>
      </c>
      <c r="D13" s="15" t="s">
        <v>14</v>
      </c>
      <c r="E13" s="16" t="str">
        <f ca="1">VLOOKUP($C$3,'Database of 100+ emloyee for pr'!$B$2:$BH$155,MATCH(D13,'Database of 100+ emloyee for pr'!$B$1:$BH$1,0),0)</f>
        <v>Single</v>
      </c>
    </row>
    <row r="14" ht="18" spans="2:5">
      <c r="B14" s="15" t="s">
        <v>21</v>
      </c>
      <c r="C14" s="16">
        <f ca="1">VLOOKUP($C$3,'Database of 100+ emloyee for pr'!$B$2:$BH$155,MATCH(B14,'Database of 100+ emloyee for pr'!$B$1:$BH$1,0),0)</f>
        <v>96920169765</v>
      </c>
      <c r="D14" s="15" t="s">
        <v>6</v>
      </c>
      <c r="E14" s="16">
        <f ca="1">VLOOKUP($C$3,'Database of 100+ emloyee for pr'!$B$2:$BH$155,MATCH(D14,'Database of 100+ emloyee for pr'!$B$1:$BH$1,0),0)</f>
        <v>33</v>
      </c>
    </row>
    <row r="15" ht="18" spans="2:5">
      <c r="B15" s="15" t="s">
        <v>25</v>
      </c>
      <c r="C15" s="16" t="str">
        <f ca="1">VLOOKUP($C$3,'Database of 100+ emloyee for pr'!$B$2:$BH$155,MATCH(B15,'Database of 100+ emloyee for pr'!$B$1:$BH$1,0),0)</f>
        <v>Manoj.Bajpai@apple.com</v>
      </c>
      <c r="D15" s="15" t="s">
        <v>13</v>
      </c>
      <c r="E15" s="22">
        <f ca="1">VLOOKUP($C$3,'Database of 100+ emloyee for pr'!$B$2:$BH$155,MATCH(D15,'Database of 100+ emloyee for pr'!$B$1:$BH$1,0),0)</f>
        <v>44396</v>
      </c>
    </row>
  </sheetData>
  <mergeCells count="3">
    <mergeCell ref="B3:B4"/>
    <mergeCell ref="C3:C4"/>
    <mergeCell ref="B1:E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outlinePr summaryBelow="0" summaryRight="0"/>
  </sheetPr>
  <dimension ref="A1:J160"/>
  <sheetViews>
    <sheetView workbookViewId="0">
      <selection activeCell="D7" sqref="D7"/>
    </sheetView>
  </sheetViews>
  <sheetFormatPr defaultColWidth="14.4285714285714" defaultRowHeight="15.75" customHeight="1"/>
  <cols>
    <col min="1" max="1" width="8.42857142857143" customWidth="1"/>
    <col min="2" max="2" width="7.71428571428571" customWidth="1"/>
    <col min="3" max="3" width="23.5714285714286" customWidth="1"/>
    <col min="4" max="4" width="25.7142857142857" customWidth="1"/>
  </cols>
  <sheetData>
    <row r="1" customHeight="1" spans="1:4">
      <c r="A1" s="1" t="s">
        <v>1</v>
      </c>
      <c r="B1" s="2" t="s">
        <v>1</v>
      </c>
      <c r="C1" s="2" t="s">
        <v>1976</v>
      </c>
      <c r="D1" s="2" t="s">
        <v>1976</v>
      </c>
    </row>
    <row r="2" customHeight="1" spans="1:4">
      <c r="A2" s="3" t="s">
        <v>1977</v>
      </c>
      <c r="B2" s="4" t="s">
        <v>60</v>
      </c>
      <c r="C2" s="5" t="s">
        <v>61</v>
      </c>
      <c r="D2" s="5" t="s">
        <v>1978</v>
      </c>
    </row>
    <row r="3" customHeight="1" spans="1:4">
      <c r="A3" s="3" t="s">
        <v>1979</v>
      </c>
      <c r="B3" s="4" t="s">
        <v>85</v>
      </c>
      <c r="C3" s="5" t="s">
        <v>86</v>
      </c>
      <c r="D3" s="5" t="s">
        <v>1980</v>
      </c>
    </row>
    <row r="4" customHeight="1" spans="1:9">
      <c r="A4" s="3" t="s">
        <v>1981</v>
      </c>
      <c r="B4" s="4" t="s">
        <v>97</v>
      </c>
      <c r="C4" s="5" t="s">
        <v>98</v>
      </c>
      <c r="D4" s="5" t="s">
        <v>1982</v>
      </c>
      <c r="G4">
        <v>50000</v>
      </c>
      <c r="H4">
        <v>30000</v>
      </c>
      <c r="I4">
        <v>20000</v>
      </c>
    </row>
    <row r="5" customHeight="1" spans="1:10">
      <c r="A5" s="3" t="s">
        <v>1983</v>
      </c>
      <c r="B5" s="4" t="s">
        <v>110</v>
      </c>
      <c r="C5" s="5" t="s">
        <v>111</v>
      </c>
      <c r="D5" s="5" t="s">
        <v>1984</v>
      </c>
      <c r="I5">
        <v>30000</v>
      </c>
      <c r="J5">
        <f>I4/I5*100</f>
        <v>66.6666666666667</v>
      </c>
    </row>
    <row r="6" customHeight="1" spans="1:4">
      <c r="A6" s="3" t="s">
        <v>1985</v>
      </c>
      <c r="B6" s="4" t="s">
        <v>125</v>
      </c>
      <c r="C6" s="5" t="s">
        <v>126</v>
      </c>
      <c r="D6" s="5" t="s">
        <v>1986</v>
      </c>
    </row>
    <row r="7" customHeight="1" spans="1:4">
      <c r="A7" s="3" t="s">
        <v>1987</v>
      </c>
      <c r="B7" s="4" t="s">
        <v>144</v>
      </c>
      <c r="C7" s="5" t="s">
        <v>145</v>
      </c>
      <c r="D7" s="5" t="s">
        <v>1988</v>
      </c>
    </row>
    <row r="8" customHeight="1" spans="1:4">
      <c r="A8" s="3" t="s">
        <v>1989</v>
      </c>
      <c r="B8" s="4" t="s">
        <v>159</v>
      </c>
      <c r="C8" s="5" t="s">
        <v>160</v>
      </c>
      <c r="D8" s="5" t="s">
        <v>1990</v>
      </c>
    </row>
    <row r="9" customHeight="1" spans="1:10">
      <c r="A9" s="3" t="s">
        <v>1991</v>
      </c>
      <c r="B9" s="4" t="s">
        <v>174</v>
      </c>
      <c r="C9" s="5" t="s">
        <v>175</v>
      </c>
      <c r="D9" s="5" t="s">
        <v>1992</v>
      </c>
      <c r="J9">
        <f>500/8</f>
        <v>62.5</v>
      </c>
    </row>
    <row r="10" customHeight="1" spans="1:4">
      <c r="A10" s="3" t="s">
        <v>1993</v>
      </c>
      <c r="B10" s="4" t="s">
        <v>187</v>
      </c>
      <c r="C10" s="5" t="s">
        <v>188</v>
      </c>
      <c r="D10" s="5" t="s">
        <v>1994</v>
      </c>
    </row>
    <row r="11" customHeight="1" spans="1:4">
      <c r="A11" s="3" t="s">
        <v>1995</v>
      </c>
      <c r="B11" s="4" t="s">
        <v>200</v>
      </c>
      <c r="C11" s="5" t="s">
        <v>201</v>
      </c>
      <c r="D11" s="5" t="s">
        <v>1996</v>
      </c>
    </row>
    <row r="12" customHeight="1" spans="1:4">
      <c r="A12" s="6" t="s">
        <v>1997</v>
      </c>
      <c r="B12" s="4" t="s">
        <v>213</v>
      </c>
      <c r="C12" s="5" t="s">
        <v>214</v>
      </c>
      <c r="D12" s="7" t="s">
        <v>1998</v>
      </c>
    </row>
    <row r="13" customHeight="1" spans="1:8">
      <c r="A13" s="3" t="s">
        <v>1999</v>
      </c>
      <c r="B13" s="4" t="s">
        <v>225</v>
      </c>
      <c r="C13" s="5" t="s">
        <v>226</v>
      </c>
      <c r="D13" s="5" t="s">
        <v>2000</v>
      </c>
      <c r="G13" s="8" t="s">
        <v>2001</v>
      </c>
      <c r="H13">
        <v>100000</v>
      </c>
    </row>
    <row r="14" customHeight="1" spans="1:8">
      <c r="A14" s="3" t="s">
        <v>2002</v>
      </c>
      <c r="B14" s="4" t="s">
        <v>239</v>
      </c>
      <c r="C14" s="5" t="s">
        <v>240</v>
      </c>
      <c r="D14" s="5" t="s">
        <v>2003</v>
      </c>
      <c r="G14" s="8" t="s">
        <v>2004</v>
      </c>
      <c r="H14">
        <v>180000</v>
      </c>
    </row>
    <row r="15" customHeight="1" spans="1:8">
      <c r="A15" s="3" t="s">
        <v>2005</v>
      </c>
      <c r="B15" s="4" t="s">
        <v>251</v>
      </c>
      <c r="C15" s="5" t="s">
        <v>252</v>
      </c>
      <c r="D15" s="5" t="s">
        <v>2006</v>
      </c>
      <c r="H15">
        <f>H14-H13</f>
        <v>80000</v>
      </c>
    </row>
    <row r="16" customHeight="1" spans="1:4">
      <c r="A16" s="3" t="s">
        <v>2007</v>
      </c>
      <c r="B16" s="4" t="s">
        <v>262</v>
      </c>
      <c r="C16" s="5" t="s">
        <v>263</v>
      </c>
      <c r="D16" s="5" t="s">
        <v>2008</v>
      </c>
    </row>
    <row r="17" customHeight="1" spans="1:4">
      <c r="A17" s="3" t="s">
        <v>2009</v>
      </c>
      <c r="B17" s="4" t="s">
        <v>275</v>
      </c>
      <c r="C17" s="5" t="s">
        <v>276</v>
      </c>
      <c r="D17" s="5" t="s">
        <v>2010</v>
      </c>
    </row>
    <row r="18" customHeight="1" spans="1:4">
      <c r="A18" s="3" t="s">
        <v>2011</v>
      </c>
      <c r="B18" s="4" t="s">
        <v>289</v>
      </c>
      <c r="C18" s="5" t="s">
        <v>290</v>
      </c>
      <c r="D18" s="5" t="s">
        <v>2012</v>
      </c>
    </row>
    <row r="19" customHeight="1" spans="1:4">
      <c r="A19" s="3" t="s">
        <v>2013</v>
      </c>
      <c r="B19" s="4" t="s">
        <v>302</v>
      </c>
      <c r="C19" s="5" t="s">
        <v>303</v>
      </c>
      <c r="D19" s="5" t="s">
        <v>2014</v>
      </c>
    </row>
    <row r="20" customHeight="1" spans="1:4">
      <c r="A20" s="3" t="s">
        <v>2015</v>
      </c>
      <c r="B20" s="4" t="s">
        <v>314</v>
      </c>
      <c r="C20" s="5" t="s">
        <v>315</v>
      </c>
      <c r="D20" s="5" t="s">
        <v>2016</v>
      </c>
    </row>
    <row r="21" ht="15" spans="1:4">
      <c r="A21" s="3" t="s">
        <v>2017</v>
      </c>
      <c r="B21" s="4" t="s">
        <v>326</v>
      </c>
      <c r="C21" s="5" t="s">
        <v>327</v>
      </c>
      <c r="D21" s="5" t="s">
        <v>2018</v>
      </c>
    </row>
    <row r="22" ht="15" spans="1:4">
      <c r="A22" s="3" t="s">
        <v>2019</v>
      </c>
      <c r="B22" s="4" t="s">
        <v>340</v>
      </c>
      <c r="C22" s="5" t="s">
        <v>341</v>
      </c>
      <c r="D22" s="5" t="s">
        <v>2020</v>
      </c>
    </row>
    <row r="23" ht="15" spans="1:4">
      <c r="A23" s="3" t="s">
        <v>2021</v>
      </c>
      <c r="B23" s="4" t="s">
        <v>353</v>
      </c>
      <c r="C23" s="5" t="s">
        <v>354</v>
      </c>
      <c r="D23" s="5" t="s">
        <v>2022</v>
      </c>
    </row>
    <row r="24" ht="15" spans="1:4">
      <c r="A24" s="3" t="s">
        <v>2023</v>
      </c>
      <c r="B24" s="4" t="s">
        <v>365</v>
      </c>
      <c r="C24" s="5" t="s">
        <v>366</v>
      </c>
      <c r="D24" s="5" t="s">
        <v>2024</v>
      </c>
    </row>
    <row r="25" ht="15" spans="1:4">
      <c r="A25" s="3" t="s">
        <v>2025</v>
      </c>
      <c r="B25" s="4" t="s">
        <v>376</v>
      </c>
      <c r="C25" s="5" t="s">
        <v>377</v>
      </c>
      <c r="D25" s="5" t="s">
        <v>2026</v>
      </c>
    </row>
    <row r="26" ht="15" spans="1:4">
      <c r="A26" s="3" t="s">
        <v>2027</v>
      </c>
      <c r="B26" s="4" t="s">
        <v>387</v>
      </c>
      <c r="C26" s="5" t="s">
        <v>388</v>
      </c>
      <c r="D26" s="5" t="s">
        <v>2028</v>
      </c>
    </row>
    <row r="27" ht="15" spans="1:4">
      <c r="A27" s="3" t="s">
        <v>2029</v>
      </c>
      <c r="B27" s="4" t="s">
        <v>398</v>
      </c>
      <c r="C27" s="5" t="s">
        <v>399</v>
      </c>
      <c r="D27" s="5" t="s">
        <v>2030</v>
      </c>
    </row>
    <row r="28" ht="15" spans="1:4">
      <c r="A28" s="3" t="s">
        <v>2031</v>
      </c>
      <c r="B28" s="4" t="s">
        <v>410</v>
      </c>
      <c r="C28" s="5" t="s">
        <v>411</v>
      </c>
      <c r="D28" s="5" t="s">
        <v>2032</v>
      </c>
    </row>
    <row r="29" ht="15" spans="1:4">
      <c r="A29" s="3" t="s">
        <v>2033</v>
      </c>
      <c r="B29" s="4" t="s">
        <v>423</v>
      </c>
      <c r="C29" s="5" t="s">
        <v>424</v>
      </c>
      <c r="D29" s="5" t="s">
        <v>2034</v>
      </c>
    </row>
    <row r="30" ht="15" spans="1:4">
      <c r="A30" s="3" t="s">
        <v>2035</v>
      </c>
      <c r="B30" s="4" t="s">
        <v>435</v>
      </c>
      <c r="C30" s="5" t="s">
        <v>436</v>
      </c>
      <c r="D30" s="5" t="s">
        <v>2036</v>
      </c>
    </row>
    <row r="31" ht="15" spans="1:4">
      <c r="A31" s="3" t="s">
        <v>2037</v>
      </c>
      <c r="B31" s="4" t="s">
        <v>449</v>
      </c>
      <c r="C31" s="5" t="s">
        <v>450</v>
      </c>
      <c r="D31" s="5" t="s">
        <v>2038</v>
      </c>
    </row>
    <row r="32" ht="15" spans="1:4">
      <c r="A32" s="3" t="s">
        <v>2039</v>
      </c>
      <c r="B32" s="4" t="s">
        <v>459</v>
      </c>
      <c r="C32" s="5" t="s">
        <v>460</v>
      </c>
      <c r="D32" s="5" t="s">
        <v>2040</v>
      </c>
    </row>
    <row r="33" ht="15" spans="1:4">
      <c r="A33" s="3" t="s">
        <v>2041</v>
      </c>
      <c r="B33" s="4" t="s">
        <v>471</v>
      </c>
      <c r="C33" s="5" t="s">
        <v>472</v>
      </c>
      <c r="D33" s="5" t="s">
        <v>2042</v>
      </c>
    </row>
    <row r="34" ht="15" spans="1:4">
      <c r="A34" s="3" t="s">
        <v>2043</v>
      </c>
      <c r="B34" s="4" t="s">
        <v>483</v>
      </c>
      <c r="C34" s="5" t="s">
        <v>484</v>
      </c>
      <c r="D34" s="5" t="s">
        <v>2044</v>
      </c>
    </row>
    <row r="35" ht="15" spans="1:4">
      <c r="A35" s="3" t="s">
        <v>2045</v>
      </c>
      <c r="B35" s="4" t="s">
        <v>493</v>
      </c>
      <c r="C35" s="5" t="s">
        <v>494</v>
      </c>
      <c r="D35" s="5" t="s">
        <v>2046</v>
      </c>
    </row>
    <row r="36" ht="15" spans="1:4">
      <c r="A36" s="3" t="s">
        <v>2047</v>
      </c>
      <c r="B36" s="4" t="s">
        <v>502</v>
      </c>
      <c r="C36" s="5" t="s">
        <v>503</v>
      </c>
      <c r="D36" s="5" t="s">
        <v>2048</v>
      </c>
    </row>
    <row r="37" ht="15" spans="1:4">
      <c r="A37" s="3" t="s">
        <v>2049</v>
      </c>
      <c r="B37" s="4" t="s">
        <v>512</v>
      </c>
      <c r="C37" s="5" t="s">
        <v>513</v>
      </c>
      <c r="D37" s="5" t="s">
        <v>2050</v>
      </c>
    </row>
    <row r="38" ht="15" spans="1:4">
      <c r="A38" s="6" t="s">
        <v>2051</v>
      </c>
      <c r="B38" s="4" t="s">
        <v>525</v>
      </c>
      <c r="C38" s="5" t="s">
        <v>526</v>
      </c>
      <c r="D38" s="7" t="s">
        <v>2052</v>
      </c>
    </row>
    <row r="39" ht="15" spans="1:4">
      <c r="A39" s="6" t="s">
        <v>2053</v>
      </c>
      <c r="B39" s="4" t="s">
        <v>538</v>
      </c>
      <c r="C39" s="5" t="s">
        <v>539</v>
      </c>
      <c r="D39" s="7" t="s">
        <v>2054</v>
      </c>
    </row>
    <row r="40" ht="15" spans="1:4">
      <c r="A40" s="3" t="s">
        <v>2055</v>
      </c>
      <c r="B40" s="4" t="s">
        <v>550</v>
      </c>
      <c r="C40" s="5" t="s">
        <v>551</v>
      </c>
      <c r="D40" s="5" t="s">
        <v>2056</v>
      </c>
    </row>
    <row r="41" ht="15" spans="1:4">
      <c r="A41" s="3" t="s">
        <v>2057</v>
      </c>
      <c r="B41" s="4" t="s">
        <v>561</v>
      </c>
      <c r="C41" s="5" t="s">
        <v>562</v>
      </c>
      <c r="D41" s="5" t="s">
        <v>2058</v>
      </c>
    </row>
    <row r="42" ht="15" spans="1:4">
      <c r="A42" s="3" t="s">
        <v>2059</v>
      </c>
      <c r="B42" s="4" t="s">
        <v>571</v>
      </c>
      <c r="C42" s="5" t="s">
        <v>572</v>
      </c>
      <c r="D42" s="5" t="s">
        <v>2060</v>
      </c>
    </row>
    <row r="43" ht="15" spans="1:4">
      <c r="A43" s="3" t="s">
        <v>2061</v>
      </c>
      <c r="B43" s="4" t="s">
        <v>585</v>
      </c>
      <c r="C43" s="5" t="s">
        <v>586</v>
      </c>
      <c r="D43" s="5" t="s">
        <v>2062</v>
      </c>
    </row>
    <row r="44" ht="15" spans="1:4">
      <c r="A44" s="3" t="s">
        <v>2063</v>
      </c>
      <c r="B44" s="4" t="s">
        <v>596</v>
      </c>
      <c r="C44" s="5" t="s">
        <v>597</v>
      </c>
      <c r="D44" s="5" t="s">
        <v>2064</v>
      </c>
    </row>
    <row r="45" ht="15" spans="1:4">
      <c r="A45" s="3" t="s">
        <v>2065</v>
      </c>
      <c r="B45" s="4" t="s">
        <v>606</v>
      </c>
      <c r="C45" s="5" t="s">
        <v>607</v>
      </c>
      <c r="D45" s="5" t="s">
        <v>2066</v>
      </c>
    </row>
    <row r="46" ht="15" spans="1:4">
      <c r="A46" s="3" t="s">
        <v>2067</v>
      </c>
      <c r="B46" s="4" t="s">
        <v>616</v>
      </c>
      <c r="C46" s="5" t="s">
        <v>617</v>
      </c>
      <c r="D46" s="5" t="s">
        <v>2068</v>
      </c>
    </row>
    <row r="47" ht="15" spans="1:4">
      <c r="A47" s="3" t="s">
        <v>2069</v>
      </c>
      <c r="B47" s="4" t="s">
        <v>627</v>
      </c>
      <c r="C47" s="5" t="s">
        <v>628</v>
      </c>
      <c r="D47" s="5" t="s">
        <v>2070</v>
      </c>
    </row>
    <row r="48" ht="15" spans="1:4">
      <c r="A48" s="3" t="s">
        <v>2071</v>
      </c>
      <c r="B48" s="4" t="s">
        <v>640</v>
      </c>
      <c r="C48" s="5" t="s">
        <v>641</v>
      </c>
      <c r="D48" s="5" t="s">
        <v>2072</v>
      </c>
    </row>
    <row r="49" ht="15" spans="1:4">
      <c r="A49" s="3" t="s">
        <v>2073</v>
      </c>
      <c r="B49" s="4" t="s">
        <v>651</v>
      </c>
      <c r="C49" s="5" t="s">
        <v>652</v>
      </c>
      <c r="D49" s="5" t="s">
        <v>2074</v>
      </c>
    </row>
    <row r="50" ht="15" spans="1:4">
      <c r="A50" s="3" t="s">
        <v>2075</v>
      </c>
      <c r="B50" s="4" t="s">
        <v>665</v>
      </c>
      <c r="C50" s="5" t="s">
        <v>666</v>
      </c>
      <c r="D50" s="5" t="s">
        <v>2076</v>
      </c>
    </row>
    <row r="51" ht="15" spans="1:4">
      <c r="A51" s="3" t="s">
        <v>2077</v>
      </c>
      <c r="B51" s="4" t="s">
        <v>674</v>
      </c>
      <c r="C51" s="5" t="s">
        <v>675</v>
      </c>
      <c r="D51" s="5" t="s">
        <v>2078</v>
      </c>
    </row>
    <row r="52" ht="15" spans="1:4">
      <c r="A52" s="3" t="s">
        <v>2079</v>
      </c>
      <c r="B52" s="4" t="s">
        <v>686</v>
      </c>
      <c r="C52" s="5" t="s">
        <v>687</v>
      </c>
      <c r="D52" s="5" t="s">
        <v>2080</v>
      </c>
    </row>
    <row r="53" ht="15" spans="1:4">
      <c r="A53" s="3" t="s">
        <v>2081</v>
      </c>
      <c r="B53" s="4" t="s">
        <v>698</v>
      </c>
      <c r="C53" s="5" t="s">
        <v>699</v>
      </c>
      <c r="D53" s="5" t="s">
        <v>2082</v>
      </c>
    </row>
    <row r="54" ht="15" spans="1:4">
      <c r="A54" s="3" t="s">
        <v>2083</v>
      </c>
      <c r="B54" s="4" t="s">
        <v>710</v>
      </c>
      <c r="C54" s="5" t="s">
        <v>711</v>
      </c>
      <c r="D54" s="5" t="s">
        <v>2084</v>
      </c>
    </row>
    <row r="55" ht="15" spans="1:4">
      <c r="A55" s="3" t="s">
        <v>2085</v>
      </c>
      <c r="B55" s="4" t="s">
        <v>723</v>
      </c>
      <c r="C55" s="5" t="s">
        <v>724</v>
      </c>
      <c r="D55" s="5" t="s">
        <v>2086</v>
      </c>
    </row>
    <row r="56" ht="15" spans="1:4">
      <c r="A56" s="3" t="s">
        <v>2087</v>
      </c>
      <c r="B56" s="4" t="s">
        <v>733</v>
      </c>
      <c r="C56" s="5" t="s">
        <v>734</v>
      </c>
      <c r="D56" s="5" t="s">
        <v>2088</v>
      </c>
    </row>
    <row r="57" ht="15" spans="1:4">
      <c r="A57" s="3" t="s">
        <v>2089</v>
      </c>
      <c r="B57" s="4" t="s">
        <v>746</v>
      </c>
      <c r="C57" s="5" t="s">
        <v>747</v>
      </c>
      <c r="D57" s="5" t="s">
        <v>2090</v>
      </c>
    </row>
    <row r="58" ht="15" spans="1:4">
      <c r="A58" s="3" t="s">
        <v>2091</v>
      </c>
      <c r="B58" s="4" t="s">
        <v>757</v>
      </c>
      <c r="C58" s="5" t="s">
        <v>758</v>
      </c>
      <c r="D58" s="5" t="s">
        <v>2092</v>
      </c>
    </row>
    <row r="59" ht="15" spans="1:4">
      <c r="A59" s="3" t="s">
        <v>2093</v>
      </c>
      <c r="B59" s="4" t="s">
        <v>770</v>
      </c>
      <c r="C59" s="5" t="s">
        <v>771</v>
      </c>
      <c r="D59" s="5" t="s">
        <v>2094</v>
      </c>
    </row>
    <row r="60" ht="15" spans="1:4">
      <c r="A60" s="3" t="s">
        <v>2095</v>
      </c>
      <c r="B60" s="4" t="s">
        <v>780</v>
      </c>
      <c r="C60" s="5" t="s">
        <v>781</v>
      </c>
      <c r="D60" s="5" t="s">
        <v>2096</v>
      </c>
    </row>
    <row r="61" ht="15" spans="1:4">
      <c r="A61" s="3" t="s">
        <v>2097</v>
      </c>
      <c r="B61" s="4" t="s">
        <v>794</v>
      </c>
      <c r="C61" s="5" t="s">
        <v>795</v>
      </c>
      <c r="D61" s="5" t="s">
        <v>2098</v>
      </c>
    </row>
    <row r="62" ht="15" spans="1:4">
      <c r="A62" s="3" t="s">
        <v>2099</v>
      </c>
      <c r="B62" s="4" t="s">
        <v>806</v>
      </c>
      <c r="C62" s="5" t="s">
        <v>263</v>
      </c>
      <c r="D62" s="5" t="s">
        <v>388</v>
      </c>
    </row>
    <row r="63" ht="15" spans="1:4">
      <c r="A63" s="3" t="s">
        <v>2100</v>
      </c>
      <c r="B63" s="4" t="s">
        <v>814</v>
      </c>
      <c r="C63" s="5" t="s">
        <v>815</v>
      </c>
      <c r="D63" s="5" t="s">
        <v>2101</v>
      </c>
    </row>
    <row r="64" ht="15" spans="1:4">
      <c r="A64" s="3" t="s">
        <v>2102</v>
      </c>
      <c r="B64" s="4" t="s">
        <v>827</v>
      </c>
      <c r="C64" s="5" t="s">
        <v>828</v>
      </c>
      <c r="D64" s="5" t="s">
        <v>2103</v>
      </c>
    </row>
    <row r="65" ht="15" spans="1:4">
      <c r="A65" s="3" t="s">
        <v>2104</v>
      </c>
      <c r="B65" s="4" t="s">
        <v>839</v>
      </c>
      <c r="C65" s="5" t="s">
        <v>840</v>
      </c>
      <c r="D65" s="5" t="s">
        <v>2105</v>
      </c>
    </row>
    <row r="66" ht="15" spans="1:4">
      <c r="A66" s="3" t="s">
        <v>2106</v>
      </c>
      <c r="B66" s="4" t="s">
        <v>851</v>
      </c>
      <c r="C66" s="5" t="s">
        <v>852</v>
      </c>
      <c r="D66" s="5" t="s">
        <v>2107</v>
      </c>
    </row>
    <row r="67" ht="15" spans="1:4">
      <c r="A67" s="3" t="s">
        <v>2108</v>
      </c>
      <c r="B67" s="4" t="s">
        <v>862</v>
      </c>
      <c r="C67" s="5" t="s">
        <v>863</v>
      </c>
      <c r="D67" s="5" t="s">
        <v>2109</v>
      </c>
    </row>
    <row r="68" ht="15" spans="1:4">
      <c r="A68" s="3" t="s">
        <v>2110</v>
      </c>
      <c r="B68" s="4" t="s">
        <v>873</v>
      </c>
      <c r="C68" s="5" t="s">
        <v>874</v>
      </c>
      <c r="D68" s="5" t="s">
        <v>2111</v>
      </c>
    </row>
    <row r="69" ht="15" spans="1:4">
      <c r="A69" s="3" t="s">
        <v>2112</v>
      </c>
      <c r="B69" s="4" t="s">
        <v>885</v>
      </c>
      <c r="C69" s="5" t="s">
        <v>886</v>
      </c>
      <c r="D69" s="5" t="s">
        <v>2113</v>
      </c>
    </row>
    <row r="70" ht="15" spans="1:4">
      <c r="A70" s="3" t="s">
        <v>2114</v>
      </c>
      <c r="B70" s="4" t="s">
        <v>897</v>
      </c>
      <c r="C70" s="5" t="s">
        <v>898</v>
      </c>
      <c r="D70" s="5" t="s">
        <v>2115</v>
      </c>
    </row>
    <row r="71" ht="15" spans="1:4">
      <c r="A71" s="3" t="s">
        <v>2116</v>
      </c>
      <c r="B71" s="4" t="s">
        <v>909</v>
      </c>
      <c r="C71" s="5" t="s">
        <v>910</v>
      </c>
      <c r="D71" s="5" t="s">
        <v>2117</v>
      </c>
    </row>
    <row r="72" ht="15" spans="1:4">
      <c r="A72" s="3" t="s">
        <v>2118</v>
      </c>
      <c r="B72" s="4" t="s">
        <v>921</v>
      </c>
      <c r="C72" s="5" t="s">
        <v>922</v>
      </c>
      <c r="D72" s="5" t="s">
        <v>2119</v>
      </c>
    </row>
    <row r="73" ht="15" spans="1:4">
      <c r="A73" s="3" t="s">
        <v>2120</v>
      </c>
      <c r="B73" s="4" t="s">
        <v>932</v>
      </c>
      <c r="C73" s="5" t="s">
        <v>933</v>
      </c>
      <c r="D73" s="5" t="s">
        <v>2121</v>
      </c>
    </row>
    <row r="74" ht="15" spans="1:4">
      <c r="A74" s="3" t="s">
        <v>2122</v>
      </c>
      <c r="B74" s="4" t="s">
        <v>944</v>
      </c>
      <c r="C74" s="5" t="s">
        <v>945</v>
      </c>
      <c r="D74" s="5" t="s">
        <v>2123</v>
      </c>
    </row>
    <row r="75" ht="15" spans="1:4">
      <c r="A75" s="3" t="s">
        <v>2124</v>
      </c>
      <c r="B75" s="4" t="s">
        <v>956</v>
      </c>
      <c r="C75" s="5" t="s">
        <v>957</v>
      </c>
      <c r="D75" s="5" t="s">
        <v>2125</v>
      </c>
    </row>
    <row r="76" ht="15" spans="1:4">
      <c r="A76" s="3" t="s">
        <v>2126</v>
      </c>
      <c r="B76" s="4" t="s">
        <v>969</v>
      </c>
      <c r="C76" s="5" t="s">
        <v>970</v>
      </c>
      <c r="D76" s="5" t="s">
        <v>2127</v>
      </c>
    </row>
    <row r="77" ht="15" spans="1:4">
      <c r="A77" s="3" t="s">
        <v>2128</v>
      </c>
      <c r="B77" s="4" t="s">
        <v>980</v>
      </c>
      <c r="C77" s="5" t="s">
        <v>981</v>
      </c>
      <c r="D77" s="5" t="s">
        <v>2129</v>
      </c>
    </row>
    <row r="78" ht="15" spans="1:4">
      <c r="A78" s="3" t="s">
        <v>2130</v>
      </c>
      <c r="B78" s="4" t="s">
        <v>990</v>
      </c>
      <c r="C78" s="5" t="s">
        <v>991</v>
      </c>
      <c r="D78" s="5" t="s">
        <v>2131</v>
      </c>
    </row>
    <row r="79" ht="15" spans="1:4">
      <c r="A79" s="3" t="s">
        <v>2132</v>
      </c>
      <c r="B79" s="4" t="s">
        <v>1002</v>
      </c>
      <c r="C79" s="5" t="s">
        <v>1003</v>
      </c>
      <c r="D79" s="5" t="s">
        <v>2133</v>
      </c>
    </row>
    <row r="80" ht="15" spans="1:4">
      <c r="A80" s="3" t="s">
        <v>2134</v>
      </c>
      <c r="B80" s="4" t="s">
        <v>1013</v>
      </c>
      <c r="C80" s="5" t="s">
        <v>1014</v>
      </c>
      <c r="D80" s="5" t="s">
        <v>2135</v>
      </c>
    </row>
    <row r="81" ht="15" spans="1:4">
      <c r="A81" s="3" t="s">
        <v>2136</v>
      </c>
      <c r="B81" s="4" t="s">
        <v>1025</v>
      </c>
      <c r="C81" s="5" t="s">
        <v>1026</v>
      </c>
      <c r="D81" s="5" t="s">
        <v>2137</v>
      </c>
    </row>
    <row r="82" ht="15" spans="1:4">
      <c r="A82" s="3" t="s">
        <v>2138</v>
      </c>
      <c r="B82" s="4" t="s">
        <v>1039</v>
      </c>
      <c r="C82" s="5" t="s">
        <v>1040</v>
      </c>
      <c r="D82" s="5" t="s">
        <v>2139</v>
      </c>
    </row>
    <row r="83" ht="15" spans="1:4">
      <c r="A83" s="3" t="s">
        <v>2140</v>
      </c>
      <c r="B83" s="4" t="s">
        <v>1053</v>
      </c>
      <c r="C83" s="5" t="s">
        <v>1054</v>
      </c>
      <c r="D83" s="5" t="s">
        <v>1593</v>
      </c>
    </row>
    <row r="84" ht="15" spans="1:4">
      <c r="A84" s="3" t="s">
        <v>2141</v>
      </c>
      <c r="B84" s="4" t="s">
        <v>1064</v>
      </c>
      <c r="C84" s="5" t="s">
        <v>1065</v>
      </c>
      <c r="D84" s="5" t="s">
        <v>2142</v>
      </c>
    </row>
    <row r="85" ht="15" spans="1:4">
      <c r="A85" s="3" t="s">
        <v>2143</v>
      </c>
      <c r="B85" s="4" t="s">
        <v>1075</v>
      </c>
      <c r="C85" s="5" t="s">
        <v>1076</v>
      </c>
      <c r="D85" s="5" t="s">
        <v>1611</v>
      </c>
    </row>
    <row r="86" ht="15" spans="1:4">
      <c r="A86" s="3" t="s">
        <v>2144</v>
      </c>
      <c r="B86" s="4" t="s">
        <v>1086</v>
      </c>
      <c r="C86" s="5" t="s">
        <v>1087</v>
      </c>
      <c r="D86" s="5" t="s">
        <v>1621</v>
      </c>
    </row>
    <row r="87" ht="15" spans="1:4">
      <c r="A87" s="3" t="s">
        <v>2145</v>
      </c>
      <c r="B87" s="4" t="s">
        <v>1096</v>
      </c>
      <c r="C87" s="5" t="s">
        <v>1097</v>
      </c>
      <c r="D87" s="5" t="s">
        <v>1630</v>
      </c>
    </row>
    <row r="88" ht="15" spans="1:4">
      <c r="A88" s="3" t="s">
        <v>2146</v>
      </c>
      <c r="B88" s="4" t="s">
        <v>1109</v>
      </c>
      <c r="C88" s="5" t="s">
        <v>1110</v>
      </c>
      <c r="D88" s="5" t="s">
        <v>1639</v>
      </c>
    </row>
    <row r="89" ht="15" spans="1:4">
      <c r="A89" s="3" t="s">
        <v>2147</v>
      </c>
      <c r="B89" s="4" t="s">
        <v>1121</v>
      </c>
      <c r="C89" s="5" t="s">
        <v>1122</v>
      </c>
      <c r="D89" s="5" t="s">
        <v>1649</v>
      </c>
    </row>
    <row r="90" ht="15" spans="1:4">
      <c r="A90" s="3" t="s">
        <v>2148</v>
      </c>
      <c r="B90" s="4" t="s">
        <v>1131</v>
      </c>
      <c r="C90" s="5" t="s">
        <v>1132</v>
      </c>
      <c r="D90" s="5" t="s">
        <v>2149</v>
      </c>
    </row>
    <row r="91" ht="15" spans="1:4">
      <c r="A91" s="3" t="s">
        <v>2150</v>
      </c>
      <c r="B91" s="4" t="s">
        <v>1141</v>
      </c>
      <c r="C91" s="5" t="s">
        <v>1142</v>
      </c>
      <c r="D91" s="5" t="s">
        <v>1666</v>
      </c>
    </row>
    <row r="92" ht="15" spans="1:4">
      <c r="A92" s="3" t="s">
        <v>2151</v>
      </c>
      <c r="B92" s="4" t="s">
        <v>1151</v>
      </c>
      <c r="C92" s="5" t="s">
        <v>1152</v>
      </c>
      <c r="D92" s="5" t="s">
        <v>2152</v>
      </c>
    </row>
    <row r="93" ht="15" spans="1:4">
      <c r="A93" s="3" t="s">
        <v>2153</v>
      </c>
      <c r="B93" s="4" t="s">
        <v>1159</v>
      </c>
      <c r="C93" s="5" t="s">
        <v>1160</v>
      </c>
      <c r="D93" s="5" t="s">
        <v>1686</v>
      </c>
    </row>
    <row r="94" ht="15" spans="1:4">
      <c r="A94" s="3" t="s">
        <v>2154</v>
      </c>
      <c r="B94" s="4" t="s">
        <v>1169</v>
      </c>
      <c r="C94" s="5" t="s">
        <v>1170</v>
      </c>
      <c r="D94" s="5" t="s">
        <v>2155</v>
      </c>
    </row>
    <row r="95" ht="15" spans="1:4">
      <c r="A95" s="3" t="s">
        <v>2156</v>
      </c>
      <c r="B95" s="4" t="s">
        <v>1180</v>
      </c>
      <c r="C95" s="5" t="s">
        <v>1181</v>
      </c>
      <c r="D95" s="5" t="s">
        <v>2157</v>
      </c>
    </row>
    <row r="96" ht="15" spans="1:4">
      <c r="A96" s="3" t="s">
        <v>2158</v>
      </c>
      <c r="B96" s="4" t="s">
        <v>1192</v>
      </c>
      <c r="C96" s="5" t="s">
        <v>1193</v>
      </c>
      <c r="D96" s="5" t="s">
        <v>2159</v>
      </c>
    </row>
    <row r="97" ht="15" spans="1:4">
      <c r="A97" s="3" t="s">
        <v>2160</v>
      </c>
      <c r="B97" s="4" t="s">
        <v>1205</v>
      </c>
      <c r="C97" s="5" t="s">
        <v>1206</v>
      </c>
      <c r="D97" s="5" t="s">
        <v>1714</v>
      </c>
    </row>
    <row r="98" ht="15" spans="1:4">
      <c r="A98" s="3" t="s">
        <v>2161</v>
      </c>
      <c r="B98" s="4" t="s">
        <v>1218</v>
      </c>
      <c r="C98" s="5" t="s">
        <v>1219</v>
      </c>
      <c r="D98" s="5" t="s">
        <v>1721</v>
      </c>
    </row>
    <row r="99" ht="15" spans="1:4">
      <c r="A99" s="3" t="s">
        <v>2162</v>
      </c>
      <c r="B99" s="4" t="s">
        <v>1229</v>
      </c>
      <c r="C99" s="5" t="s">
        <v>1230</v>
      </c>
      <c r="D99" s="5" t="s">
        <v>1729</v>
      </c>
    </row>
    <row r="100" ht="15" spans="1:4">
      <c r="A100" s="3" t="s">
        <v>2163</v>
      </c>
      <c r="B100" s="4" t="s">
        <v>1239</v>
      </c>
      <c r="C100" s="5" t="s">
        <v>1240</v>
      </c>
      <c r="D100" s="5" t="s">
        <v>1737</v>
      </c>
    </row>
    <row r="101" ht="15" spans="1:4">
      <c r="A101" s="3" t="s">
        <v>2164</v>
      </c>
      <c r="B101" s="4" t="s">
        <v>1250</v>
      </c>
      <c r="C101" s="5" t="s">
        <v>1251</v>
      </c>
      <c r="D101" s="5" t="s">
        <v>1744</v>
      </c>
    </row>
    <row r="102" ht="15" spans="1:4">
      <c r="A102" s="3" t="s">
        <v>2165</v>
      </c>
      <c r="B102" s="4" t="s">
        <v>1261</v>
      </c>
      <c r="C102" s="5" t="s">
        <v>1262</v>
      </c>
      <c r="D102" s="5" t="s">
        <v>2166</v>
      </c>
    </row>
    <row r="103" ht="15" spans="1:4">
      <c r="A103" s="3" t="s">
        <v>2167</v>
      </c>
      <c r="B103" s="4" t="s">
        <v>1273</v>
      </c>
      <c r="C103" s="5" t="s">
        <v>1274</v>
      </c>
      <c r="D103" s="5" t="s">
        <v>1757</v>
      </c>
    </row>
    <row r="104" ht="15" spans="1:4">
      <c r="A104" s="3" t="s">
        <v>2168</v>
      </c>
      <c r="B104" s="4" t="s">
        <v>1284</v>
      </c>
      <c r="C104" s="5" t="s">
        <v>1285</v>
      </c>
      <c r="D104" s="5" t="s">
        <v>1764</v>
      </c>
    </row>
    <row r="105" ht="15" spans="1:4">
      <c r="A105" s="3" t="s">
        <v>2169</v>
      </c>
      <c r="B105" s="4" t="s">
        <v>1295</v>
      </c>
      <c r="C105" s="5" t="s">
        <v>1296</v>
      </c>
      <c r="D105" s="5" t="s">
        <v>2170</v>
      </c>
    </row>
    <row r="106" ht="15" spans="1:4">
      <c r="A106" s="3" t="s">
        <v>2171</v>
      </c>
      <c r="B106" s="4" t="s">
        <v>1306</v>
      </c>
      <c r="C106" s="5" t="s">
        <v>1307</v>
      </c>
      <c r="D106" s="5" t="s">
        <v>2172</v>
      </c>
    </row>
    <row r="107" ht="15" spans="1:4">
      <c r="A107" s="3" t="s">
        <v>2173</v>
      </c>
      <c r="B107" s="4" t="s">
        <v>1317</v>
      </c>
      <c r="C107" s="5" t="s">
        <v>1318</v>
      </c>
      <c r="D107" s="5" t="s">
        <v>2174</v>
      </c>
    </row>
    <row r="108" ht="15" spans="1:4">
      <c r="A108" s="3" t="s">
        <v>2175</v>
      </c>
      <c r="B108" s="4" t="s">
        <v>1328</v>
      </c>
      <c r="C108" s="5" t="s">
        <v>1329</v>
      </c>
      <c r="D108" s="5" t="s">
        <v>2176</v>
      </c>
    </row>
    <row r="109" ht="15" spans="1:4">
      <c r="A109" s="3" t="s">
        <v>2177</v>
      </c>
      <c r="B109" s="4" t="s">
        <v>1338</v>
      </c>
      <c r="C109" s="5" t="s">
        <v>1339</v>
      </c>
      <c r="D109" s="5" t="s">
        <v>2178</v>
      </c>
    </row>
    <row r="110" ht="15" spans="1:4">
      <c r="A110" s="3" t="s">
        <v>2179</v>
      </c>
      <c r="B110" s="4" t="s">
        <v>1347</v>
      </c>
      <c r="C110" s="5" t="s">
        <v>1348</v>
      </c>
      <c r="D110" s="5" t="s">
        <v>2180</v>
      </c>
    </row>
    <row r="111" ht="15" spans="1:4">
      <c r="A111" s="3" t="s">
        <v>2181</v>
      </c>
      <c r="B111" s="4" t="s">
        <v>1358</v>
      </c>
      <c r="C111" s="5" t="s">
        <v>1359</v>
      </c>
      <c r="D111" s="5" t="s">
        <v>2182</v>
      </c>
    </row>
    <row r="112" ht="15" spans="1:4">
      <c r="A112" s="3" t="s">
        <v>2183</v>
      </c>
      <c r="B112" s="4" t="s">
        <v>1369</v>
      </c>
      <c r="C112" s="5" t="s">
        <v>1370</v>
      </c>
      <c r="D112" s="5" t="s">
        <v>2184</v>
      </c>
    </row>
    <row r="113" ht="15" spans="1:4">
      <c r="A113" s="3" t="s">
        <v>2185</v>
      </c>
      <c r="B113" s="4" t="s">
        <v>1382</v>
      </c>
      <c r="C113" s="5" t="s">
        <v>1383</v>
      </c>
      <c r="D113" s="5" t="s">
        <v>2186</v>
      </c>
    </row>
    <row r="114" ht="15" spans="1:4">
      <c r="A114" s="3" t="s">
        <v>2187</v>
      </c>
      <c r="B114" s="4" t="s">
        <v>1392</v>
      </c>
      <c r="C114" s="5" t="s">
        <v>1393</v>
      </c>
      <c r="D114" s="5" t="s">
        <v>2188</v>
      </c>
    </row>
    <row r="115" ht="15" spans="1:4">
      <c r="A115" s="3" t="s">
        <v>2189</v>
      </c>
      <c r="B115" s="4" t="s">
        <v>1401</v>
      </c>
      <c r="C115" s="5" t="s">
        <v>1402</v>
      </c>
      <c r="D115" s="5" t="s">
        <v>2014</v>
      </c>
    </row>
    <row r="116" ht="15" spans="1:4">
      <c r="A116" s="3" t="s">
        <v>2190</v>
      </c>
      <c r="B116" s="4" t="s">
        <v>1410</v>
      </c>
      <c r="C116" s="5" t="s">
        <v>1411</v>
      </c>
      <c r="D116" s="5" t="s">
        <v>2191</v>
      </c>
    </row>
    <row r="117" ht="15" spans="1:4">
      <c r="A117" s="3" t="s">
        <v>2192</v>
      </c>
      <c r="B117" s="4" t="s">
        <v>1420</v>
      </c>
      <c r="C117" s="5" t="s">
        <v>1421</v>
      </c>
      <c r="D117" s="5" t="s">
        <v>2193</v>
      </c>
    </row>
    <row r="118" ht="15" spans="1:4">
      <c r="A118" s="3" t="s">
        <v>2194</v>
      </c>
      <c r="B118" s="4" t="s">
        <v>1430</v>
      </c>
      <c r="C118" s="5" t="s">
        <v>1431</v>
      </c>
      <c r="D118" s="5" t="s">
        <v>2195</v>
      </c>
    </row>
    <row r="119" ht="15" spans="1:4">
      <c r="A119" s="3" t="s">
        <v>2196</v>
      </c>
      <c r="B119" s="4" t="s">
        <v>1439</v>
      </c>
      <c r="C119" s="5" t="s">
        <v>1440</v>
      </c>
      <c r="D119" s="5" t="s">
        <v>2197</v>
      </c>
    </row>
    <row r="120" ht="15" spans="1:4">
      <c r="A120" s="3" t="s">
        <v>2198</v>
      </c>
      <c r="B120" s="4" t="s">
        <v>1449</v>
      </c>
      <c r="C120" s="5" t="s">
        <v>1450</v>
      </c>
      <c r="D120" s="5" t="s">
        <v>2199</v>
      </c>
    </row>
    <row r="121" ht="15" spans="1:4">
      <c r="A121" s="3" t="s">
        <v>2200</v>
      </c>
      <c r="B121" s="4" t="s">
        <v>1459</v>
      </c>
      <c r="C121" s="5" t="s">
        <v>1460</v>
      </c>
      <c r="D121" s="5" t="s">
        <v>2201</v>
      </c>
    </row>
    <row r="122" ht="15" spans="1:4">
      <c r="A122" s="3" t="s">
        <v>2202</v>
      </c>
      <c r="B122" s="4" t="s">
        <v>1471</v>
      </c>
      <c r="C122" s="5" t="s">
        <v>1472</v>
      </c>
      <c r="D122" s="5" t="s">
        <v>2203</v>
      </c>
    </row>
    <row r="123" ht="15" spans="1:4">
      <c r="A123" s="3" t="s">
        <v>2204</v>
      </c>
      <c r="B123" s="4" t="s">
        <v>1481</v>
      </c>
      <c r="C123" s="5" t="s">
        <v>1482</v>
      </c>
      <c r="D123" s="5" t="s">
        <v>2205</v>
      </c>
    </row>
    <row r="124" ht="15" spans="1:4">
      <c r="A124" s="3" t="s">
        <v>2206</v>
      </c>
      <c r="B124" s="4" t="s">
        <v>1490</v>
      </c>
      <c r="C124" s="5" t="s">
        <v>1491</v>
      </c>
      <c r="D124" s="5" t="s">
        <v>2207</v>
      </c>
    </row>
    <row r="125" ht="15" spans="1:4">
      <c r="A125" s="3" t="s">
        <v>2208</v>
      </c>
      <c r="B125" s="4" t="s">
        <v>1500</v>
      </c>
      <c r="C125" s="5" t="s">
        <v>1501</v>
      </c>
      <c r="D125" s="5" t="s">
        <v>2209</v>
      </c>
    </row>
    <row r="126" ht="15" spans="1:4">
      <c r="A126" s="3" t="s">
        <v>2210</v>
      </c>
      <c r="B126" s="4" t="s">
        <v>1510</v>
      </c>
      <c r="C126" s="5" t="s">
        <v>1511</v>
      </c>
      <c r="D126" s="5" t="s">
        <v>2211</v>
      </c>
    </row>
    <row r="127" ht="15" spans="1:4">
      <c r="A127" s="3" t="s">
        <v>2212</v>
      </c>
      <c r="B127" s="4" t="s">
        <v>1521</v>
      </c>
      <c r="C127" s="5" t="s">
        <v>1522</v>
      </c>
      <c r="D127" s="5" t="s">
        <v>2213</v>
      </c>
    </row>
    <row r="128" ht="15" spans="1:4">
      <c r="A128" s="3" t="s">
        <v>2214</v>
      </c>
      <c r="B128" s="4" t="s">
        <v>1531</v>
      </c>
      <c r="C128" s="5" t="s">
        <v>1532</v>
      </c>
      <c r="D128" s="5" t="s">
        <v>2215</v>
      </c>
    </row>
    <row r="129" ht="15" spans="1:4">
      <c r="A129" s="6" t="s">
        <v>2216</v>
      </c>
      <c r="B129" s="4" t="s">
        <v>1541</v>
      </c>
      <c r="C129" s="5" t="s">
        <v>1542</v>
      </c>
      <c r="D129" s="7" t="s">
        <v>2217</v>
      </c>
    </row>
    <row r="130" ht="15" spans="1:4">
      <c r="A130" s="3" t="s">
        <v>2218</v>
      </c>
      <c r="B130" s="4" t="s">
        <v>1551</v>
      </c>
      <c r="C130" s="5" t="s">
        <v>1552</v>
      </c>
      <c r="D130" s="5" t="s">
        <v>2219</v>
      </c>
    </row>
    <row r="131" ht="15" spans="1:4">
      <c r="A131" s="6" t="s">
        <v>2220</v>
      </c>
      <c r="B131" s="4" t="s">
        <v>1562</v>
      </c>
      <c r="C131" s="5" t="s">
        <v>1563</v>
      </c>
      <c r="D131" s="7" t="s">
        <v>2221</v>
      </c>
    </row>
    <row r="132" ht="15" spans="1:4">
      <c r="A132" s="3" t="s">
        <v>2222</v>
      </c>
      <c r="B132" s="4" t="s">
        <v>1572</v>
      </c>
      <c r="C132" s="5" t="s">
        <v>1573</v>
      </c>
      <c r="D132" s="5" t="s">
        <v>2223</v>
      </c>
    </row>
    <row r="133" ht="15" spans="1:4">
      <c r="A133" s="3" t="s">
        <v>2224</v>
      </c>
      <c r="B133" s="4" t="s">
        <v>1581</v>
      </c>
      <c r="C133" s="5" t="s">
        <v>1582</v>
      </c>
      <c r="D133" s="5" t="s">
        <v>2225</v>
      </c>
    </row>
    <row r="134" ht="15" spans="1:4">
      <c r="A134" s="3" t="s">
        <v>2226</v>
      </c>
      <c r="B134" s="4" t="s">
        <v>1591</v>
      </c>
      <c r="C134" s="5" t="s">
        <v>1592</v>
      </c>
      <c r="D134" s="5" t="s">
        <v>2227</v>
      </c>
    </row>
    <row r="135" ht="15" spans="1:4">
      <c r="A135" s="3" t="s">
        <v>2228</v>
      </c>
      <c r="B135" s="4" t="s">
        <v>1599</v>
      </c>
      <c r="C135" s="5" t="s">
        <v>1600</v>
      </c>
      <c r="D135" s="5" t="s">
        <v>2229</v>
      </c>
    </row>
    <row r="136" ht="15" spans="1:4">
      <c r="A136" s="3" t="s">
        <v>2230</v>
      </c>
      <c r="B136" s="4" t="s">
        <v>1609</v>
      </c>
      <c r="C136" s="5" t="s">
        <v>1610</v>
      </c>
      <c r="D136" s="5" t="s">
        <v>2231</v>
      </c>
    </row>
    <row r="137" ht="15" spans="1:4">
      <c r="A137" s="3" t="s">
        <v>2232</v>
      </c>
      <c r="B137" s="4" t="s">
        <v>1619</v>
      </c>
      <c r="C137" s="5" t="s">
        <v>1620</v>
      </c>
      <c r="D137" s="5" t="s">
        <v>2233</v>
      </c>
    </row>
    <row r="138" ht="15" spans="1:4">
      <c r="A138" s="3" t="s">
        <v>2234</v>
      </c>
      <c r="B138" s="4" t="s">
        <v>1628</v>
      </c>
      <c r="C138" s="5" t="s">
        <v>1629</v>
      </c>
      <c r="D138" s="5" t="s">
        <v>2235</v>
      </c>
    </row>
    <row r="139" ht="15" spans="1:4">
      <c r="A139" s="3" t="s">
        <v>2236</v>
      </c>
      <c r="B139" s="4" t="s">
        <v>1637</v>
      </c>
      <c r="C139" s="5" t="s">
        <v>1638</v>
      </c>
      <c r="D139" s="5" t="s">
        <v>2237</v>
      </c>
    </row>
    <row r="140" ht="15" spans="1:4">
      <c r="A140" s="3" t="s">
        <v>2238</v>
      </c>
      <c r="B140" s="4" t="s">
        <v>1647</v>
      </c>
      <c r="C140" s="5" t="s">
        <v>1648</v>
      </c>
      <c r="D140" s="5" t="s">
        <v>2239</v>
      </c>
    </row>
    <row r="141" ht="15" spans="1:4">
      <c r="A141" s="3" t="s">
        <v>2240</v>
      </c>
      <c r="B141" s="4" t="s">
        <v>1656</v>
      </c>
      <c r="C141" s="5" t="s">
        <v>1657</v>
      </c>
      <c r="D141" s="5" t="s">
        <v>2241</v>
      </c>
    </row>
    <row r="142" ht="15" spans="1:4">
      <c r="A142" s="3" t="s">
        <v>2242</v>
      </c>
      <c r="B142" s="4" t="s">
        <v>1664</v>
      </c>
      <c r="C142" s="5" t="s">
        <v>1665</v>
      </c>
      <c r="D142" s="5" t="s">
        <v>2243</v>
      </c>
    </row>
    <row r="143" ht="15" spans="1:4">
      <c r="A143" s="3" t="s">
        <v>2244</v>
      </c>
      <c r="B143" s="4" t="s">
        <v>1675</v>
      </c>
      <c r="C143" s="5" t="s">
        <v>1676</v>
      </c>
      <c r="D143" s="5" t="s">
        <v>2245</v>
      </c>
    </row>
    <row r="144" ht="15" spans="1:4">
      <c r="A144" s="3" t="s">
        <v>2246</v>
      </c>
      <c r="B144" s="4" t="s">
        <v>1684</v>
      </c>
      <c r="C144" s="5" t="s">
        <v>1685</v>
      </c>
      <c r="D144" s="5" t="s">
        <v>2247</v>
      </c>
    </row>
    <row r="145" ht="15" spans="1:4">
      <c r="A145" s="3" t="s">
        <v>2248</v>
      </c>
      <c r="B145" s="4" t="s">
        <v>1692</v>
      </c>
      <c r="C145" s="5" t="s">
        <v>1693</v>
      </c>
      <c r="D145" s="5" t="s">
        <v>2249</v>
      </c>
    </row>
    <row r="146" ht="15" spans="1:4">
      <c r="A146" s="3" t="s">
        <v>2250</v>
      </c>
      <c r="B146" s="4" t="s">
        <v>1699</v>
      </c>
      <c r="C146" s="5" t="s">
        <v>1700</v>
      </c>
      <c r="D146" s="5" t="s">
        <v>2251</v>
      </c>
    </row>
    <row r="147" ht="15" spans="1:4">
      <c r="A147" s="3" t="s">
        <v>2252</v>
      </c>
      <c r="B147" s="4" t="s">
        <v>1706</v>
      </c>
      <c r="C147" s="5" t="s">
        <v>1707</v>
      </c>
      <c r="D147" s="5" t="s">
        <v>2253</v>
      </c>
    </row>
    <row r="148" ht="15" spans="1:4">
      <c r="A148" s="3" t="s">
        <v>2254</v>
      </c>
      <c r="B148" s="4" t="s">
        <v>1712</v>
      </c>
      <c r="C148" s="5" t="s">
        <v>1713</v>
      </c>
      <c r="D148" s="5" t="s">
        <v>2255</v>
      </c>
    </row>
    <row r="149" ht="15" spans="1:4">
      <c r="A149" s="3" t="s">
        <v>2256</v>
      </c>
      <c r="B149" s="4" t="s">
        <v>1719</v>
      </c>
      <c r="C149" s="5" t="s">
        <v>1720</v>
      </c>
      <c r="D149" s="5" t="s">
        <v>2257</v>
      </c>
    </row>
    <row r="150" ht="15" spans="1:4">
      <c r="A150" s="3" t="s">
        <v>2258</v>
      </c>
      <c r="B150" s="4" t="s">
        <v>1727</v>
      </c>
      <c r="C150" s="5" t="s">
        <v>1728</v>
      </c>
      <c r="D150" s="5" t="s">
        <v>2259</v>
      </c>
    </row>
    <row r="151" ht="15" spans="1:4">
      <c r="A151" s="3" t="s">
        <v>2260</v>
      </c>
      <c r="B151" s="4" t="s">
        <v>1735</v>
      </c>
      <c r="C151" s="5" t="s">
        <v>1736</v>
      </c>
      <c r="D151" s="5" t="s">
        <v>2261</v>
      </c>
    </row>
    <row r="152" ht="15" spans="1:4">
      <c r="A152" s="3" t="s">
        <v>2262</v>
      </c>
      <c r="B152" s="4" t="s">
        <v>1742</v>
      </c>
      <c r="C152" s="5" t="s">
        <v>1743</v>
      </c>
      <c r="D152" s="5" t="s">
        <v>2263</v>
      </c>
    </row>
    <row r="153" ht="15" spans="1:4">
      <c r="A153" s="3" t="s">
        <v>2264</v>
      </c>
      <c r="B153" s="4" t="s">
        <v>1749</v>
      </c>
      <c r="C153" s="5" t="s">
        <v>1750</v>
      </c>
      <c r="D153" s="5" t="s">
        <v>2265</v>
      </c>
    </row>
    <row r="154" ht="15" spans="1:4">
      <c r="A154" s="3" t="s">
        <v>2266</v>
      </c>
      <c r="B154" s="4" t="s">
        <v>1755</v>
      </c>
      <c r="C154" s="5" t="s">
        <v>1756</v>
      </c>
      <c r="D154" s="5" t="s">
        <v>2267</v>
      </c>
    </row>
    <row r="155" ht="15" spans="1:4">
      <c r="A155" s="3" t="s">
        <v>2268</v>
      </c>
      <c r="B155" s="4" t="s">
        <v>1762</v>
      </c>
      <c r="C155" s="5" t="s">
        <v>1763</v>
      </c>
      <c r="D155" s="5" t="s">
        <v>2269</v>
      </c>
    </row>
    <row r="156" ht="15" spans="1:4">
      <c r="A156" s="3" t="s">
        <v>2270</v>
      </c>
      <c r="B156" s="9" t="s">
        <v>2271</v>
      </c>
      <c r="C156" s="10" t="s">
        <v>2272</v>
      </c>
      <c r="D156" s="3" t="s">
        <v>2273</v>
      </c>
    </row>
    <row r="157" ht="15" spans="1:4">
      <c r="A157" s="3" t="s">
        <v>2274</v>
      </c>
      <c r="B157" s="9" t="s">
        <v>2275</v>
      </c>
      <c r="C157" s="10" t="s">
        <v>2276</v>
      </c>
      <c r="D157" s="3" t="s">
        <v>2277</v>
      </c>
    </row>
    <row r="158" ht="15" spans="1:4">
      <c r="A158" s="3" t="s">
        <v>2278</v>
      </c>
      <c r="B158" s="9" t="s">
        <v>2279</v>
      </c>
      <c r="C158" s="10" t="s">
        <v>2280</v>
      </c>
      <c r="D158" s="3" t="s">
        <v>2281</v>
      </c>
    </row>
    <row r="159" ht="15" spans="1:4">
      <c r="A159" s="3" t="s">
        <v>2282</v>
      </c>
      <c r="B159" s="9" t="s">
        <v>2283</v>
      </c>
      <c r="C159" s="10" t="s">
        <v>2284</v>
      </c>
      <c r="D159" s="3" t="s">
        <v>2285</v>
      </c>
    </row>
    <row r="160" ht="15" spans="1:4">
      <c r="A160" s="3" t="s">
        <v>2286</v>
      </c>
      <c r="B160" s="9" t="s">
        <v>2287</v>
      </c>
      <c r="C160" s="10" t="s">
        <v>2288</v>
      </c>
      <c r="D160" s="3" t="s">
        <v>2289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Database of 100+ emloyee for pr</vt:lpstr>
      <vt:lpstr>Exit Employee</vt:lpstr>
      <vt:lpstr>Emp Info</vt:lpstr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</dc:creator>
  <cp:lastModifiedBy>Nikita Baste</cp:lastModifiedBy>
  <dcterms:created xsi:type="dcterms:W3CDTF">2021-08-19T14:57:00Z</dcterms:created>
  <dcterms:modified xsi:type="dcterms:W3CDTF">2023-10-28T14:16:55Z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731FC112414F4ED0B8897CCE1A8E91D4_12</vt:lpwstr>
  </property>
  <property fmtid="{D5CDD505-2E9C-101B-9397-08002B2CF9AE}" pid="3" name="KSOProductBuildVer">
    <vt:lpwstr>1033-12.2.0.13266</vt:lpwstr>
  </property>
</Properties>
</file>