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9" i="1"/>
  <c r="G7"/>
  <c r="J27"/>
  <c r="J26"/>
  <c r="J25"/>
  <c r="J24"/>
  <c r="J23"/>
  <c r="J2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"/>
  <c r="J32" l="1"/>
</calcChain>
</file>

<file path=xl/sharedStrings.xml><?xml version="1.0" encoding="utf-8"?>
<sst xmlns="http://schemas.openxmlformats.org/spreadsheetml/2006/main" count="203" uniqueCount="136">
  <si>
    <t>Designator</t>
  </si>
  <si>
    <t>Name</t>
  </si>
  <si>
    <t>Spec</t>
  </si>
  <si>
    <t>Manufacturer</t>
  </si>
  <si>
    <t>PN</t>
  </si>
  <si>
    <t>Footprint</t>
  </si>
  <si>
    <t>Cost</t>
  </si>
  <si>
    <t>@ Qty</t>
  </si>
  <si>
    <t>Qty</t>
  </si>
  <si>
    <t>Subtotal</t>
  </si>
  <si>
    <t>U1</t>
  </si>
  <si>
    <t>MCU</t>
  </si>
  <si>
    <t>TI</t>
  </si>
  <si>
    <t>MSP430F5304IPT</t>
  </si>
  <si>
    <t>48-QFP</t>
  </si>
  <si>
    <t>U10-U14</t>
  </si>
  <si>
    <t>Display Controller</t>
  </si>
  <si>
    <t>TLC59281</t>
  </si>
  <si>
    <t>SSOP-24</t>
  </si>
  <si>
    <t>D0 - D79</t>
  </si>
  <si>
    <t>LEDs</t>
  </si>
  <si>
    <t>LiteON</t>
  </si>
  <si>
    <t>LTST-C193K*</t>
  </si>
  <si>
    <t>U3</t>
  </si>
  <si>
    <t>IR</t>
  </si>
  <si>
    <t>Vishay</t>
  </si>
  <si>
    <t>TFBS4711-TR3</t>
  </si>
  <si>
    <t>6 mm x 3.1 mm x 1.9 mm</t>
  </si>
  <si>
    <t>B1</t>
  </si>
  <si>
    <t>Battery Holder</t>
  </si>
  <si>
    <t>Eagle Plastic Devices</t>
  </si>
  <si>
    <t>TH</t>
  </si>
  <si>
    <t>U2</t>
  </si>
  <si>
    <t>Wireless</t>
  </si>
  <si>
    <t>HopeRF</t>
  </si>
  <si>
    <t>SOP-14</t>
  </si>
  <si>
    <t>X1</t>
  </si>
  <si>
    <t>Crystal</t>
  </si>
  <si>
    <t>ABRACON</t>
  </si>
  <si>
    <t>ABS25-32.768KHz-4-T</t>
  </si>
  <si>
    <t>X2</t>
  </si>
  <si>
    <t>R10 - R14</t>
  </si>
  <si>
    <t>Reference Resistors</t>
  </si>
  <si>
    <t>20.1k Ohm; 1% 1/4W</t>
  </si>
  <si>
    <t>A1</t>
  </si>
  <si>
    <t>Antenna</t>
  </si>
  <si>
    <t>VR1</t>
  </si>
  <si>
    <t>Regulator</t>
  </si>
  <si>
    <t>Skyworks Solutions, Inc.</t>
  </si>
  <si>
    <t>AAT3223IGU-3.3-T1</t>
  </si>
  <si>
    <t>SOT-23-6</t>
  </si>
  <si>
    <t>Other Resonator</t>
  </si>
  <si>
    <t>Murata Electronics</t>
  </si>
  <si>
    <t>CSTCE16M0V53ZW-R0</t>
  </si>
  <si>
    <t>CSTCE_V</t>
  </si>
  <si>
    <t>Johanson Technology</t>
  </si>
  <si>
    <t>0915AT43A0026E</t>
  </si>
  <si>
    <t>C1</t>
  </si>
  <si>
    <t>Kemet</t>
  </si>
  <si>
    <t>EEV476M035A9GAA</t>
  </si>
  <si>
    <t>Big Cap</t>
  </si>
  <si>
    <t>6.3 mm x 5.4 mm</t>
  </si>
  <si>
    <t>RFM69CW</t>
  </si>
  <si>
    <t>Bypass cap</t>
  </si>
  <si>
    <t>C7, C8, C9, C17, C19</t>
  </si>
  <si>
    <t>C10 - C14</t>
  </si>
  <si>
    <t>3216 (1206)</t>
  </si>
  <si>
    <t>0603</t>
  </si>
  <si>
    <t>R0, R3, R5</t>
  </si>
  <si>
    <t>Resistors</t>
  </si>
  <si>
    <t>0 Ohm</t>
  </si>
  <si>
    <t>R4</t>
  </si>
  <si>
    <t>47 Ohms</t>
  </si>
  <si>
    <t>CRCW120620K0FKEA</t>
  </si>
  <si>
    <t>R1, R15</t>
  </si>
  <si>
    <t>47k Ohms</t>
  </si>
  <si>
    <t>12BH331P-GR</t>
  </si>
  <si>
    <t>C20</t>
  </si>
  <si>
    <t>Tuning Cap</t>
  </si>
  <si>
    <t>???</t>
  </si>
  <si>
    <t>C4, C5</t>
  </si>
  <si>
    <t>Crystal Cap</t>
  </si>
  <si>
    <t>12pF</t>
  </si>
  <si>
    <t>C15</t>
  </si>
  <si>
    <t>Reset Cap</t>
  </si>
  <si>
    <t>C2, C3</t>
  </si>
  <si>
    <t>PS Cap</t>
  </si>
  <si>
    <t>1uF</t>
  </si>
  <si>
    <t>C16</t>
  </si>
  <si>
    <t>C18</t>
  </si>
  <si>
    <t>0603 Polarized</t>
  </si>
  <si>
    <t>C6</t>
  </si>
  <si>
    <t>Core Cap</t>
  </si>
  <si>
    <t>L1</t>
  </si>
  <si>
    <t>L2</t>
  </si>
  <si>
    <t>Tuning Inductor</t>
  </si>
  <si>
    <t>??</t>
  </si>
  <si>
    <t>NA</t>
  </si>
  <si>
    <t>3 x AA</t>
  </si>
  <si>
    <t>915 MHz</t>
  </si>
  <si>
    <t>IR Cap</t>
  </si>
  <si>
    <t>VJ1206Y104KXQCW1BC</t>
  </si>
  <si>
    <t>C0603C104K3RACTU</t>
  </si>
  <si>
    <t>CRCW12060000Z0EA</t>
  </si>
  <si>
    <t>CRCW120647R0JNEA</t>
  </si>
  <si>
    <t>RCW120647K0JNEA</t>
  </si>
  <si>
    <t>G</t>
  </si>
  <si>
    <t>12pF (??????)</t>
  </si>
  <si>
    <t>VJ0603A120FXACW1BC</t>
  </si>
  <si>
    <t>2200pF</t>
  </si>
  <si>
    <t>C0603C222K3RACTU</t>
  </si>
  <si>
    <t>C0603C105Z8VACTU</t>
  </si>
  <si>
    <t>AVX</t>
  </si>
  <si>
    <t>F981C475MMA</t>
  </si>
  <si>
    <t>VJ0603V474ZXJPW1BC</t>
  </si>
  <si>
    <t>Any?</t>
  </si>
  <si>
    <t>470nF, 16V</t>
  </si>
  <si>
    <t>4.7uF, 16V Tant</t>
  </si>
  <si>
    <t>N</t>
  </si>
  <si>
    <t>Y</t>
  </si>
  <si>
    <t>0.1 uF</t>
  </si>
  <si>
    <t>47 uF</t>
  </si>
  <si>
    <t>16 MHz</t>
  </si>
  <si>
    <t>3.3 V</t>
  </si>
  <si>
    <t>32.768 kHz</t>
  </si>
  <si>
    <t>5 mA</t>
  </si>
  <si>
    <t>DNP</t>
  </si>
  <si>
    <t>CS</t>
  </si>
  <si>
    <t>Do no populate</t>
  </si>
  <si>
    <t>Customer Supplied</t>
  </si>
  <si>
    <t>P2</t>
  </si>
  <si>
    <t>Header</t>
  </si>
  <si>
    <t>10P TH</t>
  </si>
  <si>
    <t>Notes</t>
  </si>
  <si>
    <t>$1 more for single row</t>
  </si>
  <si>
    <t>$3.33 more for rainbow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</si>
</sst>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 vertical="center"/>
    </xf>
    <xf numFmtId="0" fontId="0" fillId="2" borderId="6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zoomScaleNormal="100" workbookViewId="0">
      <selection activeCell="M6" sqref="M6"/>
    </sheetView>
  </sheetViews>
  <sheetFormatPr defaultRowHeight="15"/>
  <cols>
    <col min="1" max="1" width="18" bestFit="1" customWidth="1"/>
    <col min="2" max="2" width="18.85546875" bestFit="1" customWidth="1"/>
    <col min="3" max="3" width="19.28515625" bestFit="1" customWidth="1"/>
    <col min="4" max="5" width="25.28515625" customWidth="1"/>
    <col min="6" max="6" width="23" style="1" bestFit="1" customWidth="1"/>
    <col min="7" max="9" width="7.5703125" style="1" customWidth="1"/>
    <col min="10" max="10" width="10.5703125" style="1" bestFit="1" customWidth="1"/>
    <col min="11" max="11" width="5.42578125" style="1" bestFit="1" customWidth="1"/>
    <col min="12" max="12" width="6.28515625" style="2" bestFit="1" customWidth="1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115</v>
      </c>
      <c r="L1" s="11" t="s">
        <v>133</v>
      </c>
    </row>
    <row r="2" spans="1:13">
      <c r="A2" s="12" t="s">
        <v>10</v>
      </c>
      <c r="B2" s="12" t="s">
        <v>11</v>
      </c>
      <c r="C2" s="12" t="s">
        <v>97</v>
      </c>
      <c r="D2" s="12" t="s">
        <v>12</v>
      </c>
      <c r="E2" s="12" t="s">
        <v>13</v>
      </c>
      <c r="F2" s="13" t="s">
        <v>14</v>
      </c>
      <c r="G2" s="14">
        <v>2.2999999999999998</v>
      </c>
      <c r="H2" s="13">
        <v>100</v>
      </c>
      <c r="I2" s="13">
        <v>1</v>
      </c>
      <c r="J2" s="14">
        <f>I2*G2</f>
        <v>2.2999999999999998</v>
      </c>
      <c r="K2" s="13" t="s">
        <v>118</v>
      </c>
      <c r="L2" s="15"/>
    </row>
    <row r="3" spans="1:13">
      <c r="A3" s="12" t="s">
        <v>15</v>
      </c>
      <c r="B3" s="12" t="s">
        <v>16</v>
      </c>
      <c r="C3" s="12" t="s">
        <v>97</v>
      </c>
      <c r="D3" s="12" t="s">
        <v>12</v>
      </c>
      <c r="E3" s="12" t="s">
        <v>17</v>
      </c>
      <c r="F3" s="13" t="s">
        <v>18</v>
      </c>
      <c r="G3" s="14">
        <v>0.51</v>
      </c>
      <c r="H3" s="13">
        <v>250</v>
      </c>
      <c r="I3" s="13">
        <v>5</v>
      </c>
      <c r="J3" s="14">
        <f t="shared" ref="J3:J27" si="0">I3*G3</f>
        <v>2.5499999999999998</v>
      </c>
      <c r="K3" s="13" t="s">
        <v>118</v>
      </c>
      <c r="L3" s="15"/>
    </row>
    <row r="4" spans="1:13">
      <c r="A4" s="12" t="s">
        <v>19</v>
      </c>
      <c r="B4" s="12" t="s">
        <v>20</v>
      </c>
      <c r="C4" s="12" t="s">
        <v>125</v>
      </c>
      <c r="D4" s="12" t="s">
        <v>21</v>
      </c>
      <c r="E4" s="12" t="s">
        <v>22</v>
      </c>
      <c r="F4" s="16" t="s">
        <v>67</v>
      </c>
      <c r="G4" s="14">
        <v>0.05</v>
      </c>
      <c r="H4" s="13">
        <v>10000</v>
      </c>
      <c r="I4" s="13">
        <v>80</v>
      </c>
      <c r="J4" s="14">
        <f t="shared" si="0"/>
        <v>4</v>
      </c>
      <c r="K4" s="13" t="s">
        <v>118</v>
      </c>
      <c r="L4" s="15"/>
      <c r="M4" t="s">
        <v>135</v>
      </c>
    </row>
    <row r="5" spans="1:13">
      <c r="A5" s="12" t="s">
        <v>23</v>
      </c>
      <c r="B5" s="12" t="s">
        <v>24</v>
      </c>
      <c r="C5" s="12" t="s">
        <v>97</v>
      </c>
      <c r="D5" s="12" t="s">
        <v>25</v>
      </c>
      <c r="E5" s="12" t="s">
        <v>26</v>
      </c>
      <c r="F5" s="13" t="s">
        <v>27</v>
      </c>
      <c r="G5" s="14">
        <v>2.44</v>
      </c>
      <c r="H5" s="13">
        <v>100</v>
      </c>
      <c r="I5" s="13">
        <v>1</v>
      </c>
      <c r="J5" s="14">
        <f t="shared" si="0"/>
        <v>2.44</v>
      </c>
      <c r="K5" s="13" t="s">
        <v>118</v>
      </c>
      <c r="L5" s="15"/>
      <c r="M5" t="s">
        <v>134</v>
      </c>
    </row>
    <row r="6" spans="1:13">
      <c r="A6" s="12" t="s">
        <v>28</v>
      </c>
      <c r="B6" s="12" t="s">
        <v>29</v>
      </c>
      <c r="C6" s="12" t="s">
        <v>98</v>
      </c>
      <c r="D6" s="12" t="s">
        <v>30</v>
      </c>
      <c r="E6" s="12" t="s">
        <v>76</v>
      </c>
      <c r="F6" s="13" t="s">
        <v>31</v>
      </c>
      <c r="G6" s="14">
        <v>0.65700000000000003</v>
      </c>
      <c r="H6" s="13">
        <v>100</v>
      </c>
      <c r="I6" s="13">
        <v>1</v>
      </c>
      <c r="J6" s="14">
        <f t="shared" si="0"/>
        <v>0.65700000000000003</v>
      </c>
      <c r="K6" s="13" t="s">
        <v>118</v>
      </c>
      <c r="L6" s="15" t="s">
        <v>126</v>
      </c>
    </row>
    <row r="7" spans="1:13">
      <c r="A7" s="12" t="s">
        <v>32</v>
      </c>
      <c r="B7" s="12" t="s">
        <v>33</v>
      </c>
      <c r="C7" s="12" t="s">
        <v>99</v>
      </c>
      <c r="D7" s="12" t="s">
        <v>34</v>
      </c>
      <c r="E7" s="12" t="s">
        <v>62</v>
      </c>
      <c r="F7" s="13" t="s">
        <v>35</v>
      </c>
      <c r="G7" s="14">
        <f>2.24*1.05</f>
        <v>2.3520000000000003</v>
      </c>
      <c r="H7" s="13">
        <v>150</v>
      </c>
      <c r="I7" s="13">
        <v>1</v>
      </c>
      <c r="J7" s="14">
        <f t="shared" si="0"/>
        <v>2.3520000000000003</v>
      </c>
      <c r="K7" s="13" t="s">
        <v>118</v>
      </c>
      <c r="L7" s="15" t="s">
        <v>127</v>
      </c>
    </row>
    <row r="8" spans="1:13">
      <c r="A8" s="12" t="s">
        <v>36</v>
      </c>
      <c r="B8" s="12" t="s">
        <v>37</v>
      </c>
      <c r="C8" s="12" t="s">
        <v>124</v>
      </c>
      <c r="D8" s="12" t="s">
        <v>38</v>
      </c>
      <c r="E8" s="12" t="s">
        <v>39</v>
      </c>
      <c r="F8" s="13"/>
      <c r="G8" s="14">
        <v>0.32</v>
      </c>
      <c r="H8" s="13">
        <v>100</v>
      </c>
      <c r="I8" s="13">
        <v>1</v>
      </c>
      <c r="J8" s="14">
        <f t="shared" si="0"/>
        <v>0.32</v>
      </c>
      <c r="K8" s="13" t="s">
        <v>118</v>
      </c>
      <c r="L8" s="15"/>
    </row>
    <row r="9" spans="1:13">
      <c r="A9" s="12" t="s">
        <v>41</v>
      </c>
      <c r="B9" s="12" t="s">
        <v>42</v>
      </c>
      <c r="C9" s="12" t="s">
        <v>43</v>
      </c>
      <c r="D9" s="12" t="s">
        <v>25</v>
      </c>
      <c r="E9" s="12" t="s">
        <v>73</v>
      </c>
      <c r="F9" s="13" t="s">
        <v>66</v>
      </c>
      <c r="G9" s="14">
        <v>2.8000000000000001E-2</v>
      </c>
      <c r="H9" s="13">
        <v>100</v>
      </c>
      <c r="I9" s="13">
        <v>5</v>
      </c>
      <c r="J9" s="14">
        <f t="shared" si="0"/>
        <v>0.14000000000000001</v>
      </c>
      <c r="K9" s="13" t="s">
        <v>119</v>
      </c>
      <c r="L9" s="15"/>
    </row>
    <row r="10" spans="1:13">
      <c r="A10" s="12" t="s">
        <v>46</v>
      </c>
      <c r="B10" s="12" t="s">
        <v>47</v>
      </c>
      <c r="C10" s="12" t="s">
        <v>123</v>
      </c>
      <c r="D10" s="12" t="s">
        <v>48</v>
      </c>
      <c r="E10" s="12" t="s">
        <v>49</v>
      </c>
      <c r="F10" s="13" t="s">
        <v>50</v>
      </c>
      <c r="G10" s="14">
        <v>0.21</v>
      </c>
      <c r="H10" s="13">
        <v>100</v>
      </c>
      <c r="I10" s="13">
        <v>1</v>
      </c>
      <c r="J10" s="14">
        <f t="shared" si="0"/>
        <v>0.21</v>
      </c>
      <c r="K10" s="13" t="s">
        <v>118</v>
      </c>
      <c r="L10" s="15"/>
    </row>
    <row r="11" spans="1:13">
      <c r="A11" s="12" t="s">
        <v>40</v>
      </c>
      <c r="B11" s="12" t="s">
        <v>51</v>
      </c>
      <c r="C11" s="12" t="s">
        <v>122</v>
      </c>
      <c r="D11" s="12" t="s">
        <v>52</v>
      </c>
      <c r="E11" s="12" t="s">
        <v>53</v>
      </c>
      <c r="F11" s="13" t="s">
        <v>54</v>
      </c>
      <c r="G11" s="14">
        <v>0.28000000000000003</v>
      </c>
      <c r="H11" s="13">
        <v>100</v>
      </c>
      <c r="I11" s="13">
        <v>1</v>
      </c>
      <c r="J11" s="14">
        <f t="shared" si="0"/>
        <v>0.28000000000000003</v>
      </c>
      <c r="K11" s="13" t="s">
        <v>118</v>
      </c>
      <c r="L11" s="15"/>
    </row>
    <row r="12" spans="1:13">
      <c r="A12" s="12" t="s">
        <v>44</v>
      </c>
      <c r="B12" s="12" t="s">
        <v>45</v>
      </c>
      <c r="C12" s="12" t="s">
        <v>99</v>
      </c>
      <c r="D12" s="12" t="s">
        <v>55</v>
      </c>
      <c r="E12" s="12" t="s">
        <v>56</v>
      </c>
      <c r="F12" s="13"/>
      <c r="G12" s="14">
        <v>0.56999999999999995</v>
      </c>
      <c r="H12" s="13">
        <v>100</v>
      </c>
      <c r="I12" s="13">
        <v>1</v>
      </c>
      <c r="J12" s="14">
        <f t="shared" si="0"/>
        <v>0.56999999999999995</v>
      </c>
      <c r="K12" s="13" t="s">
        <v>118</v>
      </c>
      <c r="L12" s="15"/>
    </row>
    <row r="13" spans="1:13">
      <c r="A13" s="12" t="s">
        <v>57</v>
      </c>
      <c r="B13" s="12" t="s">
        <v>60</v>
      </c>
      <c r="C13" s="12" t="s">
        <v>121</v>
      </c>
      <c r="D13" s="12" t="s">
        <v>58</v>
      </c>
      <c r="E13" s="12" t="s">
        <v>59</v>
      </c>
      <c r="F13" s="13" t="s">
        <v>61</v>
      </c>
      <c r="G13" s="14">
        <v>0.17699999999999999</v>
      </c>
      <c r="H13" s="13">
        <v>100</v>
      </c>
      <c r="I13" s="13">
        <v>1</v>
      </c>
      <c r="J13" s="14">
        <f t="shared" si="0"/>
        <v>0.17699999999999999</v>
      </c>
      <c r="K13" s="13" t="s">
        <v>119</v>
      </c>
      <c r="L13" s="15"/>
    </row>
    <row r="14" spans="1:13">
      <c r="A14" s="12" t="s">
        <v>64</v>
      </c>
      <c r="B14" s="12" t="s">
        <v>63</v>
      </c>
      <c r="C14" s="12" t="s">
        <v>120</v>
      </c>
      <c r="D14" s="12" t="s">
        <v>25</v>
      </c>
      <c r="E14" s="12" t="s">
        <v>101</v>
      </c>
      <c r="F14" s="13" t="s">
        <v>66</v>
      </c>
      <c r="G14" s="14">
        <v>0.03</v>
      </c>
      <c r="H14" s="13">
        <v>500</v>
      </c>
      <c r="I14" s="13">
        <v>5</v>
      </c>
      <c r="J14" s="14">
        <f t="shared" si="0"/>
        <v>0.15</v>
      </c>
      <c r="K14" s="13" t="s">
        <v>119</v>
      </c>
      <c r="L14" s="15"/>
    </row>
    <row r="15" spans="1:13">
      <c r="A15" s="12" t="s">
        <v>65</v>
      </c>
      <c r="B15" s="12" t="s">
        <v>63</v>
      </c>
      <c r="C15" s="12" t="s">
        <v>120</v>
      </c>
      <c r="D15" s="12" t="s">
        <v>58</v>
      </c>
      <c r="E15" s="12" t="s">
        <v>102</v>
      </c>
      <c r="F15" s="16" t="s">
        <v>67</v>
      </c>
      <c r="G15" s="14">
        <v>8.0000000000000002E-3</v>
      </c>
      <c r="H15" s="13">
        <v>500</v>
      </c>
      <c r="I15" s="13">
        <v>5</v>
      </c>
      <c r="J15" s="14">
        <f t="shared" si="0"/>
        <v>0.04</v>
      </c>
      <c r="K15" s="13" t="s">
        <v>119</v>
      </c>
      <c r="L15" s="15"/>
    </row>
    <row r="16" spans="1:13">
      <c r="A16" s="12" t="s">
        <v>68</v>
      </c>
      <c r="B16" s="12" t="s">
        <v>69</v>
      </c>
      <c r="C16" s="12" t="s">
        <v>70</v>
      </c>
      <c r="D16" s="12" t="s">
        <v>25</v>
      </c>
      <c r="E16" s="12" t="s">
        <v>103</v>
      </c>
      <c r="F16" s="13" t="s">
        <v>66</v>
      </c>
      <c r="G16" s="14">
        <v>2.5999999999999999E-2</v>
      </c>
      <c r="H16" s="13">
        <v>100</v>
      </c>
      <c r="I16" s="13">
        <v>3</v>
      </c>
      <c r="J16" s="14">
        <f t="shared" si="0"/>
        <v>7.8E-2</v>
      </c>
      <c r="K16" s="13" t="s">
        <v>119</v>
      </c>
      <c r="L16" s="15"/>
    </row>
    <row r="17" spans="1:12">
      <c r="A17" s="12" t="s">
        <v>71</v>
      </c>
      <c r="B17" s="12" t="s">
        <v>69</v>
      </c>
      <c r="C17" s="12" t="s">
        <v>72</v>
      </c>
      <c r="D17" s="12" t="s">
        <v>25</v>
      </c>
      <c r="E17" s="12" t="s">
        <v>104</v>
      </c>
      <c r="F17" s="13" t="s">
        <v>66</v>
      </c>
      <c r="G17" s="14">
        <v>2.5999999999999999E-2</v>
      </c>
      <c r="H17" s="13">
        <v>100</v>
      </c>
      <c r="I17" s="13">
        <v>1</v>
      </c>
      <c r="J17" s="14">
        <f t="shared" si="0"/>
        <v>2.5999999999999999E-2</v>
      </c>
      <c r="K17" s="13" t="s">
        <v>119</v>
      </c>
      <c r="L17" s="15"/>
    </row>
    <row r="18" spans="1:12">
      <c r="A18" s="12" t="s">
        <v>74</v>
      </c>
      <c r="B18" s="12" t="s">
        <v>69</v>
      </c>
      <c r="C18" s="12" t="s">
        <v>75</v>
      </c>
      <c r="D18" s="12" t="s">
        <v>25</v>
      </c>
      <c r="E18" s="12" t="s">
        <v>105</v>
      </c>
      <c r="F18" s="13" t="s">
        <v>66</v>
      </c>
      <c r="G18" s="14">
        <v>2.5999999999999999E-2</v>
      </c>
      <c r="H18" s="13">
        <v>100</v>
      </c>
      <c r="I18" s="13">
        <v>2</v>
      </c>
      <c r="J18" s="14">
        <f t="shared" si="0"/>
        <v>5.1999999999999998E-2</v>
      </c>
      <c r="K18" s="13" t="s">
        <v>119</v>
      </c>
      <c r="L18" s="15"/>
    </row>
    <row r="19" spans="1:12">
      <c r="A19" s="12" t="s">
        <v>77</v>
      </c>
      <c r="B19" s="12" t="s">
        <v>78</v>
      </c>
      <c r="C19" s="12" t="s">
        <v>79</v>
      </c>
      <c r="D19" s="12"/>
      <c r="E19" s="12"/>
      <c r="F19" s="13" t="s">
        <v>66</v>
      </c>
      <c r="G19" s="14">
        <v>0.15</v>
      </c>
      <c r="H19" s="13" t="s">
        <v>106</v>
      </c>
      <c r="I19" s="13">
        <v>1</v>
      </c>
      <c r="J19" s="14">
        <f t="shared" si="0"/>
        <v>0.15</v>
      </c>
      <c r="K19" s="13" t="s">
        <v>119</v>
      </c>
      <c r="L19" s="15"/>
    </row>
    <row r="20" spans="1:12">
      <c r="A20" s="12" t="s">
        <v>80</v>
      </c>
      <c r="B20" s="12" t="s">
        <v>81</v>
      </c>
      <c r="C20" s="17" t="s">
        <v>107</v>
      </c>
      <c r="D20" s="12" t="s">
        <v>25</v>
      </c>
      <c r="E20" s="12" t="s">
        <v>108</v>
      </c>
      <c r="F20" s="16" t="s">
        <v>67</v>
      </c>
      <c r="G20" s="14">
        <v>3.3000000000000002E-2</v>
      </c>
      <c r="H20" s="13">
        <v>100</v>
      </c>
      <c r="I20" s="13">
        <v>2</v>
      </c>
      <c r="J20" s="14">
        <f t="shared" si="0"/>
        <v>6.6000000000000003E-2</v>
      </c>
      <c r="K20" s="13" t="s">
        <v>119</v>
      </c>
      <c r="L20" s="15"/>
    </row>
    <row r="21" spans="1:12">
      <c r="A21" s="12" t="s">
        <v>83</v>
      </c>
      <c r="B21" s="12" t="s">
        <v>84</v>
      </c>
      <c r="C21" s="12" t="s">
        <v>109</v>
      </c>
      <c r="D21" s="12" t="s">
        <v>58</v>
      </c>
      <c r="E21" s="12" t="s">
        <v>110</v>
      </c>
      <c r="F21" s="16" t="s">
        <v>67</v>
      </c>
      <c r="G21" s="14">
        <v>2.8000000000000001E-2</v>
      </c>
      <c r="H21" s="13">
        <v>100</v>
      </c>
      <c r="I21" s="13">
        <v>1</v>
      </c>
      <c r="J21" s="14">
        <f t="shared" si="0"/>
        <v>2.8000000000000001E-2</v>
      </c>
      <c r="K21" s="13" t="s">
        <v>119</v>
      </c>
      <c r="L21" s="15"/>
    </row>
    <row r="22" spans="1:12">
      <c r="A22" s="12" t="s">
        <v>85</v>
      </c>
      <c r="B22" s="12" t="s">
        <v>86</v>
      </c>
      <c r="C22" s="12" t="s">
        <v>87</v>
      </c>
      <c r="D22" s="12" t="s">
        <v>58</v>
      </c>
      <c r="E22" s="12" t="s">
        <v>111</v>
      </c>
      <c r="F22" s="16" t="s">
        <v>67</v>
      </c>
      <c r="G22" s="14">
        <v>0.02</v>
      </c>
      <c r="H22" s="13">
        <v>100</v>
      </c>
      <c r="I22" s="13">
        <v>2</v>
      </c>
      <c r="J22" s="14">
        <f t="shared" si="0"/>
        <v>0.04</v>
      </c>
      <c r="K22" s="13" t="s">
        <v>119</v>
      </c>
      <c r="L22" s="15"/>
    </row>
    <row r="23" spans="1:12">
      <c r="A23" s="12" t="s">
        <v>88</v>
      </c>
      <c r="B23" s="12" t="s">
        <v>100</v>
      </c>
      <c r="C23" s="12" t="s">
        <v>117</v>
      </c>
      <c r="D23" s="12" t="s">
        <v>112</v>
      </c>
      <c r="E23" s="12" t="s">
        <v>113</v>
      </c>
      <c r="F23" s="13" t="s">
        <v>90</v>
      </c>
      <c r="G23" s="14">
        <v>0.41</v>
      </c>
      <c r="H23" s="13">
        <v>100</v>
      </c>
      <c r="I23" s="13">
        <v>1</v>
      </c>
      <c r="J23" s="14">
        <f t="shared" si="0"/>
        <v>0.41</v>
      </c>
      <c r="K23" s="13" t="s">
        <v>119</v>
      </c>
      <c r="L23" s="15"/>
    </row>
    <row r="24" spans="1:12">
      <c r="A24" s="12" t="s">
        <v>89</v>
      </c>
      <c r="B24" s="12" t="s">
        <v>100</v>
      </c>
      <c r="C24" s="12" t="s">
        <v>82</v>
      </c>
      <c r="D24" s="12" t="s">
        <v>25</v>
      </c>
      <c r="E24" s="12" t="s">
        <v>108</v>
      </c>
      <c r="F24" s="13" t="s">
        <v>90</v>
      </c>
      <c r="G24" s="14">
        <v>3.3000000000000002E-2</v>
      </c>
      <c r="H24" s="13">
        <v>100</v>
      </c>
      <c r="I24" s="13">
        <v>1</v>
      </c>
      <c r="J24" s="14">
        <f t="shared" si="0"/>
        <v>3.3000000000000002E-2</v>
      </c>
      <c r="K24" s="13" t="s">
        <v>119</v>
      </c>
      <c r="L24" s="15"/>
    </row>
    <row r="25" spans="1:12">
      <c r="A25" s="12" t="s">
        <v>91</v>
      </c>
      <c r="B25" s="12" t="s">
        <v>92</v>
      </c>
      <c r="C25" s="12" t="s">
        <v>116</v>
      </c>
      <c r="D25" s="12" t="s">
        <v>25</v>
      </c>
      <c r="E25" s="12" t="s">
        <v>114</v>
      </c>
      <c r="F25" s="16" t="s">
        <v>67</v>
      </c>
      <c r="G25" s="14">
        <v>1.2E-2</v>
      </c>
      <c r="H25" s="13">
        <v>100</v>
      </c>
      <c r="I25" s="13">
        <v>1</v>
      </c>
      <c r="J25" s="14">
        <f t="shared" si="0"/>
        <v>1.2E-2</v>
      </c>
      <c r="K25" s="13" t="s">
        <v>119</v>
      </c>
      <c r="L25" s="15"/>
    </row>
    <row r="26" spans="1:12">
      <c r="A26" s="12" t="s">
        <v>93</v>
      </c>
      <c r="B26" s="12" t="s">
        <v>95</v>
      </c>
      <c r="C26" s="12" t="s">
        <v>96</v>
      </c>
      <c r="D26" s="12"/>
      <c r="E26" s="12"/>
      <c r="F26" s="13">
        <v>1608</v>
      </c>
      <c r="G26" s="14">
        <v>0.5</v>
      </c>
      <c r="H26" s="13" t="s">
        <v>106</v>
      </c>
      <c r="I26" s="13">
        <v>1</v>
      </c>
      <c r="J26" s="14">
        <f t="shared" si="0"/>
        <v>0.5</v>
      </c>
      <c r="K26" s="13" t="s">
        <v>119</v>
      </c>
      <c r="L26" s="15"/>
    </row>
    <row r="27" spans="1:12">
      <c r="A27" s="12" t="s">
        <v>94</v>
      </c>
      <c r="B27" s="12" t="s">
        <v>95</v>
      </c>
      <c r="C27" s="12" t="s">
        <v>96</v>
      </c>
      <c r="D27" s="12"/>
      <c r="E27" s="12"/>
      <c r="F27" s="13">
        <v>1608</v>
      </c>
      <c r="G27" s="14">
        <v>0</v>
      </c>
      <c r="H27" s="13" t="s">
        <v>106</v>
      </c>
      <c r="I27" s="13">
        <v>1</v>
      </c>
      <c r="J27" s="14">
        <f t="shared" si="0"/>
        <v>0</v>
      </c>
      <c r="K27" s="13" t="s">
        <v>119</v>
      </c>
      <c r="L27" s="15"/>
    </row>
    <row r="28" spans="1:12">
      <c r="A28" s="12" t="s">
        <v>130</v>
      </c>
      <c r="B28" s="12" t="s">
        <v>131</v>
      </c>
      <c r="C28" s="12" t="s">
        <v>132</v>
      </c>
      <c r="D28" s="12" t="s">
        <v>126</v>
      </c>
      <c r="E28" s="12" t="s">
        <v>126</v>
      </c>
      <c r="F28" s="13" t="s">
        <v>31</v>
      </c>
      <c r="G28" s="14">
        <v>0</v>
      </c>
      <c r="H28" s="13">
        <v>0</v>
      </c>
      <c r="I28" s="13">
        <v>0</v>
      </c>
      <c r="J28" s="14">
        <v>0</v>
      </c>
      <c r="K28" s="13" t="s">
        <v>118</v>
      </c>
      <c r="L28" s="15" t="s">
        <v>126</v>
      </c>
    </row>
    <row r="29" spans="1:12" ht="15.75" thickBot="1">
      <c r="G29" s="3"/>
      <c r="I29" s="1">
        <f>SUM(I2:I28)</f>
        <v>126</v>
      </c>
      <c r="J29" s="3"/>
    </row>
    <row r="30" spans="1:12">
      <c r="A30" s="5" t="s">
        <v>126</v>
      </c>
      <c r="B30" s="6" t="s">
        <v>128</v>
      </c>
      <c r="G30" s="3"/>
      <c r="J30" s="3"/>
    </row>
    <row r="31" spans="1:12" ht="15.75" thickBot="1">
      <c r="A31" s="7" t="s">
        <v>127</v>
      </c>
      <c r="B31" s="8" t="s">
        <v>129</v>
      </c>
      <c r="G31" s="3"/>
      <c r="J31" s="3"/>
    </row>
    <row r="32" spans="1:12" ht="15.75" thickBot="1">
      <c r="J32" s="4">
        <f>SUM(J2:J31)*1.1</f>
        <v>19.339099999999998</v>
      </c>
    </row>
  </sheetData>
  <pageMargins left="0.7" right="0.7" top="0.75" bottom="0.75" header="0.3" footer="0.3"/>
  <pageSetup scale="6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2014-04-13T22:19:22Z</dcterms:created>
  <dcterms:modified xsi:type="dcterms:W3CDTF">2014-04-17T20:53:07Z</dcterms:modified>
</cp:coreProperties>
</file>