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260" yWindow="1200" windowWidth="35320" windowHeight="16060" tabRatio="500" firstSheet="2" activeTab="2"/>
  </bookViews>
  <sheets>
    <sheet name="ALL" sheetId="1" state="hidden" r:id="rId1"/>
    <sheet name="FINL" sheetId="2" state="hidden" r:id="rId2"/>
    <sheet name="ALL_FINL" sheetId="3" r:id="rId3"/>
  </sheets>
  <definedNames>
    <definedName name="_xlnm._FilterDatabase" localSheetId="0" hidden="1">ALL!$B$1:$N$122</definedName>
    <definedName name="_xlnm._FilterDatabase" localSheetId="2" hidden="1">ALL_FINL!$A$1:$U$60</definedName>
    <definedName name="_xlnm._FilterDatabase" localSheetId="1" hidden="1">FINL!$A$1:$W$75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3" l="1"/>
  <c r="U12" i="3"/>
  <c r="T12" i="3"/>
  <c r="S12" i="3"/>
  <c r="R12" i="3"/>
  <c r="Q12" i="3"/>
  <c r="P12" i="3"/>
  <c r="U31" i="3"/>
  <c r="T31" i="3"/>
  <c r="S31" i="3"/>
  <c r="R31" i="3"/>
  <c r="N31" i="3"/>
  <c r="Q31" i="3"/>
  <c r="P31" i="3"/>
  <c r="N20" i="3"/>
  <c r="N49" i="3"/>
  <c r="U49" i="3"/>
  <c r="T49" i="3"/>
  <c r="S49" i="3"/>
  <c r="R49" i="3"/>
  <c r="Q49" i="3"/>
  <c r="P49" i="3"/>
  <c r="U44" i="3"/>
  <c r="T44" i="3"/>
  <c r="S44" i="3"/>
  <c r="R44" i="3"/>
  <c r="N44" i="3"/>
  <c r="Q44" i="3"/>
  <c r="P44" i="3"/>
  <c r="U32" i="3"/>
  <c r="T32" i="3"/>
  <c r="S32" i="3"/>
  <c r="R32" i="3"/>
  <c r="Q32" i="3"/>
  <c r="P32" i="3"/>
  <c r="U20" i="3"/>
  <c r="H20" i="3"/>
  <c r="T20" i="3"/>
  <c r="S20" i="3"/>
  <c r="R20" i="3"/>
  <c r="Q20" i="3"/>
  <c r="P20" i="3"/>
  <c r="U60" i="3"/>
  <c r="T60" i="3"/>
  <c r="S60" i="3"/>
  <c r="R60" i="3"/>
  <c r="Q60" i="3"/>
  <c r="P60" i="3"/>
  <c r="N48" i="3"/>
  <c r="Q2" i="2"/>
  <c r="S2" i="2"/>
  <c r="Q3" i="2"/>
  <c r="S3" i="2"/>
  <c r="Q4" i="2"/>
  <c r="S4" i="2"/>
  <c r="Q5" i="2"/>
  <c r="S5" i="2"/>
  <c r="Q6" i="2"/>
  <c r="S6" i="2"/>
  <c r="Q7" i="2"/>
  <c r="S7" i="2"/>
  <c r="Q8" i="2"/>
  <c r="S8" i="2"/>
  <c r="Q9" i="2"/>
  <c r="S9" i="2"/>
  <c r="Q10" i="2"/>
  <c r="S10" i="2"/>
  <c r="Q11" i="2"/>
  <c r="S11" i="2"/>
  <c r="Q12" i="2"/>
  <c r="S12" i="2"/>
  <c r="Q13" i="2"/>
  <c r="S13" i="2"/>
  <c r="Q14" i="2"/>
  <c r="S14" i="2"/>
  <c r="Q15" i="2"/>
  <c r="S15" i="2"/>
  <c r="Q16" i="2"/>
  <c r="S16" i="2"/>
  <c r="Q17" i="2"/>
  <c r="S17" i="2"/>
  <c r="Q18" i="2"/>
  <c r="S18" i="2"/>
  <c r="Q19" i="2"/>
  <c r="S19" i="2"/>
  <c r="Q20" i="2"/>
  <c r="S20" i="2"/>
  <c r="Q21" i="2"/>
  <c r="S21" i="2"/>
  <c r="Q22" i="2"/>
  <c r="S22" i="2"/>
  <c r="Q23" i="2"/>
  <c r="S23" i="2"/>
  <c r="Q24" i="2"/>
  <c r="S24" i="2"/>
  <c r="Q25" i="2"/>
  <c r="S25" i="2"/>
  <c r="Q26" i="2"/>
  <c r="S26" i="2"/>
  <c r="Q27" i="2"/>
  <c r="S27" i="2"/>
  <c r="Q28" i="2"/>
  <c r="S28" i="2"/>
  <c r="Q29" i="2"/>
  <c r="S29" i="2"/>
  <c r="Q30" i="2"/>
  <c r="S30" i="2"/>
  <c r="Q31" i="2"/>
  <c r="S31" i="2"/>
  <c r="Q32" i="2"/>
  <c r="S32" i="2"/>
  <c r="Q33" i="2"/>
  <c r="S33" i="2"/>
  <c r="Q34" i="2"/>
  <c r="S34" i="2"/>
  <c r="Q35" i="2"/>
  <c r="S35" i="2"/>
  <c r="Q36" i="2"/>
  <c r="S36" i="2"/>
  <c r="Q37" i="2"/>
  <c r="S37" i="2"/>
  <c r="Q38" i="2"/>
  <c r="S38" i="2"/>
  <c r="Q39" i="2"/>
  <c r="S39" i="2"/>
  <c r="Q40" i="2"/>
  <c r="S40" i="2"/>
  <c r="Q41" i="2"/>
  <c r="S41" i="2"/>
  <c r="Q43" i="2"/>
  <c r="S43" i="2"/>
  <c r="Q44" i="2"/>
  <c r="S44" i="2"/>
  <c r="Q45" i="2"/>
  <c r="S45" i="2"/>
  <c r="Q46" i="2"/>
  <c r="S46" i="2"/>
  <c r="Q47" i="2"/>
  <c r="S47" i="2"/>
  <c r="Q48" i="2"/>
  <c r="S48" i="2"/>
  <c r="Q49" i="2"/>
  <c r="S49" i="2"/>
  <c r="Q50" i="2"/>
  <c r="S50" i="2"/>
  <c r="Q51" i="2"/>
  <c r="S51" i="2"/>
  <c r="Q52" i="2"/>
  <c r="S52" i="2"/>
  <c r="Q53" i="2"/>
  <c r="S53" i="2"/>
  <c r="Q54" i="2"/>
  <c r="S54" i="2"/>
  <c r="Q55" i="2"/>
  <c r="S55" i="2"/>
  <c r="Q56" i="2"/>
  <c r="S56" i="2"/>
  <c r="Q57" i="2"/>
  <c r="S57" i="2"/>
  <c r="Q58" i="2"/>
  <c r="S58" i="2"/>
  <c r="Q59" i="2"/>
  <c r="S59" i="2"/>
  <c r="Q60" i="2"/>
  <c r="S60" i="2"/>
  <c r="Q61" i="2"/>
  <c r="S61" i="2"/>
  <c r="Q62" i="2"/>
  <c r="S62" i="2"/>
  <c r="Q63" i="2"/>
  <c r="S63" i="2"/>
  <c r="Q64" i="2"/>
  <c r="S64" i="2"/>
  <c r="Q65" i="2"/>
  <c r="S65" i="2"/>
  <c r="Q66" i="2"/>
  <c r="S66" i="2"/>
  <c r="Q67" i="2"/>
  <c r="S67" i="2"/>
  <c r="Q68" i="2"/>
  <c r="S68" i="2"/>
  <c r="Q69" i="2"/>
  <c r="S69" i="2"/>
  <c r="Q70" i="2"/>
  <c r="S70" i="2"/>
  <c r="Q71" i="2"/>
  <c r="S71" i="2"/>
  <c r="Q72" i="2"/>
  <c r="S72" i="2"/>
  <c r="Q73" i="2"/>
  <c r="S73" i="2"/>
  <c r="Q74" i="2"/>
  <c r="S74" i="2"/>
  <c r="S75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Q42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Q75" i="2"/>
  <c r="T75" i="2"/>
  <c r="U75" i="2"/>
  <c r="V75" i="2"/>
  <c r="W75" i="2"/>
  <c r="T44" i="2"/>
  <c r="U44" i="2"/>
  <c r="V44" i="2"/>
  <c r="W44" i="2"/>
  <c r="T45" i="2"/>
  <c r="U45" i="2"/>
  <c r="V45" i="2"/>
  <c r="W45" i="2"/>
  <c r="T46" i="2"/>
  <c r="U46" i="2"/>
  <c r="V46" i="2"/>
  <c r="W46" i="2"/>
  <c r="T47" i="2"/>
  <c r="U47" i="2"/>
  <c r="V47" i="2"/>
  <c r="W47" i="2"/>
  <c r="T48" i="2"/>
  <c r="U48" i="2"/>
  <c r="V48" i="2"/>
  <c r="W48" i="2"/>
  <c r="T49" i="2"/>
  <c r="U49" i="2"/>
  <c r="V49" i="2"/>
  <c r="W49" i="2"/>
  <c r="T50" i="2"/>
  <c r="U50" i="2"/>
  <c r="V50" i="2"/>
  <c r="W50" i="2"/>
  <c r="T51" i="2"/>
  <c r="U51" i="2"/>
  <c r="V51" i="2"/>
  <c r="W51" i="2"/>
  <c r="T52" i="2"/>
  <c r="U52" i="2"/>
  <c r="V52" i="2"/>
  <c r="W52" i="2"/>
  <c r="T53" i="2"/>
  <c r="U53" i="2"/>
  <c r="V53" i="2"/>
  <c r="W53" i="2"/>
  <c r="T54" i="2"/>
  <c r="U54" i="2"/>
  <c r="V54" i="2"/>
  <c r="W54" i="2"/>
  <c r="T55" i="2"/>
  <c r="U55" i="2"/>
  <c r="V55" i="2"/>
  <c r="W55" i="2"/>
  <c r="T56" i="2"/>
  <c r="U56" i="2"/>
  <c r="V56" i="2"/>
  <c r="W56" i="2"/>
  <c r="T57" i="2"/>
  <c r="U57" i="2"/>
  <c r="V57" i="2"/>
  <c r="W57" i="2"/>
  <c r="T58" i="2"/>
  <c r="U58" i="2"/>
  <c r="V58" i="2"/>
  <c r="W58" i="2"/>
  <c r="T59" i="2"/>
  <c r="U59" i="2"/>
  <c r="V59" i="2"/>
  <c r="W59" i="2"/>
  <c r="T60" i="2"/>
  <c r="U60" i="2"/>
  <c r="V60" i="2"/>
  <c r="W60" i="2"/>
  <c r="T61" i="2"/>
  <c r="U61" i="2"/>
  <c r="V61" i="2"/>
  <c r="W61" i="2"/>
  <c r="T62" i="2"/>
  <c r="U62" i="2"/>
  <c r="V62" i="2"/>
  <c r="W62" i="2"/>
  <c r="T63" i="2"/>
  <c r="U63" i="2"/>
  <c r="V63" i="2"/>
  <c r="W63" i="2"/>
  <c r="T64" i="2"/>
  <c r="U64" i="2"/>
  <c r="V64" i="2"/>
  <c r="W64" i="2"/>
  <c r="T65" i="2"/>
  <c r="U65" i="2"/>
  <c r="V65" i="2"/>
  <c r="W65" i="2"/>
  <c r="T66" i="2"/>
  <c r="U66" i="2"/>
  <c r="V66" i="2"/>
  <c r="W66" i="2"/>
  <c r="T67" i="2"/>
  <c r="U67" i="2"/>
  <c r="V67" i="2"/>
  <c r="W67" i="2"/>
  <c r="T68" i="2"/>
  <c r="U68" i="2"/>
  <c r="V68" i="2"/>
  <c r="W68" i="2"/>
  <c r="T69" i="2"/>
  <c r="U69" i="2"/>
  <c r="V69" i="2"/>
  <c r="W69" i="2"/>
  <c r="T70" i="2"/>
  <c r="U70" i="2"/>
  <c r="V70" i="2"/>
  <c r="W70" i="2"/>
  <c r="T71" i="2"/>
  <c r="U71" i="2"/>
  <c r="V71" i="2"/>
  <c r="W71" i="2"/>
  <c r="T72" i="2"/>
  <c r="U72" i="2"/>
  <c r="V72" i="2"/>
  <c r="W72" i="2"/>
  <c r="T73" i="2"/>
  <c r="U73" i="2"/>
  <c r="V73" i="2"/>
  <c r="W73" i="2"/>
  <c r="T74" i="2"/>
  <c r="U74" i="2"/>
  <c r="V74" i="2"/>
  <c r="W74" i="2"/>
  <c r="W43" i="2"/>
  <c r="V43" i="2"/>
  <c r="U43" i="2"/>
  <c r="T43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W2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2" i="2"/>
  <c r="E3" i="1"/>
  <c r="N3" i="1"/>
  <c r="E4" i="1"/>
  <c r="N4" i="1"/>
  <c r="E5" i="1"/>
  <c r="N5" i="1"/>
  <c r="E6" i="1"/>
  <c r="N6" i="1"/>
  <c r="E7" i="1"/>
  <c r="N7" i="1"/>
  <c r="E8" i="1"/>
  <c r="N8" i="1"/>
  <c r="E9" i="1"/>
  <c r="N9" i="1"/>
  <c r="E10" i="1"/>
  <c r="N10" i="1"/>
  <c r="E11" i="1"/>
  <c r="N11" i="1"/>
  <c r="E12" i="1"/>
  <c r="N12" i="1"/>
  <c r="E13" i="1"/>
  <c r="N13" i="1"/>
  <c r="E14" i="1"/>
  <c r="N14" i="1"/>
  <c r="E15" i="1"/>
  <c r="N15" i="1"/>
  <c r="E16" i="1"/>
  <c r="N16" i="1"/>
  <c r="E17" i="1"/>
  <c r="N17" i="1"/>
  <c r="E18" i="1"/>
  <c r="N18" i="1"/>
  <c r="E19" i="1"/>
  <c r="N19" i="1"/>
  <c r="E20" i="1"/>
  <c r="N20" i="1"/>
  <c r="E21" i="1"/>
  <c r="N21" i="1"/>
  <c r="E22" i="1"/>
  <c r="N22" i="1"/>
  <c r="E23" i="1"/>
  <c r="N23" i="1"/>
  <c r="E24" i="1"/>
  <c r="N24" i="1"/>
  <c r="E25" i="1"/>
  <c r="N25" i="1"/>
  <c r="E26" i="1"/>
  <c r="N26" i="1"/>
  <c r="E27" i="1"/>
  <c r="N27" i="1"/>
  <c r="E28" i="1"/>
  <c r="N28" i="1"/>
  <c r="E29" i="1"/>
  <c r="N29" i="1"/>
  <c r="E30" i="1"/>
  <c r="N30" i="1"/>
  <c r="E31" i="1"/>
  <c r="N31" i="1"/>
  <c r="E32" i="1"/>
  <c r="N32" i="1"/>
  <c r="E33" i="1"/>
  <c r="N33" i="1"/>
  <c r="E34" i="1"/>
  <c r="N34" i="1"/>
  <c r="E35" i="1"/>
  <c r="N35" i="1"/>
  <c r="E36" i="1"/>
  <c r="N36" i="1"/>
  <c r="E37" i="1"/>
  <c r="N37" i="1"/>
  <c r="E38" i="1"/>
  <c r="N38" i="1"/>
  <c r="E39" i="1"/>
  <c r="N39" i="1"/>
  <c r="E40" i="1"/>
  <c r="N40" i="1"/>
  <c r="E41" i="1"/>
  <c r="N41" i="1"/>
  <c r="E42" i="1"/>
  <c r="N42" i="1"/>
  <c r="E43" i="1"/>
  <c r="N43" i="1"/>
  <c r="E44" i="1"/>
  <c r="N44" i="1"/>
  <c r="E45" i="1"/>
  <c r="N45" i="1"/>
  <c r="E46" i="1"/>
  <c r="N46" i="1"/>
  <c r="E47" i="1"/>
  <c r="N47" i="1"/>
  <c r="E48" i="1"/>
  <c r="N48" i="1"/>
  <c r="E49" i="1"/>
  <c r="N49" i="1"/>
  <c r="E50" i="1"/>
  <c r="N50" i="1"/>
  <c r="E51" i="1"/>
  <c r="N51" i="1"/>
  <c r="E52" i="1"/>
  <c r="N52" i="1"/>
  <c r="E53" i="1"/>
  <c r="N53" i="1"/>
  <c r="E54" i="1"/>
  <c r="N54" i="1"/>
  <c r="E55" i="1"/>
  <c r="N55" i="1"/>
  <c r="E56" i="1"/>
  <c r="N56" i="1"/>
  <c r="E57" i="1"/>
  <c r="N57" i="1"/>
  <c r="E58" i="1"/>
  <c r="N58" i="1"/>
  <c r="E59" i="1"/>
  <c r="N59" i="1"/>
  <c r="E60" i="1"/>
  <c r="N60" i="1"/>
  <c r="E61" i="1"/>
  <c r="N61" i="1"/>
  <c r="E62" i="1"/>
  <c r="N62" i="1"/>
  <c r="E63" i="1"/>
  <c r="N63" i="1"/>
  <c r="E64" i="1"/>
  <c r="N64" i="1"/>
  <c r="E65" i="1"/>
  <c r="N65" i="1"/>
  <c r="E66" i="1"/>
  <c r="N66" i="1"/>
  <c r="E67" i="1"/>
  <c r="N67" i="1"/>
  <c r="E68" i="1"/>
  <c r="K68" i="1"/>
  <c r="M68" i="1"/>
  <c r="N68" i="1"/>
  <c r="E69" i="1"/>
  <c r="N69" i="1"/>
  <c r="E70" i="1"/>
  <c r="N70" i="1"/>
  <c r="E71" i="1"/>
  <c r="N71" i="1"/>
  <c r="E72" i="1"/>
  <c r="N72" i="1"/>
  <c r="E73" i="1"/>
  <c r="N73" i="1"/>
  <c r="E74" i="1"/>
  <c r="N74" i="1"/>
  <c r="E75" i="1"/>
  <c r="N75" i="1"/>
  <c r="E76" i="1"/>
  <c r="N76" i="1"/>
  <c r="E77" i="1"/>
  <c r="N77" i="1"/>
  <c r="E78" i="1"/>
  <c r="N78" i="1"/>
  <c r="E79" i="1"/>
  <c r="N79" i="1"/>
  <c r="E80" i="1"/>
  <c r="N80" i="1"/>
  <c r="E81" i="1"/>
  <c r="N81" i="1"/>
  <c r="E82" i="1"/>
  <c r="N82" i="1"/>
  <c r="E83" i="1"/>
  <c r="N83" i="1"/>
  <c r="E84" i="1"/>
  <c r="N84" i="1"/>
  <c r="E85" i="1"/>
  <c r="N85" i="1"/>
  <c r="E86" i="1"/>
  <c r="N86" i="1"/>
  <c r="E87" i="1"/>
  <c r="N87" i="1"/>
  <c r="E88" i="1"/>
  <c r="N88" i="1"/>
  <c r="E89" i="1"/>
  <c r="N89" i="1"/>
  <c r="E90" i="1"/>
  <c r="N90" i="1"/>
  <c r="E91" i="1"/>
  <c r="N91" i="1"/>
  <c r="E92" i="1"/>
  <c r="N92" i="1"/>
  <c r="E93" i="1"/>
  <c r="N93" i="1"/>
  <c r="E94" i="1"/>
  <c r="N94" i="1"/>
  <c r="E95" i="1"/>
  <c r="N95" i="1"/>
  <c r="E96" i="1"/>
  <c r="N96" i="1"/>
  <c r="E97" i="1"/>
  <c r="N97" i="1"/>
  <c r="E98" i="1"/>
  <c r="N98" i="1"/>
  <c r="E99" i="1"/>
  <c r="N99" i="1"/>
  <c r="E100" i="1"/>
  <c r="N100" i="1"/>
  <c r="E101" i="1"/>
  <c r="N101" i="1"/>
  <c r="E102" i="1"/>
  <c r="N102" i="1"/>
  <c r="E103" i="1"/>
  <c r="N103" i="1"/>
  <c r="E104" i="1"/>
  <c r="N104" i="1"/>
  <c r="E105" i="1"/>
  <c r="N105" i="1"/>
  <c r="E106" i="1"/>
  <c r="N106" i="1"/>
  <c r="E107" i="1"/>
  <c r="N107" i="1"/>
  <c r="E108" i="1"/>
  <c r="N108" i="1"/>
  <c r="E109" i="1"/>
  <c r="N109" i="1"/>
  <c r="E110" i="1"/>
  <c r="N110" i="1"/>
  <c r="E111" i="1"/>
  <c r="N111" i="1"/>
  <c r="E112" i="1"/>
  <c r="N112" i="1"/>
  <c r="E113" i="1"/>
  <c r="N113" i="1"/>
  <c r="E114" i="1"/>
  <c r="N114" i="1"/>
  <c r="E115" i="1"/>
  <c r="N115" i="1"/>
  <c r="E116" i="1"/>
  <c r="N116" i="1"/>
  <c r="E117" i="1"/>
  <c r="N117" i="1"/>
  <c r="E118" i="1"/>
  <c r="N118" i="1"/>
  <c r="E119" i="1"/>
  <c r="N119" i="1"/>
  <c r="E120" i="1"/>
  <c r="N120" i="1"/>
  <c r="E121" i="1"/>
  <c r="N121" i="1"/>
  <c r="E122" i="1"/>
  <c r="N122" i="1"/>
  <c r="E2" i="1"/>
  <c r="N2" i="1"/>
  <c r="J68" i="1"/>
</calcChain>
</file>

<file path=xl/sharedStrings.xml><?xml version="1.0" encoding="utf-8"?>
<sst xmlns="http://schemas.openxmlformats.org/spreadsheetml/2006/main" count="1376" uniqueCount="236">
  <si>
    <t>Date</t>
  </si>
  <si>
    <t>Description</t>
  </si>
  <si>
    <t>Memo</t>
  </si>
  <si>
    <t xml:space="preserve">Principal </t>
  </si>
  <si>
    <t>AMT</t>
  </si>
  <si>
    <t>BANK</t>
  </si>
  <si>
    <t>D_C</t>
  </si>
  <si>
    <t>CATEGORY</t>
  </si>
  <si>
    <t>durai</t>
  </si>
  <si>
    <t>Murali</t>
  </si>
  <si>
    <t>Both</t>
  </si>
  <si>
    <t>06/24/2014</t>
  </si>
  <si>
    <t>PURCHASE</t>
  </si>
  <si>
    <t>06-22-14 MD ORIENTAL MARKET TAMPA FL auth# 431190</t>
  </si>
  <si>
    <t>DCU</t>
  </si>
  <si>
    <t>d</t>
  </si>
  <si>
    <t>MDORIANTAL</t>
  </si>
  <si>
    <t>05-31-14 NATURE QUEST INC DUNNELLON FL auth# 675583</t>
  </si>
  <si>
    <t>PERSONAL</t>
  </si>
  <si>
    <t>05-31-14 NATURE QUEST INC DUNNELLON FL auth# 673788</t>
  </si>
  <si>
    <t>05/27/2014</t>
  </si>
  <si>
    <t>05-26-14 HOTELS.COM 800-246-8357 WA auth# 255402</t>
  </si>
  <si>
    <t>PAID</t>
  </si>
  <si>
    <t>05/24/2014</t>
  </si>
  <si>
    <t>05-23-14 TAMPA GROCERY BRANDON FL auth# 548984</t>
  </si>
  <si>
    <t>TAMPA GROSARY</t>
  </si>
  <si>
    <t>05-22-14 SUBWAY 0333 BRANDON FL auth# 296337</t>
  </si>
  <si>
    <t>SUBWAY</t>
  </si>
  <si>
    <t>05/23/2014</t>
  </si>
  <si>
    <t>05-22-14 WAL-MART #2387 BRANDON FL auth# 252742</t>
  </si>
  <si>
    <t>WALMART</t>
  </si>
  <si>
    <t>05/20/2014</t>
  </si>
  <si>
    <t>05-19-14 MCDONALD'S F13754 BRANDON FL auth# 668867</t>
  </si>
  <si>
    <t>MCD</t>
  </si>
  <si>
    <t>05/19/2014</t>
  </si>
  <si>
    <t>05-17-14 GREAT CLIPS #0525 RIVERVIEW FL auth# 20835</t>
  </si>
  <si>
    <t>GRATECLIPS</t>
  </si>
  <si>
    <t>05-02-14 SUNPASS OPERATIONS 561-2189574 FL auth# 986677</t>
  </si>
  <si>
    <t>SUNPASS</t>
  </si>
  <si>
    <t>04/28/2014</t>
  </si>
  <si>
    <t>04-26-14 TAMPA GROCERY BRANDON FL auth# 560091</t>
  </si>
  <si>
    <t>03/28/2014</t>
  </si>
  <si>
    <t>03-28-14 APL*APPLE ITUNES S 866-712-7753 CA auth# 2905</t>
  </si>
  <si>
    <t>APPLE</t>
  </si>
  <si>
    <t>03-04-14 ARAMARK@JPMC HGHLD TAMPA FL auth# 432601</t>
  </si>
  <si>
    <t>ARAMARKY</t>
  </si>
  <si>
    <t>03-03-14 MCDONALD'S F13754 BRANDON FL auth# 308338</t>
  </si>
  <si>
    <t>02/15/2014</t>
  </si>
  <si>
    <t>02-13-14 SUBWAY 0005 TAMPA FL auth# 9044433</t>
  </si>
  <si>
    <t>SUBWAYIGNORE</t>
  </si>
  <si>
    <t>02-10-14 ARAMARK@JPMC HGHLD TAMPA FL auth# 2123173</t>
  </si>
  <si>
    <t>02-09-14 HOUSE OF SPICES TAMPA FL auth# 7812183</t>
  </si>
  <si>
    <t>HOUSEOFSPICE</t>
  </si>
  <si>
    <t>Sale</t>
  </si>
  <si>
    <t>HERTZ RENT-A-CAR</t>
  </si>
  <si>
    <t>CHASE</t>
  </si>
  <si>
    <t>HERTZ</t>
  </si>
  <si>
    <t>04/22/2014</t>
  </si>
  <si>
    <t>AMAZON MKTPLACE PMTS</t>
  </si>
  <si>
    <t>AMAZON</t>
  </si>
  <si>
    <t>04/20/2014</t>
  </si>
  <si>
    <t>T-MOBILE #1104</t>
  </si>
  <si>
    <t>TMOBILE</t>
  </si>
  <si>
    <t>04/18/2014</t>
  </si>
  <si>
    <t>Fee</t>
  </si>
  <si>
    <t>LATE FEE</t>
  </si>
  <si>
    <t>c</t>
  </si>
  <si>
    <t>FEE</t>
  </si>
  <si>
    <t>SHELL OIL 57542493408</t>
  </si>
  <si>
    <t>GAS</t>
  </si>
  <si>
    <t>04/15/2014</t>
  </si>
  <si>
    <t>HINDU TEMPLE OF FLORID</t>
  </si>
  <si>
    <t>TEMPLE</t>
  </si>
  <si>
    <t>04/14/2014</t>
  </si>
  <si>
    <t>EXXONMOBIL    97408207</t>
  </si>
  <si>
    <t>04/13/2014</t>
  </si>
  <si>
    <t>STARBUCKS #08549 BRANDON</t>
  </si>
  <si>
    <t>STARBUCKS</t>
  </si>
  <si>
    <t>TACO BUS BRANDON</t>
  </si>
  <si>
    <t>TACOBUS</t>
  </si>
  <si>
    <t>03/24/2014</t>
  </si>
  <si>
    <t>PATEL BROTHERS OF</t>
  </si>
  <si>
    <t>PATTEL</t>
  </si>
  <si>
    <t>APNA BAZAR</t>
  </si>
  <si>
    <t>APNABAZAR</t>
  </si>
  <si>
    <t>03/25/2014</t>
  </si>
  <si>
    <t>HOUSE OF SPICES</t>
  </si>
  <si>
    <t>03/23/2014</t>
  </si>
  <si>
    <t>GREAT CLIPS #0525</t>
  </si>
  <si>
    <t>02/11/2014</t>
  </si>
  <si>
    <t>INDIA LD / FCP 9162991011 CA</t>
  </si>
  <si>
    <t>AMERICAN</t>
  </si>
  <si>
    <t>D</t>
  </si>
  <si>
    <t>02/13/2014</t>
  </si>
  <si>
    <t>COSTCO WHSE #0358 00BRANDON FL</t>
  </si>
  <si>
    <t>CASTCO</t>
  </si>
  <si>
    <t>HOME</t>
  </si>
  <si>
    <t>02/16/2014</t>
  </si>
  <si>
    <t>COSTCO GAS #0358 000BRANDON FL</t>
  </si>
  <si>
    <t>MCDONALD'S F13754 00BRANDON FL</t>
  </si>
  <si>
    <t>02/18/2014</t>
  </si>
  <si>
    <t>BHARATMATRIMONY.COM MU PO</t>
  </si>
  <si>
    <t>PUBLIX #663 00000066BRANDON FL</t>
  </si>
  <si>
    <t>PUBLIX</t>
  </si>
  <si>
    <t>02/23/2014</t>
  </si>
  <si>
    <t>02/27/2014</t>
  </si>
  <si>
    <t>03/01/2014</t>
  </si>
  <si>
    <t>Late Payment Fee</t>
  </si>
  <si>
    <t>03/07/2014</t>
  </si>
  <si>
    <t>Interest Charge on Purchases</t>
  </si>
  <si>
    <t>03/08/2014</t>
  </si>
  <si>
    <t>Hindu Temple of FlorTampa FL</t>
  </si>
  <si>
    <t>03/11/2014</t>
  </si>
  <si>
    <t>INDIA LD / FCP COSTA MESA CA</t>
  </si>
  <si>
    <t>03/14/2014</t>
  </si>
  <si>
    <t>TANDOOR INDIAN CUISIBRANDON FL</t>
  </si>
  <si>
    <t>TANDOOR</t>
  </si>
  <si>
    <t>sri,mrugan</t>
  </si>
  <si>
    <t>03/15/2014</t>
  </si>
  <si>
    <t>03/17/2014</t>
  </si>
  <si>
    <t>03/21/2014</t>
  </si>
  <si>
    <t>AUTO PLAZA LAKE BUENA VISTA FL</t>
  </si>
  <si>
    <t>AUTOPLAZA</t>
  </si>
  <si>
    <t>WDW DISNEY TICKETS LAKE BUENA VISTA FL</t>
  </si>
  <si>
    <t>03/22/2014</t>
  </si>
  <si>
    <t>WDW PASS PAYMENT 888-701-4100 CA</t>
  </si>
  <si>
    <t>KRISPY KREME 5002 04BRANDON FL</t>
  </si>
  <si>
    <t>KRISPY</t>
  </si>
  <si>
    <t>03/29/2014</t>
  </si>
  <si>
    <t>03/30/2014</t>
  </si>
  <si>
    <t>SUBWAY 152348KISSIMMEE FL</t>
  </si>
  <si>
    <t>04/02/2014</t>
  </si>
  <si>
    <t>04/06/2014</t>
  </si>
  <si>
    <t>04/08/2014</t>
  </si>
  <si>
    <t>SUBWAY 058834TAMPA FL</t>
  </si>
  <si>
    <t>04/11/2014</t>
  </si>
  <si>
    <t>04/21/2014</t>
  </si>
  <si>
    <t>WDW PASS</t>
  </si>
  <si>
    <t>WATCH durai Minused</t>
  </si>
  <si>
    <t>04/23/2014</t>
  </si>
  <si>
    <t>04/27/2014</t>
  </si>
  <si>
    <t>MURALI(14.99+38.99+7%)</t>
  </si>
  <si>
    <t>04/30/2014</t>
  </si>
  <si>
    <t>05/03/2014</t>
  </si>
  <si>
    <t>UNIVERSAL ORLA200095ORLANDO FL</t>
  </si>
  <si>
    <t>UNIVERSAL</t>
  </si>
  <si>
    <t>05/04/2014</t>
  </si>
  <si>
    <t>878 QUIKSILVER ORLANORLANDO FL</t>
  </si>
  <si>
    <t>QUICKSILVER ORLANDO</t>
  </si>
  <si>
    <t>PARKING 400076OR FL</t>
  </si>
  <si>
    <t>UNIVERSAL PARKING</t>
  </si>
  <si>
    <t>05/05/2014</t>
  </si>
  <si>
    <t>05/07/2014</t>
  </si>
  <si>
    <t>05/11/2014</t>
  </si>
  <si>
    <t>05/12/2014</t>
  </si>
  <si>
    <t>APNA BAZAR TAMPA FL</t>
  </si>
  <si>
    <t>BEST BUY 560 BRANDON FL</t>
  </si>
  <si>
    <t>BEST BUY</t>
  </si>
  <si>
    <t>PATEL BROTHERS OF 54TAMPA FL</t>
  </si>
  <si>
    <t>05/14/2014</t>
  </si>
  <si>
    <t>05/18/2014</t>
  </si>
  <si>
    <t>05/21/2014</t>
  </si>
  <si>
    <t>COSTCO_MIAMI</t>
  </si>
  <si>
    <t>05/25/2014</t>
  </si>
  <si>
    <t>DUNKIN #350697 QNAPLES FL</t>
  </si>
  <si>
    <t>SHARK VALLEY TRAM TOMIAMI FL</t>
  </si>
  <si>
    <t>SHARK VALLEY</t>
  </si>
  <si>
    <t>SUNPASS*ACC17447464 888-865-535 FL</t>
  </si>
  <si>
    <t>WALGREENS #11939 000MIAMI FL</t>
  </si>
  <si>
    <t>WALGREENS</t>
  </si>
  <si>
    <t>05/26/2014</t>
  </si>
  <si>
    <t>SHELL OIL 5754483890JUPITER FL</t>
  </si>
  <si>
    <t>GAS_TRIP</t>
  </si>
  <si>
    <t>MIAMI AIRPORT MARRIOMIAMI FL</t>
  </si>
  <si>
    <t>MARRIOT</t>
  </si>
  <si>
    <t>05/28/2014</t>
  </si>
  <si>
    <t>05/29/2014</t>
  </si>
  <si>
    <t>05/30/2014</t>
  </si>
  <si>
    <t>06/01/2014</t>
  </si>
  <si>
    <t>COSTCO #2 1-800-774-2678 WA</t>
  </si>
  <si>
    <t>06/02/2014</t>
  </si>
  <si>
    <t>SUBWAY 335585BRANDON FL</t>
  </si>
  <si>
    <t>06/03/2014</t>
  </si>
  <si>
    <t>06/06/2014</t>
  </si>
  <si>
    <t>06/09/2014</t>
  </si>
  <si>
    <t>06/10/2014</t>
  </si>
  <si>
    <t>06/11/2014</t>
  </si>
  <si>
    <t>06/12/2014</t>
  </si>
  <si>
    <t>06/13/2014</t>
  </si>
  <si>
    <t>06/19/2014</t>
  </si>
  <si>
    <t>CLWR PARKING CLEARWATER FL</t>
  </si>
  <si>
    <t>06/20/2014</t>
  </si>
  <si>
    <t>sri arun</t>
  </si>
  <si>
    <t>06/21/2014</t>
  </si>
  <si>
    <t>SHELL OIL 5754249340BRANDON FL</t>
  </si>
  <si>
    <t>06/22/2014</t>
  </si>
  <si>
    <t xml:space="preserve">  07/15/2014  </t>
  </si>
  <si>
    <t>ACH Debit</t>
  </si>
  <si>
    <t>VERIZON PaymentREC PPD ID: 9783397101</t>
  </si>
  <si>
    <t>CHASEBANK</t>
  </si>
  <si>
    <t>VERIZON</t>
  </si>
  <si>
    <t xml:space="preserve">  06/16/2014  </t>
  </si>
  <si>
    <t xml:space="preserve">  05/15/2014  </t>
  </si>
  <si>
    <t xml:space="preserve">  04/14/2014  </t>
  </si>
  <si>
    <t xml:space="preserve">  03/17/2014  </t>
  </si>
  <si>
    <t xml:space="preserve">  02/14/2014  </t>
  </si>
  <si>
    <t xml:space="preserve">  06/03/2014  </t>
  </si>
  <si>
    <t>Bill Payment</t>
  </si>
  <si>
    <t>Online Payment 3958362767 To AMERICAN UTILITY MANAGEMENT 06/03</t>
  </si>
  <si>
    <t>AUM</t>
  </si>
  <si>
    <t xml:space="preserve">  05/05/2014  </t>
  </si>
  <si>
    <t>Online Payment 3901442383 To AMERICAN UTILITY MANAGEMENT 05/05</t>
  </si>
  <si>
    <t xml:space="preserve">  03/24/2014  </t>
  </si>
  <si>
    <t>Online Payment 3822047034 To AMERICAN UTILITY MANAGEMENT 03/24</t>
  </si>
  <si>
    <t xml:space="preserve">  01/17/2014  </t>
  </si>
  <si>
    <t>Online Payment 3700482560 To AMERICAN UTILITY MANAGEMENT 01/17</t>
  </si>
  <si>
    <t xml:space="preserve">  01/06/2014  </t>
  </si>
  <si>
    <t>Debit Card Transaction</t>
  </si>
  <si>
    <t>HOUSE OF SPICES 2005 E TAMPA FL 01/05</t>
  </si>
  <si>
    <t>Murali only</t>
  </si>
  <si>
    <t>durai only</t>
  </si>
  <si>
    <t>murali</t>
  </si>
  <si>
    <t>arun</t>
  </si>
  <si>
    <t>sridhar</t>
  </si>
  <si>
    <t>anand</t>
  </si>
  <si>
    <t>yogesh</t>
  </si>
  <si>
    <t>arun only</t>
  </si>
  <si>
    <t>yogesghonly</t>
  </si>
  <si>
    <t>(Murali &amp; Durai)</t>
  </si>
  <si>
    <t>sridhar only</t>
  </si>
  <si>
    <t>anand only</t>
  </si>
  <si>
    <t>murugan only</t>
  </si>
  <si>
    <t>yogesgh only</t>
  </si>
  <si>
    <t>Murugan</t>
  </si>
  <si>
    <t>desc</t>
  </si>
  <si>
    <t xml:space="preserve">sri arun yogesh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</si>
</sst>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_);[Red]\(&quot;$&quot;#,##0.00\)"/>
    <numFmt numFmtId="165" formatCode="mm/dd/yy;@"/>
    <numFmt numFmtId="166" formatCode="##,###,##0.00"/>
    <numFmt numFmtId="167" formatCode="_([$$-409]* #,##0.00_);_([$$-409]* \(#,##0.00\);_([$$-409]* &quot;-&quot;??_);_(@_)"/>
  </numFmts>
  <fonts count="7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7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165" fontId="0" fillId="4" borderId="2" xfId="0" applyNumberFormat="1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2" fontId="0" fillId="4" borderId="2" xfId="0" applyNumberFormat="1" applyFont="1" applyFill="1" applyBorder="1"/>
    <xf numFmtId="0" fontId="0" fillId="0" borderId="2" xfId="0" applyFont="1" applyBorder="1"/>
    <xf numFmtId="0" fontId="0" fillId="0" borderId="2" xfId="0" applyBorder="1"/>
    <xf numFmtId="2" fontId="0" fillId="0" borderId="2" xfId="0" applyNumberFormat="1" applyBorder="1"/>
    <xf numFmtId="0" fontId="0" fillId="0" borderId="3" xfId="0" applyFont="1" applyBorder="1"/>
    <xf numFmtId="2" fontId="0" fillId="0" borderId="2" xfId="0" applyNumberFormat="1" applyFont="1" applyBorder="1"/>
    <xf numFmtId="14" fontId="0" fillId="5" borderId="2" xfId="0" applyNumberFormat="1" applyFont="1" applyFill="1" applyBorder="1"/>
    <xf numFmtId="0" fontId="0" fillId="5" borderId="2" xfId="0" applyFont="1" applyFill="1" applyBorder="1"/>
    <xf numFmtId="0" fontId="0" fillId="5" borderId="3" xfId="0" applyFont="1" applyFill="1" applyBorder="1"/>
    <xf numFmtId="0" fontId="0" fillId="6" borderId="2" xfId="0" applyFont="1" applyFill="1" applyBorder="1"/>
    <xf numFmtId="0" fontId="0" fillId="6" borderId="3" xfId="0" applyFont="1" applyFill="1" applyBorder="1"/>
    <xf numFmtId="165" fontId="0" fillId="0" borderId="2" xfId="0" applyNumberFormat="1" applyFont="1" applyBorder="1"/>
    <xf numFmtId="0" fontId="0" fillId="7" borderId="2" xfId="0" applyFont="1" applyFill="1" applyBorder="1"/>
    <xf numFmtId="0" fontId="0" fillId="7" borderId="3" xfId="0" applyFont="1" applyFill="1" applyBorder="1"/>
    <xf numFmtId="14" fontId="0" fillId="0" borderId="2" xfId="0" applyNumberFormat="1" applyFont="1" applyBorder="1"/>
    <xf numFmtId="0" fontId="0" fillId="0" borderId="2" xfId="0" applyFont="1" applyFill="1" applyBorder="1"/>
    <xf numFmtId="166" fontId="3" fillId="8" borderId="2" xfId="0" applyNumberFormat="1" applyFont="1" applyFill="1" applyBorder="1" applyAlignment="1">
      <alignment vertical="top" wrapText="1"/>
    </xf>
    <xf numFmtId="166" fontId="3" fillId="8" borderId="3" xfId="0" applyNumberFormat="1" applyFont="1" applyFill="1" applyBorder="1" applyAlignment="1">
      <alignment vertical="top" wrapText="1"/>
    </xf>
    <xf numFmtId="166" fontId="3" fillId="9" borderId="2" xfId="0" applyNumberFormat="1" applyFont="1" applyFill="1" applyBorder="1" applyAlignment="1">
      <alignment vertical="top" wrapText="1"/>
    </xf>
    <xf numFmtId="0" fontId="0" fillId="9" borderId="2" xfId="0" applyFont="1" applyFill="1" applyBorder="1"/>
    <xf numFmtId="166" fontId="3" fillId="9" borderId="3" xfId="0" applyNumberFormat="1" applyFont="1" applyFill="1" applyBorder="1" applyAlignment="1">
      <alignment vertical="top" wrapText="1"/>
    </xf>
    <xf numFmtId="0" fontId="0" fillId="9" borderId="2" xfId="0" applyFill="1" applyBorder="1"/>
    <xf numFmtId="2" fontId="0" fillId="9" borderId="2" xfId="0" applyNumberFormat="1" applyFill="1" applyBorder="1"/>
    <xf numFmtId="165" fontId="3" fillId="8" borderId="2" xfId="0" applyNumberFormat="1" applyFont="1" applyFill="1" applyBorder="1" applyAlignment="1">
      <alignment vertical="top" wrapText="1"/>
    </xf>
    <xf numFmtId="166" fontId="3" fillId="10" borderId="2" xfId="0" applyNumberFormat="1" applyFont="1" applyFill="1" applyBorder="1" applyAlignment="1">
      <alignment vertical="top" wrapText="1"/>
    </xf>
    <xf numFmtId="0" fontId="0" fillId="10" borderId="2" xfId="0" applyFont="1" applyFill="1" applyBorder="1"/>
    <xf numFmtId="166" fontId="3" fillId="10" borderId="3" xfId="0" applyNumberFormat="1" applyFont="1" applyFill="1" applyBorder="1" applyAlignment="1">
      <alignment vertical="top" wrapText="1"/>
    </xf>
    <xf numFmtId="0" fontId="0" fillId="10" borderId="2" xfId="0" applyFill="1" applyBorder="1"/>
    <xf numFmtId="164" fontId="0" fillId="0" borderId="2" xfId="0" applyNumberFormat="1" applyBorder="1"/>
    <xf numFmtId="0" fontId="0" fillId="0" borderId="2" xfId="0" applyFill="1" applyBorder="1"/>
    <xf numFmtId="2" fontId="0" fillId="0" borderId="4" xfId="0" applyNumberFormat="1" applyFill="1" applyBorder="1"/>
    <xf numFmtId="2" fontId="0" fillId="0" borderId="0" xfId="0" applyNumberFormat="1"/>
    <xf numFmtId="2" fontId="1" fillId="2" borderId="2" xfId="1" applyNumberFormat="1" applyBorder="1"/>
    <xf numFmtId="2" fontId="6" fillId="0" borderId="2" xfId="0" applyNumberFormat="1" applyFont="1" applyBorder="1"/>
    <xf numFmtId="2" fontId="2" fillId="3" borderId="2" xfId="2" applyNumberFormat="1" applyBorder="1"/>
    <xf numFmtId="167" fontId="0" fillId="0" borderId="2" xfId="0" applyNumberFormat="1" applyBorder="1"/>
    <xf numFmtId="167" fontId="1" fillId="2" borderId="2" xfId="1" applyNumberFormat="1" applyBorder="1"/>
    <xf numFmtId="167" fontId="2" fillId="3" borderId="2" xfId="2" applyNumberFormat="1" applyBorder="1"/>
    <xf numFmtId="167" fontId="0" fillId="0" borderId="0" xfId="0" applyNumberFormat="1"/>
    <xf numFmtId="2" fontId="0" fillId="4" borderId="2" xfId="0" applyNumberFormat="1" applyFill="1" applyBorder="1"/>
    <xf numFmtId="167" fontId="0" fillId="4" borderId="2" xfId="0" applyNumberFormat="1" applyFill="1" applyBorder="1"/>
  </cellXfs>
  <cellStyles count="57">
    <cellStyle name="Check Cell" xfId="2" builtinId="2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122"/>
  <sheetViews>
    <sheetView workbookViewId="0">
      <selection activeCell="A22" sqref="A22"/>
    </sheetView>
  </sheetViews>
  <sheetFormatPr baseColWidth="10" defaultRowHeight="15" x14ac:dyDescent="0"/>
  <cols>
    <col min="3" max="3" width="56.33203125" customWidth="1"/>
    <col min="8" max="8" width="20.6640625" bestFit="1" customWidth="1"/>
  </cols>
  <sheetData>
    <row r="1" spans="1:1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6"/>
      <c r="J1" s="6"/>
      <c r="K1" s="6"/>
      <c r="L1" s="7" t="s">
        <v>8</v>
      </c>
      <c r="M1" s="7" t="s">
        <v>9</v>
      </c>
      <c r="N1" s="7" t="s">
        <v>10</v>
      </c>
      <c r="O1" s="6"/>
    </row>
    <row r="2" spans="1:15">
      <c r="A2" s="5" t="s">
        <v>11</v>
      </c>
      <c r="B2" s="5" t="s">
        <v>12</v>
      </c>
      <c r="C2" s="8" t="s">
        <v>13</v>
      </c>
      <c r="D2" s="5">
        <v>37.159999999999997</v>
      </c>
      <c r="E2" s="9">
        <f>ABS(D2)</f>
        <v>37.159999999999997</v>
      </c>
      <c r="F2" s="5" t="s">
        <v>14</v>
      </c>
      <c r="G2" s="5" t="s">
        <v>15</v>
      </c>
      <c r="H2" s="6" t="s">
        <v>16</v>
      </c>
      <c r="I2" s="6"/>
      <c r="J2" s="6"/>
      <c r="K2" s="6"/>
      <c r="L2" s="7"/>
      <c r="M2" s="7"/>
      <c r="N2" s="26">
        <f>(E2-M2-L2)</f>
        <v>37.159999999999997</v>
      </c>
      <c r="O2" s="6"/>
    </row>
    <row r="3" spans="1:15" hidden="1">
      <c r="A3" s="10">
        <v>41676</v>
      </c>
      <c r="B3" s="11" t="s">
        <v>12</v>
      </c>
      <c r="C3" s="12" t="s">
        <v>17</v>
      </c>
      <c r="D3" s="11">
        <v>22</v>
      </c>
      <c r="E3" s="9">
        <f t="shared" ref="E3:E66" si="0">ABS(D3)</f>
        <v>22</v>
      </c>
      <c r="F3" s="11" t="s">
        <v>14</v>
      </c>
      <c r="G3" s="11" t="s">
        <v>15</v>
      </c>
      <c r="H3" s="6" t="s">
        <v>18</v>
      </c>
      <c r="I3" s="6"/>
      <c r="J3" s="6"/>
      <c r="K3" s="6"/>
      <c r="L3" s="7"/>
      <c r="M3" s="7"/>
      <c r="N3" s="26">
        <f t="shared" ref="N3:N66" si="1">(E3-M3-L3)</f>
        <v>22</v>
      </c>
      <c r="O3" s="6"/>
    </row>
    <row r="4" spans="1:15" hidden="1">
      <c r="A4" s="10">
        <v>41676</v>
      </c>
      <c r="B4" s="11" t="s">
        <v>12</v>
      </c>
      <c r="C4" s="12" t="s">
        <v>19</v>
      </c>
      <c r="D4" s="11">
        <v>88</v>
      </c>
      <c r="E4" s="9">
        <f t="shared" si="0"/>
        <v>88</v>
      </c>
      <c r="F4" s="11" t="s">
        <v>14</v>
      </c>
      <c r="G4" s="11" t="s">
        <v>15</v>
      </c>
      <c r="H4" s="6" t="s">
        <v>18</v>
      </c>
      <c r="I4" s="6"/>
      <c r="J4" s="6"/>
      <c r="K4" s="6"/>
      <c r="L4" s="7"/>
      <c r="M4" s="7"/>
      <c r="N4" s="26">
        <f t="shared" si="1"/>
        <v>88</v>
      </c>
      <c r="O4" s="6"/>
    </row>
    <row r="5" spans="1:15" hidden="1">
      <c r="A5" s="13" t="s">
        <v>20</v>
      </c>
      <c r="B5" s="13" t="s">
        <v>12</v>
      </c>
      <c r="C5" s="14" t="s">
        <v>21</v>
      </c>
      <c r="D5" s="13">
        <v>437.28</v>
      </c>
      <c r="E5" s="9">
        <f t="shared" si="0"/>
        <v>437.28</v>
      </c>
      <c r="F5" s="13" t="s">
        <v>14</v>
      </c>
      <c r="G5" s="13" t="s">
        <v>15</v>
      </c>
      <c r="H5" s="6" t="s">
        <v>22</v>
      </c>
      <c r="I5" s="6"/>
      <c r="J5" s="6"/>
      <c r="K5" s="6"/>
      <c r="L5" s="7"/>
      <c r="M5" s="7"/>
      <c r="N5" s="26">
        <f t="shared" si="1"/>
        <v>437.28</v>
      </c>
      <c r="O5" s="6"/>
    </row>
    <row r="6" spans="1:15">
      <c r="A6" s="15" t="s">
        <v>23</v>
      </c>
      <c r="B6" s="5" t="s">
        <v>12</v>
      </c>
      <c r="C6" s="8" t="s">
        <v>24</v>
      </c>
      <c r="D6" s="5">
        <v>120</v>
      </c>
      <c r="E6" s="9">
        <f t="shared" si="0"/>
        <v>120</v>
      </c>
      <c r="F6" s="5" t="s">
        <v>14</v>
      </c>
      <c r="G6" s="5" t="s">
        <v>15</v>
      </c>
      <c r="H6" s="6" t="s">
        <v>25</v>
      </c>
      <c r="I6" s="6"/>
      <c r="J6" s="6"/>
      <c r="K6" s="6"/>
      <c r="L6" s="7"/>
      <c r="M6" s="7"/>
      <c r="N6" s="26">
        <f t="shared" si="1"/>
        <v>120</v>
      </c>
      <c r="O6" s="6"/>
    </row>
    <row r="7" spans="1:15">
      <c r="A7" s="5" t="s">
        <v>23</v>
      </c>
      <c r="B7" s="5" t="s">
        <v>12</v>
      </c>
      <c r="C7" s="8" t="s">
        <v>26</v>
      </c>
      <c r="D7" s="5">
        <v>9.6300000000000008</v>
      </c>
      <c r="E7" s="9">
        <f t="shared" si="0"/>
        <v>9.6300000000000008</v>
      </c>
      <c r="F7" s="5" t="s">
        <v>14</v>
      </c>
      <c r="G7" s="5" t="s">
        <v>15</v>
      </c>
      <c r="H7" s="6" t="s">
        <v>27</v>
      </c>
      <c r="I7" s="6"/>
      <c r="J7" s="6"/>
      <c r="K7" s="6"/>
      <c r="L7" s="7"/>
      <c r="M7" s="7"/>
      <c r="N7" s="26">
        <f t="shared" si="1"/>
        <v>9.6300000000000008</v>
      </c>
      <c r="O7" s="6"/>
    </row>
    <row r="8" spans="1:15">
      <c r="A8" s="5" t="s">
        <v>28</v>
      </c>
      <c r="B8" s="5" t="s">
        <v>12</v>
      </c>
      <c r="C8" s="8" t="s">
        <v>29</v>
      </c>
      <c r="D8" s="5">
        <v>10.64</v>
      </c>
      <c r="E8" s="9">
        <f t="shared" si="0"/>
        <v>10.64</v>
      </c>
      <c r="F8" s="5" t="s">
        <v>14</v>
      </c>
      <c r="G8" s="5" t="s">
        <v>15</v>
      </c>
      <c r="H8" s="6" t="s">
        <v>30</v>
      </c>
      <c r="I8" s="6"/>
      <c r="J8" s="6"/>
      <c r="K8" s="6"/>
      <c r="L8" s="7"/>
      <c r="M8" s="7"/>
      <c r="N8" s="26">
        <f t="shared" si="1"/>
        <v>10.64</v>
      </c>
      <c r="O8" s="6"/>
    </row>
    <row r="9" spans="1:15">
      <c r="A9" s="5" t="s">
        <v>31</v>
      </c>
      <c r="B9" s="5" t="s">
        <v>12</v>
      </c>
      <c r="C9" s="8" t="s">
        <v>32</v>
      </c>
      <c r="D9" s="5">
        <v>4.0599999999999996</v>
      </c>
      <c r="E9" s="9">
        <f t="shared" si="0"/>
        <v>4.0599999999999996</v>
      </c>
      <c r="F9" s="5" t="s">
        <v>14</v>
      </c>
      <c r="G9" s="5" t="s">
        <v>15</v>
      </c>
      <c r="H9" s="6" t="s">
        <v>33</v>
      </c>
      <c r="I9" s="6"/>
      <c r="J9" s="6"/>
      <c r="K9" s="6"/>
      <c r="L9" s="7"/>
      <c r="M9" s="7"/>
      <c r="N9" s="26">
        <f t="shared" si="1"/>
        <v>4.0599999999999996</v>
      </c>
      <c r="O9" s="6"/>
    </row>
    <row r="10" spans="1:15">
      <c r="A10" s="16" t="s">
        <v>34</v>
      </c>
      <c r="B10" s="16" t="s">
        <v>12</v>
      </c>
      <c r="C10" s="17" t="s">
        <v>35</v>
      </c>
      <c r="D10" s="16">
        <v>15</v>
      </c>
      <c r="E10" s="9">
        <f t="shared" si="0"/>
        <v>15</v>
      </c>
      <c r="F10" s="16" t="s">
        <v>14</v>
      </c>
      <c r="G10" s="16" t="s">
        <v>15</v>
      </c>
      <c r="H10" s="6" t="s">
        <v>36</v>
      </c>
      <c r="I10" s="6"/>
      <c r="J10" s="6"/>
      <c r="K10" s="6"/>
      <c r="L10" s="7"/>
      <c r="M10" s="7"/>
      <c r="N10" s="26">
        <f t="shared" si="1"/>
        <v>15</v>
      </c>
      <c r="O10" s="6"/>
    </row>
    <row r="11" spans="1:15">
      <c r="A11" s="18">
        <v>41703</v>
      </c>
      <c r="B11" s="5" t="s">
        <v>12</v>
      </c>
      <c r="C11" s="8" t="s">
        <v>37</v>
      </c>
      <c r="D11" s="5">
        <v>15.34</v>
      </c>
      <c r="E11" s="9">
        <f t="shared" si="0"/>
        <v>15.34</v>
      </c>
      <c r="F11" s="5" t="s">
        <v>14</v>
      </c>
      <c r="G11" s="5" t="s">
        <v>15</v>
      </c>
      <c r="H11" s="6" t="s">
        <v>38</v>
      </c>
      <c r="I11" s="6"/>
      <c r="J11" s="6"/>
      <c r="K11" s="6"/>
      <c r="L11" s="7"/>
      <c r="M11" s="7"/>
      <c r="N11" s="26">
        <f t="shared" si="1"/>
        <v>15.34</v>
      </c>
      <c r="O11" s="6"/>
    </row>
    <row r="12" spans="1:15">
      <c r="A12" s="15" t="s">
        <v>39</v>
      </c>
      <c r="B12" s="5" t="s">
        <v>12</v>
      </c>
      <c r="C12" s="8" t="s">
        <v>40</v>
      </c>
      <c r="D12" s="5">
        <v>9.3800000000000008</v>
      </c>
      <c r="E12" s="9">
        <f t="shared" si="0"/>
        <v>9.3800000000000008</v>
      </c>
      <c r="F12" s="5" t="s">
        <v>14</v>
      </c>
      <c r="G12" s="5" t="s">
        <v>15</v>
      </c>
      <c r="H12" s="6" t="s">
        <v>25</v>
      </c>
      <c r="I12" s="6"/>
      <c r="J12" s="6"/>
      <c r="K12" s="6"/>
      <c r="L12" s="7"/>
      <c r="M12" s="7"/>
      <c r="N12" s="26">
        <f t="shared" si="1"/>
        <v>9.3800000000000008</v>
      </c>
      <c r="O12" s="6"/>
    </row>
    <row r="13" spans="1:15" hidden="1">
      <c r="A13" s="5" t="s">
        <v>41</v>
      </c>
      <c r="B13" s="5" t="s">
        <v>12</v>
      </c>
      <c r="C13" s="8" t="s">
        <v>42</v>
      </c>
      <c r="D13" s="5">
        <v>4.99</v>
      </c>
      <c r="E13" s="9">
        <f t="shared" si="0"/>
        <v>4.99</v>
      </c>
      <c r="F13" s="5" t="s">
        <v>14</v>
      </c>
      <c r="G13" s="5" t="s">
        <v>15</v>
      </c>
      <c r="H13" s="6" t="s">
        <v>43</v>
      </c>
      <c r="I13" s="6"/>
      <c r="J13" s="6"/>
      <c r="K13" s="6"/>
      <c r="L13" s="7"/>
      <c r="M13" s="7"/>
      <c r="N13" s="26">
        <f t="shared" si="1"/>
        <v>4.99</v>
      </c>
      <c r="O13" s="6"/>
    </row>
    <row r="14" spans="1:15" hidden="1">
      <c r="A14" s="18">
        <v>41793</v>
      </c>
      <c r="B14" s="5" t="s">
        <v>12</v>
      </c>
      <c r="C14" s="8" t="s">
        <v>44</v>
      </c>
      <c r="D14" s="5">
        <v>1.75</v>
      </c>
      <c r="E14" s="9">
        <f t="shared" si="0"/>
        <v>1.75</v>
      </c>
      <c r="F14" s="5" t="s">
        <v>14</v>
      </c>
      <c r="G14" s="5" t="s">
        <v>15</v>
      </c>
      <c r="H14" s="6" t="s">
        <v>45</v>
      </c>
      <c r="I14" s="6" t="s">
        <v>45</v>
      </c>
      <c r="J14" s="6"/>
      <c r="K14" s="6"/>
      <c r="L14" s="7"/>
      <c r="M14" s="7"/>
      <c r="N14" s="26">
        <f t="shared" si="1"/>
        <v>1.75</v>
      </c>
      <c r="O14" s="6"/>
    </row>
    <row r="15" spans="1:15">
      <c r="A15" s="18">
        <v>41732</v>
      </c>
      <c r="B15" s="5" t="s">
        <v>12</v>
      </c>
      <c r="C15" s="8" t="s">
        <v>46</v>
      </c>
      <c r="D15" s="5">
        <v>2.14</v>
      </c>
      <c r="E15" s="9">
        <f t="shared" si="0"/>
        <v>2.14</v>
      </c>
      <c r="F15" s="5" t="s">
        <v>14</v>
      </c>
      <c r="G15" s="5" t="s">
        <v>15</v>
      </c>
      <c r="H15" s="6" t="s">
        <v>33</v>
      </c>
      <c r="I15" s="6"/>
      <c r="J15" s="6"/>
      <c r="K15" s="6"/>
      <c r="L15" s="7"/>
      <c r="M15" s="7"/>
      <c r="N15" s="26">
        <f t="shared" si="1"/>
        <v>2.14</v>
      </c>
      <c r="O15" s="6"/>
    </row>
    <row r="16" spans="1:15">
      <c r="A16" s="5" t="s">
        <v>47</v>
      </c>
      <c r="B16" s="5" t="s">
        <v>12</v>
      </c>
      <c r="C16" s="8" t="s">
        <v>48</v>
      </c>
      <c r="D16" s="5">
        <v>6.96</v>
      </c>
      <c r="E16" s="9">
        <f t="shared" si="0"/>
        <v>6.96</v>
      </c>
      <c r="F16" s="5" t="s">
        <v>14</v>
      </c>
      <c r="G16" s="5" t="s">
        <v>15</v>
      </c>
      <c r="H16" s="6" t="s">
        <v>49</v>
      </c>
      <c r="I16" s="6"/>
      <c r="J16" s="6"/>
      <c r="K16" s="6"/>
      <c r="L16" s="7"/>
      <c r="M16" s="7"/>
      <c r="N16" s="26">
        <f t="shared" si="1"/>
        <v>6.96</v>
      </c>
      <c r="O16" s="6"/>
    </row>
    <row r="17" spans="1:15" hidden="1">
      <c r="A17" s="18">
        <v>41975</v>
      </c>
      <c r="B17" s="5" t="s">
        <v>12</v>
      </c>
      <c r="C17" s="8" t="s">
        <v>50</v>
      </c>
      <c r="D17" s="5">
        <v>2.12</v>
      </c>
      <c r="E17" s="9">
        <f t="shared" si="0"/>
        <v>2.12</v>
      </c>
      <c r="F17" s="5" t="s">
        <v>14</v>
      </c>
      <c r="G17" s="5" t="s">
        <v>15</v>
      </c>
      <c r="H17" s="6" t="s">
        <v>45</v>
      </c>
      <c r="I17" s="6"/>
      <c r="J17" s="6"/>
      <c r="K17" s="6"/>
      <c r="L17" s="7"/>
      <c r="M17" s="7"/>
      <c r="N17" s="26">
        <f t="shared" si="1"/>
        <v>2.12</v>
      </c>
      <c r="O17" s="6"/>
    </row>
    <row r="18" spans="1:15">
      <c r="A18" s="15">
        <v>41945</v>
      </c>
      <c r="B18" s="5" t="s">
        <v>12</v>
      </c>
      <c r="C18" s="8" t="s">
        <v>51</v>
      </c>
      <c r="D18" s="5">
        <v>22.99</v>
      </c>
      <c r="E18" s="9">
        <f t="shared" si="0"/>
        <v>22.99</v>
      </c>
      <c r="F18" s="5" t="s">
        <v>14</v>
      </c>
      <c r="G18" s="5" t="s">
        <v>15</v>
      </c>
      <c r="H18" s="6" t="s">
        <v>52</v>
      </c>
      <c r="I18" s="6"/>
      <c r="J18" s="6"/>
      <c r="K18" s="6"/>
      <c r="L18" s="7"/>
      <c r="M18" s="7"/>
      <c r="N18" s="26">
        <f t="shared" si="1"/>
        <v>22.99</v>
      </c>
      <c r="O18" s="6"/>
    </row>
    <row r="19" spans="1:15">
      <c r="A19" s="18">
        <v>41675</v>
      </c>
      <c r="B19" s="5" t="s">
        <v>53</v>
      </c>
      <c r="C19" s="8" t="s">
        <v>54</v>
      </c>
      <c r="D19" s="5">
        <v>-29.83</v>
      </c>
      <c r="E19" s="9">
        <f t="shared" si="0"/>
        <v>29.83</v>
      </c>
      <c r="F19" s="19" t="s">
        <v>55</v>
      </c>
      <c r="G19" s="5" t="s">
        <v>15</v>
      </c>
      <c r="H19" s="6" t="s">
        <v>56</v>
      </c>
      <c r="I19" s="6"/>
      <c r="J19" s="6"/>
      <c r="K19" s="6"/>
      <c r="L19" s="7"/>
      <c r="M19" s="7"/>
      <c r="N19" s="26">
        <f t="shared" si="1"/>
        <v>29.83</v>
      </c>
      <c r="O19" s="6"/>
    </row>
    <row r="20" spans="1:15" hidden="1">
      <c r="A20" s="5" t="s">
        <v>57</v>
      </c>
      <c r="B20" s="5" t="s">
        <v>53</v>
      </c>
      <c r="C20" s="8" t="s">
        <v>58</v>
      </c>
      <c r="D20" s="5">
        <v>-65.900000000000006</v>
      </c>
      <c r="E20" s="9">
        <f t="shared" si="0"/>
        <v>65.900000000000006</v>
      </c>
      <c r="F20" s="19" t="s">
        <v>55</v>
      </c>
      <c r="G20" s="5" t="s">
        <v>15</v>
      </c>
      <c r="H20" s="6" t="s">
        <v>59</v>
      </c>
      <c r="I20" s="6"/>
      <c r="J20" s="6"/>
      <c r="K20" s="6"/>
      <c r="L20" s="7"/>
      <c r="M20" s="7"/>
      <c r="N20" s="26">
        <f t="shared" si="1"/>
        <v>65.900000000000006</v>
      </c>
      <c r="O20" s="6"/>
    </row>
    <row r="21" spans="1:15" hidden="1">
      <c r="A21" s="5" t="s">
        <v>60</v>
      </c>
      <c r="B21" s="5" t="s">
        <v>53</v>
      </c>
      <c r="C21" s="8" t="s">
        <v>61</v>
      </c>
      <c r="D21" s="5">
        <v>-45.63</v>
      </c>
      <c r="E21" s="9">
        <f t="shared" si="0"/>
        <v>45.63</v>
      </c>
      <c r="F21" s="19" t="s">
        <v>55</v>
      </c>
      <c r="G21" s="5" t="s">
        <v>15</v>
      </c>
      <c r="H21" s="6" t="s">
        <v>62</v>
      </c>
      <c r="I21" s="6"/>
      <c r="J21" s="6"/>
      <c r="K21" s="6"/>
      <c r="L21" s="7"/>
      <c r="M21" s="7"/>
      <c r="N21" s="26">
        <f t="shared" si="1"/>
        <v>45.63</v>
      </c>
      <c r="O21" s="6"/>
    </row>
    <row r="22" spans="1:15">
      <c r="A22" s="5" t="s">
        <v>63</v>
      </c>
      <c r="B22" s="5" t="s">
        <v>64</v>
      </c>
      <c r="C22" s="8" t="s">
        <v>65</v>
      </c>
      <c r="D22" s="5">
        <v>-32</v>
      </c>
      <c r="E22" s="9">
        <f t="shared" si="0"/>
        <v>32</v>
      </c>
      <c r="F22" s="19" t="s">
        <v>55</v>
      </c>
      <c r="G22" s="5" t="s">
        <v>66</v>
      </c>
      <c r="H22" s="6" t="s">
        <v>67</v>
      </c>
      <c r="I22" s="6"/>
      <c r="J22" s="6"/>
      <c r="K22" s="6"/>
      <c r="L22" s="7"/>
      <c r="M22" s="7"/>
      <c r="N22" s="26">
        <f t="shared" si="1"/>
        <v>32</v>
      </c>
      <c r="O22" s="6"/>
    </row>
    <row r="23" spans="1:15" hidden="1">
      <c r="A23" s="5" t="s">
        <v>60</v>
      </c>
      <c r="B23" s="5" t="s">
        <v>53</v>
      </c>
      <c r="C23" s="8" t="s">
        <v>68</v>
      </c>
      <c r="D23" s="5">
        <v>-44.55</v>
      </c>
      <c r="E23" s="9">
        <f t="shared" si="0"/>
        <v>44.55</v>
      </c>
      <c r="F23" s="19" t="s">
        <v>55</v>
      </c>
      <c r="G23" s="5" t="s">
        <v>15</v>
      </c>
      <c r="H23" s="6" t="s">
        <v>69</v>
      </c>
      <c r="I23" s="6"/>
      <c r="J23" s="6"/>
      <c r="K23" s="6"/>
      <c r="L23" s="7"/>
      <c r="M23" s="7"/>
      <c r="N23" s="26">
        <f t="shared" si="1"/>
        <v>44.55</v>
      </c>
      <c r="O23" s="6"/>
    </row>
    <row r="24" spans="1:15">
      <c r="A24" s="15" t="s">
        <v>70</v>
      </c>
      <c r="B24" s="5" t="s">
        <v>53</v>
      </c>
      <c r="C24" s="8" t="s">
        <v>71</v>
      </c>
      <c r="D24" s="5">
        <v>-3</v>
      </c>
      <c r="E24" s="9">
        <f t="shared" si="0"/>
        <v>3</v>
      </c>
      <c r="F24" s="19" t="s">
        <v>55</v>
      </c>
      <c r="G24" s="5" t="s">
        <v>15</v>
      </c>
      <c r="H24" s="6" t="s">
        <v>72</v>
      </c>
      <c r="I24" s="6"/>
      <c r="J24" s="6"/>
      <c r="K24" s="6"/>
      <c r="L24" s="7"/>
      <c r="M24" s="7"/>
      <c r="N24" s="26">
        <f t="shared" si="1"/>
        <v>3</v>
      </c>
      <c r="O24" s="6"/>
    </row>
    <row r="25" spans="1:15" hidden="1">
      <c r="A25" s="5" t="s">
        <v>73</v>
      </c>
      <c r="B25" s="5" t="s">
        <v>53</v>
      </c>
      <c r="C25" s="8" t="s">
        <v>74</v>
      </c>
      <c r="D25" s="5">
        <v>-19.88</v>
      </c>
      <c r="E25" s="9">
        <f t="shared" si="0"/>
        <v>19.88</v>
      </c>
      <c r="F25" s="19" t="s">
        <v>55</v>
      </c>
      <c r="G25" s="5" t="s">
        <v>15</v>
      </c>
      <c r="H25" s="6" t="s">
        <v>69</v>
      </c>
      <c r="I25" s="6"/>
      <c r="J25" s="6"/>
      <c r="K25" s="6"/>
      <c r="L25" s="7"/>
      <c r="M25" s="7"/>
      <c r="N25" s="26">
        <f t="shared" si="1"/>
        <v>19.88</v>
      </c>
      <c r="O25" s="6"/>
    </row>
    <row r="26" spans="1:15">
      <c r="A26" s="5" t="s">
        <v>75</v>
      </c>
      <c r="B26" s="5" t="s">
        <v>53</v>
      </c>
      <c r="C26" s="8" t="s">
        <v>76</v>
      </c>
      <c r="D26" s="5">
        <v>-7.28</v>
      </c>
      <c r="E26" s="9">
        <f t="shared" si="0"/>
        <v>7.28</v>
      </c>
      <c r="F26" s="19" t="s">
        <v>55</v>
      </c>
      <c r="G26" s="5" t="s">
        <v>15</v>
      </c>
      <c r="H26" s="6" t="s">
        <v>77</v>
      </c>
      <c r="I26" s="6"/>
      <c r="J26" s="6"/>
      <c r="K26" s="6"/>
      <c r="L26" s="7"/>
      <c r="M26" s="7"/>
      <c r="N26" s="26">
        <f t="shared" si="1"/>
        <v>7.28</v>
      </c>
      <c r="O26" s="6"/>
    </row>
    <row r="27" spans="1:15">
      <c r="A27" s="15" t="s">
        <v>73</v>
      </c>
      <c r="B27" s="5" t="s">
        <v>53</v>
      </c>
      <c r="C27" s="8" t="s">
        <v>78</v>
      </c>
      <c r="D27" s="5">
        <v>-15.26</v>
      </c>
      <c r="E27" s="9">
        <f t="shared" si="0"/>
        <v>15.26</v>
      </c>
      <c r="F27" s="19" t="s">
        <v>55</v>
      </c>
      <c r="G27" s="5" t="s">
        <v>15</v>
      </c>
      <c r="H27" s="6" t="s">
        <v>79</v>
      </c>
      <c r="I27" s="6"/>
      <c r="J27" s="6"/>
      <c r="K27" s="6"/>
      <c r="L27" s="7"/>
      <c r="M27" s="7"/>
      <c r="N27" s="26">
        <f t="shared" si="1"/>
        <v>15.26</v>
      </c>
      <c r="O27" s="6"/>
    </row>
    <row r="28" spans="1:15">
      <c r="A28" s="15" t="s">
        <v>80</v>
      </c>
      <c r="B28" s="5" t="s">
        <v>53</v>
      </c>
      <c r="C28" s="8" t="s">
        <v>81</v>
      </c>
      <c r="D28" s="5">
        <v>-73.540000000000006</v>
      </c>
      <c r="E28" s="9">
        <f t="shared" si="0"/>
        <v>73.540000000000006</v>
      </c>
      <c r="F28" s="19" t="s">
        <v>55</v>
      </c>
      <c r="G28" s="5" t="s">
        <v>15</v>
      </c>
      <c r="H28" s="6" t="s">
        <v>82</v>
      </c>
      <c r="I28" s="6"/>
      <c r="J28" s="6"/>
      <c r="K28" s="6"/>
      <c r="L28" s="7"/>
      <c r="M28" s="7"/>
      <c r="N28" s="26">
        <f t="shared" si="1"/>
        <v>73.540000000000006</v>
      </c>
      <c r="O28" s="6"/>
    </row>
    <row r="29" spans="1:15">
      <c r="A29" s="15" t="s">
        <v>80</v>
      </c>
      <c r="B29" s="5" t="s">
        <v>53</v>
      </c>
      <c r="C29" s="8" t="s">
        <v>83</v>
      </c>
      <c r="D29" s="5">
        <v>-19.37</v>
      </c>
      <c r="E29" s="9">
        <f t="shared" si="0"/>
        <v>19.37</v>
      </c>
      <c r="F29" s="19" t="s">
        <v>55</v>
      </c>
      <c r="G29" s="5" t="s">
        <v>15</v>
      </c>
      <c r="H29" s="6" t="s">
        <v>84</v>
      </c>
      <c r="I29" s="6"/>
      <c r="J29" s="6"/>
      <c r="K29" s="6"/>
      <c r="L29" s="7"/>
      <c r="M29" s="7"/>
      <c r="N29" s="26">
        <f t="shared" si="1"/>
        <v>19.37</v>
      </c>
      <c r="O29" s="6"/>
    </row>
    <row r="30" spans="1:15">
      <c r="A30" s="15" t="s">
        <v>85</v>
      </c>
      <c r="B30" s="5" t="s">
        <v>53</v>
      </c>
      <c r="C30" s="8" t="s">
        <v>86</v>
      </c>
      <c r="D30" s="5">
        <v>-34.75</v>
      </c>
      <c r="E30" s="9">
        <f t="shared" si="0"/>
        <v>34.75</v>
      </c>
      <c r="F30" s="19" t="s">
        <v>55</v>
      </c>
      <c r="G30" s="5" t="s">
        <v>15</v>
      </c>
      <c r="H30" s="6" t="s">
        <v>52</v>
      </c>
      <c r="I30" s="6"/>
      <c r="J30" s="6"/>
      <c r="K30" s="6"/>
      <c r="L30" s="7"/>
      <c r="M30" s="7"/>
      <c r="N30" s="26">
        <f t="shared" si="1"/>
        <v>34.75</v>
      </c>
      <c r="O30" s="6"/>
    </row>
    <row r="31" spans="1:15">
      <c r="A31" s="5" t="s">
        <v>87</v>
      </c>
      <c r="B31" s="5" t="s">
        <v>53</v>
      </c>
      <c r="C31" s="8" t="s">
        <v>88</v>
      </c>
      <c r="D31" s="5">
        <v>-67.45</v>
      </c>
      <c r="E31" s="9">
        <f t="shared" si="0"/>
        <v>67.45</v>
      </c>
      <c r="F31" s="19" t="s">
        <v>55</v>
      </c>
      <c r="G31" s="5" t="s">
        <v>15</v>
      </c>
      <c r="H31" s="6" t="s">
        <v>36</v>
      </c>
      <c r="I31" s="6"/>
      <c r="J31" s="6"/>
      <c r="K31" s="6"/>
      <c r="L31" s="7"/>
      <c r="M31" s="7"/>
      <c r="N31" s="26">
        <f t="shared" si="1"/>
        <v>67.45</v>
      </c>
      <c r="O31" s="6"/>
    </row>
    <row r="32" spans="1:15" hidden="1">
      <c r="A32" s="5" t="s">
        <v>87</v>
      </c>
      <c r="B32" s="5" t="s">
        <v>53</v>
      </c>
      <c r="C32" s="8" t="s">
        <v>74</v>
      </c>
      <c r="D32" s="5">
        <v>-6.41</v>
      </c>
      <c r="E32" s="9">
        <f t="shared" si="0"/>
        <v>6.41</v>
      </c>
      <c r="F32" s="19" t="s">
        <v>55</v>
      </c>
      <c r="G32" s="5" t="s">
        <v>15</v>
      </c>
      <c r="H32" s="6" t="s">
        <v>69</v>
      </c>
      <c r="I32" s="6"/>
      <c r="J32" s="6"/>
      <c r="K32" s="6"/>
      <c r="L32" s="7"/>
      <c r="M32" s="7"/>
      <c r="N32" s="26">
        <f t="shared" si="1"/>
        <v>6.41</v>
      </c>
      <c r="O32" s="6"/>
    </row>
    <row r="33" spans="1:15" ht="30" hidden="1">
      <c r="A33" s="20" t="s">
        <v>89</v>
      </c>
      <c r="B33" s="5"/>
      <c r="C33" s="21" t="s">
        <v>90</v>
      </c>
      <c r="D33" s="20">
        <v>7.89</v>
      </c>
      <c r="E33" s="9">
        <f t="shared" si="0"/>
        <v>7.89</v>
      </c>
      <c r="F33" s="19" t="s">
        <v>91</v>
      </c>
      <c r="G33" s="5" t="s">
        <v>92</v>
      </c>
      <c r="H33" s="6" t="s">
        <v>18</v>
      </c>
      <c r="I33" s="6"/>
      <c r="J33" s="6"/>
      <c r="K33" s="6"/>
      <c r="L33" s="7"/>
      <c r="M33" s="7"/>
      <c r="N33" s="26">
        <f t="shared" si="1"/>
        <v>7.89</v>
      </c>
      <c r="O33" s="6"/>
    </row>
    <row r="34" spans="1:15" ht="30">
      <c r="A34" s="22" t="s">
        <v>93</v>
      </c>
      <c r="B34" s="23"/>
      <c r="C34" s="24" t="s">
        <v>94</v>
      </c>
      <c r="D34" s="22">
        <v>73.13</v>
      </c>
      <c r="E34" s="9">
        <f t="shared" si="0"/>
        <v>73.13</v>
      </c>
      <c r="F34" s="23" t="s">
        <v>91</v>
      </c>
      <c r="G34" s="23" t="s">
        <v>92</v>
      </c>
      <c r="H34" s="25" t="s">
        <v>95</v>
      </c>
      <c r="I34" s="25" t="s">
        <v>96</v>
      </c>
      <c r="J34" s="25"/>
      <c r="K34" s="25"/>
      <c r="L34" s="26"/>
      <c r="M34" s="26"/>
      <c r="N34" s="26">
        <f t="shared" si="1"/>
        <v>73.13</v>
      </c>
      <c r="O34" s="6"/>
    </row>
    <row r="35" spans="1:15" ht="30" hidden="1">
      <c r="A35" s="20" t="s">
        <v>97</v>
      </c>
      <c r="B35" s="5"/>
      <c r="C35" s="21" t="s">
        <v>98</v>
      </c>
      <c r="D35" s="20">
        <v>51.61</v>
      </c>
      <c r="E35" s="9">
        <f t="shared" si="0"/>
        <v>51.61</v>
      </c>
      <c r="F35" s="19" t="s">
        <v>91</v>
      </c>
      <c r="G35" s="5" t="s">
        <v>15</v>
      </c>
      <c r="H35" s="6" t="s">
        <v>69</v>
      </c>
      <c r="I35" s="6"/>
      <c r="J35" s="6"/>
      <c r="K35" s="6"/>
      <c r="L35" s="7"/>
      <c r="M35" s="7"/>
      <c r="N35" s="26">
        <f t="shared" si="1"/>
        <v>51.61</v>
      </c>
      <c r="O35" s="6"/>
    </row>
    <row r="36" spans="1:15" ht="30">
      <c r="A36" s="20" t="s">
        <v>97</v>
      </c>
      <c r="B36" s="5"/>
      <c r="C36" s="21" t="s">
        <v>99</v>
      </c>
      <c r="D36" s="20">
        <v>6.31</v>
      </c>
      <c r="E36" s="9">
        <f t="shared" si="0"/>
        <v>6.31</v>
      </c>
      <c r="F36" s="19" t="s">
        <v>91</v>
      </c>
      <c r="G36" s="5" t="s">
        <v>15</v>
      </c>
      <c r="H36" s="6" t="s">
        <v>33</v>
      </c>
      <c r="I36" s="6"/>
      <c r="J36" s="6"/>
      <c r="K36" s="6"/>
      <c r="L36" s="7"/>
      <c r="M36" s="7"/>
      <c r="N36" s="26">
        <f t="shared" si="1"/>
        <v>6.31</v>
      </c>
      <c r="O36" s="6"/>
    </row>
    <row r="37" spans="1:15" ht="30" hidden="1">
      <c r="A37" s="20" t="s">
        <v>100</v>
      </c>
      <c r="B37" s="5"/>
      <c r="C37" s="21" t="s">
        <v>101</v>
      </c>
      <c r="D37" s="20">
        <v>198</v>
      </c>
      <c r="E37" s="9">
        <f t="shared" si="0"/>
        <v>198</v>
      </c>
      <c r="F37" s="19" t="s">
        <v>91</v>
      </c>
      <c r="G37" s="5" t="s">
        <v>15</v>
      </c>
      <c r="H37" s="6" t="s">
        <v>18</v>
      </c>
      <c r="I37" s="6"/>
      <c r="J37" s="6"/>
      <c r="K37" s="6"/>
      <c r="L37" s="7"/>
      <c r="M37" s="7"/>
      <c r="N37" s="26">
        <f t="shared" si="1"/>
        <v>198</v>
      </c>
      <c r="O37" s="6"/>
    </row>
    <row r="38" spans="1:15" ht="30">
      <c r="A38" s="27" t="s">
        <v>100</v>
      </c>
      <c r="B38" s="5"/>
      <c r="C38" s="21" t="s">
        <v>102</v>
      </c>
      <c r="D38" s="20">
        <v>6.3</v>
      </c>
      <c r="E38" s="9">
        <f t="shared" si="0"/>
        <v>6.3</v>
      </c>
      <c r="F38" s="19" t="s">
        <v>91</v>
      </c>
      <c r="G38" s="5" t="s">
        <v>15</v>
      </c>
      <c r="H38" s="6" t="s">
        <v>103</v>
      </c>
      <c r="I38" s="6"/>
      <c r="J38" s="6"/>
      <c r="K38" s="6"/>
      <c r="L38" s="7"/>
      <c r="M38" s="7"/>
      <c r="N38" s="26">
        <f t="shared" si="1"/>
        <v>6.3</v>
      </c>
      <c r="O38" s="6"/>
    </row>
    <row r="39" spans="1:15" ht="30">
      <c r="A39" s="27" t="s">
        <v>100</v>
      </c>
      <c r="B39" s="5"/>
      <c r="C39" s="21" t="s">
        <v>102</v>
      </c>
      <c r="D39" s="20">
        <v>20.97</v>
      </c>
      <c r="E39" s="9">
        <f t="shared" si="0"/>
        <v>20.97</v>
      </c>
      <c r="F39" s="19" t="s">
        <v>91</v>
      </c>
      <c r="G39" s="5" t="s">
        <v>15</v>
      </c>
      <c r="H39" s="6" t="s">
        <v>103</v>
      </c>
      <c r="I39" s="6"/>
      <c r="J39" s="6"/>
      <c r="K39" s="6"/>
      <c r="L39" s="7"/>
      <c r="M39" s="7"/>
      <c r="N39" s="26">
        <f t="shared" si="1"/>
        <v>20.97</v>
      </c>
      <c r="O39" s="6"/>
    </row>
    <row r="40" spans="1:15" ht="30" hidden="1">
      <c r="A40" s="20" t="s">
        <v>104</v>
      </c>
      <c r="B40" s="5"/>
      <c r="C40" s="21" t="s">
        <v>98</v>
      </c>
      <c r="D40" s="20">
        <v>46.59</v>
      </c>
      <c r="E40" s="9">
        <f t="shared" si="0"/>
        <v>46.59</v>
      </c>
      <c r="F40" s="19" t="s">
        <v>91</v>
      </c>
      <c r="G40" s="5" t="s">
        <v>15</v>
      </c>
      <c r="H40" s="6" t="s">
        <v>69</v>
      </c>
      <c r="I40" s="6"/>
      <c r="J40" s="6"/>
      <c r="K40" s="6"/>
      <c r="L40" s="7"/>
      <c r="M40" s="7"/>
      <c r="N40" s="26">
        <f t="shared" si="1"/>
        <v>46.59</v>
      </c>
      <c r="O40" s="6"/>
    </row>
    <row r="41" spans="1:15" ht="30">
      <c r="A41" s="27" t="s">
        <v>105</v>
      </c>
      <c r="B41" s="5"/>
      <c r="C41" s="21" t="s">
        <v>102</v>
      </c>
      <c r="D41" s="20">
        <v>30.58</v>
      </c>
      <c r="E41" s="9">
        <f t="shared" si="0"/>
        <v>30.58</v>
      </c>
      <c r="F41" s="19" t="s">
        <v>91</v>
      </c>
      <c r="G41" s="5" t="s">
        <v>15</v>
      </c>
      <c r="H41" s="6" t="s">
        <v>103</v>
      </c>
      <c r="I41" s="6"/>
      <c r="J41" s="6"/>
      <c r="K41" s="6"/>
      <c r="L41" s="7"/>
      <c r="M41" s="7"/>
      <c r="N41" s="26">
        <f t="shared" si="1"/>
        <v>30.58</v>
      </c>
      <c r="O41" s="6"/>
    </row>
    <row r="42" spans="1:15" ht="30" hidden="1">
      <c r="A42" s="20" t="s">
        <v>106</v>
      </c>
      <c r="B42" s="5"/>
      <c r="C42" s="21" t="s">
        <v>107</v>
      </c>
      <c r="D42" s="20">
        <v>35</v>
      </c>
      <c r="E42" s="9">
        <f t="shared" si="0"/>
        <v>35</v>
      </c>
      <c r="F42" s="19" t="s">
        <v>91</v>
      </c>
      <c r="G42" s="5" t="s">
        <v>15</v>
      </c>
      <c r="H42" s="6" t="s">
        <v>18</v>
      </c>
      <c r="I42" s="6"/>
      <c r="J42" s="6"/>
      <c r="K42" s="6"/>
      <c r="L42" s="7"/>
      <c r="M42" s="7"/>
      <c r="N42" s="26">
        <f t="shared" si="1"/>
        <v>35</v>
      </c>
      <c r="O42" s="6"/>
    </row>
    <row r="43" spans="1:15" ht="30">
      <c r="A43" s="20" t="s">
        <v>108</v>
      </c>
      <c r="B43" s="5"/>
      <c r="C43" s="21" t="s">
        <v>109</v>
      </c>
      <c r="D43" s="20">
        <v>3.96</v>
      </c>
      <c r="E43" s="9">
        <f t="shared" si="0"/>
        <v>3.96</v>
      </c>
      <c r="F43" s="19" t="s">
        <v>91</v>
      </c>
      <c r="G43" s="5" t="s">
        <v>15</v>
      </c>
      <c r="H43" s="6" t="s">
        <v>67</v>
      </c>
      <c r="I43" s="6"/>
      <c r="J43" s="6"/>
      <c r="K43" s="6"/>
      <c r="L43" s="7"/>
      <c r="M43" s="7"/>
      <c r="N43" s="26">
        <f t="shared" si="1"/>
        <v>3.96</v>
      </c>
      <c r="O43" s="6"/>
    </row>
    <row r="44" spans="1:15" ht="30">
      <c r="A44" s="22" t="s">
        <v>110</v>
      </c>
      <c r="B44" s="23"/>
      <c r="C44" s="24" t="s">
        <v>98</v>
      </c>
      <c r="D44" s="22">
        <v>49.86</v>
      </c>
      <c r="E44" s="9">
        <f t="shared" si="0"/>
        <v>49.86</v>
      </c>
      <c r="F44" s="23" t="s">
        <v>91</v>
      </c>
      <c r="G44" s="23" t="s">
        <v>15</v>
      </c>
      <c r="H44" s="25" t="s">
        <v>95</v>
      </c>
      <c r="I44" s="25" t="s">
        <v>96</v>
      </c>
      <c r="J44" s="25"/>
      <c r="K44" s="25"/>
      <c r="L44" s="26"/>
      <c r="M44" s="26"/>
      <c r="N44" s="26">
        <f t="shared" si="1"/>
        <v>49.86</v>
      </c>
      <c r="O44" s="6"/>
    </row>
    <row r="45" spans="1:15" ht="30">
      <c r="A45" s="27" t="s">
        <v>110</v>
      </c>
      <c r="B45" s="5"/>
      <c r="C45" s="21" t="s">
        <v>111</v>
      </c>
      <c r="D45" s="20">
        <v>5</v>
      </c>
      <c r="E45" s="9">
        <f t="shared" si="0"/>
        <v>5</v>
      </c>
      <c r="F45" s="19" t="s">
        <v>91</v>
      </c>
      <c r="G45" s="5" t="s">
        <v>15</v>
      </c>
      <c r="H45" s="6" t="s">
        <v>72</v>
      </c>
      <c r="I45" s="6"/>
      <c r="J45" s="6"/>
      <c r="K45" s="6"/>
      <c r="L45" s="7"/>
      <c r="M45" s="7"/>
      <c r="N45" s="26">
        <f t="shared" si="1"/>
        <v>5</v>
      </c>
      <c r="O45" s="6"/>
    </row>
    <row r="46" spans="1:15" ht="30">
      <c r="A46" s="27" t="s">
        <v>110</v>
      </c>
      <c r="B46" s="5"/>
      <c r="C46" s="21" t="s">
        <v>111</v>
      </c>
      <c r="D46" s="20">
        <v>34</v>
      </c>
      <c r="E46" s="9">
        <f t="shared" si="0"/>
        <v>34</v>
      </c>
      <c r="F46" s="19" t="s">
        <v>91</v>
      </c>
      <c r="G46" s="5" t="s">
        <v>15</v>
      </c>
      <c r="H46" s="6" t="s">
        <v>72</v>
      </c>
      <c r="I46" s="6"/>
      <c r="J46" s="6"/>
      <c r="K46" s="6"/>
      <c r="L46" s="7"/>
      <c r="M46" s="7"/>
      <c r="N46" s="26">
        <f t="shared" si="1"/>
        <v>34</v>
      </c>
      <c r="O46" s="6"/>
    </row>
    <row r="47" spans="1:15" ht="30" hidden="1">
      <c r="A47" s="20" t="s">
        <v>112</v>
      </c>
      <c r="B47" s="5"/>
      <c r="C47" s="21" t="s">
        <v>113</v>
      </c>
      <c r="D47" s="20">
        <v>7.89</v>
      </c>
      <c r="E47" s="9">
        <f t="shared" si="0"/>
        <v>7.89</v>
      </c>
      <c r="F47" s="19" t="s">
        <v>91</v>
      </c>
      <c r="G47" s="5" t="s">
        <v>15</v>
      </c>
      <c r="H47" s="6" t="s">
        <v>18</v>
      </c>
      <c r="I47" s="6"/>
      <c r="J47" s="6"/>
      <c r="K47" s="6"/>
      <c r="L47" s="7"/>
      <c r="M47" s="7"/>
      <c r="N47" s="26">
        <f t="shared" si="1"/>
        <v>7.89</v>
      </c>
      <c r="O47" s="6"/>
    </row>
    <row r="48" spans="1:15" ht="30">
      <c r="A48" s="20" t="s">
        <v>114</v>
      </c>
      <c r="B48" s="5"/>
      <c r="C48" s="21" t="s">
        <v>115</v>
      </c>
      <c r="D48" s="20">
        <v>60.39</v>
      </c>
      <c r="E48" s="9">
        <f t="shared" si="0"/>
        <v>60.39</v>
      </c>
      <c r="F48" s="19" t="s">
        <v>91</v>
      </c>
      <c r="G48" s="5" t="s">
        <v>15</v>
      </c>
      <c r="H48" s="6" t="s">
        <v>116</v>
      </c>
      <c r="I48" s="6" t="s">
        <v>117</v>
      </c>
      <c r="J48" s="6"/>
      <c r="K48" s="6"/>
      <c r="L48" s="7"/>
      <c r="M48" s="7"/>
      <c r="N48" s="26">
        <f t="shared" si="1"/>
        <v>60.39</v>
      </c>
      <c r="O48" s="6"/>
    </row>
    <row r="49" spans="1:15" ht="30" hidden="1">
      <c r="A49" s="20" t="s">
        <v>118</v>
      </c>
      <c r="B49" s="5"/>
      <c r="C49" s="21" t="s">
        <v>98</v>
      </c>
      <c r="D49" s="20">
        <v>37.01</v>
      </c>
      <c r="E49" s="9">
        <f t="shared" si="0"/>
        <v>37.01</v>
      </c>
      <c r="F49" s="19" t="s">
        <v>91</v>
      </c>
      <c r="G49" s="5" t="s">
        <v>15</v>
      </c>
      <c r="H49" s="6" t="s">
        <v>69</v>
      </c>
      <c r="I49" s="6"/>
      <c r="J49" s="6"/>
      <c r="K49" s="6"/>
      <c r="L49" s="7"/>
      <c r="M49" s="7"/>
      <c r="N49" s="26">
        <f t="shared" si="1"/>
        <v>37.01</v>
      </c>
      <c r="O49" s="6"/>
    </row>
    <row r="50" spans="1:15" ht="30">
      <c r="A50" s="22" t="s">
        <v>119</v>
      </c>
      <c r="B50" s="23"/>
      <c r="C50" s="24" t="s">
        <v>94</v>
      </c>
      <c r="D50" s="22">
        <v>134.09</v>
      </c>
      <c r="E50" s="9">
        <f t="shared" si="0"/>
        <v>134.09</v>
      </c>
      <c r="F50" s="23" t="s">
        <v>91</v>
      </c>
      <c r="G50" s="23" t="s">
        <v>15</v>
      </c>
      <c r="H50" s="25" t="s">
        <v>95</v>
      </c>
      <c r="I50" s="25" t="s">
        <v>96</v>
      </c>
      <c r="J50" s="25"/>
      <c r="K50" s="25"/>
      <c r="L50" s="26"/>
      <c r="M50" s="26"/>
      <c r="N50" s="26">
        <f t="shared" si="1"/>
        <v>134.09</v>
      </c>
      <c r="O50" s="6"/>
    </row>
    <row r="51" spans="1:15" ht="30">
      <c r="A51" s="28" t="s">
        <v>120</v>
      </c>
      <c r="B51" s="29"/>
      <c r="C51" s="30" t="s">
        <v>121</v>
      </c>
      <c r="D51" s="28">
        <v>15</v>
      </c>
      <c r="E51" s="9">
        <f t="shared" si="0"/>
        <v>15</v>
      </c>
      <c r="F51" s="29" t="s">
        <v>91</v>
      </c>
      <c r="G51" s="29" t="s">
        <v>15</v>
      </c>
      <c r="H51" s="31" t="s">
        <v>122</v>
      </c>
      <c r="I51" s="6"/>
      <c r="J51" s="6"/>
      <c r="K51" s="6"/>
      <c r="L51" s="7"/>
      <c r="M51" s="7"/>
      <c r="N51" s="26">
        <f t="shared" si="1"/>
        <v>15</v>
      </c>
      <c r="O51" s="6"/>
    </row>
    <row r="52" spans="1:15" ht="30" hidden="1">
      <c r="A52" s="20" t="s">
        <v>120</v>
      </c>
      <c r="B52" s="5"/>
      <c r="C52" s="21" t="s">
        <v>98</v>
      </c>
      <c r="D52" s="20">
        <v>49.82</v>
      </c>
      <c r="E52" s="9">
        <f t="shared" si="0"/>
        <v>49.82</v>
      </c>
      <c r="F52" s="19" t="s">
        <v>91</v>
      </c>
      <c r="G52" s="5" t="s">
        <v>15</v>
      </c>
      <c r="H52" s="6" t="s">
        <v>69</v>
      </c>
      <c r="I52" s="6"/>
      <c r="J52" s="6"/>
      <c r="K52" s="6"/>
      <c r="L52" s="7"/>
      <c r="M52" s="7"/>
      <c r="N52" s="26">
        <f t="shared" si="1"/>
        <v>49.82</v>
      </c>
      <c r="O52" s="6"/>
    </row>
    <row r="53" spans="1:15" ht="30" hidden="1">
      <c r="A53" s="20" t="s">
        <v>120</v>
      </c>
      <c r="B53" s="5"/>
      <c r="C53" s="21" t="s">
        <v>123</v>
      </c>
      <c r="D53" s="20">
        <v>106</v>
      </c>
      <c r="E53" s="9">
        <f t="shared" si="0"/>
        <v>106</v>
      </c>
      <c r="F53" s="19" t="s">
        <v>91</v>
      </c>
      <c r="G53" s="5" t="s">
        <v>15</v>
      </c>
      <c r="H53" s="6" t="s">
        <v>18</v>
      </c>
      <c r="I53" s="6"/>
      <c r="J53" s="6"/>
      <c r="K53" s="6"/>
      <c r="L53" s="7"/>
      <c r="M53" s="7"/>
      <c r="N53" s="26">
        <f t="shared" si="1"/>
        <v>106</v>
      </c>
      <c r="O53" s="6"/>
    </row>
    <row r="54" spans="1:15" ht="30" hidden="1">
      <c r="A54" s="20" t="s">
        <v>124</v>
      </c>
      <c r="B54" s="5"/>
      <c r="C54" s="21" t="s">
        <v>125</v>
      </c>
      <c r="D54" s="20">
        <v>44.86</v>
      </c>
      <c r="E54" s="9">
        <f t="shared" si="0"/>
        <v>44.86</v>
      </c>
      <c r="F54" s="19" t="s">
        <v>91</v>
      </c>
      <c r="G54" s="5" t="s">
        <v>15</v>
      </c>
      <c r="H54" s="6" t="s">
        <v>18</v>
      </c>
      <c r="I54" s="6"/>
      <c r="J54" s="6"/>
      <c r="K54" s="6"/>
      <c r="L54" s="7"/>
      <c r="M54" s="7"/>
      <c r="N54" s="26">
        <f t="shared" si="1"/>
        <v>44.86</v>
      </c>
      <c r="O54" s="6"/>
    </row>
    <row r="55" spans="1:15" ht="30">
      <c r="A55" s="20" t="s">
        <v>80</v>
      </c>
      <c r="B55" s="5"/>
      <c r="C55" s="21" t="s">
        <v>126</v>
      </c>
      <c r="D55" s="20">
        <v>8.5500000000000007</v>
      </c>
      <c r="E55" s="9">
        <f t="shared" si="0"/>
        <v>8.5500000000000007</v>
      </c>
      <c r="F55" s="19" t="s">
        <v>91</v>
      </c>
      <c r="G55" s="5" t="s">
        <v>15</v>
      </c>
      <c r="H55" s="6" t="s">
        <v>127</v>
      </c>
      <c r="I55" s="6"/>
      <c r="J55" s="6"/>
      <c r="K55" s="6"/>
      <c r="L55" s="7"/>
      <c r="M55" s="7"/>
      <c r="N55" s="26">
        <f t="shared" si="1"/>
        <v>8.5500000000000007</v>
      </c>
      <c r="O55" s="6"/>
    </row>
    <row r="56" spans="1:15" ht="30">
      <c r="A56" s="22" t="s">
        <v>128</v>
      </c>
      <c r="B56" s="23"/>
      <c r="C56" s="24" t="s">
        <v>94</v>
      </c>
      <c r="D56" s="22">
        <v>90.1</v>
      </c>
      <c r="E56" s="9">
        <f t="shared" si="0"/>
        <v>90.1</v>
      </c>
      <c r="F56" s="23" t="s">
        <v>91</v>
      </c>
      <c r="G56" s="23" t="s">
        <v>15</v>
      </c>
      <c r="H56" s="25" t="s">
        <v>95</v>
      </c>
      <c r="I56" s="25" t="s">
        <v>96</v>
      </c>
      <c r="J56" s="25"/>
      <c r="K56" s="25"/>
      <c r="L56" s="26"/>
      <c r="M56" s="26"/>
      <c r="N56" s="26">
        <f t="shared" si="1"/>
        <v>90.1</v>
      </c>
      <c r="O56" s="6"/>
    </row>
    <row r="57" spans="1:15" ht="30">
      <c r="A57" s="22" t="s">
        <v>129</v>
      </c>
      <c r="B57" s="23"/>
      <c r="C57" s="24" t="s">
        <v>98</v>
      </c>
      <c r="D57" s="22">
        <v>55.7</v>
      </c>
      <c r="E57" s="9">
        <f t="shared" si="0"/>
        <v>55.7</v>
      </c>
      <c r="F57" s="23" t="s">
        <v>91</v>
      </c>
      <c r="G57" s="23" t="s">
        <v>15</v>
      </c>
      <c r="H57" s="25" t="s">
        <v>95</v>
      </c>
      <c r="I57" s="25" t="s">
        <v>96</v>
      </c>
      <c r="J57" s="25"/>
      <c r="K57" s="25"/>
      <c r="L57" s="26"/>
      <c r="M57" s="26"/>
      <c r="N57" s="26">
        <f t="shared" si="1"/>
        <v>55.7</v>
      </c>
      <c r="O57" s="6"/>
    </row>
    <row r="58" spans="1:15" ht="30">
      <c r="A58" s="20" t="s">
        <v>129</v>
      </c>
      <c r="B58" s="5"/>
      <c r="C58" s="21" t="s">
        <v>130</v>
      </c>
      <c r="D58" s="20">
        <v>14.34</v>
      </c>
      <c r="E58" s="9">
        <f t="shared" si="0"/>
        <v>14.34</v>
      </c>
      <c r="F58" s="19" t="s">
        <v>91</v>
      </c>
      <c r="G58" s="5" t="s">
        <v>15</v>
      </c>
      <c r="H58" s="6" t="s">
        <v>27</v>
      </c>
      <c r="I58" s="6"/>
      <c r="J58" s="6"/>
      <c r="K58" s="6"/>
      <c r="L58" s="7"/>
      <c r="M58" s="7"/>
      <c r="N58" s="26">
        <f t="shared" si="1"/>
        <v>14.34</v>
      </c>
      <c r="O58" s="6"/>
    </row>
    <row r="59" spans="1:15" ht="30">
      <c r="A59" s="20" t="s">
        <v>131</v>
      </c>
      <c r="B59" s="5"/>
      <c r="C59" s="21" t="s">
        <v>99</v>
      </c>
      <c r="D59" s="20">
        <v>2.14</v>
      </c>
      <c r="E59" s="9">
        <f t="shared" si="0"/>
        <v>2.14</v>
      </c>
      <c r="F59" s="19" t="s">
        <v>91</v>
      </c>
      <c r="G59" s="5" t="s">
        <v>15</v>
      </c>
      <c r="H59" s="6" t="s">
        <v>33</v>
      </c>
      <c r="I59" s="6"/>
      <c r="J59" s="6"/>
      <c r="K59" s="6"/>
      <c r="L59" s="7"/>
      <c r="M59" s="7"/>
      <c r="N59" s="26">
        <f t="shared" si="1"/>
        <v>2.14</v>
      </c>
      <c r="O59" s="6"/>
    </row>
    <row r="60" spans="1:15" ht="30" hidden="1">
      <c r="A60" s="20" t="s">
        <v>132</v>
      </c>
      <c r="B60" s="5"/>
      <c r="C60" s="21" t="s">
        <v>109</v>
      </c>
      <c r="D60" s="20">
        <v>8.8699999999999992</v>
      </c>
      <c r="E60" s="9">
        <f t="shared" si="0"/>
        <v>8.8699999999999992</v>
      </c>
      <c r="F60" s="19" t="s">
        <v>91</v>
      </c>
      <c r="G60" s="5" t="s">
        <v>15</v>
      </c>
      <c r="H60" s="6" t="s">
        <v>18</v>
      </c>
      <c r="I60" s="6"/>
      <c r="J60" s="6"/>
      <c r="K60" s="6"/>
      <c r="L60" s="7"/>
      <c r="M60" s="7"/>
      <c r="N60" s="26">
        <f t="shared" si="1"/>
        <v>8.8699999999999992</v>
      </c>
      <c r="O60" s="6"/>
    </row>
    <row r="61" spans="1:15" ht="30" hidden="1">
      <c r="A61" s="20" t="s">
        <v>133</v>
      </c>
      <c r="B61" s="5"/>
      <c r="C61" s="21" t="s">
        <v>98</v>
      </c>
      <c r="D61" s="20">
        <v>20.92</v>
      </c>
      <c r="E61" s="9">
        <f t="shared" si="0"/>
        <v>20.92</v>
      </c>
      <c r="F61" s="19" t="s">
        <v>91</v>
      </c>
      <c r="G61" s="5" t="s">
        <v>15</v>
      </c>
      <c r="H61" s="6" t="s">
        <v>69</v>
      </c>
      <c r="I61" s="6"/>
      <c r="J61" s="6"/>
      <c r="K61" s="6"/>
      <c r="L61" s="7"/>
      <c r="M61" s="7"/>
      <c r="N61" s="26">
        <f t="shared" si="1"/>
        <v>20.92</v>
      </c>
      <c r="O61" s="6"/>
    </row>
    <row r="62" spans="1:15" ht="30">
      <c r="A62" s="20" t="s">
        <v>133</v>
      </c>
      <c r="B62" s="5"/>
      <c r="C62" s="21" t="s">
        <v>134</v>
      </c>
      <c r="D62" s="20">
        <v>6.96</v>
      </c>
      <c r="E62" s="9">
        <f t="shared" si="0"/>
        <v>6.96</v>
      </c>
      <c r="F62" s="19" t="s">
        <v>91</v>
      </c>
      <c r="G62" s="5" t="s">
        <v>15</v>
      </c>
      <c r="H62" s="6" t="s">
        <v>27</v>
      </c>
      <c r="I62" s="6"/>
      <c r="J62" s="6"/>
      <c r="K62" s="6"/>
      <c r="L62" s="7"/>
      <c r="M62" s="7"/>
      <c r="N62" s="26">
        <f t="shared" si="1"/>
        <v>6.96</v>
      </c>
      <c r="O62" s="6"/>
    </row>
    <row r="63" spans="1:15" ht="30" hidden="1">
      <c r="A63" s="20" t="s">
        <v>135</v>
      </c>
      <c r="B63" s="5"/>
      <c r="C63" s="21" t="s">
        <v>113</v>
      </c>
      <c r="D63" s="20">
        <v>7.89</v>
      </c>
      <c r="E63" s="9">
        <f t="shared" si="0"/>
        <v>7.89</v>
      </c>
      <c r="F63" s="19" t="s">
        <v>91</v>
      </c>
      <c r="G63" s="5" t="s">
        <v>15</v>
      </c>
      <c r="H63" s="6" t="s">
        <v>18</v>
      </c>
      <c r="I63" s="6"/>
      <c r="J63" s="6"/>
      <c r="K63" s="6"/>
      <c r="L63" s="7"/>
      <c r="M63" s="7"/>
      <c r="N63" s="26">
        <f t="shared" si="1"/>
        <v>7.89</v>
      </c>
      <c r="O63" s="6"/>
    </row>
    <row r="64" spans="1:15" ht="30">
      <c r="A64" s="22" t="s">
        <v>73</v>
      </c>
      <c r="B64" s="23"/>
      <c r="C64" s="24" t="s">
        <v>94</v>
      </c>
      <c r="D64" s="22">
        <v>94.66</v>
      </c>
      <c r="E64" s="9">
        <f t="shared" si="0"/>
        <v>94.66</v>
      </c>
      <c r="F64" s="23" t="s">
        <v>91</v>
      </c>
      <c r="G64" s="23" t="s">
        <v>15</v>
      </c>
      <c r="H64" s="25" t="s">
        <v>95</v>
      </c>
      <c r="I64" s="25" t="s">
        <v>96</v>
      </c>
      <c r="J64" s="25"/>
      <c r="K64" s="25"/>
      <c r="L64" s="26"/>
      <c r="M64" s="26"/>
      <c r="N64" s="26">
        <f t="shared" si="1"/>
        <v>94.66</v>
      </c>
      <c r="O64" s="6"/>
    </row>
    <row r="65" spans="1:15" ht="30">
      <c r="A65" s="28" t="s">
        <v>136</v>
      </c>
      <c r="B65" s="29"/>
      <c r="C65" s="30" t="s">
        <v>125</v>
      </c>
      <c r="D65" s="28">
        <v>44.86</v>
      </c>
      <c r="E65" s="9">
        <f t="shared" si="0"/>
        <v>44.86</v>
      </c>
      <c r="F65" s="29" t="s">
        <v>91</v>
      </c>
      <c r="G65" s="29" t="s">
        <v>15</v>
      </c>
      <c r="H65" s="31" t="s">
        <v>137</v>
      </c>
      <c r="I65" s="6"/>
      <c r="J65" s="6"/>
      <c r="K65" s="6"/>
      <c r="L65" s="7"/>
      <c r="M65" s="7"/>
      <c r="N65" s="26">
        <f t="shared" si="1"/>
        <v>44.86</v>
      </c>
      <c r="O65" s="6"/>
    </row>
    <row r="66" spans="1:15" ht="30">
      <c r="A66" s="22" t="s">
        <v>57</v>
      </c>
      <c r="B66" s="23"/>
      <c r="C66" s="24" t="s">
        <v>94</v>
      </c>
      <c r="D66" s="22">
        <v>117.68</v>
      </c>
      <c r="E66" s="9">
        <f t="shared" si="0"/>
        <v>117.68</v>
      </c>
      <c r="F66" s="23" t="s">
        <v>91</v>
      </c>
      <c r="G66" s="23" t="s">
        <v>15</v>
      </c>
      <c r="H66" s="25" t="s">
        <v>95</v>
      </c>
      <c r="I66" s="25" t="s">
        <v>138</v>
      </c>
      <c r="J66" s="25"/>
      <c r="K66" s="25"/>
      <c r="L66" s="26">
        <v>84.99</v>
      </c>
      <c r="M66" s="26"/>
      <c r="N66" s="26">
        <f t="shared" si="1"/>
        <v>32.690000000000012</v>
      </c>
      <c r="O66" s="6"/>
    </row>
    <row r="67" spans="1:15" ht="30">
      <c r="A67" s="22" t="s">
        <v>139</v>
      </c>
      <c r="B67" s="23"/>
      <c r="C67" s="24" t="s">
        <v>94</v>
      </c>
      <c r="D67" s="22">
        <v>6.99</v>
      </c>
      <c r="E67" s="9">
        <f t="shared" ref="E67:E122" si="2">ABS(D67)</f>
        <v>6.99</v>
      </c>
      <c r="F67" s="23" t="s">
        <v>91</v>
      </c>
      <c r="G67" s="23" t="s">
        <v>15</v>
      </c>
      <c r="H67" s="25" t="s">
        <v>95</v>
      </c>
      <c r="I67" s="25" t="s">
        <v>96</v>
      </c>
      <c r="J67" s="25"/>
      <c r="K67" s="25"/>
      <c r="L67" s="26"/>
      <c r="M67" s="26"/>
      <c r="N67" s="26">
        <f t="shared" ref="N67:N122" si="3">(E67-M67-L67)</f>
        <v>6.99</v>
      </c>
      <c r="O67" s="6"/>
    </row>
    <row r="68" spans="1:15" ht="30">
      <c r="A68" s="22" t="s">
        <v>140</v>
      </c>
      <c r="B68" s="23"/>
      <c r="C68" s="24" t="s">
        <v>94</v>
      </c>
      <c r="D68" s="22">
        <v>155.55000000000001</v>
      </c>
      <c r="E68" s="9">
        <f t="shared" si="2"/>
        <v>155.55000000000001</v>
      </c>
      <c r="F68" s="23" t="s">
        <v>91</v>
      </c>
      <c r="G68" s="23" t="s">
        <v>15</v>
      </c>
      <c r="H68" s="25" t="s">
        <v>95</v>
      </c>
      <c r="I68" s="25" t="s">
        <v>141</v>
      </c>
      <c r="J68" s="25">
        <f>(14.99+38.99)</f>
        <v>53.980000000000004</v>
      </c>
      <c r="K68" s="25">
        <f>J68*7/100</f>
        <v>3.7786</v>
      </c>
      <c r="L68" s="26"/>
      <c r="M68" s="26">
        <f>(J68+K68)</f>
        <v>57.758600000000001</v>
      </c>
      <c r="N68" s="26">
        <f t="shared" si="3"/>
        <v>97.79140000000001</v>
      </c>
      <c r="O68" s="6"/>
    </row>
    <row r="69" spans="1:15" ht="30">
      <c r="A69" s="27" t="s">
        <v>140</v>
      </c>
      <c r="B69" s="5"/>
      <c r="C69" s="21" t="s">
        <v>102</v>
      </c>
      <c r="D69" s="20">
        <v>20.66</v>
      </c>
      <c r="E69" s="9">
        <f t="shared" si="2"/>
        <v>20.66</v>
      </c>
      <c r="F69" s="19" t="s">
        <v>91</v>
      </c>
      <c r="G69" s="5" t="s">
        <v>15</v>
      </c>
      <c r="H69" s="6" t="s">
        <v>103</v>
      </c>
      <c r="I69" s="6"/>
      <c r="J69" s="6"/>
      <c r="K69" s="6"/>
      <c r="L69" s="7"/>
      <c r="M69" s="7"/>
      <c r="N69" s="26">
        <f t="shared" si="3"/>
        <v>20.66</v>
      </c>
      <c r="O69" s="6"/>
    </row>
    <row r="70" spans="1:15" ht="30">
      <c r="A70" s="22" t="s">
        <v>142</v>
      </c>
      <c r="B70" s="23"/>
      <c r="C70" s="24" t="s">
        <v>94</v>
      </c>
      <c r="D70" s="22">
        <v>45.98</v>
      </c>
      <c r="E70" s="9">
        <f t="shared" si="2"/>
        <v>45.98</v>
      </c>
      <c r="F70" s="23" t="s">
        <v>91</v>
      </c>
      <c r="G70" s="23" t="s">
        <v>15</v>
      </c>
      <c r="H70" s="25" t="s">
        <v>95</v>
      </c>
      <c r="I70" s="25" t="s">
        <v>96</v>
      </c>
      <c r="J70" s="25"/>
      <c r="K70" s="25"/>
      <c r="L70" s="26"/>
      <c r="M70" s="26"/>
      <c r="N70" s="26">
        <f t="shared" si="3"/>
        <v>45.98</v>
      </c>
      <c r="O70" s="6"/>
    </row>
    <row r="71" spans="1:15" ht="30" hidden="1">
      <c r="A71" s="20" t="s">
        <v>143</v>
      </c>
      <c r="B71" s="5"/>
      <c r="C71" s="21" t="s">
        <v>98</v>
      </c>
      <c r="D71" s="20">
        <v>54.36</v>
      </c>
      <c r="E71" s="9">
        <f t="shared" si="2"/>
        <v>54.36</v>
      </c>
      <c r="F71" s="19" t="s">
        <v>91</v>
      </c>
      <c r="G71" s="5" t="s">
        <v>15</v>
      </c>
      <c r="H71" s="6" t="s">
        <v>69</v>
      </c>
      <c r="I71" s="6"/>
      <c r="J71" s="6"/>
      <c r="K71" s="6"/>
      <c r="L71" s="7"/>
      <c r="M71" s="7"/>
      <c r="N71" s="26">
        <f t="shared" si="3"/>
        <v>54.36</v>
      </c>
      <c r="O71" s="6"/>
    </row>
    <row r="72" spans="1:15" ht="30">
      <c r="A72" s="20" t="s">
        <v>143</v>
      </c>
      <c r="B72" s="5"/>
      <c r="C72" s="21" t="s">
        <v>144</v>
      </c>
      <c r="D72" s="20">
        <v>745.48</v>
      </c>
      <c r="E72" s="9">
        <f t="shared" si="2"/>
        <v>745.48</v>
      </c>
      <c r="F72" s="19" t="s">
        <v>91</v>
      </c>
      <c r="G72" s="5" t="s">
        <v>15</v>
      </c>
      <c r="H72" s="6" t="s">
        <v>145</v>
      </c>
      <c r="I72" s="6"/>
      <c r="J72" s="6"/>
      <c r="K72" s="6"/>
      <c r="L72" s="7"/>
      <c r="M72" s="7"/>
      <c r="N72" s="26">
        <f t="shared" si="3"/>
        <v>745.48</v>
      </c>
      <c r="O72" s="6"/>
    </row>
    <row r="73" spans="1:15" ht="30">
      <c r="A73" s="20" t="s">
        <v>146</v>
      </c>
      <c r="B73" s="5"/>
      <c r="C73" s="21" t="s">
        <v>147</v>
      </c>
      <c r="D73" s="20">
        <v>138.44</v>
      </c>
      <c r="E73" s="9">
        <f t="shared" si="2"/>
        <v>138.44</v>
      </c>
      <c r="F73" s="19" t="s">
        <v>91</v>
      </c>
      <c r="G73" s="5" t="s">
        <v>15</v>
      </c>
      <c r="H73" s="6" t="s">
        <v>148</v>
      </c>
      <c r="I73" s="6"/>
      <c r="J73" s="6"/>
      <c r="K73" s="6"/>
      <c r="L73" s="7"/>
      <c r="M73" s="7"/>
      <c r="N73" s="26">
        <f t="shared" si="3"/>
        <v>138.44</v>
      </c>
      <c r="O73" s="6"/>
    </row>
    <row r="74" spans="1:15" ht="30">
      <c r="A74" s="20" t="s">
        <v>146</v>
      </c>
      <c r="B74" s="5"/>
      <c r="C74" s="21" t="s">
        <v>149</v>
      </c>
      <c r="D74" s="20">
        <v>22</v>
      </c>
      <c r="E74" s="9">
        <f t="shared" si="2"/>
        <v>22</v>
      </c>
      <c r="F74" s="19" t="s">
        <v>91</v>
      </c>
      <c r="G74" s="5" t="s">
        <v>15</v>
      </c>
      <c r="H74" s="6" t="s">
        <v>150</v>
      </c>
      <c r="I74" s="6"/>
      <c r="J74" s="6"/>
      <c r="K74" s="6"/>
      <c r="L74" s="7"/>
      <c r="M74" s="7"/>
      <c r="N74" s="26">
        <f t="shared" si="3"/>
        <v>22</v>
      </c>
      <c r="O74" s="6"/>
    </row>
    <row r="75" spans="1:15" ht="30">
      <c r="A75" s="22" t="s">
        <v>151</v>
      </c>
      <c r="B75" s="23"/>
      <c r="C75" s="24" t="s">
        <v>94</v>
      </c>
      <c r="D75" s="22">
        <v>42.88</v>
      </c>
      <c r="E75" s="9">
        <f t="shared" si="2"/>
        <v>42.88</v>
      </c>
      <c r="F75" s="23" t="s">
        <v>91</v>
      </c>
      <c r="G75" s="23" t="s">
        <v>15</v>
      </c>
      <c r="H75" s="25" t="s">
        <v>95</v>
      </c>
      <c r="I75" s="25" t="s">
        <v>96</v>
      </c>
      <c r="J75" s="25"/>
      <c r="K75" s="25"/>
      <c r="L75" s="26"/>
      <c r="M75" s="26"/>
      <c r="N75" s="26">
        <f t="shared" si="3"/>
        <v>42.88</v>
      </c>
      <c r="O75" s="6"/>
    </row>
    <row r="76" spans="1:15" ht="30">
      <c r="A76" s="22" t="s">
        <v>151</v>
      </c>
      <c r="B76" s="23"/>
      <c r="C76" s="24" t="s">
        <v>94</v>
      </c>
      <c r="D76" s="22">
        <v>45.36</v>
      </c>
      <c r="E76" s="9">
        <f t="shared" si="2"/>
        <v>45.36</v>
      </c>
      <c r="F76" s="23" t="s">
        <v>91</v>
      </c>
      <c r="G76" s="23" t="s">
        <v>15</v>
      </c>
      <c r="H76" s="25" t="s">
        <v>95</v>
      </c>
      <c r="I76" s="25" t="s">
        <v>96</v>
      </c>
      <c r="J76" s="25"/>
      <c r="K76" s="25"/>
      <c r="L76" s="26"/>
      <c r="M76" s="26"/>
      <c r="N76" s="26">
        <f t="shared" si="3"/>
        <v>45.36</v>
      </c>
      <c r="O76" s="6"/>
    </row>
    <row r="77" spans="1:15" ht="30" hidden="1">
      <c r="A77" s="20" t="s">
        <v>152</v>
      </c>
      <c r="B77" s="5"/>
      <c r="C77" s="21" t="s">
        <v>109</v>
      </c>
      <c r="D77" s="20">
        <v>5.7</v>
      </c>
      <c r="E77" s="9">
        <f t="shared" si="2"/>
        <v>5.7</v>
      </c>
      <c r="F77" s="19" t="s">
        <v>91</v>
      </c>
      <c r="G77" s="5" t="s">
        <v>15</v>
      </c>
      <c r="H77" s="6" t="s">
        <v>18</v>
      </c>
      <c r="I77" s="6"/>
      <c r="J77" s="6"/>
      <c r="K77" s="6"/>
      <c r="L77" s="7"/>
      <c r="M77" s="7"/>
      <c r="N77" s="26">
        <f t="shared" si="3"/>
        <v>5.7</v>
      </c>
      <c r="O77" s="6"/>
    </row>
    <row r="78" spans="1:15" ht="30" hidden="1">
      <c r="A78" s="20" t="s">
        <v>153</v>
      </c>
      <c r="B78" s="5"/>
      <c r="C78" s="21" t="s">
        <v>113</v>
      </c>
      <c r="D78" s="20">
        <v>7.89</v>
      </c>
      <c r="E78" s="9">
        <f t="shared" si="2"/>
        <v>7.89</v>
      </c>
      <c r="F78" s="19" t="s">
        <v>91</v>
      </c>
      <c r="G78" s="5" t="s">
        <v>15</v>
      </c>
      <c r="H78" s="6" t="s">
        <v>18</v>
      </c>
      <c r="I78" s="6"/>
      <c r="J78" s="6"/>
      <c r="K78" s="6"/>
      <c r="L78" s="7"/>
      <c r="M78" s="7"/>
      <c r="N78" s="26">
        <f t="shared" si="3"/>
        <v>7.89</v>
      </c>
      <c r="O78" s="6"/>
    </row>
    <row r="79" spans="1:15" ht="30">
      <c r="A79" s="27" t="s">
        <v>154</v>
      </c>
      <c r="B79" s="5"/>
      <c r="C79" s="21" t="s">
        <v>155</v>
      </c>
      <c r="D79" s="20">
        <v>13.12</v>
      </c>
      <c r="E79" s="9">
        <f t="shared" si="2"/>
        <v>13.12</v>
      </c>
      <c r="F79" s="19" t="s">
        <v>91</v>
      </c>
      <c r="G79" s="5" t="s">
        <v>15</v>
      </c>
      <c r="H79" s="6" t="s">
        <v>84</v>
      </c>
      <c r="I79" s="6"/>
      <c r="J79" s="6"/>
      <c r="K79" s="6"/>
      <c r="L79" s="7"/>
      <c r="M79" s="7"/>
      <c r="N79" s="26">
        <f t="shared" si="3"/>
        <v>13.12</v>
      </c>
      <c r="O79" s="6"/>
    </row>
    <row r="80" spans="1:15" ht="30">
      <c r="A80" s="20" t="s">
        <v>154</v>
      </c>
      <c r="B80" s="5"/>
      <c r="C80" s="21" t="s">
        <v>156</v>
      </c>
      <c r="D80" s="20">
        <v>125.18</v>
      </c>
      <c r="E80" s="9">
        <f t="shared" si="2"/>
        <v>125.18</v>
      </c>
      <c r="F80" s="19" t="s">
        <v>91</v>
      </c>
      <c r="G80" s="5" t="s">
        <v>15</v>
      </c>
      <c r="H80" s="6" t="s">
        <v>157</v>
      </c>
      <c r="I80" s="6"/>
      <c r="J80" s="6"/>
      <c r="K80" s="6"/>
      <c r="L80" s="7"/>
      <c r="M80" s="7"/>
      <c r="N80" s="26">
        <f t="shared" si="3"/>
        <v>125.18</v>
      </c>
      <c r="O80" s="6"/>
    </row>
    <row r="81" spans="1:15" ht="30">
      <c r="A81" s="27" t="s">
        <v>154</v>
      </c>
      <c r="B81" s="5"/>
      <c r="C81" s="21" t="s">
        <v>158</v>
      </c>
      <c r="D81" s="20">
        <v>74.13</v>
      </c>
      <c r="E81" s="9">
        <f t="shared" si="2"/>
        <v>74.13</v>
      </c>
      <c r="F81" s="19" t="s">
        <v>91</v>
      </c>
      <c r="G81" s="5" t="s">
        <v>15</v>
      </c>
      <c r="H81" s="6" t="s">
        <v>82</v>
      </c>
      <c r="I81" s="6"/>
      <c r="J81" s="6"/>
      <c r="K81" s="6"/>
      <c r="L81" s="7"/>
      <c r="M81" s="7"/>
      <c r="N81" s="26">
        <f t="shared" si="3"/>
        <v>74.13</v>
      </c>
      <c r="O81" s="6"/>
    </row>
    <row r="82" spans="1:15" ht="30">
      <c r="A82" s="22" t="s">
        <v>159</v>
      </c>
      <c r="B82" s="23"/>
      <c r="C82" s="24" t="s">
        <v>94</v>
      </c>
      <c r="D82" s="22">
        <v>100.53</v>
      </c>
      <c r="E82" s="9">
        <f t="shared" si="2"/>
        <v>100.53</v>
      </c>
      <c r="F82" s="23" t="s">
        <v>91</v>
      </c>
      <c r="G82" s="23" t="s">
        <v>15</v>
      </c>
      <c r="H82" s="25" t="s">
        <v>95</v>
      </c>
      <c r="I82" s="25" t="s">
        <v>96</v>
      </c>
      <c r="J82" s="25"/>
      <c r="K82" s="25"/>
      <c r="L82" s="26"/>
      <c r="M82" s="26"/>
      <c r="N82" s="26">
        <f t="shared" si="3"/>
        <v>100.53</v>
      </c>
      <c r="O82" s="6"/>
    </row>
    <row r="83" spans="1:15" ht="30">
      <c r="A83" s="22" t="s">
        <v>160</v>
      </c>
      <c r="B83" s="23"/>
      <c r="C83" s="24" t="s">
        <v>94</v>
      </c>
      <c r="D83" s="22">
        <v>175.96</v>
      </c>
      <c r="E83" s="9">
        <f t="shared" si="2"/>
        <v>175.96</v>
      </c>
      <c r="F83" s="23" t="s">
        <v>91</v>
      </c>
      <c r="G83" s="23" t="s">
        <v>15</v>
      </c>
      <c r="H83" s="25" t="s">
        <v>95</v>
      </c>
      <c r="I83" s="25" t="s">
        <v>96</v>
      </c>
      <c r="J83" s="25"/>
      <c r="K83" s="25"/>
      <c r="L83" s="26"/>
      <c r="M83" s="26"/>
      <c r="N83" s="26">
        <f t="shared" si="3"/>
        <v>175.96</v>
      </c>
      <c r="O83" s="6"/>
    </row>
    <row r="84" spans="1:15" ht="30" hidden="1">
      <c r="A84" s="20" t="s">
        <v>161</v>
      </c>
      <c r="B84" s="5"/>
      <c r="C84" s="21" t="s">
        <v>125</v>
      </c>
      <c r="D84" s="20">
        <v>44.86</v>
      </c>
      <c r="E84" s="9">
        <f t="shared" si="2"/>
        <v>44.86</v>
      </c>
      <c r="F84" s="19" t="s">
        <v>91</v>
      </c>
      <c r="G84" s="5" t="s">
        <v>15</v>
      </c>
      <c r="H84" s="6" t="s">
        <v>18</v>
      </c>
      <c r="I84" s="6"/>
      <c r="J84" s="6"/>
      <c r="K84" s="6"/>
      <c r="L84" s="7"/>
      <c r="M84" s="7"/>
      <c r="N84" s="26">
        <f t="shared" si="3"/>
        <v>44.86</v>
      </c>
      <c r="O84" s="6"/>
    </row>
    <row r="85" spans="1:15" ht="30" hidden="1">
      <c r="A85" s="20" t="s">
        <v>23</v>
      </c>
      <c r="B85" s="5"/>
      <c r="C85" s="21" t="s">
        <v>98</v>
      </c>
      <c r="D85" s="20">
        <v>56.85</v>
      </c>
      <c r="E85" s="9">
        <f t="shared" si="2"/>
        <v>56.85</v>
      </c>
      <c r="F85" s="19" t="s">
        <v>91</v>
      </c>
      <c r="G85" s="5" t="s">
        <v>15</v>
      </c>
      <c r="H85" s="6" t="s">
        <v>69</v>
      </c>
      <c r="I85" s="6"/>
      <c r="J85" s="6"/>
      <c r="K85" s="6"/>
      <c r="L85" s="7"/>
      <c r="M85" s="7"/>
      <c r="N85" s="26">
        <f t="shared" si="3"/>
        <v>56.85</v>
      </c>
      <c r="O85" s="6"/>
    </row>
    <row r="86" spans="1:15" ht="30" hidden="1">
      <c r="A86" s="20" t="s">
        <v>23</v>
      </c>
      <c r="B86" s="5"/>
      <c r="C86" s="21" t="s">
        <v>94</v>
      </c>
      <c r="D86" s="20">
        <v>20.18</v>
      </c>
      <c r="E86" s="9">
        <f t="shared" si="2"/>
        <v>20.18</v>
      </c>
      <c r="F86" s="19" t="s">
        <v>91</v>
      </c>
      <c r="G86" s="5" t="s">
        <v>15</v>
      </c>
      <c r="H86" s="6" t="s">
        <v>162</v>
      </c>
      <c r="I86" s="6"/>
      <c r="J86" s="6"/>
      <c r="K86" s="6"/>
      <c r="L86" s="7"/>
      <c r="M86" s="7"/>
      <c r="N86" s="26">
        <f t="shared" si="3"/>
        <v>20.18</v>
      </c>
      <c r="O86" s="6"/>
    </row>
    <row r="87" spans="1:15" ht="30" hidden="1">
      <c r="A87" s="20" t="s">
        <v>163</v>
      </c>
      <c r="B87" s="5"/>
      <c r="C87" s="21" t="s">
        <v>164</v>
      </c>
      <c r="D87" s="20">
        <v>3.38</v>
      </c>
      <c r="E87" s="9">
        <f t="shared" si="2"/>
        <v>3.38</v>
      </c>
      <c r="F87" s="19" t="s">
        <v>91</v>
      </c>
      <c r="G87" s="5" t="s">
        <v>15</v>
      </c>
      <c r="H87" s="6" t="s">
        <v>18</v>
      </c>
      <c r="I87" s="6"/>
      <c r="J87" s="6"/>
      <c r="K87" s="6"/>
      <c r="L87" s="7"/>
      <c r="M87" s="7"/>
      <c r="N87" s="26">
        <f t="shared" si="3"/>
        <v>3.38</v>
      </c>
      <c r="O87" s="6"/>
    </row>
    <row r="88" spans="1:15" ht="30" hidden="1">
      <c r="A88" s="20" t="s">
        <v>163</v>
      </c>
      <c r="B88" s="5"/>
      <c r="C88" s="21" t="s">
        <v>165</v>
      </c>
      <c r="D88" s="20">
        <v>204.03</v>
      </c>
      <c r="E88" s="9">
        <f t="shared" si="2"/>
        <v>204.03</v>
      </c>
      <c r="F88" s="19" t="s">
        <v>91</v>
      </c>
      <c r="G88" s="5" t="s">
        <v>15</v>
      </c>
      <c r="H88" s="6" t="s">
        <v>166</v>
      </c>
      <c r="I88" s="6"/>
      <c r="J88" s="6"/>
      <c r="K88" s="6"/>
      <c r="L88" s="7"/>
      <c r="M88" s="7"/>
      <c r="N88" s="26">
        <f t="shared" si="3"/>
        <v>204.03</v>
      </c>
      <c r="O88" s="6"/>
    </row>
    <row r="89" spans="1:15" ht="30">
      <c r="A89" s="20" t="s">
        <v>163</v>
      </c>
      <c r="B89" s="5"/>
      <c r="C89" s="21" t="s">
        <v>167</v>
      </c>
      <c r="D89" s="20">
        <v>25</v>
      </c>
      <c r="E89" s="9">
        <f t="shared" si="2"/>
        <v>25</v>
      </c>
      <c r="F89" s="19" t="s">
        <v>91</v>
      </c>
      <c r="G89" s="5" t="s">
        <v>15</v>
      </c>
      <c r="H89" s="6" t="s">
        <v>38</v>
      </c>
      <c r="I89" s="6"/>
      <c r="J89" s="6"/>
      <c r="K89" s="6"/>
      <c r="L89" s="7"/>
      <c r="M89" s="7"/>
      <c r="N89" s="26">
        <f t="shared" si="3"/>
        <v>25</v>
      </c>
      <c r="O89" s="6"/>
    </row>
    <row r="90" spans="1:15" ht="30">
      <c r="A90" s="20" t="s">
        <v>163</v>
      </c>
      <c r="B90" s="5"/>
      <c r="C90" s="21" t="s">
        <v>168</v>
      </c>
      <c r="D90" s="20">
        <v>33.19</v>
      </c>
      <c r="E90" s="9">
        <f t="shared" si="2"/>
        <v>33.19</v>
      </c>
      <c r="F90" s="19" t="s">
        <v>91</v>
      </c>
      <c r="G90" s="5" t="s">
        <v>15</v>
      </c>
      <c r="H90" s="6" t="s">
        <v>169</v>
      </c>
      <c r="I90" s="6"/>
      <c r="J90" s="6"/>
      <c r="K90" s="6"/>
      <c r="L90" s="7"/>
      <c r="M90" s="7"/>
      <c r="N90" s="26">
        <f t="shared" si="3"/>
        <v>33.19</v>
      </c>
      <c r="O90" s="6"/>
    </row>
    <row r="91" spans="1:15" ht="30">
      <c r="A91" s="20" t="s">
        <v>170</v>
      </c>
      <c r="B91" s="5"/>
      <c r="C91" s="21" t="s">
        <v>171</v>
      </c>
      <c r="D91" s="20">
        <v>48.72</v>
      </c>
      <c r="E91" s="9">
        <f t="shared" si="2"/>
        <v>48.72</v>
      </c>
      <c r="F91" s="19" t="s">
        <v>91</v>
      </c>
      <c r="G91" s="5" t="s">
        <v>15</v>
      </c>
      <c r="H91" s="6" t="s">
        <v>172</v>
      </c>
      <c r="I91" s="6"/>
      <c r="J91" s="6"/>
      <c r="K91" s="6"/>
      <c r="L91" s="7"/>
      <c r="M91" s="7"/>
      <c r="N91" s="26">
        <f t="shared" si="3"/>
        <v>48.72</v>
      </c>
      <c r="O91" s="6"/>
    </row>
    <row r="92" spans="1:15" ht="30">
      <c r="A92" s="22" t="s">
        <v>20</v>
      </c>
      <c r="B92" s="23"/>
      <c r="C92" s="24" t="s">
        <v>94</v>
      </c>
      <c r="D92" s="22">
        <v>72.52</v>
      </c>
      <c r="E92" s="9">
        <f t="shared" si="2"/>
        <v>72.52</v>
      </c>
      <c r="F92" s="23" t="s">
        <v>91</v>
      </c>
      <c r="G92" s="23" t="s">
        <v>15</v>
      </c>
      <c r="H92" s="25" t="s">
        <v>95</v>
      </c>
      <c r="I92" s="25" t="s">
        <v>96</v>
      </c>
      <c r="J92" s="25"/>
      <c r="K92" s="25"/>
      <c r="L92" s="26"/>
      <c r="M92" s="26"/>
      <c r="N92" s="26">
        <f t="shared" si="3"/>
        <v>72.52</v>
      </c>
      <c r="O92" s="6"/>
    </row>
    <row r="93" spans="1:15" ht="30" hidden="1">
      <c r="A93" s="20" t="s">
        <v>20</v>
      </c>
      <c r="B93" s="5"/>
      <c r="C93" s="21" t="s">
        <v>173</v>
      </c>
      <c r="D93" s="20">
        <v>8.56</v>
      </c>
      <c r="E93" s="9">
        <f t="shared" si="2"/>
        <v>8.56</v>
      </c>
      <c r="F93" s="19" t="s">
        <v>91</v>
      </c>
      <c r="G93" s="5" t="s">
        <v>15</v>
      </c>
      <c r="H93" s="6" t="s">
        <v>174</v>
      </c>
      <c r="I93" s="6"/>
      <c r="J93" s="6"/>
      <c r="K93" s="6"/>
      <c r="L93" s="7"/>
      <c r="M93" s="7"/>
      <c r="N93" s="26">
        <f t="shared" si="3"/>
        <v>8.56</v>
      </c>
      <c r="O93" s="6"/>
    </row>
    <row r="94" spans="1:15" ht="30" hidden="1">
      <c r="A94" s="20" t="s">
        <v>175</v>
      </c>
      <c r="B94" s="5"/>
      <c r="C94" s="21" t="s">
        <v>173</v>
      </c>
      <c r="D94" s="20">
        <v>62.73</v>
      </c>
      <c r="E94" s="9">
        <f t="shared" si="2"/>
        <v>62.73</v>
      </c>
      <c r="F94" s="19" t="s">
        <v>91</v>
      </c>
      <c r="G94" s="5" t="s">
        <v>15</v>
      </c>
      <c r="H94" s="6" t="s">
        <v>174</v>
      </c>
      <c r="I94" s="6"/>
      <c r="J94" s="6"/>
      <c r="K94" s="6"/>
      <c r="L94" s="7"/>
      <c r="M94" s="7"/>
      <c r="N94" s="26">
        <f t="shared" si="3"/>
        <v>62.73</v>
      </c>
      <c r="O94" s="6"/>
    </row>
    <row r="95" spans="1:15" ht="30">
      <c r="A95" s="22" t="s">
        <v>176</v>
      </c>
      <c r="B95" s="23"/>
      <c r="C95" s="24" t="s">
        <v>94</v>
      </c>
      <c r="D95" s="22">
        <v>78.569999999999993</v>
      </c>
      <c r="E95" s="9">
        <f t="shared" si="2"/>
        <v>78.569999999999993</v>
      </c>
      <c r="F95" s="23" t="s">
        <v>91</v>
      </c>
      <c r="G95" s="23" t="s">
        <v>15</v>
      </c>
      <c r="H95" s="25" t="s">
        <v>95</v>
      </c>
      <c r="I95" s="25" t="s">
        <v>96</v>
      </c>
      <c r="J95" s="25"/>
      <c r="K95" s="25"/>
      <c r="L95" s="26"/>
      <c r="M95" s="26"/>
      <c r="N95" s="26">
        <f t="shared" si="3"/>
        <v>78.569999999999993</v>
      </c>
      <c r="O95" s="6"/>
    </row>
    <row r="96" spans="1:15" ht="30">
      <c r="A96" s="20" t="s">
        <v>177</v>
      </c>
      <c r="B96" s="5"/>
      <c r="C96" s="21" t="s">
        <v>115</v>
      </c>
      <c r="D96" s="20">
        <v>24.24</v>
      </c>
      <c r="E96" s="9">
        <f t="shared" si="2"/>
        <v>24.24</v>
      </c>
      <c r="F96" s="19" t="s">
        <v>91</v>
      </c>
      <c r="G96" s="5" t="s">
        <v>15</v>
      </c>
      <c r="H96" s="6" t="s">
        <v>116</v>
      </c>
      <c r="I96" s="6">
        <v>3</v>
      </c>
      <c r="J96" s="6"/>
      <c r="K96" s="6"/>
      <c r="L96" s="7"/>
      <c r="M96" s="7"/>
      <c r="N96" s="26">
        <f t="shared" si="3"/>
        <v>24.24</v>
      </c>
      <c r="O96" s="6"/>
    </row>
    <row r="97" spans="1:15" ht="30">
      <c r="A97" s="22" t="s">
        <v>178</v>
      </c>
      <c r="B97" s="23"/>
      <c r="C97" s="24" t="s">
        <v>179</v>
      </c>
      <c r="D97" s="22">
        <v>110</v>
      </c>
      <c r="E97" s="9">
        <f t="shared" si="2"/>
        <v>110</v>
      </c>
      <c r="F97" s="23" t="s">
        <v>91</v>
      </c>
      <c r="G97" s="23" t="s">
        <v>15</v>
      </c>
      <c r="H97" s="25" t="s">
        <v>95</v>
      </c>
      <c r="I97" s="25" t="s">
        <v>96</v>
      </c>
      <c r="J97" s="25"/>
      <c r="K97" s="25"/>
      <c r="L97" s="26"/>
      <c r="M97" s="26"/>
      <c r="N97" s="26">
        <f t="shared" si="3"/>
        <v>110</v>
      </c>
      <c r="O97" s="6"/>
    </row>
    <row r="98" spans="1:15" ht="30">
      <c r="A98" s="20" t="s">
        <v>180</v>
      </c>
      <c r="B98" s="5"/>
      <c r="C98" s="21" t="s">
        <v>181</v>
      </c>
      <c r="D98" s="20">
        <v>9.2100000000000009</v>
      </c>
      <c r="E98" s="9">
        <f t="shared" si="2"/>
        <v>9.2100000000000009</v>
      </c>
      <c r="F98" s="19" t="s">
        <v>91</v>
      </c>
      <c r="G98" s="5" t="s">
        <v>15</v>
      </c>
      <c r="H98" s="6" t="s">
        <v>27</v>
      </c>
      <c r="I98" s="6"/>
      <c r="J98" s="6"/>
      <c r="K98" s="6"/>
      <c r="L98" s="7"/>
      <c r="M98" s="7"/>
      <c r="N98" s="26">
        <f t="shared" si="3"/>
        <v>9.2100000000000009</v>
      </c>
      <c r="O98" s="6"/>
    </row>
    <row r="99" spans="1:15" ht="30">
      <c r="A99" s="22" t="s">
        <v>182</v>
      </c>
      <c r="B99" s="23"/>
      <c r="C99" s="24" t="s">
        <v>94</v>
      </c>
      <c r="D99" s="22">
        <v>20.48</v>
      </c>
      <c r="E99" s="9">
        <f t="shared" si="2"/>
        <v>20.48</v>
      </c>
      <c r="F99" s="23" t="s">
        <v>91</v>
      </c>
      <c r="G99" s="23" t="s">
        <v>15</v>
      </c>
      <c r="H99" s="25" t="s">
        <v>95</v>
      </c>
      <c r="I99" s="25" t="s">
        <v>96</v>
      </c>
      <c r="J99" s="25"/>
      <c r="K99" s="25"/>
      <c r="L99" s="26"/>
      <c r="M99" s="26"/>
      <c r="N99" s="26">
        <f t="shared" si="3"/>
        <v>20.48</v>
      </c>
      <c r="O99" s="6"/>
    </row>
    <row r="100" spans="1:15" ht="30" hidden="1">
      <c r="A100" s="20" t="s">
        <v>183</v>
      </c>
      <c r="B100" s="5"/>
      <c r="C100" s="21" t="s">
        <v>109</v>
      </c>
      <c r="D100" s="20">
        <v>5.76</v>
      </c>
      <c r="E100" s="9">
        <f t="shared" si="2"/>
        <v>5.76</v>
      </c>
      <c r="F100" s="19" t="s">
        <v>91</v>
      </c>
      <c r="G100" s="5" t="s">
        <v>15</v>
      </c>
      <c r="H100" s="6" t="s">
        <v>18</v>
      </c>
      <c r="I100" s="6"/>
      <c r="J100" s="6"/>
      <c r="K100" s="6"/>
      <c r="L100" s="7"/>
      <c r="M100" s="7"/>
      <c r="N100" s="26">
        <f t="shared" si="3"/>
        <v>5.76</v>
      </c>
      <c r="O100" s="6"/>
    </row>
    <row r="101" spans="1:15" ht="30" hidden="1">
      <c r="A101" s="20" t="s">
        <v>184</v>
      </c>
      <c r="B101" s="5"/>
      <c r="C101" s="21" t="s">
        <v>98</v>
      </c>
      <c r="D101" s="20">
        <v>52.09</v>
      </c>
      <c r="E101" s="9">
        <f t="shared" si="2"/>
        <v>52.09</v>
      </c>
      <c r="F101" s="19" t="s">
        <v>91</v>
      </c>
      <c r="G101" s="5" t="s">
        <v>15</v>
      </c>
      <c r="H101" s="6" t="s">
        <v>69</v>
      </c>
      <c r="I101" s="6"/>
      <c r="J101" s="6"/>
      <c r="K101" s="6"/>
      <c r="L101" s="7"/>
      <c r="M101" s="7"/>
      <c r="N101" s="26">
        <f t="shared" si="3"/>
        <v>52.09</v>
      </c>
      <c r="O101" s="6"/>
    </row>
    <row r="102" spans="1:15" ht="30" hidden="1">
      <c r="A102" s="20" t="s">
        <v>185</v>
      </c>
      <c r="B102" s="5"/>
      <c r="C102" s="21" t="s">
        <v>94</v>
      </c>
      <c r="D102" s="20">
        <v>96.99</v>
      </c>
      <c r="E102" s="9">
        <f t="shared" si="2"/>
        <v>96.99</v>
      </c>
      <c r="F102" s="19" t="s">
        <v>91</v>
      </c>
      <c r="G102" s="5" t="s">
        <v>15</v>
      </c>
      <c r="H102" s="6" t="s">
        <v>18</v>
      </c>
      <c r="I102" s="6"/>
      <c r="J102" s="6"/>
      <c r="K102" s="6"/>
      <c r="L102" s="7"/>
      <c r="M102" s="7"/>
      <c r="N102" s="26">
        <f t="shared" si="3"/>
        <v>96.99</v>
      </c>
      <c r="O102" s="6"/>
    </row>
    <row r="103" spans="1:15" ht="30" hidden="1">
      <c r="A103" s="20" t="s">
        <v>186</v>
      </c>
      <c r="B103" s="5"/>
      <c r="C103" s="21" t="s">
        <v>113</v>
      </c>
      <c r="D103" s="20">
        <v>7.89</v>
      </c>
      <c r="E103" s="9">
        <f t="shared" si="2"/>
        <v>7.89</v>
      </c>
      <c r="F103" s="19" t="s">
        <v>91</v>
      </c>
      <c r="G103" s="5" t="s">
        <v>15</v>
      </c>
      <c r="H103" s="6" t="s">
        <v>18</v>
      </c>
      <c r="I103" s="6"/>
      <c r="J103" s="6"/>
      <c r="K103" s="6"/>
      <c r="L103" s="7"/>
      <c r="M103" s="7"/>
      <c r="N103" s="26">
        <f t="shared" si="3"/>
        <v>7.89</v>
      </c>
      <c r="O103" s="6"/>
    </row>
    <row r="104" spans="1:15" ht="30">
      <c r="A104" s="20" t="s">
        <v>187</v>
      </c>
      <c r="B104" s="5"/>
      <c r="C104" s="21" t="s">
        <v>134</v>
      </c>
      <c r="D104" s="20">
        <v>13.75</v>
      </c>
      <c r="E104" s="9">
        <f t="shared" si="2"/>
        <v>13.75</v>
      </c>
      <c r="F104" s="19" t="s">
        <v>91</v>
      </c>
      <c r="G104" s="5" t="s">
        <v>15</v>
      </c>
      <c r="H104" s="6" t="s">
        <v>27</v>
      </c>
      <c r="I104" s="6"/>
      <c r="J104" s="6"/>
      <c r="K104" s="6"/>
      <c r="L104" s="7"/>
      <c r="M104" s="7"/>
      <c r="N104" s="26">
        <f t="shared" si="3"/>
        <v>13.75</v>
      </c>
      <c r="O104" s="6"/>
    </row>
    <row r="105" spans="1:15" ht="30">
      <c r="A105" s="22" t="s">
        <v>188</v>
      </c>
      <c r="B105" s="23"/>
      <c r="C105" s="24" t="s">
        <v>94</v>
      </c>
      <c r="D105" s="22">
        <v>98.79</v>
      </c>
      <c r="E105" s="9">
        <f t="shared" si="2"/>
        <v>98.79</v>
      </c>
      <c r="F105" s="23" t="s">
        <v>91</v>
      </c>
      <c r="G105" s="23" t="s">
        <v>15</v>
      </c>
      <c r="H105" s="25" t="s">
        <v>95</v>
      </c>
      <c r="I105" s="25" t="s">
        <v>96</v>
      </c>
      <c r="J105" s="25"/>
      <c r="K105" s="25"/>
      <c r="L105" s="26"/>
      <c r="M105" s="26"/>
      <c r="N105" s="26">
        <f t="shared" si="3"/>
        <v>98.79</v>
      </c>
      <c r="O105" s="6"/>
    </row>
    <row r="106" spans="1:15" ht="30">
      <c r="A106" s="20" t="s">
        <v>188</v>
      </c>
      <c r="B106" s="5"/>
      <c r="C106" s="21" t="s">
        <v>115</v>
      </c>
      <c r="D106" s="20">
        <v>19.239999999999998</v>
      </c>
      <c r="E106" s="9">
        <f t="shared" si="2"/>
        <v>19.239999999999998</v>
      </c>
      <c r="F106" s="19" t="s">
        <v>91</v>
      </c>
      <c r="G106" s="5" t="s">
        <v>15</v>
      </c>
      <c r="H106" s="6" t="s">
        <v>116</v>
      </c>
      <c r="I106" s="6">
        <v>2</v>
      </c>
      <c r="J106" s="6"/>
      <c r="K106" s="6"/>
      <c r="L106" s="7"/>
      <c r="M106" s="7"/>
      <c r="N106" s="26">
        <f t="shared" si="3"/>
        <v>19.239999999999998</v>
      </c>
      <c r="O106" s="6"/>
    </row>
    <row r="107" spans="1:15" ht="30" hidden="1">
      <c r="A107" s="20" t="s">
        <v>189</v>
      </c>
      <c r="B107" s="5"/>
      <c r="C107" s="21" t="s">
        <v>190</v>
      </c>
      <c r="D107" s="20">
        <v>4</v>
      </c>
      <c r="E107" s="9">
        <f t="shared" si="2"/>
        <v>4</v>
      </c>
      <c r="F107" s="19" t="s">
        <v>91</v>
      </c>
      <c r="G107" s="5" t="s">
        <v>15</v>
      </c>
      <c r="H107" s="6" t="s">
        <v>18</v>
      </c>
      <c r="I107" s="6"/>
      <c r="J107" s="6"/>
      <c r="K107" s="6"/>
      <c r="L107" s="7"/>
      <c r="M107" s="7"/>
      <c r="N107" s="26">
        <f t="shared" si="3"/>
        <v>4</v>
      </c>
      <c r="O107" s="6"/>
    </row>
    <row r="108" spans="1:15" ht="30">
      <c r="A108" s="20" t="s">
        <v>191</v>
      </c>
      <c r="B108" s="5"/>
      <c r="C108" s="21" t="s">
        <v>115</v>
      </c>
      <c r="D108" s="20">
        <v>41.69</v>
      </c>
      <c r="E108" s="9">
        <f t="shared" si="2"/>
        <v>41.69</v>
      </c>
      <c r="F108" s="19" t="s">
        <v>91</v>
      </c>
      <c r="G108" s="5" t="s">
        <v>15</v>
      </c>
      <c r="H108" s="6" t="s">
        <v>116</v>
      </c>
      <c r="I108" s="6" t="s">
        <v>192</v>
      </c>
      <c r="J108" s="6"/>
      <c r="K108" s="6"/>
      <c r="L108" s="7"/>
      <c r="M108" s="7"/>
      <c r="N108" s="26">
        <f t="shared" si="3"/>
        <v>41.69</v>
      </c>
      <c r="O108" s="6"/>
    </row>
    <row r="109" spans="1:15" ht="30" hidden="1">
      <c r="A109" s="20" t="s">
        <v>193</v>
      </c>
      <c r="B109" s="5"/>
      <c r="C109" s="21" t="s">
        <v>194</v>
      </c>
      <c r="D109" s="20">
        <v>57.9</v>
      </c>
      <c r="E109" s="9">
        <f t="shared" si="2"/>
        <v>57.9</v>
      </c>
      <c r="F109" s="19" t="s">
        <v>91</v>
      </c>
      <c r="G109" s="5" t="s">
        <v>15</v>
      </c>
      <c r="H109" s="6" t="s">
        <v>69</v>
      </c>
      <c r="I109" s="6"/>
      <c r="J109" s="6"/>
      <c r="K109" s="6"/>
      <c r="L109" s="7"/>
      <c r="M109" s="7"/>
      <c r="N109" s="26">
        <f t="shared" si="3"/>
        <v>57.9</v>
      </c>
      <c r="O109" s="6"/>
    </row>
    <row r="110" spans="1:15" ht="30" hidden="1">
      <c r="A110" s="20" t="s">
        <v>193</v>
      </c>
      <c r="B110" s="5"/>
      <c r="C110" s="21" t="s">
        <v>125</v>
      </c>
      <c r="D110" s="20">
        <v>44.86</v>
      </c>
      <c r="E110" s="9">
        <f t="shared" si="2"/>
        <v>44.86</v>
      </c>
      <c r="F110" s="19" t="s">
        <v>91</v>
      </c>
      <c r="G110" s="5" t="s">
        <v>15</v>
      </c>
      <c r="H110" s="6" t="s">
        <v>18</v>
      </c>
      <c r="I110" s="6"/>
      <c r="J110" s="6"/>
      <c r="K110" s="6"/>
      <c r="L110" s="7"/>
      <c r="M110" s="7"/>
      <c r="N110" s="26">
        <f t="shared" si="3"/>
        <v>44.86</v>
      </c>
      <c r="O110" s="6"/>
    </row>
    <row r="111" spans="1:15" ht="20" customHeight="1">
      <c r="A111" s="27" t="s">
        <v>195</v>
      </c>
      <c r="B111" s="5"/>
      <c r="C111" s="21" t="s">
        <v>158</v>
      </c>
      <c r="D111" s="20">
        <v>47.77</v>
      </c>
      <c r="E111" s="9">
        <f t="shared" si="2"/>
        <v>47.77</v>
      </c>
      <c r="F111" s="19" t="s">
        <v>91</v>
      </c>
      <c r="G111" s="5" t="s">
        <v>15</v>
      </c>
      <c r="H111" s="6" t="s">
        <v>82</v>
      </c>
      <c r="I111" s="6"/>
      <c r="J111" s="6"/>
      <c r="K111" s="6"/>
      <c r="L111" s="7"/>
      <c r="M111" s="7"/>
      <c r="N111" s="26">
        <f t="shared" si="3"/>
        <v>47.77</v>
      </c>
      <c r="O111" s="6"/>
    </row>
    <row r="112" spans="1:15">
      <c r="A112" t="s">
        <v>196</v>
      </c>
      <c r="B112" t="s">
        <v>197</v>
      </c>
      <c r="C112" t="s">
        <v>198</v>
      </c>
      <c r="D112" s="32">
        <v>104.76</v>
      </c>
      <c r="E112" s="9">
        <f t="shared" si="2"/>
        <v>104.76</v>
      </c>
      <c r="F112" s="33" t="s">
        <v>199</v>
      </c>
      <c r="G112" s="5" t="s">
        <v>15</v>
      </c>
      <c r="H112" s="33" t="s">
        <v>200</v>
      </c>
      <c r="I112" s="6"/>
      <c r="J112" s="6"/>
      <c r="K112" s="6"/>
      <c r="L112" s="7"/>
      <c r="M112" s="7"/>
      <c r="N112" s="26">
        <f t="shared" si="3"/>
        <v>104.76</v>
      </c>
      <c r="O112" s="6"/>
    </row>
    <row r="113" spans="1:15">
      <c r="A113" t="s">
        <v>201</v>
      </c>
      <c r="B113" t="s">
        <v>197</v>
      </c>
      <c r="C113" t="s">
        <v>198</v>
      </c>
      <c r="D113" s="32">
        <v>104.76</v>
      </c>
      <c r="E113" s="9">
        <f t="shared" si="2"/>
        <v>104.76</v>
      </c>
      <c r="F113" s="33" t="s">
        <v>199</v>
      </c>
      <c r="G113" s="5" t="s">
        <v>15</v>
      </c>
      <c r="H113" s="33" t="s">
        <v>200</v>
      </c>
      <c r="I113" s="6"/>
      <c r="J113" s="6"/>
      <c r="K113" s="6"/>
      <c r="L113" s="7"/>
      <c r="M113" s="7"/>
      <c r="N113" s="26">
        <f t="shared" si="3"/>
        <v>104.76</v>
      </c>
      <c r="O113" s="6"/>
    </row>
    <row r="114" spans="1:15">
      <c r="A114" t="s">
        <v>202</v>
      </c>
      <c r="B114" t="s">
        <v>197</v>
      </c>
      <c r="C114" t="s">
        <v>198</v>
      </c>
      <c r="D114" s="32">
        <v>104.76</v>
      </c>
      <c r="E114" s="9">
        <f t="shared" si="2"/>
        <v>104.76</v>
      </c>
      <c r="F114" s="33" t="s">
        <v>199</v>
      </c>
      <c r="G114" s="5" t="s">
        <v>15</v>
      </c>
      <c r="H114" s="33" t="s">
        <v>200</v>
      </c>
      <c r="I114" s="6"/>
      <c r="J114" s="6"/>
      <c r="K114" s="6"/>
      <c r="L114" s="7"/>
      <c r="M114" s="7"/>
      <c r="N114" s="26">
        <f t="shared" si="3"/>
        <v>104.76</v>
      </c>
      <c r="O114" s="6"/>
    </row>
    <row r="115" spans="1:15">
      <c r="A115" t="s">
        <v>203</v>
      </c>
      <c r="B115" t="s">
        <v>197</v>
      </c>
      <c r="C115" t="s">
        <v>198</v>
      </c>
      <c r="D115" s="32">
        <v>104.76</v>
      </c>
      <c r="E115" s="9">
        <f t="shared" si="2"/>
        <v>104.76</v>
      </c>
      <c r="F115" s="33" t="s">
        <v>199</v>
      </c>
      <c r="G115" s="5" t="s">
        <v>15</v>
      </c>
      <c r="H115" s="33" t="s">
        <v>200</v>
      </c>
      <c r="I115" s="6"/>
      <c r="J115" s="6"/>
      <c r="K115" s="6"/>
      <c r="L115" s="7"/>
      <c r="M115" s="7"/>
      <c r="N115" s="26">
        <f t="shared" si="3"/>
        <v>104.76</v>
      </c>
      <c r="O115" s="6"/>
    </row>
    <row r="116" spans="1:15">
      <c r="A116" t="s">
        <v>204</v>
      </c>
      <c r="B116" t="s">
        <v>197</v>
      </c>
      <c r="C116" t="s">
        <v>198</v>
      </c>
      <c r="D116" s="32">
        <v>94.76</v>
      </c>
      <c r="E116" s="9">
        <f t="shared" si="2"/>
        <v>94.76</v>
      </c>
      <c r="F116" s="33" t="s">
        <v>199</v>
      </c>
      <c r="G116" s="5" t="s">
        <v>15</v>
      </c>
      <c r="H116" s="33" t="s">
        <v>200</v>
      </c>
      <c r="I116" s="6"/>
      <c r="J116" s="6"/>
      <c r="K116" s="6"/>
      <c r="L116" s="7"/>
      <c r="M116" s="7"/>
      <c r="N116" s="26">
        <f t="shared" si="3"/>
        <v>94.76</v>
      </c>
      <c r="O116" s="6"/>
    </row>
    <row r="117" spans="1:15">
      <c r="A117" t="s">
        <v>205</v>
      </c>
      <c r="B117" t="s">
        <v>197</v>
      </c>
      <c r="C117" t="s">
        <v>198</v>
      </c>
      <c r="D117" s="32">
        <v>104.76</v>
      </c>
      <c r="E117" s="9">
        <f t="shared" si="2"/>
        <v>104.76</v>
      </c>
      <c r="F117" s="33" t="s">
        <v>199</v>
      </c>
      <c r="G117" s="5" t="s">
        <v>15</v>
      </c>
      <c r="H117" s="33" t="s">
        <v>200</v>
      </c>
      <c r="I117" s="6"/>
      <c r="J117" s="6"/>
      <c r="K117" s="6"/>
      <c r="L117" s="7"/>
      <c r="M117" s="7"/>
      <c r="N117" s="26">
        <f t="shared" si="3"/>
        <v>104.76</v>
      </c>
      <c r="O117" s="6"/>
    </row>
    <row r="118" spans="1:15">
      <c r="A118" t="s">
        <v>206</v>
      </c>
      <c r="B118" t="s">
        <v>207</v>
      </c>
      <c r="C118" t="s">
        <v>208</v>
      </c>
      <c r="D118" s="32">
        <v>69.87</v>
      </c>
      <c r="E118" s="9">
        <f t="shared" si="2"/>
        <v>69.87</v>
      </c>
      <c r="F118" s="33" t="s">
        <v>199</v>
      </c>
      <c r="G118" s="5" t="s">
        <v>15</v>
      </c>
      <c r="H118" s="33" t="s">
        <v>209</v>
      </c>
      <c r="I118" s="6"/>
      <c r="J118" s="6"/>
      <c r="K118" s="6"/>
      <c r="L118" s="7"/>
      <c r="M118" s="7"/>
      <c r="N118" s="26">
        <f t="shared" si="3"/>
        <v>69.87</v>
      </c>
      <c r="O118" s="6"/>
    </row>
    <row r="119" spans="1:15">
      <c r="A119" t="s">
        <v>210</v>
      </c>
      <c r="B119" t="s">
        <v>207</v>
      </c>
      <c r="C119" t="s">
        <v>211</v>
      </c>
      <c r="D119" s="32">
        <v>69.87</v>
      </c>
      <c r="E119" s="9">
        <f t="shared" si="2"/>
        <v>69.87</v>
      </c>
      <c r="F119" s="33" t="s">
        <v>199</v>
      </c>
      <c r="G119" s="5" t="s">
        <v>15</v>
      </c>
      <c r="H119" s="33" t="s">
        <v>209</v>
      </c>
      <c r="I119" s="6"/>
      <c r="J119" s="6"/>
      <c r="K119" s="6"/>
      <c r="L119" s="7"/>
      <c r="M119" s="7"/>
      <c r="N119" s="26">
        <f t="shared" si="3"/>
        <v>69.87</v>
      </c>
      <c r="O119" s="6"/>
    </row>
    <row r="120" spans="1:15">
      <c r="A120" t="s">
        <v>212</v>
      </c>
      <c r="B120" t="s">
        <v>207</v>
      </c>
      <c r="C120" t="s">
        <v>213</v>
      </c>
      <c r="D120" s="32">
        <v>137</v>
      </c>
      <c r="E120" s="9">
        <f t="shared" si="2"/>
        <v>137</v>
      </c>
      <c r="F120" s="33" t="s">
        <v>199</v>
      </c>
      <c r="G120" s="5" t="s">
        <v>15</v>
      </c>
      <c r="H120" s="33" t="s">
        <v>209</v>
      </c>
      <c r="I120" s="6"/>
      <c r="J120" s="6"/>
      <c r="K120" s="6"/>
      <c r="L120" s="7"/>
      <c r="M120" s="7"/>
      <c r="N120" s="26">
        <f t="shared" si="3"/>
        <v>137</v>
      </c>
      <c r="O120" s="6"/>
    </row>
    <row r="121" spans="1:15">
      <c r="A121" t="s">
        <v>214</v>
      </c>
      <c r="B121" t="s">
        <v>207</v>
      </c>
      <c r="C121" t="s">
        <v>215</v>
      </c>
      <c r="D121" s="32">
        <v>66.010000000000005</v>
      </c>
      <c r="E121" s="9">
        <f t="shared" si="2"/>
        <v>66.010000000000005</v>
      </c>
      <c r="F121" s="33" t="s">
        <v>199</v>
      </c>
      <c r="G121" s="5" t="s">
        <v>15</v>
      </c>
      <c r="H121" s="33" t="s">
        <v>209</v>
      </c>
      <c r="I121" s="6"/>
      <c r="J121" s="6"/>
      <c r="K121" s="6"/>
      <c r="L121" s="7"/>
      <c r="M121" s="7"/>
      <c r="N121" s="26">
        <f t="shared" si="3"/>
        <v>66.010000000000005</v>
      </c>
      <c r="O121" s="6"/>
    </row>
    <row r="122" spans="1:15">
      <c r="A122" t="s">
        <v>216</v>
      </c>
      <c r="B122" t="s">
        <v>217</v>
      </c>
      <c r="C122" t="s">
        <v>218</v>
      </c>
      <c r="D122" s="32">
        <v>4.1500000000000004</v>
      </c>
      <c r="E122" s="9">
        <f t="shared" si="2"/>
        <v>4.1500000000000004</v>
      </c>
      <c r="F122" s="33" t="s">
        <v>199</v>
      </c>
      <c r="G122" s="5" t="s">
        <v>15</v>
      </c>
      <c r="H122" s="33" t="s">
        <v>209</v>
      </c>
      <c r="I122" s="6"/>
      <c r="J122" s="6"/>
      <c r="K122" s="6"/>
      <c r="L122" s="7"/>
      <c r="M122" s="7"/>
      <c r="N122" s="26">
        <f t="shared" si="3"/>
        <v>4.1500000000000004</v>
      </c>
      <c r="O122" s="6"/>
    </row>
  </sheetData>
  <autoFilter ref="B1:N122">
    <filterColumn colId="6">
      <filters>
        <filter val="APNABAZAR"/>
        <filter val="AUM"/>
        <filter val="AUTOPLAZA"/>
        <filter val="BEST BUY"/>
        <filter val="CASTCO"/>
        <filter val="FEE"/>
        <filter val="GAS_TRIP"/>
        <filter val="GRATECLIPS"/>
        <filter val="HERTZ"/>
        <filter val="HOUSEOFSPICE"/>
        <filter val="KRISPY"/>
        <filter val="MCD"/>
        <filter val="MDORIANTAL"/>
        <filter val="PATTEL"/>
        <filter val="PUBLIX"/>
        <filter val="QUICKSILVER ORLANDO"/>
        <filter val="STARBUCKS"/>
        <filter val="SUBWAY"/>
        <filter val="SUBWAYIGNORE"/>
        <filter val="SUNPASS"/>
        <filter val="TACOBUS"/>
        <filter val="TAMPA GROSARY"/>
        <filter val="TANDOOR"/>
        <filter val="TEMPLE"/>
        <filter val="UNIVERSAL"/>
        <filter val="UNIVERSAL PARKING"/>
        <filter val="VERIZON"/>
        <filter val="WALGREENS"/>
        <filter val="WALMART"/>
        <filter val="WDW PASS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75"/>
  <sheetViews>
    <sheetView topLeftCell="B1" workbookViewId="0">
      <selection activeCell="E70" sqref="E70"/>
    </sheetView>
  </sheetViews>
  <sheetFormatPr baseColWidth="10" defaultRowHeight="15" x14ac:dyDescent="0"/>
  <cols>
    <col min="1" max="1" width="12.6640625" bestFit="1" customWidth="1"/>
    <col min="2" max="2" width="10.83203125" customWidth="1"/>
    <col min="3" max="3" width="61.5" bestFit="1" customWidth="1"/>
    <col min="4" max="4" width="0" hidden="1" customWidth="1"/>
    <col min="8" max="8" width="20.6640625" bestFit="1" customWidth="1"/>
    <col min="9" max="9" width="22.6640625" bestFit="1" customWidth="1"/>
    <col min="18" max="23" width="10.83203125" style="35"/>
  </cols>
  <sheetData>
    <row r="1" spans="1:2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6"/>
      <c r="J1" s="6"/>
      <c r="K1" s="6" t="s">
        <v>230</v>
      </c>
      <c r="L1" s="6" t="s">
        <v>229</v>
      </c>
      <c r="M1" s="6" t="s">
        <v>227</v>
      </c>
      <c r="N1" s="6" t="s">
        <v>226</v>
      </c>
      <c r="O1" s="7" t="s">
        <v>220</v>
      </c>
      <c r="P1" s="7" t="s">
        <v>219</v>
      </c>
      <c r="Q1" s="7" t="s">
        <v>228</v>
      </c>
      <c r="R1" s="34" t="s">
        <v>8</v>
      </c>
      <c r="S1" s="34" t="s">
        <v>221</v>
      </c>
      <c r="T1" s="34" t="s">
        <v>222</v>
      </c>
      <c r="U1" s="34" t="s">
        <v>223</v>
      </c>
      <c r="V1" s="34" t="s">
        <v>224</v>
      </c>
      <c r="W1" s="34" t="s">
        <v>225</v>
      </c>
    </row>
    <row r="2" spans="1:23">
      <c r="A2" s="5" t="s">
        <v>11</v>
      </c>
      <c r="B2" s="5" t="s">
        <v>12</v>
      </c>
      <c r="C2" s="8" t="s">
        <v>13</v>
      </c>
      <c r="D2" s="5">
        <v>37.159999999999997</v>
      </c>
      <c r="E2" s="9">
        <v>37.159999999999997</v>
      </c>
      <c r="F2" s="5" t="s">
        <v>14</v>
      </c>
      <c r="G2" s="5" t="s">
        <v>15</v>
      </c>
      <c r="H2" s="6" t="s">
        <v>16</v>
      </c>
      <c r="I2" s="6"/>
      <c r="J2" s="6"/>
      <c r="K2" s="6"/>
      <c r="L2" s="6"/>
      <c r="M2" s="6"/>
      <c r="N2" s="6"/>
      <c r="O2" s="7"/>
      <c r="P2" s="7"/>
      <c r="Q2" s="26">
        <f>(E2-L2-M2-N2-O2-P2)</f>
        <v>37.159999999999997</v>
      </c>
      <c r="R2" s="35">
        <f>(Q2/2)+O2</f>
        <v>18.579999999999998</v>
      </c>
      <c r="S2" s="35">
        <f>(Q2/2)+P2</f>
        <v>18.579999999999998</v>
      </c>
      <c r="T2" s="35">
        <f>(N2)</f>
        <v>0</v>
      </c>
      <c r="U2" s="35">
        <f>(L2)</f>
        <v>0</v>
      </c>
      <c r="V2" s="35">
        <f>(K2)</f>
        <v>0</v>
      </c>
      <c r="W2" s="35">
        <f>(M2)</f>
        <v>0</v>
      </c>
    </row>
    <row r="3" spans="1:23">
      <c r="A3" s="15" t="s">
        <v>23</v>
      </c>
      <c r="B3" s="5" t="s">
        <v>12</v>
      </c>
      <c r="C3" s="8" t="s">
        <v>24</v>
      </c>
      <c r="D3" s="5">
        <v>120</v>
      </c>
      <c r="E3" s="9">
        <v>120</v>
      </c>
      <c r="F3" s="5" t="s">
        <v>14</v>
      </c>
      <c r="G3" s="5" t="s">
        <v>15</v>
      </c>
      <c r="H3" s="6" t="s">
        <v>25</v>
      </c>
      <c r="I3" s="6"/>
      <c r="J3" s="6"/>
      <c r="K3" s="6"/>
      <c r="L3" s="6"/>
      <c r="M3" s="6"/>
      <c r="N3" s="6"/>
      <c r="O3" s="7"/>
      <c r="P3" s="7"/>
      <c r="Q3" s="26">
        <f t="shared" ref="Q3:Q59" si="0">(E3-L3-M3-N3-O3-P3)</f>
        <v>120</v>
      </c>
      <c r="R3" s="35">
        <f t="shared" ref="R3:R41" si="1">(Q3/2)+O3</f>
        <v>60</v>
      </c>
      <c r="S3" s="35">
        <f t="shared" ref="S3:S41" si="2">(Q3/2)+P3</f>
        <v>60</v>
      </c>
      <c r="T3" s="35">
        <f t="shared" ref="T3:T41" si="3">(N3)</f>
        <v>0</v>
      </c>
      <c r="U3" s="35">
        <f t="shared" ref="U3:U41" si="4">(L3)</f>
        <v>0</v>
      </c>
      <c r="V3" s="35">
        <f t="shared" ref="V3:V41" si="5">(K3)</f>
        <v>0</v>
      </c>
      <c r="W3" s="35">
        <f t="shared" ref="W3:W41" si="6">(M3)</f>
        <v>0</v>
      </c>
    </row>
    <row r="4" spans="1:23" hidden="1">
      <c r="A4" s="5" t="s">
        <v>23</v>
      </c>
      <c r="B4" s="5" t="s">
        <v>12</v>
      </c>
      <c r="C4" s="8" t="s">
        <v>26</v>
      </c>
      <c r="D4" s="5">
        <v>9.6300000000000008</v>
      </c>
      <c r="E4" s="9">
        <v>9.6300000000000008</v>
      </c>
      <c r="F4" s="5" t="s">
        <v>14</v>
      </c>
      <c r="G4" s="5" t="s">
        <v>15</v>
      </c>
      <c r="H4" s="6" t="s">
        <v>27</v>
      </c>
      <c r="I4" s="6"/>
      <c r="J4" s="6"/>
      <c r="K4" s="6"/>
      <c r="L4" s="6"/>
      <c r="M4" s="6"/>
      <c r="N4" s="6"/>
      <c r="O4" s="7"/>
      <c r="P4" s="7"/>
      <c r="Q4" s="26">
        <f t="shared" si="0"/>
        <v>9.6300000000000008</v>
      </c>
      <c r="R4" s="35">
        <f t="shared" si="1"/>
        <v>4.8150000000000004</v>
      </c>
      <c r="S4" s="35">
        <f t="shared" si="2"/>
        <v>4.8150000000000004</v>
      </c>
      <c r="T4" s="35">
        <f t="shared" si="3"/>
        <v>0</v>
      </c>
      <c r="U4" s="35">
        <f t="shared" si="4"/>
        <v>0</v>
      </c>
      <c r="V4" s="35">
        <f t="shared" si="5"/>
        <v>0</v>
      </c>
      <c r="W4" s="35">
        <f t="shared" si="6"/>
        <v>0</v>
      </c>
    </row>
    <row r="5" spans="1:23">
      <c r="A5" s="5" t="s">
        <v>28</v>
      </c>
      <c r="B5" s="5" t="s">
        <v>12</v>
      </c>
      <c r="C5" s="8" t="s">
        <v>29</v>
      </c>
      <c r="D5" s="5">
        <v>10.64</v>
      </c>
      <c r="E5" s="9">
        <v>10.64</v>
      </c>
      <c r="F5" s="5" t="s">
        <v>14</v>
      </c>
      <c r="G5" s="5" t="s">
        <v>15</v>
      </c>
      <c r="H5" s="6" t="s">
        <v>30</v>
      </c>
      <c r="I5" s="6"/>
      <c r="J5" s="6"/>
      <c r="K5" s="6"/>
      <c r="L5" s="6"/>
      <c r="M5" s="6"/>
      <c r="N5" s="6"/>
      <c r="O5" s="7"/>
      <c r="P5" s="7"/>
      <c r="Q5" s="26">
        <f t="shared" si="0"/>
        <v>10.64</v>
      </c>
      <c r="R5" s="35">
        <f t="shared" si="1"/>
        <v>5.32</v>
      </c>
      <c r="S5" s="35">
        <f t="shared" si="2"/>
        <v>5.32</v>
      </c>
      <c r="T5" s="35">
        <f t="shared" si="3"/>
        <v>0</v>
      </c>
      <c r="U5" s="35">
        <f t="shared" si="4"/>
        <v>0</v>
      </c>
      <c r="V5" s="35">
        <f t="shared" si="5"/>
        <v>0</v>
      </c>
      <c r="W5" s="35">
        <f t="shared" si="6"/>
        <v>0</v>
      </c>
    </row>
    <row r="6" spans="1:23" hidden="1">
      <c r="A6" s="5" t="s">
        <v>31</v>
      </c>
      <c r="B6" s="5" t="s">
        <v>12</v>
      </c>
      <c r="C6" s="8" t="s">
        <v>32</v>
      </c>
      <c r="D6" s="5">
        <v>4.0599999999999996</v>
      </c>
      <c r="E6" s="9">
        <v>4.0599999999999996</v>
      </c>
      <c r="F6" s="5" t="s">
        <v>14</v>
      </c>
      <c r="G6" s="5" t="s">
        <v>15</v>
      </c>
      <c r="H6" s="6" t="s">
        <v>33</v>
      </c>
      <c r="I6" s="6"/>
      <c r="J6" s="6"/>
      <c r="K6" s="6"/>
      <c r="L6" s="6"/>
      <c r="M6" s="6"/>
      <c r="N6" s="6"/>
      <c r="O6" s="7"/>
      <c r="P6" s="7"/>
      <c r="Q6" s="26">
        <f t="shared" si="0"/>
        <v>4.0599999999999996</v>
      </c>
      <c r="R6" s="35">
        <f t="shared" si="1"/>
        <v>2.0299999999999998</v>
      </c>
      <c r="S6" s="35">
        <f t="shared" si="2"/>
        <v>2.0299999999999998</v>
      </c>
      <c r="T6" s="35">
        <f t="shared" si="3"/>
        <v>0</v>
      </c>
      <c r="U6" s="35">
        <f t="shared" si="4"/>
        <v>0</v>
      </c>
      <c r="V6" s="35">
        <f t="shared" si="5"/>
        <v>0</v>
      </c>
      <c r="W6" s="35">
        <f t="shared" si="6"/>
        <v>0</v>
      </c>
    </row>
    <row r="7" spans="1:23">
      <c r="A7" s="18">
        <v>41703</v>
      </c>
      <c r="B7" s="5" t="s">
        <v>12</v>
      </c>
      <c r="C7" s="8" t="s">
        <v>37</v>
      </c>
      <c r="D7" s="5">
        <v>15.34</v>
      </c>
      <c r="E7" s="9">
        <v>15.34</v>
      </c>
      <c r="F7" s="5" t="s">
        <v>14</v>
      </c>
      <c r="G7" s="5" t="s">
        <v>15</v>
      </c>
      <c r="H7" s="6" t="s">
        <v>38</v>
      </c>
      <c r="I7" s="6"/>
      <c r="J7" s="6"/>
      <c r="K7" s="6"/>
      <c r="L7" s="6"/>
      <c r="M7" s="6"/>
      <c r="N7" s="6"/>
      <c r="O7" s="7"/>
      <c r="P7" s="7"/>
      <c r="Q7" s="26">
        <f t="shared" si="0"/>
        <v>15.34</v>
      </c>
      <c r="R7" s="35">
        <f t="shared" si="1"/>
        <v>7.67</v>
      </c>
      <c r="S7" s="35">
        <f t="shared" si="2"/>
        <v>7.67</v>
      </c>
      <c r="T7" s="35">
        <f t="shared" si="3"/>
        <v>0</v>
      </c>
      <c r="U7" s="35">
        <f t="shared" si="4"/>
        <v>0</v>
      </c>
      <c r="V7" s="35">
        <f t="shared" si="5"/>
        <v>0</v>
      </c>
      <c r="W7" s="35">
        <f t="shared" si="6"/>
        <v>0</v>
      </c>
    </row>
    <row r="8" spans="1:23">
      <c r="A8" s="15" t="s">
        <v>39</v>
      </c>
      <c r="B8" s="5" t="s">
        <v>12</v>
      </c>
      <c r="C8" s="8" t="s">
        <v>40</v>
      </c>
      <c r="D8" s="5">
        <v>9.3800000000000008</v>
      </c>
      <c r="E8" s="9">
        <v>9.3800000000000008</v>
      </c>
      <c r="F8" s="5" t="s">
        <v>14</v>
      </c>
      <c r="G8" s="5" t="s">
        <v>15</v>
      </c>
      <c r="H8" s="6" t="s">
        <v>25</v>
      </c>
      <c r="I8" s="6"/>
      <c r="J8" s="6"/>
      <c r="K8" s="6"/>
      <c r="L8" s="6"/>
      <c r="M8" s="6"/>
      <c r="N8" s="6"/>
      <c r="O8" s="7"/>
      <c r="P8" s="7"/>
      <c r="Q8" s="26">
        <f t="shared" si="0"/>
        <v>9.3800000000000008</v>
      </c>
      <c r="R8" s="35">
        <f t="shared" si="1"/>
        <v>4.6900000000000004</v>
      </c>
      <c r="S8" s="35">
        <f t="shared" si="2"/>
        <v>4.6900000000000004</v>
      </c>
      <c r="T8" s="35">
        <f t="shared" si="3"/>
        <v>0</v>
      </c>
      <c r="U8" s="35">
        <f t="shared" si="4"/>
        <v>0</v>
      </c>
      <c r="V8" s="35">
        <f t="shared" si="5"/>
        <v>0</v>
      </c>
      <c r="W8" s="35">
        <f t="shared" si="6"/>
        <v>0</v>
      </c>
    </row>
    <row r="9" spans="1:23" hidden="1">
      <c r="A9" s="18">
        <v>41732</v>
      </c>
      <c r="B9" s="5" t="s">
        <v>12</v>
      </c>
      <c r="C9" s="8" t="s">
        <v>46</v>
      </c>
      <c r="D9" s="5">
        <v>2.14</v>
      </c>
      <c r="E9" s="9">
        <v>2.14</v>
      </c>
      <c r="F9" s="5" t="s">
        <v>14</v>
      </c>
      <c r="G9" s="5" t="s">
        <v>15</v>
      </c>
      <c r="H9" s="6" t="s">
        <v>33</v>
      </c>
      <c r="I9" s="6"/>
      <c r="J9" s="6"/>
      <c r="K9" s="6"/>
      <c r="L9" s="6"/>
      <c r="M9" s="6"/>
      <c r="N9" s="6"/>
      <c r="O9" s="7"/>
      <c r="P9" s="7"/>
      <c r="Q9" s="26">
        <f t="shared" si="0"/>
        <v>2.14</v>
      </c>
      <c r="R9" s="35">
        <f t="shared" si="1"/>
        <v>1.07</v>
      </c>
      <c r="S9" s="35">
        <f t="shared" si="2"/>
        <v>1.07</v>
      </c>
      <c r="T9" s="35">
        <f t="shared" si="3"/>
        <v>0</v>
      </c>
      <c r="U9" s="35">
        <f t="shared" si="4"/>
        <v>0</v>
      </c>
      <c r="V9" s="35">
        <f t="shared" si="5"/>
        <v>0</v>
      </c>
      <c r="W9" s="35">
        <f t="shared" si="6"/>
        <v>0</v>
      </c>
    </row>
    <row r="10" spans="1:23" hidden="1">
      <c r="A10" s="5" t="s">
        <v>47</v>
      </c>
      <c r="B10" s="5" t="s">
        <v>12</v>
      </c>
      <c r="C10" s="8" t="s">
        <v>48</v>
      </c>
      <c r="D10" s="5">
        <v>6.96</v>
      </c>
      <c r="E10" s="9">
        <v>6.96</v>
      </c>
      <c r="F10" s="5" t="s">
        <v>14</v>
      </c>
      <c r="G10" s="5" t="s">
        <v>15</v>
      </c>
      <c r="H10" s="6" t="s">
        <v>49</v>
      </c>
      <c r="I10" s="6"/>
      <c r="J10" s="6"/>
      <c r="K10" s="6"/>
      <c r="L10" s="6"/>
      <c r="M10" s="6"/>
      <c r="N10" s="6"/>
      <c r="O10" s="7"/>
      <c r="P10" s="7"/>
      <c r="Q10" s="26">
        <f t="shared" si="0"/>
        <v>6.96</v>
      </c>
      <c r="R10" s="35">
        <f t="shared" si="1"/>
        <v>3.48</v>
      </c>
      <c r="S10" s="35">
        <f t="shared" si="2"/>
        <v>3.48</v>
      </c>
      <c r="T10" s="35">
        <f t="shared" si="3"/>
        <v>0</v>
      </c>
      <c r="U10" s="35">
        <f t="shared" si="4"/>
        <v>0</v>
      </c>
      <c r="V10" s="35">
        <f t="shared" si="5"/>
        <v>0</v>
      </c>
      <c r="W10" s="35">
        <f t="shared" si="6"/>
        <v>0</v>
      </c>
    </row>
    <row r="11" spans="1:23">
      <c r="A11" s="15">
        <v>41945</v>
      </c>
      <c r="B11" s="5" t="s">
        <v>12</v>
      </c>
      <c r="C11" s="8" t="s">
        <v>51</v>
      </c>
      <c r="D11" s="5">
        <v>22.99</v>
      </c>
      <c r="E11" s="9">
        <v>22.99</v>
      </c>
      <c r="F11" s="5" t="s">
        <v>14</v>
      </c>
      <c r="G11" s="5" t="s">
        <v>15</v>
      </c>
      <c r="H11" s="6" t="s">
        <v>52</v>
      </c>
      <c r="I11" s="6"/>
      <c r="J11" s="6"/>
      <c r="K11" s="6"/>
      <c r="L11" s="6"/>
      <c r="M11" s="6"/>
      <c r="N11" s="6"/>
      <c r="O11" s="7"/>
      <c r="P11" s="7"/>
      <c r="Q11" s="26">
        <f t="shared" si="0"/>
        <v>22.99</v>
      </c>
      <c r="R11" s="35">
        <f t="shared" si="1"/>
        <v>11.494999999999999</v>
      </c>
      <c r="S11" s="35">
        <f t="shared" si="2"/>
        <v>11.494999999999999</v>
      </c>
      <c r="T11" s="35">
        <f t="shared" si="3"/>
        <v>0</v>
      </c>
      <c r="U11" s="35">
        <f t="shared" si="4"/>
        <v>0</v>
      </c>
      <c r="V11" s="35">
        <f t="shared" si="5"/>
        <v>0</v>
      </c>
      <c r="W11" s="35">
        <f t="shared" si="6"/>
        <v>0</v>
      </c>
    </row>
    <row r="12" spans="1:23">
      <c r="A12" s="15" t="s">
        <v>70</v>
      </c>
      <c r="B12" s="5" t="s">
        <v>53</v>
      </c>
      <c r="C12" s="8" t="s">
        <v>71</v>
      </c>
      <c r="D12" s="5">
        <v>-3</v>
      </c>
      <c r="E12" s="9">
        <v>3</v>
      </c>
      <c r="F12" s="19" t="s">
        <v>55</v>
      </c>
      <c r="G12" s="5" t="s">
        <v>15</v>
      </c>
      <c r="H12" s="6" t="s">
        <v>72</v>
      </c>
      <c r="I12" s="6"/>
      <c r="J12" s="6"/>
      <c r="K12" s="6"/>
      <c r="L12" s="6"/>
      <c r="M12" s="6"/>
      <c r="N12" s="6"/>
      <c r="O12" s="7"/>
      <c r="P12" s="7"/>
      <c r="Q12" s="26">
        <f t="shared" si="0"/>
        <v>3</v>
      </c>
      <c r="R12" s="35">
        <f t="shared" si="1"/>
        <v>1.5</v>
      </c>
      <c r="S12" s="35">
        <f t="shared" si="2"/>
        <v>1.5</v>
      </c>
      <c r="T12" s="35">
        <f t="shared" si="3"/>
        <v>0</v>
      </c>
      <c r="U12" s="35">
        <f t="shared" si="4"/>
        <v>0</v>
      </c>
      <c r="V12" s="35">
        <f t="shared" si="5"/>
        <v>0</v>
      </c>
      <c r="W12" s="35">
        <f t="shared" si="6"/>
        <v>0</v>
      </c>
    </row>
    <row r="13" spans="1:23" hidden="1">
      <c r="A13" s="5" t="s">
        <v>75</v>
      </c>
      <c r="B13" s="5" t="s">
        <v>53</v>
      </c>
      <c r="C13" s="8" t="s">
        <v>76</v>
      </c>
      <c r="D13" s="5">
        <v>-7.28</v>
      </c>
      <c r="E13" s="9">
        <v>7.28</v>
      </c>
      <c r="F13" s="19" t="s">
        <v>55</v>
      </c>
      <c r="G13" s="5" t="s">
        <v>15</v>
      </c>
      <c r="H13" s="6" t="s">
        <v>77</v>
      </c>
      <c r="I13" s="6"/>
      <c r="J13" s="6"/>
      <c r="K13" s="6"/>
      <c r="L13" s="6"/>
      <c r="M13" s="6"/>
      <c r="N13" s="6"/>
      <c r="O13" s="7"/>
      <c r="P13" s="7"/>
      <c r="Q13" s="26">
        <f t="shared" si="0"/>
        <v>7.28</v>
      </c>
      <c r="R13" s="35">
        <f t="shared" si="1"/>
        <v>3.64</v>
      </c>
      <c r="S13" s="35">
        <f t="shared" si="2"/>
        <v>3.64</v>
      </c>
      <c r="T13" s="35">
        <f t="shared" si="3"/>
        <v>0</v>
      </c>
      <c r="U13" s="35">
        <f t="shared" si="4"/>
        <v>0</v>
      </c>
      <c r="V13" s="35">
        <f t="shared" si="5"/>
        <v>0</v>
      </c>
      <c r="W13" s="35">
        <f t="shared" si="6"/>
        <v>0</v>
      </c>
    </row>
    <row r="14" spans="1:23">
      <c r="A14" s="15" t="s">
        <v>73</v>
      </c>
      <c r="B14" s="5" t="s">
        <v>53</v>
      </c>
      <c r="C14" s="8" t="s">
        <v>78</v>
      </c>
      <c r="D14" s="5">
        <v>-15.26</v>
      </c>
      <c r="E14" s="9">
        <v>15.26</v>
      </c>
      <c r="F14" s="19" t="s">
        <v>55</v>
      </c>
      <c r="G14" s="5" t="s">
        <v>15</v>
      </c>
      <c r="H14" s="6" t="s">
        <v>79</v>
      </c>
      <c r="I14" s="6"/>
      <c r="J14" s="6"/>
      <c r="K14" s="6"/>
      <c r="L14" s="6"/>
      <c r="M14" s="6"/>
      <c r="N14" s="6"/>
      <c r="O14" s="7"/>
      <c r="P14" s="7"/>
      <c r="Q14" s="26">
        <f t="shared" si="0"/>
        <v>15.26</v>
      </c>
      <c r="R14" s="35">
        <f t="shared" si="1"/>
        <v>7.63</v>
      </c>
      <c r="S14" s="35">
        <f t="shared" si="2"/>
        <v>7.63</v>
      </c>
      <c r="T14" s="35">
        <f t="shared" si="3"/>
        <v>0</v>
      </c>
      <c r="U14" s="35">
        <f t="shared" si="4"/>
        <v>0</v>
      </c>
      <c r="V14" s="35">
        <f t="shared" si="5"/>
        <v>0</v>
      </c>
      <c r="W14" s="35">
        <f t="shared" si="6"/>
        <v>0</v>
      </c>
    </row>
    <row r="15" spans="1:23">
      <c r="A15" s="15" t="s">
        <v>80</v>
      </c>
      <c r="B15" s="5" t="s">
        <v>53</v>
      </c>
      <c r="C15" s="8" t="s">
        <v>81</v>
      </c>
      <c r="D15" s="5">
        <v>-73.540000000000006</v>
      </c>
      <c r="E15" s="9">
        <v>73.540000000000006</v>
      </c>
      <c r="F15" s="19" t="s">
        <v>55</v>
      </c>
      <c r="G15" s="5" t="s">
        <v>15</v>
      </c>
      <c r="H15" s="6" t="s">
        <v>82</v>
      </c>
      <c r="I15" s="6"/>
      <c r="J15" s="6"/>
      <c r="K15" s="6"/>
      <c r="L15" s="6"/>
      <c r="M15" s="6"/>
      <c r="N15" s="6"/>
      <c r="O15" s="7"/>
      <c r="P15" s="7"/>
      <c r="Q15" s="26">
        <f t="shared" si="0"/>
        <v>73.540000000000006</v>
      </c>
      <c r="R15" s="35">
        <f t="shared" si="1"/>
        <v>36.770000000000003</v>
      </c>
      <c r="S15" s="35">
        <f t="shared" si="2"/>
        <v>36.770000000000003</v>
      </c>
      <c r="T15" s="35">
        <f t="shared" si="3"/>
        <v>0</v>
      </c>
      <c r="U15" s="35">
        <f t="shared" si="4"/>
        <v>0</v>
      </c>
      <c r="V15" s="35">
        <f t="shared" si="5"/>
        <v>0</v>
      </c>
      <c r="W15" s="35">
        <f t="shared" si="6"/>
        <v>0</v>
      </c>
    </row>
    <row r="16" spans="1:23">
      <c r="A16" s="15" t="s">
        <v>80</v>
      </c>
      <c r="B16" s="5" t="s">
        <v>53</v>
      </c>
      <c r="C16" s="8" t="s">
        <v>83</v>
      </c>
      <c r="D16" s="5">
        <v>-19.37</v>
      </c>
      <c r="E16" s="9">
        <v>19.37</v>
      </c>
      <c r="F16" s="19" t="s">
        <v>55</v>
      </c>
      <c r="G16" s="5" t="s">
        <v>15</v>
      </c>
      <c r="H16" s="6" t="s">
        <v>84</v>
      </c>
      <c r="I16" s="6"/>
      <c r="J16" s="6"/>
      <c r="K16" s="6"/>
      <c r="L16" s="6"/>
      <c r="M16" s="6"/>
      <c r="N16" s="6"/>
      <c r="O16" s="7"/>
      <c r="P16" s="7"/>
      <c r="Q16" s="26">
        <f t="shared" si="0"/>
        <v>19.37</v>
      </c>
      <c r="R16" s="35">
        <f t="shared" si="1"/>
        <v>9.6850000000000005</v>
      </c>
      <c r="S16" s="35">
        <f t="shared" si="2"/>
        <v>9.6850000000000005</v>
      </c>
      <c r="T16" s="35">
        <f t="shared" si="3"/>
        <v>0</v>
      </c>
      <c r="U16" s="35">
        <f t="shared" si="4"/>
        <v>0</v>
      </c>
      <c r="V16" s="35">
        <f t="shared" si="5"/>
        <v>0</v>
      </c>
      <c r="W16" s="35">
        <f t="shared" si="6"/>
        <v>0</v>
      </c>
    </row>
    <row r="17" spans="1:23">
      <c r="A17" s="15" t="s">
        <v>85</v>
      </c>
      <c r="B17" s="5" t="s">
        <v>53</v>
      </c>
      <c r="C17" s="8" t="s">
        <v>86</v>
      </c>
      <c r="D17" s="5">
        <v>-34.75</v>
      </c>
      <c r="E17" s="9">
        <v>34.75</v>
      </c>
      <c r="F17" s="19" t="s">
        <v>55</v>
      </c>
      <c r="G17" s="5" t="s">
        <v>15</v>
      </c>
      <c r="H17" s="6" t="s">
        <v>52</v>
      </c>
      <c r="I17" s="6"/>
      <c r="J17" s="6"/>
      <c r="K17" s="6"/>
      <c r="L17" s="6"/>
      <c r="M17" s="6"/>
      <c r="N17" s="6"/>
      <c r="O17" s="7"/>
      <c r="P17" s="7"/>
      <c r="Q17" s="26">
        <f t="shared" si="0"/>
        <v>34.75</v>
      </c>
      <c r="R17" s="35">
        <f t="shared" si="1"/>
        <v>17.375</v>
      </c>
      <c r="S17" s="35">
        <f t="shared" si="2"/>
        <v>17.375</v>
      </c>
      <c r="T17" s="35">
        <f t="shared" si="3"/>
        <v>0</v>
      </c>
      <c r="U17" s="35">
        <f t="shared" si="4"/>
        <v>0</v>
      </c>
      <c r="V17" s="35">
        <f t="shared" si="5"/>
        <v>0</v>
      </c>
      <c r="W17" s="35">
        <f t="shared" si="6"/>
        <v>0</v>
      </c>
    </row>
    <row r="18" spans="1:23">
      <c r="A18" s="5" t="s">
        <v>87</v>
      </c>
      <c r="B18" s="5" t="s">
        <v>53</v>
      </c>
      <c r="C18" s="8" t="s">
        <v>88</v>
      </c>
      <c r="D18" s="5">
        <v>-67.45</v>
      </c>
      <c r="E18" s="9">
        <v>67.45</v>
      </c>
      <c r="F18" s="19" t="s">
        <v>55</v>
      </c>
      <c r="G18" s="5" t="s">
        <v>15</v>
      </c>
      <c r="H18" s="6" t="s">
        <v>36</v>
      </c>
      <c r="I18" s="6"/>
      <c r="J18" s="6"/>
      <c r="K18" s="6"/>
      <c r="L18" s="6"/>
      <c r="M18" s="6"/>
      <c r="N18" s="6"/>
      <c r="O18" s="7"/>
      <c r="P18" s="7"/>
      <c r="Q18" s="26">
        <f t="shared" si="0"/>
        <v>67.45</v>
      </c>
      <c r="R18" s="35">
        <f t="shared" si="1"/>
        <v>33.725000000000001</v>
      </c>
      <c r="S18" s="35">
        <f t="shared" si="2"/>
        <v>33.725000000000001</v>
      </c>
      <c r="T18" s="35">
        <f t="shared" si="3"/>
        <v>0</v>
      </c>
      <c r="U18" s="35">
        <f t="shared" si="4"/>
        <v>0</v>
      </c>
      <c r="V18" s="35">
        <f t="shared" si="5"/>
        <v>0</v>
      </c>
      <c r="W18" s="35">
        <f t="shared" si="6"/>
        <v>0</v>
      </c>
    </row>
    <row r="19" spans="1:23" ht="20" customHeight="1">
      <c r="A19" s="22" t="s">
        <v>93</v>
      </c>
      <c r="B19" s="23"/>
      <c r="C19" s="24" t="s">
        <v>94</v>
      </c>
      <c r="D19" s="22">
        <v>73.13</v>
      </c>
      <c r="E19" s="9">
        <v>73.13</v>
      </c>
      <c r="F19" s="23" t="s">
        <v>91</v>
      </c>
      <c r="G19" s="23" t="s">
        <v>92</v>
      </c>
      <c r="H19" s="25" t="s">
        <v>95</v>
      </c>
      <c r="I19" s="25" t="s">
        <v>96</v>
      </c>
      <c r="J19" s="25"/>
      <c r="K19" s="25"/>
      <c r="L19" s="25"/>
      <c r="M19" s="25"/>
      <c r="N19" s="25"/>
      <c r="O19" s="26"/>
      <c r="P19" s="26"/>
      <c r="Q19" s="26">
        <f t="shared" si="0"/>
        <v>73.13</v>
      </c>
      <c r="R19" s="35">
        <f t="shared" si="1"/>
        <v>36.564999999999998</v>
      </c>
      <c r="S19" s="35">
        <f t="shared" si="2"/>
        <v>36.564999999999998</v>
      </c>
      <c r="T19" s="35">
        <f t="shared" si="3"/>
        <v>0</v>
      </c>
      <c r="U19" s="35">
        <f t="shared" si="4"/>
        <v>0</v>
      </c>
      <c r="V19" s="35">
        <f t="shared" si="5"/>
        <v>0</v>
      </c>
      <c r="W19" s="35">
        <f t="shared" si="6"/>
        <v>0</v>
      </c>
    </row>
    <row r="20" spans="1:23" ht="15" customHeight="1">
      <c r="A20" s="27" t="s">
        <v>100</v>
      </c>
      <c r="B20" s="5"/>
      <c r="C20" s="21" t="s">
        <v>102</v>
      </c>
      <c r="D20" s="20">
        <v>6.3</v>
      </c>
      <c r="E20" s="9">
        <v>6.3</v>
      </c>
      <c r="F20" s="19" t="s">
        <v>91</v>
      </c>
      <c r="G20" s="5" t="s">
        <v>15</v>
      </c>
      <c r="H20" s="6" t="s">
        <v>103</v>
      </c>
      <c r="I20" s="6"/>
      <c r="J20" s="6"/>
      <c r="K20" s="6"/>
      <c r="L20" s="6"/>
      <c r="M20" s="6"/>
      <c r="N20" s="6"/>
      <c r="O20" s="7"/>
      <c r="P20" s="7"/>
      <c r="Q20" s="26">
        <f t="shared" si="0"/>
        <v>6.3</v>
      </c>
      <c r="R20" s="35">
        <f t="shared" si="1"/>
        <v>3.15</v>
      </c>
      <c r="S20" s="35">
        <f t="shared" si="2"/>
        <v>3.15</v>
      </c>
      <c r="T20" s="35">
        <f t="shared" si="3"/>
        <v>0</v>
      </c>
      <c r="U20" s="35">
        <f t="shared" si="4"/>
        <v>0</v>
      </c>
      <c r="V20" s="35">
        <f t="shared" si="5"/>
        <v>0</v>
      </c>
      <c r="W20" s="35">
        <f t="shared" si="6"/>
        <v>0</v>
      </c>
    </row>
    <row r="21" spans="1:23" ht="17" customHeight="1">
      <c r="A21" s="27" t="s">
        <v>100</v>
      </c>
      <c r="B21" s="5"/>
      <c r="C21" s="21" t="s">
        <v>102</v>
      </c>
      <c r="D21" s="20">
        <v>20.97</v>
      </c>
      <c r="E21" s="9">
        <v>20.97</v>
      </c>
      <c r="F21" s="19" t="s">
        <v>91</v>
      </c>
      <c r="G21" s="5" t="s">
        <v>15</v>
      </c>
      <c r="H21" s="6" t="s">
        <v>103</v>
      </c>
      <c r="I21" s="6"/>
      <c r="J21" s="6"/>
      <c r="K21" s="6"/>
      <c r="L21" s="6"/>
      <c r="M21" s="6"/>
      <c r="N21" s="6"/>
      <c r="O21" s="7"/>
      <c r="P21" s="7"/>
      <c r="Q21" s="26">
        <f t="shared" si="0"/>
        <v>20.97</v>
      </c>
      <c r="R21" s="35">
        <f t="shared" si="1"/>
        <v>10.484999999999999</v>
      </c>
      <c r="S21" s="35">
        <f t="shared" si="2"/>
        <v>10.484999999999999</v>
      </c>
      <c r="T21" s="35">
        <f t="shared" si="3"/>
        <v>0</v>
      </c>
      <c r="U21" s="35">
        <f t="shared" si="4"/>
        <v>0</v>
      </c>
      <c r="V21" s="35">
        <f t="shared" si="5"/>
        <v>0</v>
      </c>
      <c r="W21" s="35">
        <f t="shared" si="6"/>
        <v>0</v>
      </c>
    </row>
    <row r="22" spans="1:23" ht="17" customHeight="1">
      <c r="A22" s="27" t="s">
        <v>105</v>
      </c>
      <c r="B22" s="5"/>
      <c r="C22" s="21" t="s">
        <v>102</v>
      </c>
      <c r="D22" s="20">
        <v>30.58</v>
      </c>
      <c r="E22" s="9">
        <v>30.58</v>
      </c>
      <c r="F22" s="19" t="s">
        <v>91</v>
      </c>
      <c r="G22" s="5" t="s">
        <v>15</v>
      </c>
      <c r="H22" s="6" t="s">
        <v>103</v>
      </c>
      <c r="I22" s="6"/>
      <c r="J22" s="6"/>
      <c r="K22" s="6"/>
      <c r="L22" s="6"/>
      <c r="M22" s="6"/>
      <c r="N22" s="6"/>
      <c r="O22" s="7"/>
      <c r="P22" s="7"/>
      <c r="Q22" s="26">
        <f t="shared" si="0"/>
        <v>30.58</v>
      </c>
      <c r="R22" s="35">
        <f t="shared" si="1"/>
        <v>15.29</v>
      </c>
      <c r="S22" s="35">
        <f t="shared" si="2"/>
        <v>15.29</v>
      </c>
      <c r="T22" s="35">
        <f t="shared" si="3"/>
        <v>0</v>
      </c>
      <c r="U22" s="35">
        <f t="shared" si="4"/>
        <v>0</v>
      </c>
      <c r="V22" s="35">
        <f t="shared" si="5"/>
        <v>0</v>
      </c>
      <c r="W22" s="35">
        <f t="shared" si="6"/>
        <v>0</v>
      </c>
    </row>
    <row r="23" spans="1:23" ht="19" hidden="1" customHeight="1">
      <c r="A23" s="20" t="s">
        <v>108</v>
      </c>
      <c r="B23" s="5"/>
      <c r="C23" s="21" t="s">
        <v>109</v>
      </c>
      <c r="D23" s="20">
        <v>3.96</v>
      </c>
      <c r="E23" s="9">
        <v>3.96</v>
      </c>
      <c r="F23" s="19" t="s">
        <v>91</v>
      </c>
      <c r="G23" s="5" t="s">
        <v>15</v>
      </c>
      <c r="H23" s="6" t="s">
        <v>67</v>
      </c>
      <c r="I23" s="6"/>
      <c r="J23" s="6"/>
      <c r="K23" s="6"/>
      <c r="L23" s="6"/>
      <c r="M23" s="6"/>
      <c r="N23" s="6"/>
      <c r="O23" s="7"/>
      <c r="P23" s="7"/>
      <c r="Q23" s="26">
        <f t="shared" si="0"/>
        <v>3.96</v>
      </c>
      <c r="R23" s="35">
        <f t="shared" si="1"/>
        <v>1.98</v>
      </c>
      <c r="S23" s="35">
        <f t="shared" si="2"/>
        <v>1.98</v>
      </c>
      <c r="T23" s="35">
        <f t="shared" si="3"/>
        <v>0</v>
      </c>
      <c r="U23" s="35">
        <f t="shared" si="4"/>
        <v>0</v>
      </c>
      <c r="V23" s="35">
        <f t="shared" si="5"/>
        <v>0</v>
      </c>
      <c r="W23" s="35">
        <f t="shared" si="6"/>
        <v>0</v>
      </c>
    </row>
    <row r="24" spans="1:23" ht="15" customHeight="1">
      <c r="A24" s="22" t="s">
        <v>110</v>
      </c>
      <c r="B24" s="23"/>
      <c r="C24" s="24" t="s">
        <v>98</v>
      </c>
      <c r="D24" s="22">
        <v>49.86</v>
      </c>
      <c r="E24" s="9">
        <v>49.86</v>
      </c>
      <c r="F24" s="23" t="s">
        <v>91</v>
      </c>
      <c r="G24" s="23" t="s">
        <v>15</v>
      </c>
      <c r="H24" s="25" t="s">
        <v>95</v>
      </c>
      <c r="I24" s="25" t="s">
        <v>96</v>
      </c>
      <c r="J24" s="25"/>
      <c r="K24" s="25"/>
      <c r="L24" s="25"/>
      <c r="M24" s="25"/>
      <c r="N24" s="25"/>
      <c r="O24" s="26"/>
      <c r="P24" s="26"/>
      <c r="Q24" s="26">
        <f t="shared" si="0"/>
        <v>49.86</v>
      </c>
      <c r="R24" s="35">
        <f t="shared" si="1"/>
        <v>24.93</v>
      </c>
      <c r="S24" s="35">
        <f t="shared" si="2"/>
        <v>24.93</v>
      </c>
      <c r="T24" s="35">
        <f t="shared" si="3"/>
        <v>0</v>
      </c>
      <c r="U24" s="35">
        <f t="shared" si="4"/>
        <v>0</v>
      </c>
      <c r="V24" s="35">
        <f t="shared" si="5"/>
        <v>0</v>
      </c>
      <c r="W24" s="35">
        <f t="shared" si="6"/>
        <v>0</v>
      </c>
    </row>
    <row r="25" spans="1:23" ht="18" customHeight="1">
      <c r="A25" s="27" t="s">
        <v>110</v>
      </c>
      <c r="B25" s="5"/>
      <c r="C25" s="21" t="s">
        <v>111</v>
      </c>
      <c r="D25" s="20">
        <v>5</v>
      </c>
      <c r="E25" s="9">
        <v>5</v>
      </c>
      <c r="F25" s="19" t="s">
        <v>91</v>
      </c>
      <c r="G25" s="5" t="s">
        <v>15</v>
      </c>
      <c r="H25" s="6" t="s">
        <v>72</v>
      </c>
      <c r="I25" s="6"/>
      <c r="J25" s="6"/>
      <c r="K25" s="6"/>
      <c r="L25" s="6"/>
      <c r="M25" s="6"/>
      <c r="N25" s="6"/>
      <c r="O25" s="7"/>
      <c r="P25" s="7"/>
      <c r="Q25" s="26">
        <f t="shared" si="0"/>
        <v>5</v>
      </c>
      <c r="R25" s="35">
        <f t="shared" si="1"/>
        <v>2.5</v>
      </c>
      <c r="S25" s="35">
        <f t="shared" si="2"/>
        <v>2.5</v>
      </c>
      <c r="T25" s="35">
        <f t="shared" si="3"/>
        <v>0</v>
      </c>
      <c r="U25" s="35">
        <f t="shared" si="4"/>
        <v>0</v>
      </c>
      <c r="V25" s="35">
        <f t="shared" si="5"/>
        <v>0</v>
      </c>
      <c r="W25" s="35">
        <f t="shared" si="6"/>
        <v>0</v>
      </c>
    </row>
    <row r="26" spans="1:23" ht="17" customHeight="1">
      <c r="A26" s="27" t="s">
        <v>110</v>
      </c>
      <c r="B26" s="5"/>
      <c r="C26" s="21" t="s">
        <v>111</v>
      </c>
      <c r="D26" s="20">
        <v>34</v>
      </c>
      <c r="E26" s="9">
        <v>34</v>
      </c>
      <c r="F26" s="19" t="s">
        <v>91</v>
      </c>
      <c r="G26" s="5" t="s">
        <v>15</v>
      </c>
      <c r="H26" s="6" t="s">
        <v>72</v>
      </c>
      <c r="I26" s="6"/>
      <c r="J26" s="6"/>
      <c r="K26" s="6"/>
      <c r="L26" s="6"/>
      <c r="M26" s="6"/>
      <c r="N26" s="6"/>
      <c r="O26" s="7"/>
      <c r="P26" s="7"/>
      <c r="Q26" s="26">
        <f t="shared" si="0"/>
        <v>34</v>
      </c>
      <c r="R26" s="35">
        <f t="shared" si="1"/>
        <v>17</v>
      </c>
      <c r="S26" s="35">
        <f t="shared" si="2"/>
        <v>17</v>
      </c>
      <c r="T26" s="35">
        <f t="shared" si="3"/>
        <v>0</v>
      </c>
      <c r="U26" s="35">
        <f t="shared" si="4"/>
        <v>0</v>
      </c>
      <c r="V26" s="35">
        <f t="shared" si="5"/>
        <v>0</v>
      </c>
      <c r="W26" s="35">
        <f t="shared" si="6"/>
        <v>0</v>
      </c>
    </row>
    <row r="27" spans="1:23" ht="22" customHeight="1">
      <c r="A27" s="20" t="s">
        <v>114</v>
      </c>
      <c r="B27" s="5"/>
      <c r="C27" s="21" t="s">
        <v>115</v>
      </c>
      <c r="D27" s="20">
        <v>60.39</v>
      </c>
      <c r="E27" s="9">
        <v>60.39</v>
      </c>
      <c r="F27" s="19" t="s">
        <v>91</v>
      </c>
      <c r="G27" s="5" t="s">
        <v>15</v>
      </c>
      <c r="H27" s="6" t="s">
        <v>116</v>
      </c>
      <c r="I27" s="6" t="s">
        <v>117</v>
      </c>
      <c r="J27" s="6"/>
      <c r="K27" s="6"/>
      <c r="L27" s="6"/>
      <c r="M27" s="6"/>
      <c r="N27" s="6"/>
      <c r="O27" s="7"/>
      <c r="P27" s="7"/>
      <c r="Q27" s="26">
        <f t="shared" si="0"/>
        <v>60.39</v>
      </c>
      <c r="R27" s="35">
        <f t="shared" si="1"/>
        <v>30.195</v>
      </c>
      <c r="S27" s="35">
        <f t="shared" si="2"/>
        <v>30.195</v>
      </c>
      <c r="T27" s="35">
        <f t="shared" si="3"/>
        <v>0</v>
      </c>
      <c r="U27" s="35">
        <f t="shared" si="4"/>
        <v>0</v>
      </c>
      <c r="V27" s="35">
        <f t="shared" si="5"/>
        <v>0</v>
      </c>
      <c r="W27" s="35">
        <f t="shared" si="6"/>
        <v>0</v>
      </c>
    </row>
    <row r="28" spans="1:23" ht="20" customHeight="1">
      <c r="A28" s="22" t="s">
        <v>119</v>
      </c>
      <c r="B28" s="23"/>
      <c r="C28" s="24" t="s">
        <v>94</v>
      </c>
      <c r="D28" s="22">
        <v>134.09</v>
      </c>
      <c r="E28" s="9">
        <v>134.09</v>
      </c>
      <c r="F28" s="23" t="s">
        <v>91</v>
      </c>
      <c r="G28" s="23" t="s">
        <v>15</v>
      </c>
      <c r="H28" s="25" t="s">
        <v>95</v>
      </c>
      <c r="I28" s="25" t="s">
        <v>96</v>
      </c>
      <c r="J28" s="25"/>
      <c r="K28" s="25"/>
      <c r="L28" s="25"/>
      <c r="M28" s="25"/>
      <c r="N28" s="25"/>
      <c r="O28" s="26"/>
      <c r="P28" s="26"/>
      <c r="Q28" s="26">
        <f t="shared" si="0"/>
        <v>134.09</v>
      </c>
      <c r="R28" s="35">
        <f t="shared" si="1"/>
        <v>67.045000000000002</v>
      </c>
      <c r="S28" s="35">
        <f t="shared" si="2"/>
        <v>67.045000000000002</v>
      </c>
      <c r="T28" s="35">
        <f t="shared" si="3"/>
        <v>0</v>
      </c>
      <c r="U28" s="35">
        <f t="shared" si="4"/>
        <v>0</v>
      </c>
      <c r="V28" s="35">
        <f t="shared" si="5"/>
        <v>0</v>
      </c>
      <c r="W28" s="35">
        <f t="shared" si="6"/>
        <v>0</v>
      </c>
    </row>
    <row r="29" spans="1:23" ht="17" customHeight="1">
      <c r="A29" s="20" t="s">
        <v>80</v>
      </c>
      <c r="B29" s="5"/>
      <c r="C29" s="21" t="s">
        <v>126</v>
      </c>
      <c r="D29" s="20">
        <v>8.5500000000000007</v>
      </c>
      <c r="E29" s="9">
        <v>8.5500000000000007</v>
      </c>
      <c r="F29" s="19" t="s">
        <v>91</v>
      </c>
      <c r="G29" s="5" t="s">
        <v>15</v>
      </c>
      <c r="H29" s="6" t="s">
        <v>127</v>
      </c>
      <c r="I29" s="6"/>
      <c r="J29" s="6"/>
      <c r="K29" s="6"/>
      <c r="L29" s="6"/>
      <c r="M29" s="6"/>
      <c r="N29" s="6"/>
      <c r="O29" s="7"/>
      <c r="P29" s="7"/>
      <c r="Q29" s="26">
        <f t="shared" si="0"/>
        <v>8.5500000000000007</v>
      </c>
      <c r="R29" s="35">
        <f t="shared" si="1"/>
        <v>4.2750000000000004</v>
      </c>
      <c r="S29" s="35">
        <f t="shared" si="2"/>
        <v>4.2750000000000004</v>
      </c>
      <c r="T29" s="35">
        <f t="shared" si="3"/>
        <v>0</v>
      </c>
      <c r="U29" s="35">
        <f t="shared" si="4"/>
        <v>0</v>
      </c>
      <c r="V29" s="35">
        <f t="shared" si="5"/>
        <v>0</v>
      </c>
      <c r="W29" s="35">
        <f t="shared" si="6"/>
        <v>0</v>
      </c>
    </row>
    <row r="30" spans="1:23" ht="16" customHeight="1">
      <c r="A30" s="22" t="s">
        <v>128</v>
      </c>
      <c r="B30" s="23"/>
      <c r="C30" s="24" t="s">
        <v>94</v>
      </c>
      <c r="D30" s="22">
        <v>90.1</v>
      </c>
      <c r="E30" s="9">
        <v>90.1</v>
      </c>
      <c r="F30" s="23" t="s">
        <v>91</v>
      </c>
      <c r="G30" s="23" t="s">
        <v>15</v>
      </c>
      <c r="H30" s="25" t="s">
        <v>95</v>
      </c>
      <c r="I30" s="25" t="s">
        <v>96</v>
      </c>
      <c r="J30" s="25"/>
      <c r="K30" s="25"/>
      <c r="L30" s="25"/>
      <c r="M30" s="25"/>
      <c r="N30" s="25"/>
      <c r="O30" s="26"/>
      <c r="P30" s="26"/>
      <c r="Q30" s="26">
        <f t="shared" si="0"/>
        <v>90.1</v>
      </c>
      <c r="R30" s="35">
        <f t="shared" si="1"/>
        <v>45.05</v>
      </c>
      <c r="S30" s="35">
        <f t="shared" si="2"/>
        <v>45.05</v>
      </c>
      <c r="T30" s="35">
        <f t="shared" si="3"/>
        <v>0</v>
      </c>
      <c r="U30" s="35">
        <f t="shared" si="4"/>
        <v>0</v>
      </c>
      <c r="V30" s="35">
        <f t="shared" si="5"/>
        <v>0</v>
      </c>
      <c r="W30" s="35">
        <f t="shared" si="6"/>
        <v>0</v>
      </c>
    </row>
    <row r="31" spans="1:23" ht="21" customHeight="1">
      <c r="A31" s="22" t="s">
        <v>129</v>
      </c>
      <c r="B31" s="23"/>
      <c r="C31" s="24" t="s">
        <v>98</v>
      </c>
      <c r="D31" s="22">
        <v>55.7</v>
      </c>
      <c r="E31" s="9">
        <v>55.7</v>
      </c>
      <c r="F31" s="23" t="s">
        <v>91</v>
      </c>
      <c r="G31" s="23" t="s">
        <v>15</v>
      </c>
      <c r="H31" s="25" t="s">
        <v>95</v>
      </c>
      <c r="I31" s="25" t="s">
        <v>96</v>
      </c>
      <c r="J31" s="25"/>
      <c r="K31" s="25"/>
      <c r="L31" s="25"/>
      <c r="M31" s="25"/>
      <c r="N31" s="25"/>
      <c r="O31" s="26"/>
      <c r="P31" s="26"/>
      <c r="Q31" s="26">
        <f t="shared" si="0"/>
        <v>55.7</v>
      </c>
      <c r="R31" s="35">
        <f t="shared" si="1"/>
        <v>27.85</v>
      </c>
      <c r="S31" s="35">
        <f t="shared" si="2"/>
        <v>27.85</v>
      </c>
      <c r="T31" s="35">
        <f t="shared" si="3"/>
        <v>0</v>
      </c>
      <c r="U31" s="35">
        <f t="shared" si="4"/>
        <v>0</v>
      </c>
      <c r="V31" s="35">
        <f t="shared" si="5"/>
        <v>0</v>
      </c>
      <c r="W31" s="35">
        <f t="shared" si="6"/>
        <v>0</v>
      </c>
    </row>
    <row r="32" spans="1:23" hidden="1">
      <c r="A32" s="20" t="s">
        <v>129</v>
      </c>
      <c r="B32" s="5"/>
      <c r="C32" s="21" t="s">
        <v>130</v>
      </c>
      <c r="D32" s="20">
        <v>14.34</v>
      </c>
      <c r="E32" s="9">
        <v>14.34</v>
      </c>
      <c r="F32" s="19" t="s">
        <v>91</v>
      </c>
      <c r="G32" s="5" t="s">
        <v>15</v>
      </c>
      <c r="H32" s="6" t="s">
        <v>27</v>
      </c>
      <c r="I32" s="6"/>
      <c r="J32" s="6"/>
      <c r="K32" s="6"/>
      <c r="L32" s="6"/>
      <c r="M32" s="6"/>
      <c r="N32" s="6"/>
      <c r="O32" s="7"/>
      <c r="P32" s="7"/>
      <c r="Q32" s="26">
        <f t="shared" si="0"/>
        <v>14.34</v>
      </c>
      <c r="R32" s="35">
        <f t="shared" si="1"/>
        <v>7.17</v>
      </c>
      <c r="S32" s="35">
        <f t="shared" si="2"/>
        <v>7.17</v>
      </c>
      <c r="T32" s="35">
        <f t="shared" si="3"/>
        <v>0</v>
      </c>
      <c r="U32" s="35">
        <f t="shared" si="4"/>
        <v>0</v>
      </c>
      <c r="V32" s="35">
        <f t="shared" si="5"/>
        <v>0</v>
      </c>
      <c r="W32" s="35">
        <f t="shared" si="6"/>
        <v>0</v>
      </c>
    </row>
    <row r="33" spans="1:23" hidden="1">
      <c r="A33" s="20" t="s">
        <v>131</v>
      </c>
      <c r="B33" s="5"/>
      <c r="C33" s="21" t="s">
        <v>99</v>
      </c>
      <c r="D33" s="20">
        <v>2.14</v>
      </c>
      <c r="E33" s="9">
        <v>2.14</v>
      </c>
      <c r="F33" s="19" t="s">
        <v>91</v>
      </c>
      <c r="G33" s="5" t="s">
        <v>15</v>
      </c>
      <c r="H33" s="6" t="s">
        <v>33</v>
      </c>
      <c r="I33" s="6"/>
      <c r="J33" s="6"/>
      <c r="K33" s="6"/>
      <c r="L33" s="6"/>
      <c r="M33" s="6"/>
      <c r="N33" s="6"/>
      <c r="O33" s="7"/>
      <c r="P33" s="7"/>
      <c r="Q33" s="26">
        <f t="shared" si="0"/>
        <v>2.14</v>
      </c>
      <c r="R33" s="35">
        <f t="shared" si="1"/>
        <v>1.07</v>
      </c>
      <c r="S33" s="35">
        <f t="shared" si="2"/>
        <v>1.07</v>
      </c>
      <c r="T33" s="35">
        <f t="shared" si="3"/>
        <v>0</v>
      </c>
      <c r="U33" s="35">
        <f t="shared" si="4"/>
        <v>0</v>
      </c>
      <c r="V33" s="35">
        <f t="shared" si="5"/>
        <v>0</v>
      </c>
      <c r="W33" s="35">
        <f t="shared" si="6"/>
        <v>0</v>
      </c>
    </row>
    <row r="34" spans="1:23" hidden="1">
      <c r="A34" s="20" t="s">
        <v>133</v>
      </c>
      <c r="B34" s="5"/>
      <c r="C34" s="21" t="s">
        <v>134</v>
      </c>
      <c r="D34" s="20">
        <v>6.96</v>
      </c>
      <c r="E34" s="9">
        <v>6.96</v>
      </c>
      <c r="F34" s="19" t="s">
        <v>91</v>
      </c>
      <c r="G34" s="5" t="s">
        <v>15</v>
      </c>
      <c r="H34" s="6" t="s">
        <v>27</v>
      </c>
      <c r="I34" s="6"/>
      <c r="J34" s="6"/>
      <c r="K34" s="6"/>
      <c r="L34" s="6"/>
      <c r="M34" s="6"/>
      <c r="N34" s="6"/>
      <c r="O34" s="7"/>
      <c r="P34" s="7"/>
      <c r="Q34" s="26">
        <f t="shared" si="0"/>
        <v>6.96</v>
      </c>
      <c r="R34" s="35">
        <f t="shared" si="1"/>
        <v>3.48</v>
      </c>
      <c r="S34" s="35">
        <f t="shared" si="2"/>
        <v>3.48</v>
      </c>
      <c r="T34" s="35">
        <f t="shared" si="3"/>
        <v>0</v>
      </c>
      <c r="U34" s="35">
        <f t="shared" si="4"/>
        <v>0</v>
      </c>
      <c r="V34" s="35">
        <f t="shared" si="5"/>
        <v>0</v>
      </c>
      <c r="W34" s="35">
        <f t="shared" si="6"/>
        <v>0</v>
      </c>
    </row>
    <row r="35" spans="1:23">
      <c r="A35" s="22" t="s">
        <v>73</v>
      </c>
      <c r="B35" s="23"/>
      <c r="C35" s="24" t="s">
        <v>94</v>
      </c>
      <c r="D35" s="22">
        <v>94.66</v>
      </c>
      <c r="E35" s="9">
        <v>94.66</v>
      </c>
      <c r="F35" s="23" t="s">
        <v>91</v>
      </c>
      <c r="G35" s="23" t="s">
        <v>15</v>
      </c>
      <c r="H35" s="25" t="s">
        <v>95</v>
      </c>
      <c r="I35" s="25" t="s">
        <v>96</v>
      </c>
      <c r="J35" s="25"/>
      <c r="K35" s="25"/>
      <c r="L35" s="25"/>
      <c r="M35" s="25"/>
      <c r="N35" s="25"/>
      <c r="O35" s="26"/>
      <c r="P35" s="26"/>
      <c r="Q35" s="26">
        <f t="shared" si="0"/>
        <v>94.66</v>
      </c>
      <c r="R35" s="35">
        <f t="shared" si="1"/>
        <v>47.33</v>
      </c>
      <c r="S35" s="35">
        <f t="shared" si="2"/>
        <v>47.33</v>
      </c>
      <c r="T35" s="35">
        <f t="shared" si="3"/>
        <v>0</v>
      </c>
      <c r="U35" s="35">
        <f t="shared" si="4"/>
        <v>0</v>
      </c>
      <c r="V35" s="35">
        <f t="shared" si="5"/>
        <v>0</v>
      </c>
      <c r="W35" s="35">
        <f t="shared" si="6"/>
        <v>0</v>
      </c>
    </row>
    <row r="36" spans="1:23">
      <c r="A36" s="22" t="s">
        <v>57</v>
      </c>
      <c r="B36" s="23"/>
      <c r="C36" s="24" t="s">
        <v>94</v>
      </c>
      <c r="D36" s="22">
        <v>117.68</v>
      </c>
      <c r="E36" s="9">
        <v>117.68</v>
      </c>
      <c r="F36" s="23" t="s">
        <v>91</v>
      </c>
      <c r="G36" s="23" t="s">
        <v>15</v>
      </c>
      <c r="H36" s="25" t="s">
        <v>95</v>
      </c>
      <c r="I36" s="25" t="s">
        <v>138</v>
      </c>
      <c r="J36" s="25"/>
      <c r="K36" s="25"/>
      <c r="L36" s="25"/>
      <c r="M36" s="25"/>
      <c r="N36" s="25"/>
      <c r="O36" s="26">
        <v>84.99</v>
      </c>
      <c r="P36" s="26"/>
      <c r="Q36" s="26">
        <f t="shared" si="0"/>
        <v>32.690000000000012</v>
      </c>
      <c r="R36" s="35">
        <f t="shared" si="1"/>
        <v>101.33500000000001</v>
      </c>
      <c r="S36" s="35">
        <f t="shared" si="2"/>
        <v>16.345000000000006</v>
      </c>
      <c r="T36" s="35">
        <f t="shared" si="3"/>
        <v>0</v>
      </c>
      <c r="U36" s="35">
        <f t="shared" si="4"/>
        <v>0</v>
      </c>
      <c r="V36" s="35">
        <f t="shared" si="5"/>
        <v>0</v>
      </c>
      <c r="W36" s="35">
        <f t="shared" si="6"/>
        <v>0</v>
      </c>
    </row>
    <row r="37" spans="1:23">
      <c r="A37" s="22" t="s">
        <v>139</v>
      </c>
      <c r="B37" s="23"/>
      <c r="C37" s="24" t="s">
        <v>94</v>
      </c>
      <c r="D37" s="22">
        <v>6.99</v>
      </c>
      <c r="E37" s="9">
        <v>6.99</v>
      </c>
      <c r="F37" s="23" t="s">
        <v>91</v>
      </c>
      <c r="G37" s="23" t="s">
        <v>15</v>
      </c>
      <c r="H37" s="25" t="s">
        <v>95</v>
      </c>
      <c r="I37" s="25" t="s">
        <v>96</v>
      </c>
      <c r="J37" s="25"/>
      <c r="K37" s="25"/>
      <c r="L37" s="25"/>
      <c r="M37" s="25"/>
      <c r="N37" s="25"/>
      <c r="O37" s="26"/>
      <c r="P37" s="26"/>
      <c r="Q37" s="26">
        <f t="shared" si="0"/>
        <v>6.99</v>
      </c>
      <c r="R37" s="35">
        <f t="shared" si="1"/>
        <v>3.4950000000000001</v>
      </c>
      <c r="S37" s="35">
        <f t="shared" si="2"/>
        <v>3.4950000000000001</v>
      </c>
      <c r="T37" s="35">
        <f t="shared" si="3"/>
        <v>0</v>
      </c>
      <c r="U37" s="35">
        <f t="shared" si="4"/>
        <v>0</v>
      </c>
      <c r="V37" s="35">
        <f t="shared" si="5"/>
        <v>0</v>
      </c>
      <c r="W37" s="35">
        <f t="shared" si="6"/>
        <v>0</v>
      </c>
    </row>
    <row r="38" spans="1:23">
      <c r="A38" s="22" t="s">
        <v>140</v>
      </c>
      <c r="B38" s="23"/>
      <c r="C38" s="24" t="s">
        <v>94</v>
      </c>
      <c r="D38" s="22">
        <v>155.55000000000001</v>
      </c>
      <c r="E38" s="9">
        <v>155.55000000000001</v>
      </c>
      <c r="F38" s="23" t="s">
        <v>91</v>
      </c>
      <c r="G38" s="23" t="s">
        <v>15</v>
      </c>
      <c r="H38" s="25" t="s">
        <v>95</v>
      </c>
      <c r="I38" s="25" t="s">
        <v>141</v>
      </c>
      <c r="J38" s="25">
        <v>53.980000000000004</v>
      </c>
      <c r="K38" s="25"/>
      <c r="L38" s="25"/>
      <c r="M38" s="25"/>
      <c r="N38" s="25">
        <v>3.7786</v>
      </c>
      <c r="O38" s="26"/>
      <c r="P38" s="26">
        <v>57.758600000000001</v>
      </c>
      <c r="Q38" s="26">
        <f t="shared" si="0"/>
        <v>94.012799999999999</v>
      </c>
      <c r="R38" s="35">
        <f t="shared" si="1"/>
        <v>47.006399999999999</v>
      </c>
      <c r="S38" s="35">
        <f t="shared" si="2"/>
        <v>104.765</v>
      </c>
      <c r="T38" s="35">
        <f t="shared" si="3"/>
        <v>3.7786</v>
      </c>
      <c r="U38" s="35">
        <f t="shared" si="4"/>
        <v>0</v>
      </c>
      <c r="V38" s="35">
        <f t="shared" si="5"/>
        <v>0</v>
      </c>
      <c r="W38" s="35">
        <f t="shared" si="6"/>
        <v>0</v>
      </c>
    </row>
    <row r="39" spans="1:23">
      <c r="A39" s="27" t="s">
        <v>140</v>
      </c>
      <c r="B39" s="5"/>
      <c r="C39" s="21" t="s">
        <v>102</v>
      </c>
      <c r="D39" s="20">
        <v>20.66</v>
      </c>
      <c r="E39" s="9">
        <v>20.66</v>
      </c>
      <c r="F39" s="19" t="s">
        <v>91</v>
      </c>
      <c r="G39" s="5" t="s">
        <v>15</v>
      </c>
      <c r="H39" s="6" t="s">
        <v>103</v>
      </c>
      <c r="I39" s="6"/>
      <c r="J39" s="6"/>
      <c r="K39" s="6"/>
      <c r="L39" s="6"/>
      <c r="M39" s="6"/>
      <c r="N39" s="6"/>
      <c r="O39" s="7"/>
      <c r="P39" s="7"/>
      <c r="Q39" s="26">
        <f t="shared" si="0"/>
        <v>20.66</v>
      </c>
      <c r="R39" s="35">
        <f t="shared" si="1"/>
        <v>10.33</v>
      </c>
      <c r="S39" s="35">
        <f t="shared" si="2"/>
        <v>10.33</v>
      </c>
      <c r="T39" s="35">
        <f t="shared" si="3"/>
        <v>0</v>
      </c>
      <c r="U39" s="35">
        <f t="shared" si="4"/>
        <v>0</v>
      </c>
      <c r="V39" s="35">
        <f t="shared" si="5"/>
        <v>0</v>
      </c>
      <c r="W39" s="35">
        <f t="shared" si="6"/>
        <v>0</v>
      </c>
    </row>
    <row r="40" spans="1:23">
      <c r="A40" s="22" t="s">
        <v>142</v>
      </c>
      <c r="B40" s="23"/>
      <c r="C40" s="24" t="s">
        <v>94</v>
      </c>
      <c r="D40" s="22">
        <v>45.98</v>
      </c>
      <c r="E40" s="9">
        <v>45.98</v>
      </c>
      <c r="F40" s="23" t="s">
        <v>91</v>
      </c>
      <c r="G40" s="23" t="s">
        <v>15</v>
      </c>
      <c r="H40" s="25" t="s">
        <v>95</v>
      </c>
      <c r="I40" s="25" t="s">
        <v>96</v>
      </c>
      <c r="J40" s="25"/>
      <c r="K40" s="25"/>
      <c r="L40" s="25"/>
      <c r="M40" s="25"/>
      <c r="N40" s="25"/>
      <c r="O40" s="26"/>
      <c r="P40" s="26"/>
      <c r="Q40" s="26">
        <f t="shared" si="0"/>
        <v>45.98</v>
      </c>
      <c r="R40" s="35">
        <f t="shared" si="1"/>
        <v>22.99</v>
      </c>
      <c r="S40" s="35">
        <f t="shared" si="2"/>
        <v>22.99</v>
      </c>
      <c r="T40" s="35">
        <f t="shared" si="3"/>
        <v>0</v>
      </c>
      <c r="U40" s="35">
        <f t="shared" si="4"/>
        <v>0</v>
      </c>
      <c r="V40" s="35">
        <f t="shared" si="5"/>
        <v>0</v>
      </c>
      <c r="W40" s="35">
        <f t="shared" si="6"/>
        <v>0</v>
      </c>
    </row>
    <row r="41" spans="1:23">
      <c r="A41" s="20" t="s">
        <v>143</v>
      </c>
      <c r="B41" s="5"/>
      <c r="C41" s="21" t="s">
        <v>144</v>
      </c>
      <c r="D41" s="20">
        <v>745.48</v>
      </c>
      <c r="E41" s="9">
        <v>745.48</v>
      </c>
      <c r="F41" s="19" t="s">
        <v>91</v>
      </c>
      <c r="G41" s="5" t="s">
        <v>15</v>
      </c>
      <c r="H41" s="6" t="s">
        <v>145</v>
      </c>
      <c r="I41" s="6"/>
      <c r="J41" s="6"/>
      <c r="K41" s="6"/>
      <c r="L41" s="6"/>
      <c r="M41" s="6"/>
      <c r="N41" s="6"/>
      <c r="O41" s="7"/>
      <c r="P41" s="7"/>
      <c r="Q41" s="26">
        <f t="shared" si="0"/>
        <v>745.48</v>
      </c>
      <c r="R41" s="35">
        <f t="shared" si="1"/>
        <v>372.74</v>
      </c>
      <c r="S41" s="35">
        <f t="shared" si="2"/>
        <v>372.74</v>
      </c>
      <c r="T41" s="35">
        <f t="shared" si="3"/>
        <v>0</v>
      </c>
      <c r="U41" s="35">
        <f t="shared" si="4"/>
        <v>0</v>
      </c>
      <c r="V41" s="35">
        <f t="shared" si="5"/>
        <v>0</v>
      </c>
      <c r="W41" s="35">
        <f t="shared" si="6"/>
        <v>0</v>
      </c>
    </row>
    <row r="42" spans="1:23">
      <c r="A42" s="20" t="s">
        <v>146</v>
      </c>
      <c r="B42" s="5"/>
      <c r="C42" s="21" t="s">
        <v>147</v>
      </c>
      <c r="D42" s="20">
        <v>138.44</v>
      </c>
      <c r="E42" s="9">
        <v>138.44</v>
      </c>
      <c r="F42" s="19" t="s">
        <v>91</v>
      </c>
      <c r="G42" s="5" t="s">
        <v>15</v>
      </c>
      <c r="H42" s="6" t="s">
        <v>148</v>
      </c>
      <c r="I42" s="6"/>
      <c r="J42" s="6"/>
      <c r="K42" s="6"/>
      <c r="L42" s="6"/>
      <c r="M42" s="6">
        <v>20</v>
      </c>
      <c r="N42" s="6">
        <v>20</v>
      </c>
      <c r="O42" s="7"/>
      <c r="P42" s="7"/>
      <c r="Q42" s="36">
        <f t="shared" si="0"/>
        <v>98.44</v>
      </c>
      <c r="R42" s="35">
        <f>Q42</f>
        <v>98.44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</row>
    <row r="43" spans="1:23">
      <c r="A43" s="20" t="s">
        <v>146</v>
      </c>
      <c r="B43" s="5"/>
      <c r="C43" s="21" t="s">
        <v>149</v>
      </c>
      <c r="D43" s="20">
        <v>22</v>
      </c>
      <c r="E43" s="9">
        <v>22</v>
      </c>
      <c r="F43" s="19" t="s">
        <v>91</v>
      </c>
      <c r="G43" s="5" t="s">
        <v>15</v>
      </c>
      <c r="H43" s="6" t="s">
        <v>150</v>
      </c>
      <c r="I43" s="6"/>
      <c r="J43" s="6"/>
      <c r="K43" s="6"/>
      <c r="L43" s="6"/>
      <c r="M43" s="6"/>
      <c r="N43" s="6"/>
      <c r="O43" s="7"/>
      <c r="P43" s="7"/>
      <c r="Q43" s="26">
        <f t="shared" si="0"/>
        <v>22</v>
      </c>
      <c r="R43" s="35">
        <f t="shared" ref="R43" si="7">(Q43/2)+O43</f>
        <v>11</v>
      </c>
      <c r="S43" s="35">
        <f t="shared" ref="S43" si="8">(Q43/2)+P43</f>
        <v>11</v>
      </c>
      <c r="T43" s="35">
        <f t="shared" ref="T43" si="9">(N43)</f>
        <v>0</v>
      </c>
      <c r="U43" s="35">
        <f t="shared" ref="U43" si="10">(L43)</f>
        <v>0</v>
      </c>
      <c r="V43" s="35">
        <f t="shared" ref="V43" si="11">(K43)</f>
        <v>0</v>
      </c>
      <c r="W43" s="35">
        <f t="shared" ref="W43" si="12">(M43)</f>
        <v>0</v>
      </c>
    </row>
    <row r="44" spans="1:23">
      <c r="A44" s="22" t="s">
        <v>151</v>
      </c>
      <c r="B44" s="23"/>
      <c r="C44" s="24" t="s">
        <v>94</v>
      </c>
      <c r="D44" s="22">
        <v>42.88</v>
      </c>
      <c r="E44" s="9">
        <v>42.88</v>
      </c>
      <c r="F44" s="23" t="s">
        <v>91</v>
      </c>
      <c r="G44" s="23" t="s">
        <v>15</v>
      </c>
      <c r="H44" s="25" t="s">
        <v>95</v>
      </c>
      <c r="I44" s="25" t="s">
        <v>96</v>
      </c>
      <c r="J44" s="25"/>
      <c r="K44" s="25"/>
      <c r="L44" s="25"/>
      <c r="M44" s="25"/>
      <c r="N44" s="25"/>
      <c r="O44" s="26"/>
      <c r="P44" s="26"/>
      <c r="Q44" s="26">
        <f t="shared" si="0"/>
        <v>42.88</v>
      </c>
      <c r="R44" s="35">
        <f t="shared" ref="R44:R74" si="13">(Q44/2)+O44</f>
        <v>21.44</v>
      </c>
      <c r="S44" s="35">
        <f t="shared" ref="S44:S74" si="14">(Q44/2)+P44</f>
        <v>21.44</v>
      </c>
      <c r="T44" s="35">
        <f t="shared" ref="T44:T74" si="15">(N44)</f>
        <v>0</v>
      </c>
      <c r="U44" s="35">
        <f t="shared" ref="U44:U74" si="16">(L44)</f>
        <v>0</v>
      </c>
      <c r="V44" s="35">
        <f t="shared" ref="V44:V74" si="17">(K44)</f>
        <v>0</v>
      </c>
      <c r="W44" s="35">
        <f t="shared" ref="W44:W74" si="18">(M44)</f>
        <v>0</v>
      </c>
    </row>
    <row r="45" spans="1:23">
      <c r="A45" s="22" t="s">
        <v>151</v>
      </c>
      <c r="B45" s="23"/>
      <c r="C45" s="24" t="s">
        <v>94</v>
      </c>
      <c r="D45" s="22">
        <v>45.36</v>
      </c>
      <c r="E45" s="9">
        <v>45.36</v>
      </c>
      <c r="F45" s="23" t="s">
        <v>91</v>
      </c>
      <c r="G45" s="23" t="s">
        <v>15</v>
      </c>
      <c r="H45" s="25" t="s">
        <v>95</v>
      </c>
      <c r="I45" s="25" t="s">
        <v>96</v>
      </c>
      <c r="J45" s="25"/>
      <c r="K45" s="25"/>
      <c r="L45" s="25"/>
      <c r="M45" s="25"/>
      <c r="N45" s="25"/>
      <c r="O45" s="26"/>
      <c r="P45" s="26"/>
      <c r="Q45" s="26">
        <f t="shared" si="0"/>
        <v>45.36</v>
      </c>
      <c r="R45" s="35">
        <f t="shared" si="13"/>
        <v>22.68</v>
      </c>
      <c r="S45" s="35">
        <f t="shared" si="14"/>
        <v>22.68</v>
      </c>
      <c r="T45" s="35">
        <f t="shared" si="15"/>
        <v>0</v>
      </c>
      <c r="U45" s="35">
        <f t="shared" si="16"/>
        <v>0</v>
      </c>
      <c r="V45" s="35">
        <f t="shared" si="17"/>
        <v>0</v>
      </c>
      <c r="W45" s="35">
        <f t="shared" si="18"/>
        <v>0</v>
      </c>
    </row>
    <row r="46" spans="1:23">
      <c r="A46" s="27" t="s">
        <v>154</v>
      </c>
      <c r="B46" s="5"/>
      <c r="C46" s="21" t="s">
        <v>155</v>
      </c>
      <c r="D46" s="20">
        <v>13.12</v>
      </c>
      <c r="E46" s="9">
        <v>13.12</v>
      </c>
      <c r="F46" s="19" t="s">
        <v>91</v>
      </c>
      <c r="G46" s="5" t="s">
        <v>15</v>
      </c>
      <c r="H46" s="6" t="s">
        <v>84</v>
      </c>
      <c r="I46" s="6"/>
      <c r="J46" s="6"/>
      <c r="K46" s="6"/>
      <c r="L46" s="6"/>
      <c r="M46" s="6"/>
      <c r="N46" s="6"/>
      <c r="O46" s="7"/>
      <c r="P46" s="7"/>
      <c r="Q46" s="26">
        <f t="shared" si="0"/>
        <v>13.12</v>
      </c>
      <c r="R46" s="35">
        <f t="shared" si="13"/>
        <v>6.56</v>
      </c>
      <c r="S46" s="35">
        <f t="shared" si="14"/>
        <v>6.56</v>
      </c>
      <c r="T46" s="35">
        <f t="shared" si="15"/>
        <v>0</v>
      </c>
      <c r="U46" s="35">
        <f t="shared" si="16"/>
        <v>0</v>
      </c>
      <c r="V46" s="35">
        <f t="shared" si="17"/>
        <v>0</v>
      </c>
      <c r="W46" s="35">
        <f t="shared" si="18"/>
        <v>0</v>
      </c>
    </row>
    <row r="47" spans="1:23">
      <c r="A47" s="27" t="s">
        <v>154</v>
      </c>
      <c r="B47" s="5"/>
      <c r="C47" s="21" t="s">
        <v>158</v>
      </c>
      <c r="D47" s="20">
        <v>74.13</v>
      </c>
      <c r="E47" s="9">
        <v>74.13</v>
      </c>
      <c r="F47" s="19" t="s">
        <v>91</v>
      </c>
      <c r="G47" s="5" t="s">
        <v>15</v>
      </c>
      <c r="H47" s="6" t="s">
        <v>82</v>
      </c>
      <c r="I47" s="6"/>
      <c r="J47" s="6"/>
      <c r="K47" s="6"/>
      <c r="L47" s="6"/>
      <c r="M47" s="6"/>
      <c r="N47" s="6"/>
      <c r="O47" s="7"/>
      <c r="P47" s="7"/>
      <c r="Q47" s="26">
        <f t="shared" si="0"/>
        <v>74.13</v>
      </c>
      <c r="R47" s="35">
        <f t="shared" si="13"/>
        <v>37.064999999999998</v>
      </c>
      <c r="S47" s="35">
        <f t="shared" si="14"/>
        <v>37.064999999999998</v>
      </c>
      <c r="T47" s="35">
        <f t="shared" si="15"/>
        <v>0</v>
      </c>
      <c r="U47" s="35">
        <f t="shared" si="16"/>
        <v>0</v>
      </c>
      <c r="V47" s="35">
        <f t="shared" si="17"/>
        <v>0</v>
      </c>
      <c r="W47" s="35">
        <f t="shared" si="18"/>
        <v>0</v>
      </c>
    </row>
    <row r="48" spans="1:23">
      <c r="A48" s="22" t="s">
        <v>159</v>
      </c>
      <c r="B48" s="23"/>
      <c r="C48" s="24" t="s">
        <v>94</v>
      </c>
      <c r="D48" s="22">
        <v>100.53</v>
      </c>
      <c r="E48" s="9">
        <v>100.53</v>
      </c>
      <c r="F48" s="23" t="s">
        <v>91</v>
      </c>
      <c r="G48" s="23" t="s">
        <v>15</v>
      </c>
      <c r="H48" s="25" t="s">
        <v>95</v>
      </c>
      <c r="I48" s="25" t="s">
        <v>96</v>
      </c>
      <c r="J48" s="25"/>
      <c r="K48" s="25"/>
      <c r="L48" s="25"/>
      <c r="M48" s="25"/>
      <c r="N48" s="25"/>
      <c r="O48" s="26"/>
      <c r="P48" s="26"/>
      <c r="Q48" s="26">
        <f t="shared" si="0"/>
        <v>100.53</v>
      </c>
      <c r="R48" s="35">
        <f t="shared" si="13"/>
        <v>50.265000000000001</v>
      </c>
      <c r="S48" s="35">
        <f t="shared" si="14"/>
        <v>50.265000000000001</v>
      </c>
      <c r="T48" s="35">
        <f t="shared" si="15"/>
        <v>0</v>
      </c>
      <c r="U48" s="35">
        <f t="shared" si="16"/>
        <v>0</v>
      </c>
      <c r="V48" s="35">
        <f t="shared" si="17"/>
        <v>0</v>
      </c>
      <c r="W48" s="35">
        <f t="shared" si="18"/>
        <v>0</v>
      </c>
    </row>
    <row r="49" spans="1:23">
      <c r="A49" s="22" t="s">
        <v>160</v>
      </c>
      <c r="B49" s="23"/>
      <c r="C49" s="24" t="s">
        <v>94</v>
      </c>
      <c r="D49" s="22">
        <v>175.96</v>
      </c>
      <c r="E49" s="9">
        <v>175.96</v>
      </c>
      <c r="F49" s="23" t="s">
        <v>91</v>
      </c>
      <c r="G49" s="23" t="s">
        <v>15</v>
      </c>
      <c r="H49" s="25" t="s">
        <v>95</v>
      </c>
      <c r="I49" s="25" t="s">
        <v>96</v>
      </c>
      <c r="J49" s="25"/>
      <c r="K49" s="25"/>
      <c r="L49" s="25"/>
      <c r="M49" s="25"/>
      <c r="N49" s="25"/>
      <c r="O49" s="26"/>
      <c r="P49" s="26"/>
      <c r="Q49" s="26">
        <f t="shared" si="0"/>
        <v>175.96</v>
      </c>
      <c r="R49" s="35">
        <f t="shared" si="13"/>
        <v>87.98</v>
      </c>
      <c r="S49" s="35">
        <f t="shared" si="14"/>
        <v>87.98</v>
      </c>
      <c r="T49" s="35">
        <f t="shared" si="15"/>
        <v>0</v>
      </c>
      <c r="U49" s="35">
        <f t="shared" si="16"/>
        <v>0</v>
      </c>
      <c r="V49" s="35">
        <f t="shared" si="17"/>
        <v>0</v>
      </c>
      <c r="W49" s="35">
        <f t="shared" si="18"/>
        <v>0</v>
      </c>
    </row>
    <row r="50" spans="1:23">
      <c r="A50" s="20" t="s">
        <v>163</v>
      </c>
      <c r="B50" s="5"/>
      <c r="C50" s="21" t="s">
        <v>167</v>
      </c>
      <c r="D50" s="20">
        <v>25</v>
      </c>
      <c r="E50" s="9">
        <v>25</v>
      </c>
      <c r="F50" s="19" t="s">
        <v>91</v>
      </c>
      <c r="G50" s="5" t="s">
        <v>15</v>
      </c>
      <c r="H50" s="6" t="s">
        <v>38</v>
      </c>
      <c r="I50" s="6"/>
      <c r="J50" s="6"/>
      <c r="K50" s="6"/>
      <c r="L50" s="6"/>
      <c r="M50" s="6"/>
      <c r="N50" s="6"/>
      <c r="O50" s="7"/>
      <c r="P50" s="7"/>
      <c r="Q50" s="26">
        <f t="shared" si="0"/>
        <v>25</v>
      </c>
      <c r="R50" s="35">
        <f t="shared" si="13"/>
        <v>12.5</v>
      </c>
      <c r="S50" s="35">
        <f t="shared" si="14"/>
        <v>12.5</v>
      </c>
      <c r="T50" s="35">
        <f t="shared" si="15"/>
        <v>0</v>
      </c>
      <c r="U50" s="35">
        <f t="shared" si="16"/>
        <v>0</v>
      </c>
      <c r="V50" s="35">
        <f t="shared" si="17"/>
        <v>0</v>
      </c>
      <c r="W50" s="35">
        <f t="shared" si="18"/>
        <v>0</v>
      </c>
    </row>
    <row r="51" spans="1:23" hidden="1">
      <c r="A51" s="20" t="s">
        <v>163</v>
      </c>
      <c r="B51" s="5"/>
      <c r="C51" s="21" t="s">
        <v>168</v>
      </c>
      <c r="D51" s="20">
        <v>33.19</v>
      </c>
      <c r="E51" s="9">
        <v>33.19</v>
      </c>
      <c r="F51" s="19" t="s">
        <v>91</v>
      </c>
      <c r="G51" s="5" t="s">
        <v>15</v>
      </c>
      <c r="H51" s="6" t="s">
        <v>169</v>
      </c>
      <c r="I51" s="6"/>
      <c r="J51" s="6"/>
      <c r="K51" s="6"/>
      <c r="L51" s="6"/>
      <c r="M51" s="6"/>
      <c r="N51" s="6"/>
      <c r="O51" s="7"/>
      <c r="P51" s="7"/>
      <c r="Q51" s="26">
        <f t="shared" si="0"/>
        <v>33.19</v>
      </c>
      <c r="R51" s="35">
        <f t="shared" si="13"/>
        <v>16.594999999999999</v>
      </c>
      <c r="S51" s="35">
        <f t="shared" si="14"/>
        <v>16.594999999999999</v>
      </c>
      <c r="T51" s="35">
        <f t="shared" si="15"/>
        <v>0</v>
      </c>
      <c r="U51" s="35">
        <f t="shared" si="16"/>
        <v>0</v>
      </c>
      <c r="V51" s="35">
        <f t="shared" si="17"/>
        <v>0</v>
      </c>
      <c r="W51" s="35">
        <f t="shared" si="18"/>
        <v>0</v>
      </c>
    </row>
    <row r="52" spans="1:23">
      <c r="A52" s="20" t="s">
        <v>170</v>
      </c>
      <c r="B52" s="5"/>
      <c r="C52" s="21" t="s">
        <v>171</v>
      </c>
      <c r="D52" s="20">
        <v>48.72</v>
      </c>
      <c r="E52" s="9">
        <v>48.72</v>
      </c>
      <c r="F52" s="19" t="s">
        <v>91</v>
      </c>
      <c r="G52" s="5" t="s">
        <v>15</v>
      </c>
      <c r="H52" s="6" t="s">
        <v>172</v>
      </c>
      <c r="I52" s="6"/>
      <c r="J52" s="6"/>
      <c r="K52" s="6"/>
      <c r="L52" s="6"/>
      <c r="M52" s="6"/>
      <c r="N52" s="6"/>
      <c r="O52" s="7"/>
      <c r="P52" s="7"/>
      <c r="Q52" s="26">
        <f t="shared" si="0"/>
        <v>48.72</v>
      </c>
      <c r="R52" s="35">
        <f t="shared" si="13"/>
        <v>24.36</v>
      </c>
      <c r="S52" s="35">
        <f t="shared" si="14"/>
        <v>24.36</v>
      </c>
      <c r="T52" s="35">
        <f t="shared" si="15"/>
        <v>0</v>
      </c>
      <c r="U52" s="35">
        <f t="shared" si="16"/>
        <v>0</v>
      </c>
      <c r="V52" s="35">
        <f t="shared" si="17"/>
        <v>0</v>
      </c>
      <c r="W52" s="35">
        <f t="shared" si="18"/>
        <v>0</v>
      </c>
    </row>
    <row r="53" spans="1:23">
      <c r="A53" s="22" t="s">
        <v>20</v>
      </c>
      <c r="B53" s="23"/>
      <c r="C53" s="24" t="s">
        <v>94</v>
      </c>
      <c r="D53" s="22">
        <v>72.52</v>
      </c>
      <c r="E53" s="9">
        <v>72.52</v>
      </c>
      <c r="F53" s="23" t="s">
        <v>91</v>
      </c>
      <c r="G53" s="23" t="s">
        <v>15</v>
      </c>
      <c r="H53" s="25" t="s">
        <v>95</v>
      </c>
      <c r="I53" s="25" t="s">
        <v>96</v>
      </c>
      <c r="J53" s="25"/>
      <c r="K53" s="25"/>
      <c r="L53" s="25"/>
      <c r="M53" s="25"/>
      <c r="N53" s="25"/>
      <c r="O53" s="26"/>
      <c r="P53" s="26"/>
      <c r="Q53" s="26">
        <f t="shared" si="0"/>
        <v>72.52</v>
      </c>
      <c r="R53" s="35">
        <f t="shared" si="13"/>
        <v>36.26</v>
      </c>
      <c r="S53" s="35">
        <f t="shared" si="14"/>
        <v>36.26</v>
      </c>
      <c r="T53" s="35">
        <f t="shared" si="15"/>
        <v>0</v>
      </c>
      <c r="U53" s="35">
        <f t="shared" si="16"/>
        <v>0</v>
      </c>
      <c r="V53" s="35">
        <f t="shared" si="17"/>
        <v>0</v>
      </c>
      <c r="W53" s="35">
        <f t="shared" si="18"/>
        <v>0</v>
      </c>
    </row>
    <row r="54" spans="1:23">
      <c r="A54" s="22" t="s">
        <v>176</v>
      </c>
      <c r="B54" s="23"/>
      <c r="C54" s="24" t="s">
        <v>94</v>
      </c>
      <c r="D54" s="22">
        <v>78.569999999999993</v>
      </c>
      <c r="E54" s="9">
        <v>78.569999999999993</v>
      </c>
      <c r="F54" s="23" t="s">
        <v>91</v>
      </c>
      <c r="G54" s="23" t="s">
        <v>15</v>
      </c>
      <c r="H54" s="25" t="s">
        <v>95</v>
      </c>
      <c r="I54" s="25" t="s">
        <v>96</v>
      </c>
      <c r="J54" s="25"/>
      <c r="K54" s="25"/>
      <c r="L54" s="25"/>
      <c r="M54" s="25"/>
      <c r="N54" s="25"/>
      <c r="O54" s="26"/>
      <c r="P54" s="26"/>
      <c r="Q54" s="26">
        <f t="shared" si="0"/>
        <v>78.569999999999993</v>
      </c>
      <c r="R54" s="35">
        <f t="shared" si="13"/>
        <v>39.284999999999997</v>
      </c>
      <c r="S54" s="35">
        <f t="shared" si="14"/>
        <v>39.284999999999997</v>
      </c>
      <c r="T54" s="35">
        <f t="shared" si="15"/>
        <v>0</v>
      </c>
      <c r="U54" s="35">
        <f t="shared" si="16"/>
        <v>0</v>
      </c>
      <c r="V54" s="35">
        <f t="shared" si="17"/>
        <v>0</v>
      </c>
      <c r="W54" s="35">
        <f t="shared" si="18"/>
        <v>0</v>
      </c>
    </row>
    <row r="55" spans="1:23">
      <c r="A55" s="20" t="s">
        <v>177</v>
      </c>
      <c r="B55" s="5"/>
      <c r="C55" s="21" t="s">
        <v>115</v>
      </c>
      <c r="D55" s="20">
        <v>24.24</v>
      </c>
      <c r="E55" s="9">
        <v>24.24</v>
      </c>
      <c r="F55" s="19" t="s">
        <v>91</v>
      </c>
      <c r="G55" s="5" t="s">
        <v>15</v>
      </c>
      <c r="H55" s="6" t="s">
        <v>116</v>
      </c>
      <c r="I55" s="6">
        <v>3</v>
      </c>
      <c r="J55" s="6"/>
      <c r="K55" s="6"/>
      <c r="L55" s="6"/>
      <c r="M55" s="6"/>
      <c r="N55" s="6"/>
      <c r="O55" s="7"/>
      <c r="P55" s="7"/>
      <c r="Q55" s="26">
        <f t="shared" si="0"/>
        <v>24.24</v>
      </c>
      <c r="R55" s="35">
        <f t="shared" si="13"/>
        <v>12.12</v>
      </c>
      <c r="S55" s="35">
        <f t="shared" si="14"/>
        <v>12.12</v>
      </c>
      <c r="T55" s="35">
        <f t="shared" si="15"/>
        <v>0</v>
      </c>
      <c r="U55" s="35">
        <f t="shared" si="16"/>
        <v>0</v>
      </c>
      <c r="V55" s="35">
        <f t="shared" si="17"/>
        <v>0</v>
      </c>
      <c r="W55" s="35">
        <f t="shared" si="18"/>
        <v>0</v>
      </c>
    </row>
    <row r="56" spans="1:23">
      <c r="A56" s="22" t="s">
        <v>178</v>
      </c>
      <c r="B56" s="23"/>
      <c r="C56" s="24" t="s">
        <v>179</v>
      </c>
      <c r="D56" s="22">
        <v>110</v>
      </c>
      <c r="E56" s="9">
        <v>110</v>
      </c>
      <c r="F56" s="23" t="s">
        <v>91</v>
      </c>
      <c r="G56" s="23" t="s">
        <v>15</v>
      </c>
      <c r="H56" s="25" t="s">
        <v>95</v>
      </c>
      <c r="I56" s="25" t="s">
        <v>96</v>
      </c>
      <c r="J56" s="25"/>
      <c r="K56" s="25"/>
      <c r="L56" s="25"/>
      <c r="M56" s="25"/>
      <c r="N56" s="25"/>
      <c r="O56" s="26"/>
      <c r="P56" s="26"/>
      <c r="Q56" s="26">
        <f t="shared" si="0"/>
        <v>110</v>
      </c>
      <c r="R56" s="35">
        <f t="shared" si="13"/>
        <v>55</v>
      </c>
      <c r="S56" s="35">
        <f t="shared" si="14"/>
        <v>55</v>
      </c>
      <c r="T56" s="35">
        <f t="shared" si="15"/>
        <v>0</v>
      </c>
      <c r="U56" s="35">
        <f t="shared" si="16"/>
        <v>0</v>
      </c>
      <c r="V56" s="35">
        <f t="shared" si="17"/>
        <v>0</v>
      </c>
      <c r="W56" s="35">
        <f t="shared" si="18"/>
        <v>0</v>
      </c>
    </row>
    <row r="57" spans="1:23" hidden="1">
      <c r="A57" s="20" t="s">
        <v>180</v>
      </c>
      <c r="B57" s="5"/>
      <c r="C57" s="21" t="s">
        <v>181</v>
      </c>
      <c r="D57" s="20">
        <v>9.2100000000000009</v>
      </c>
      <c r="E57" s="9">
        <v>9.2100000000000009</v>
      </c>
      <c r="F57" s="19" t="s">
        <v>91</v>
      </c>
      <c r="G57" s="5" t="s">
        <v>15</v>
      </c>
      <c r="H57" s="6" t="s">
        <v>27</v>
      </c>
      <c r="I57" s="6"/>
      <c r="J57" s="6"/>
      <c r="K57" s="6"/>
      <c r="L57" s="6"/>
      <c r="M57" s="6"/>
      <c r="N57" s="6"/>
      <c r="O57" s="7"/>
      <c r="P57" s="7"/>
      <c r="Q57" s="26">
        <f t="shared" si="0"/>
        <v>9.2100000000000009</v>
      </c>
      <c r="R57" s="35">
        <f t="shared" si="13"/>
        <v>4.6050000000000004</v>
      </c>
      <c r="S57" s="35">
        <f t="shared" si="14"/>
        <v>4.6050000000000004</v>
      </c>
      <c r="T57" s="35">
        <f t="shared" si="15"/>
        <v>0</v>
      </c>
      <c r="U57" s="35">
        <f t="shared" si="16"/>
        <v>0</v>
      </c>
      <c r="V57" s="35">
        <f t="shared" si="17"/>
        <v>0</v>
      </c>
      <c r="W57" s="35">
        <f t="shared" si="18"/>
        <v>0</v>
      </c>
    </row>
    <row r="58" spans="1:23">
      <c r="A58" s="22" t="s">
        <v>182</v>
      </c>
      <c r="B58" s="23"/>
      <c r="C58" s="24" t="s">
        <v>94</v>
      </c>
      <c r="D58" s="22">
        <v>20.48</v>
      </c>
      <c r="E58" s="9">
        <v>20.48</v>
      </c>
      <c r="F58" s="23" t="s">
        <v>91</v>
      </c>
      <c r="G58" s="23" t="s">
        <v>15</v>
      </c>
      <c r="H58" s="25" t="s">
        <v>95</v>
      </c>
      <c r="I58" s="25" t="s">
        <v>96</v>
      </c>
      <c r="J58" s="25"/>
      <c r="K58" s="25"/>
      <c r="L58" s="25"/>
      <c r="M58" s="25"/>
      <c r="N58" s="25"/>
      <c r="O58" s="26"/>
      <c r="P58" s="26"/>
      <c r="Q58" s="26">
        <f t="shared" si="0"/>
        <v>20.48</v>
      </c>
      <c r="R58" s="35">
        <f t="shared" si="13"/>
        <v>10.24</v>
      </c>
      <c r="S58" s="35">
        <f t="shared" si="14"/>
        <v>10.24</v>
      </c>
      <c r="T58" s="35">
        <f t="shared" si="15"/>
        <v>0</v>
      </c>
      <c r="U58" s="35">
        <f t="shared" si="16"/>
        <v>0</v>
      </c>
      <c r="V58" s="35">
        <f t="shared" si="17"/>
        <v>0</v>
      </c>
      <c r="W58" s="35">
        <f t="shared" si="18"/>
        <v>0</v>
      </c>
    </row>
    <row r="59" spans="1:23" hidden="1">
      <c r="A59" s="20" t="s">
        <v>187</v>
      </c>
      <c r="B59" s="5"/>
      <c r="C59" s="21" t="s">
        <v>134</v>
      </c>
      <c r="D59" s="20">
        <v>13.75</v>
      </c>
      <c r="E59" s="9">
        <v>13.75</v>
      </c>
      <c r="F59" s="19" t="s">
        <v>91</v>
      </c>
      <c r="G59" s="5" t="s">
        <v>15</v>
      </c>
      <c r="H59" s="6" t="s">
        <v>27</v>
      </c>
      <c r="I59" s="6"/>
      <c r="J59" s="6"/>
      <c r="K59" s="6"/>
      <c r="L59" s="6"/>
      <c r="M59" s="6"/>
      <c r="N59" s="6"/>
      <c r="O59" s="7"/>
      <c r="P59" s="7"/>
      <c r="Q59" s="26">
        <f t="shared" si="0"/>
        <v>13.75</v>
      </c>
      <c r="R59" s="35">
        <f t="shared" si="13"/>
        <v>6.875</v>
      </c>
      <c r="S59" s="35">
        <f t="shared" si="14"/>
        <v>6.875</v>
      </c>
      <c r="T59" s="35">
        <f t="shared" si="15"/>
        <v>0</v>
      </c>
      <c r="U59" s="35">
        <f t="shared" si="16"/>
        <v>0</v>
      </c>
      <c r="V59" s="35">
        <f t="shared" si="17"/>
        <v>0</v>
      </c>
      <c r="W59" s="35">
        <f t="shared" si="18"/>
        <v>0</v>
      </c>
    </row>
    <row r="60" spans="1:23">
      <c r="A60" s="22" t="s">
        <v>188</v>
      </c>
      <c r="B60" s="23"/>
      <c r="C60" s="24" t="s">
        <v>94</v>
      </c>
      <c r="D60" s="22">
        <v>98.79</v>
      </c>
      <c r="E60" s="9">
        <v>98.79</v>
      </c>
      <c r="F60" s="23" t="s">
        <v>91</v>
      </c>
      <c r="G60" s="23" t="s">
        <v>15</v>
      </c>
      <c r="H60" s="25" t="s">
        <v>95</v>
      </c>
      <c r="I60" s="25" t="s">
        <v>96</v>
      </c>
      <c r="J60" s="25"/>
      <c r="K60" s="25"/>
      <c r="L60" s="25"/>
      <c r="M60" s="25"/>
      <c r="N60" s="25"/>
      <c r="O60" s="26"/>
      <c r="P60" s="26"/>
      <c r="Q60" s="26">
        <f t="shared" ref="Q60:Q74" si="19">(E60-L60-M60-N60-O60-P60)</f>
        <v>98.79</v>
      </c>
      <c r="R60" s="35">
        <f t="shared" si="13"/>
        <v>49.395000000000003</v>
      </c>
      <c r="S60" s="35">
        <f t="shared" si="14"/>
        <v>49.395000000000003</v>
      </c>
      <c r="T60" s="35">
        <f t="shared" si="15"/>
        <v>0</v>
      </c>
      <c r="U60" s="35">
        <f t="shared" si="16"/>
        <v>0</v>
      </c>
      <c r="V60" s="35">
        <f t="shared" si="17"/>
        <v>0</v>
      </c>
      <c r="W60" s="35">
        <f t="shared" si="18"/>
        <v>0</v>
      </c>
    </row>
    <row r="61" spans="1:23">
      <c r="A61" s="20" t="s">
        <v>188</v>
      </c>
      <c r="B61" s="5"/>
      <c r="C61" s="21" t="s">
        <v>115</v>
      </c>
      <c r="D61" s="20">
        <v>19.239999999999998</v>
      </c>
      <c r="E61" s="9">
        <v>19.239999999999998</v>
      </c>
      <c r="F61" s="19" t="s">
        <v>91</v>
      </c>
      <c r="G61" s="5" t="s">
        <v>15</v>
      </c>
      <c r="H61" s="6" t="s">
        <v>116</v>
      </c>
      <c r="I61" s="6">
        <v>2</v>
      </c>
      <c r="J61" s="6"/>
      <c r="K61" s="6"/>
      <c r="L61" s="6"/>
      <c r="M61" s="6"/>
      <c r="N61" s="6"/>
      <c r="O61" s="7"/>
      <c r="P61" s="7"/>
      <c r="Q61" s="26">
        <f t="shared" si="19"/>
        <v>19.239999999999998</v>
      </c>
      <c r="R61" s="35">
        <f t="shared" si="13"/>
        <v>9.6199999999999992</v>
      </c>
      <c r="S61" s="35">
        <f t="shared" si="14"/>
        <v>9.6199999999999992</v>
      </c>
      <c r="T61" s="35">
        <f t="shared" si="15"/>
        <v>0</v>
      </c>
      <c r="U61" s="35">
        <f t="shared" si="16"/>
        <v>0</v>
      </c>
      <c r="V61" s="35">
        <f t="shared" si="17"/>
        <v>0</v>
      </c>
      <c r="W61" s="35">
        <f t="shared" si="18"/>
        <v>0</v>
      </c>
    </row>
    <row r="62" spans="1:23">
      <c r="A62" s="20" t="s">
        <v>191</v>
      </c>
      <c r="B62" s="5"/>
      <c r="C62" s="21" t="s">
        <v>115</v>
      </c>
      <c r="D62" s="20">
        <v>41.69</v>
      </c>
      <c r="E62" s="9">
        <v>41.69</v>
      </c>
      <c r="F62" s="19" t="s">
        <v>91</v>
      </c>
      <c r="G62" s="5" t="s">
        <v>15</v>
      </c>
      <c r="H62" s="6" t="s">
        <v>116</v>
      </c>
      <c r="I62" s="6" t="s">
        <v>192</v>
      </c>
      <c r="J62" s="6"/>
      <c r="K62" s="6"/>
      <c r="L62" s="6"/>
      <c r="M62" s="6"/>
      <c r="N62" s="6"/>
      <c r="O62" s="7"/>
      <c r="P62" s="7"/>
      <c r="Q62" s="26">
        <f t="shared" si="19"/>
        <v>41.69</v>
      </c>
      <c r="R62" s="35">
        <f t="shared" si="13"/>
        <v>20.844999999999999</v>
      </c>
      <c r="S62" s="35">
        <f t="shared" si="14"/>
        <v>20.844999999999999</v>
      </c>
      <c r="T62" s="35">
        <f t="shared" si="15"/>
        <v>0</v>
      </c>
      <c r="U62" s="35">
        <f t="shared" si="16"/>
        <v>0</v>
      </c>
      <c r="V62" s="35">
        <f t="shared" si="17"/>
        <v>0</v>
      </c>
      <c r="W62" s="35">
        <f t="shared" si="18"/>
        <v>0</v>
      </c>
    </row>
    <row r="63" spans="1:23">
      <c r="A63" s="27" t="s">
        <v>195</v>
      </c>
      <c r="B63" s="5"/>
      <c r="C63" s="21" t="s">
        <v>158</v>
      </c>
      <c r="D63" s="20">
        <v>47.77</v>
      </c>
      <c r="E63" s="9">
        <v>47.77</v>
      </c>
      <c r="F63" s="19" t="s">
        <v>91</v>
      </c>
      <c r="G63" s="5" t="s">
        <v>15</v>
      </c>
      <c r="H63" s="6" t="s">
        <v>82</v>
      </c>
      <c r="I63" s="6"/>
      <c r="J63" s="6"/>
      <c r="K63" s="6"/>
      <c r="L63" s="6"/>
      <c r="M63" s="6"/>
      <c r="N63" s="6"/>
      <c r="O63" s="7"/>
      <c r="P63" s="7"/>
      <c r="Q63" s="26">
        <f t="shared" si="19"/>
        <v>47.77</v>
      </c>
      <c r="R63" s="35">
        <f t="shared" si="13"/>
        <v>23.885000000000002</v>
      </c>
      <c r="S63" s="35">
        <f t="shared" si="14"/>
        <v>23.885000000000002</v>
      </c>
      <c r="T63" s="35">
        <f t="shared" si="15"/>
        <v>0</v>
      </c>
      <c r="U63" s="35">
        <f t="shared" si="16"/>
        <v>0</v>
      </c>
      <c r="V63" s="35">
        <f t="shared" si="17"/>
        <v>0</v>
      </c>
      <c r="W63" s="35">
        <f t="shared" si="18"/>
        <v>0</v>
      </c>
    </row>
    <row r="64" spans="1:23">
      <c r="A64" t="s">
        <v>196</v>
      </c>
      <c r="B64" t="s">
        <v>197</v>
      </c>
      <c r="C64" t="s">
        <v>198</v>
      </c>
      <c r="D64" s="32">
        <v>104.76</v>
      </c>
      <c r="E64" s="9">
        <v>104.76</v>
      </c>
      <c r="F64" s="33" t="s">
        <v>199</v>
      </c>
      <c r="G64" s="5" t="s">
        <v>15</v>
      </c>
      <c r="H64" s="33" t="s">
        <v>200</v>
      </c>
      <c r="I64" s="6"/>
      <c r="J64" s="6"/>
      <c r="K64" s="6"/>
      <c r="L64" s="6"/>
      <c r="M64" s="6"/>
      <c r="N64" s="6"/>
      <c r="O64" s="7"/>
      <c r="P64" s="7"/>
      <c r="Q64" s="26">
        <f t="shared" si="19"/>
        <v>104.76</v>
      </c>
      <c r="R64" s="35">
        <f t="shared" si="13"/>
        <v>52.38</v>
      </c>
      <c r="S64" s="35">
        <f t="shared" si="14"/>
        <v>52.38</v>
      </c>
      <c r="T64" s="35">
        <f t="shared" si="15"/>
        <v>0</v>
      </c>
      <c r="U64" s="35">
        <f t="shared" si="16"/>
        <v>0</v>
      </c>
      <c r="V64" s="35">
        <f t="shared" si="17"/>
        <v>0</v>
      </c>
      <c r="W64" s="35">
        <f t="shared" si="18"/>
        <v>0</v>
      </c>
    </row>
    <row r="65" spans="1:23">
      <c r="A65" t="s">
        <v>201</v>
      </c>
      <c r="B65" t="s">
        <v>197</v>
      </c>
      <c r="C65" t="s">
        <v>198</v>
      </c>
      <c r="D65" s="32">
        <v>104.76</v>
      </c>
      <c r="E65" s="9">
        <v>104.76</v>
      </c>
      <c r="F65" s="33" t="s">
        <v>199</v>
      </c>
      <c r="G65" s="5" t="s">
        <v>15</v>
      </c>
      <c r="H65" s="33" t="s">
        <v>200</v>
      </c>
      <c r="I65" s="6"/>
      <c r="J65" s="6"/>
      <c r="K65" s="6"/>
      <c r="L65" s="6"/>
      <c r="M65" s="6"/>
      <c r="N65" s="6"/>
      <c r="O65" s="7"/>
      <c r="P65" s="7"/>
      <c r="Q65" s="26">
        <f t="shared" si="19"/>
        <v>104.76</v>
      </c>
      <c r="R65" s="35">
        <f t="shared" si="13"/>
        <v>52.38</v>
      </c>
      <c r="S65" s="35">
        <f t="shared" si="14"/>
        <v>52.38</v>
      </c>
      <c r="T65" s="35">
        <f t="shared" si="15"/>
        <v>0</v>
      </c>
      <c r="U65" s="35">
        <f t="shared" si="16"/>
        <v>0</v>
      </c>
      <c r="V65" s="35">
        <f t="shared" si="17"/>
        <v>0</v>
      </c>
      <c r="W65" s="35">
        <f t="shared" si="18"/>
        <v>0</v>
      </c>
    </row>
    <row r="66" spans="1:23">
      <c r="A66" t="s">
        <v>202</v>
      </c>
      <c r="B66" t="s">
        <v>197</v>
      </c>
      <c r="C66" t="s">
        <v>198</v>
      </c>
      <c r="D66" s="32">
        <v>104.76</v>
      </c>
      <c r="E66" s="9">
        <v>104.76</v>
      </c>
      <c r="F66" s="33" t="s">
        <v>199</v>
      </c>
      <c r="G66" s="5" t="s">
        <v>15</v>
      </c>
      <c r="H66" s="33" t="s">
        <v>200</v>
      </c>
      <c r="I66" s="6"/>
      <c r="J66" s="6"/>
      <c r="K66" s="6"/>
      <c r="L66" s="6"/>
      <c r="M66" s="6"/>
      <c r="N66" s="6"/>
      <c r="O66" s="7"/>
      <c r="P66" s="7"/>
      <c r="Q66" s="26">
        <f t="shared" si="19"/>
        <v>104.76</v>
      </c>
      <c r="R66" s="35">
        <f t="shared" si="13"/>
        <v>52.38</v>
      </c>
      <c r="S66" s="35">
        <f t="shared" si="14"/>
        <v>52.38</v>
      </c>
      <c r="T66" s="35">
        <f t="shared" si="15"/>
        <v>0</v>
      </c>
      <c r="U66" s="35">
        <f t="shared" si="16"/>
        <v>0</v>
      </c>
      <c r="V66" s="35">
        <f t="shared" si="17"/>
        <v>0</v>
      </c>
      <c r="W66" s="35">
        <f t="shared" si="18"/>
        <v>0</v>
      </c>
    </row>
    <row r="67" spans="1:23">
      <c r="A67" t="s">
        <v>203</v>
      </c>
      <c r="B67" t="s">
        <v>197</v>
      </c>
      <c r="C67" t="s">
        <v>198</v>
      </c>
      <c r="D67" s="32">
        <v>104.76</v>
      </c>
      <c r="E67" s="9">
        <v>104.76</v>
      </c>
      <c r="F67" s="33" t="s">
        <v>199</v>
      </c>
      <c r="G67" s="5" t="s">
        <v>15</v>
      </c>
      <c r="H67" s="33" t="s">
        <v>200</v>
      </c>
      <c r="I67" s="6"/>
      <c r="J67" s="6"/>
      <c r="K67" s="6"/>
      <c r="L67" s="6"/>
      <c r="M67" s="6"/>
      <c r="N67" s="6"/>
      <c r="O67" s="7"/>
      <c r="P67" s="7"/>
      <c r="Q67" s="26">
        <f t="shared" si="19"/>
        <v>104.76</v>
      </c>
      <c r="R67" s="35">
        <f t="shared" si="13"/>
        <v>52.38</v>
      </c>
      <c r="S67" s="35">
        <f t="shared" si="14"/>
        <v>52.38</v>
      </c>
      <c r="T67" s="35">
        <f t="shared" si="15"/>
        <v>0</v>
      </c>
      <c r="U67" s="35">
        <f t="shared" si="16"/>
        <v>0</v>
      </c>
      <c r="V67" s="35">
        <f t="shared" si="17"/>
        <v>0</v>
      </c>
      <c r="W67" s="35">
        <f t="shared" si="18"/>
        <v>0</v>
      </c>
    </row>
    <row r="68" spans="1:23">
      <c r="A68" t="s">
        <v>204</v>
      </c>
      <c r="B68" t="s">
        <v>197</v>
      </c>
      <c r="C68" t="s">
        <v>198</v>
      </c>
      <c r="D68" s="32">
        <v>94.76</v>
      </c>
      <c r="E68" s="9">
        <v>94.76</v>
      </c>
      <c r="F68" s="33" t="s">
        <v>199</v>
      </c>
      <c r="G68" s="5" t="s">
        <v>15</v>
      </c>
      <c r="H68" s="33" t="s">
        <v>200</v>
      </c>
      <c r="I68" s="6"/>
      <c r="J68" s="6"/>
      <c r="K68" s="6"/>
      <c r="L68" s="6"/>
      <c r="M68" s="6"/>
      <c r="N68" s="6"/>
      <c r="O68" s="7"/>
      <c r="P68" s="7"/>
      <c r="Q68" s="26">
        <f t="shared" si="19"/>
        <v>94.76</v>
      </c>
      <c r="R68" s="35">
        <f t="shared" si="13"/>
        <v>47.38</v>
      </c>
      <c r="S68" s="35">
        <f t="shared" si="14"/>
        <v>47.38</v>
      </c>
      <c r="T68" s="35">
        <f t="shared" si="15"/>
        <v>0</v>
      </c>
      <c r="U68" s="35">
        <f t="shared" si="16"/>
        <v>0</v>
      </c>
      <c r="V68" s="35">
        <f t="shared" si="17"/>
        <v>0</v>
      </c>
      <c r="W68" s="35">
        <f t="shared" si="18"/>
        <v>0</v>
      </c>
    </row>
    <row r="69" spans="1:23">
      <c r="A69" t="s">
        <v>205</v>
      </c>
      <c r="B69" t="s">
        <v>197</v>
      </c>
      <c r="C69" t="s">
        <v>198</v>
      </c>
      <c r="D69" s="32">
        <v>104.76</v>
      </c>
      <c r="E69" s="9">
        <v>104.76</v>
      </c>
      <c r="F69" s="33" t="s">
        <v>199</v>
      </c>
      <c r="G69" s="5" t="s">
        <v>15</v>
      </c>
      <c r="H69" s="33" t="s">
        <v>200</v>
      </c>
      <c r="I69" s="6"/>
      <c r="J69" s="6"/>
      <c r="K69" s="6"/>
      <c r="L69" s="6"/>
      <c r="M69" s="6"/>
      <c r="N69" s="6"/>
      <c r="O69" s="7"/>
      <c r="P69" s="7"/>
      <c r="Q69" s="26">
        <f t="shared" si="19"/>
        <v>104.76</v>
      </c>
      <c r="R69" s="35">
        <f t="shared" si="13"/>
        <v>52.38</v>
      </c>
      <c r="S69" s="35">
        <f t="shared" si="14"/>
        <v>52.38</v>
      </c>
      <c r="T69" s="35">
        <f t="shared" si="15"/>
        <v>0</v>
      </c>
      <c r="U69" s="35">
        <f t="shared" si="16"/>
        <v>0</v>
      </c>
      <c r="V69" s="35">
        <f t="shared" si="17"/>
        <v>0</v>
      </c>
      <c r="W69" s="35">
        <f t="shared" si="18"/>
        <v>0</v>
      </c>
    </row>
    <row r="70" spans="1:23">
      <c r="A70" t="s">
        <v>206</v>
      </c>
      <c r="B70" t="s">
        <v>207</v>
      </c>
      <c r="C70" t="s">
        <v>208</v>
      </c>
      <c r="D70" s="32">
        <v>69.87</v>
      </c>
      <c r="E70" s="9">
        <v>69.87</v>
      </c>
      <c r="F70" s="33" t="s">
        <v>199</v>
      </c>
      <c r="G70" s="5" t="s">
        <v>15</v>
      </c>
      <c r="H70" s="33" t="s">
        <v>209</v>
      </c>
      <c r="I70" s="6"/>
      <c r="J70" s="6"/>
      <c r="K70" s="6"/>
      <c r="L70" s="6"/>
      <c r="M70" s="6"/>
      <c r="N70" s="6"/>
      <c r="O70" s="7"/>
      <c r="P70" s="7"/>
      <c r="Q70" s="26">
        <f t="shared" si="19"/>
        <v>69.87</v>
      </c>
      <c r="R70" s="35">
        <f t="shared" si="13"/>
        <v>34.935000000000002</v>
      </c>
      <c r="S70" s="35">
        <f t="shared" si="14"/>
        <v>34.935000000000002</v>
      </c>
      <c r="T70" s="35">
        <f t="shared" si="15"/>
        <v>0</v>
      </c>
      <c r="U70" s="35">
        <f t="shared" si="16"/>
        <v>0</v>
      </c>
      <c r="V70" s="35">
        <f t="shared" si="17"/>
        <v>0</v>
      </c>
      <c r="W70" s="35">
        <f t="shared" si="18"/>
        <v>0</v>
      </c>
    </row>
    <row r="71" spans="1:23">
      <c r="A71" t="s">
        <v>210</v>
      </c>
      <c r="B71" t="s">
        <v>207</v>
      </c>
      <c r="C71" t="s">
        <v>211</v>
      </c>
      <c r="D71" s="32">
        <v>69.87</v>
      </c>
      <c r="E71" s="9">
        <v>69.87</v>
      </c>
      <c r="F71" s="33" t="s">
        <v>199</v>
      </c>
      <c r="G71" s="5" t="s">
        <v>15</v>
      </c>
      <c r="H71" s="33" t="s">
        <v>209</v>
      </c>
      <c r="I71" s="6"/>
      <c r="J71" s="6"/>
      <c r="K71" s="6"/>
      <c r="L71" s="6"/>
      <c r="M71" s="6"/>
      <c r="N71" s="6"/>
      <c r="O71" s="7"/>
      <c r="P71" s="7"/>
      <c r="Q71" s="26">
        <f t="shared" si="19"/>
        <v>69.87</v>
      </c>
      <c r="R71" s="35">
        <f t="shared" si="13"/>
        <v>34.935000000000002</v>
      </c>
      <c r="S71" s="35">
        <f t="shared" si="14"/>
        <v>34.935000000000002</v>
      </c>
      <c r="T71" s="35">
        <f t="shared" si="15"/>
        <v>0</v>
      </c>
      <c r="U71" s="35">
        <f t="shared" si="16"/>
        <v>0</v>
      </c>
      <c r="V71" s="35">
        <f t="shared" si="17"/>
        <v>0</v>
      </c>
      <c r="W71" s="35">
        <f t="shared" si="18"/>
        <v>0</v>
      </c>
    </row>
    <row r="72" spans="1:23">
      <c r="A72" t="s">
        <v>212</v>
      </c>
      <c r="B72" t="s">
        <v>207</v>
      </c>
      <c r="C72" t="s">
        <v>213</v>
      </c>
      <c r="D72" s="32">
        <v>137</v>
      </c>
      <c r="E72" s="9">
        <v>137</v>
      </c>
      <c r="F72" s="33" t="s">
        <v>199</v>
      </c>
      <c r="G72" s="5" t="s">
        <v>15</v>
      </c>
      <c r="H72" s="33" t="s">
        <v>209</v>
      </c>
      <c r="I72" s="6"/>
      <c r="J72" s="6"/>
      <c r="K72" s="6"/>
      <c r="L72" s="6"/>
      <c r="M72" s="6"/>
      <c r="N72" s="6"/>
      <c r="O72" s="7"/>
      <c r="P72" s="7"/>
      <c r="Q72" s="26">
        <f t="shared" si="19"/>
        <v>137</v>
      </c>
      <c r="R72" s="35">
        <f t="shared" si="13"/>
        <v>68.5</v>
      </c>
      <c r="S72" s="35">
        <f t="shared" si="14"/>
        <v>68.5</v>
      </c>
      <c r="T72" s="35">
        <f t="shared" si="15"/>
        <v>0</v>
      </c>
      <c r="U72" s="35">
        <f t="shared" si="16"/>
        <v>0</v>
      </c>
      <c r="V72" s="35">
        <f t="shared" si="17"/>
        <v>0</v>
      </c>
      <c r="W72" s="35">
        <f t="shared" si="18"/>
        <v>0</v>
      </c>
    </row>
    <row r="73" spans="1:23">
      <c r="A73" t="s">
        <v>214</v>
      </c>
      <c r="B73" t="s">
        <v>207</v>
      </c>
      <c r="C73" t="s">
        <v>215</v>
      </c>
      <c r="D73" s="32">
        <v>66.010000000000005</v>
      </c>
      <c r="E73" s="9">
        <v>66.010000000000005</v>
      </c>
      <c r="F73" s="33" t="s">
        <v>199</v>
      </c>
      <c r="G73" s="5" t="s">
        <v>15</v>
      </c>
      <c r="H73" s="33" t="s">
        <v>209</v>
      </c>
      <c r="I73" s="6"/>
      <c r="J73" s="6"/>
      <c r="K73" s="6"/>
      <c r="L73" s="6"/>
      <c r="M73" s="6"/>
      <c r="N73" s="6"/>
      <c r="O73" s="7"/>
      <c r="P73" s="7"/>
      <c r="Q73" s="26">
        <f t="shared" si="19"/>
        <v>66.010000000000005</v>
      </c>
      <c r="R73" s="35">
        <f t="shared" si="13"/>
        <v>33.005000000000003</v>
      </c>
      <c r="S73" s="35">
        <f t="shared" si="14"/>
        <v>33.005000000000003</v>
      </c>
      <c r="T73" s="35">
        <f t="shared" si="15"/>
        <v>0</v>
      </c>
      <c r="U73" s="35">
        <f t="shared" si="16"/>
        <v>0</v>
      </c>
      <c r="V73" s="35">
        <f t="shared" si="17"/>
        <v>0</v>
      </c>
      <c r="W73" s="35">
        <f t="shared" si="18"/>
        <v>0</v>
      </c>
    </row>
    <row r="74" spans="1:23">
      <c r="A74" t="s">
        <v>216</v>
      </c>
      <c r="B74" t="s">
        <v>217</v>
      </c>
      <c r="C74" t="s">
        <v>218</v>
      </c>
      <c r="D74" s="32">
        <v>4.1500000000000004</v>
      </c>
      <c r="E74" s="9">
        <v>4.1500000000000004</v>
      </c>
      <c r="F74" s="33" t="s">
        <v>199</v>
      </c>
      <c r="G74" s="5" t="s">
        <v>15</v>
      </c>
      <c r="H74" s="33" t="s">
        <v>209</v>
      </c>
      <c r="I74" s="6"/>
      <c r="J74" s="6"/>
      <c r="K74" s="6"/>
      <c r="L74" s="6"/>
      <c r="M74" s="6"/>
      <c r="N74" s="6"/>
      <c r="O74" s="7"/>
      <c r="P74" s="7"/>
      <c r="Q74" s="26">
        <f t="shared" si="19"/>
        <v>4.1500000000000004</v>
      </c>
      <c r="R74" s="35">
        <f t="shared" si="13"/>
        <v>2.0750000000000002</v>
      </c>
      <c r="S74" s="35">
        <f t="shared" si="14"/>
        <v>2.0750000000000002</v>
      </c>
      <c r="T74" s="35">
        <f t="shared" si="15"/>
        <v>0</v>
      </c>
      <c r="U74" s="35">
        <f t="shared" si="16"/>
        <v>0</v>
      </c>
      <c r="V74" s="35">
        <f t="shared" si="17"/>
        <v>0</v>
      </c>
      <c r="W74" s="35">
        <f t="shared" si="18"/>
        <v>0</v>
      </c>
    </row>
    <row r="75" spans="1:23">
      <c r="Q75" s="35">
        <f>SUM(Q2:Q74)</f>
        <v>4276.5428000000011</v>
      </c>
      <c r="R75" s="35">
        <f>SUM(R2:R74)</f>
        <v>2272.4814000000006</v>
      </c>
      <c r="S75" s="35">
        <f>SUM(S2:S74)</f>
        <v>2146.8100000000004</v>
      </c>
      <c r="T75" s="35">
        <f t="shared" ref="T75" si="20">(R75/2)+Q75</f>
        <v>5412.7835000000014</v>
      </c>
      <c r="U75" s="35">
        <f t="shared" ref="U75" si="21">(S75/2)+R75</f>
        <v>3345.8864000000008</v>
      </c>
      <c r="V75" s="35">
        <f t="shared" ref="V75" si="22">(T75/2)+S75</f>
        <v>4853.2017500000011</v>
      </c>
      <c r="W75" s="35">
        <f t="shared" ref="W75" si="23">(U75/2)+T75</f>
        <v>7085.726700000002</v>
      </c>
    </row>
  </sheetData>
  <autoFilter ref="A1:W75">
    <filterColumn colId="7">
      <filters blank="1">
        <filter val="APNABAZAR"/>
        <filter val="AUM"/>
        <filter val="CASTCO"/>
        <filter val="GAS_TRIP"/>
        <filter val="GRATECLIPS"/>
        <filter val="HOUSEOFSPICE"/>
        <filter val="KRISPY"/>
        <filter val="MDORIANTAL"/>
        <filter val="PATTEL"/>
        <filter val="PUBLIX"/>
        <filter val="QUICKSILVER ORLANDO"/>
        <filter val="SUNPASS"/>
        <filter val="TACOBUS"/>
        <filter val="TAMPA GROSARY"/>
        <filter val="TANDOOR"/>
        <filter val="TEMPLE"/>
        <filter val="UNIVERSAL"/>
        <filter val="UNIVERSAL PARKING"/>
        <filter val="VERIZON"/>
        <filter val="WALMART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abSelected="1" topLeftCell="I49" workbookViewId="0">
      <selection activeCell="N66" sqref="N66"/>
    </sheetView>
  </sheetViews>
  <sheetFormatPr baseColWidth="10" defaultRowHeight="15" x14ac:dyDescent="0"/>
  <cols>
    <col min="1" max="1" width="12.6640625" bestFit="1" customWidth="1"/>
    <col min="2" max="2" width="47.6640625" customWidth="1"/>
    <col min="3" max="3" width="6.83203125" bestFit="1" customWidth="1"/>
    <col min="5" max="5" width="20.6640625" bestFit="1" customWidth="1"/>
    <col min="6" max="6" width="22.6640625" customWidth="1"/>
    <col min="7" max="7" width="6.1640625" bestFit="1" customWidth="1"/>
    <col min="8" max="8" width="12.5" style="35" bestFit="1" customWidth="1"/>
    <col min="9" max="10" width="10.83203125" style="35"/>
    <col min="11" max="11" width="11.83203125" style="35" bestFit="1" customWidth="1"/>
    <col min="12" max="14" width="10.83203125" style="35"/>
    <col min="15" max="15" width="17.1640625" style="35" bestFit="1" customWidth="1"/>
    <col min="16" max="17" width="10.6640625" style="42" bestFit="1" customWidth="1"/>
    <col min="18" max="18" width="9.1640625" style="42" bestFit="1" customWidth="1"/>
    <col min="19" max="19" width="8.1640625" style="42" bestFit="1" customWidth="1"/>
    <col min="20" max="20" width="9" style="42" bestFit="1" customWidth="1"/>
    <col min="21" max="21" width="9.1640625" style="42" bestFit="1" customWidth="1"/>
  </cols>
  <sheetData>
    <row r="1" spans="1:21">
      <c r="A1" s="1" t="s">
        <v>0</v>
      </c>
      <c r="B1" s="2" t="s">
        <v>2</v>
      </c>
      <c r="C1" s="4" t="s">
        <v>4</v>
      </c>
      <c r="D1" s="5" t="s">
        <v>5</v>
      </c>
      <c r="E1" s="2" t="s">
        <v>7</v>
      </c>
      <c r="F1" s="6" t="s">
        <v>234</v>
      </c>
      <c r="G1" s="6"/>
      <c r="H1" s="43" t="s">
        <v>231</v>
      </c>
      <c r="I1" s="43" t="s">
        <v>230</v>
      </c>
      <c r="J1" s="43" t="s">
        <v>229</v>
      </c>
      <c r="K1" s="43" t="s">
        <v>232</v>
      </c>
      <c r="L1" s="43" t="s">
        <v>226</v>
      </c>
      <c r="M1" s="43" t="s">
        <v>220</v>
      </c>
      <c r="N1" s="43" t="s">
        <v>219</v>
      </c>
      <c r="O1" s="43" t="s">
        <v>228</v>
      </c>
      <c r="P1" s="44" t="s">
        <v>8</v>
      </c>
      <c r="Q1" s="44" t="s">
        <v>221</v>
      </c>
      <c r="R1" s="44" t="s">
        <v>222</v>
      </c>
      <c r="S1" s="44" t="s">
        <v>223</v>
      </c>
      <c r="T1" s="44" t="s">
        <v>233</v>
      </c>
      <c r="U1" s="44" t="s">
        <v>225</v>
      </c>
    </row>
    <row r="2" spans="1:21">
      <c r="A2" s="5" t="s">
        <v>11</v>
      </c>
      <c r="B2" s="5" t="s">
        <v>13</v>
      </c>
      <c r="C2" s="9">
        <v>37.159999999999997</v>
      </c>
      <c r="D2" s="5" t="s">
        <v>14</v>
      </c>
      <c r="E2" s="6" t="s">
        <v>16</v>
      </c>
      <c r="F2" s="6"/>
      <c r="G2" s="6"/>
      <c r="H2" s="7"/>
      <c r="I2" s="7"/>
      <c r="J2" s="7"/>
      <c r="K2" s="7"/>
      <c r="L2" s="7"/>
      <c r="M2" s="7"/>
      <c r="N2" s="7"/>
      <c r="O2" s="26">
        <v>37.159999999999997</v>
      </c>
      <c r="P2" s="39">
        <v>18.579999999999998</v>
      </c>
      <c r="Q2" s="39">
        <v>18.579999999999998</v>
      </c>
      <c r="R2" s="39">
        <v>0</v>
      </c>
      <c r="S2" s="39">
        <v>0</v>
      </c>
      <c r="T2" s="39">
        <v>0</v>
      </c>
      <c r="U2" s="39">
        <v>0</v>
      </c>
    </row>
    <row r="3" spans="1:21">
      <c r="A3" s="15" t="s">
        <v>23</v>
      </c>
      <c r="B3" s="5" t="s">
        <v>24</v>
      </c>
      <c r="C3" s="9">
        <v>120</v>
      </c>
      <c r="D3" s="5" t="s">
        <v>14</v>
      </c>
      <c r="E3" s="6" t="s">
        <v>25</v>
      </c>
      <c r="F3" s="6"/>
      <c r="G3" s="6"/>
      <c r="H3" s="7"/>
      <c r="I3" s="7"/>
      <c r="J3" s="7"/>
      <c r="K3" s="7"/>
      <c r="L3" s="7"/>
      <c r="M3" s="7"/>
      <c r="N3" s="7"/>
      <c r="O3" s="26">
        <v>120</v>
      </c>
      <c r="P3" s="39">
        <v>60</v>
      </c>
      <c r="Q3" s="39">
        <v>60</v>
      </c>
      <c r="R3" s="39">
        <v>0</v>
      </c>
      <c r="S3" s="39">
        <v>0</v>
      </c>
      <c r="T3" s="39">
        <v>0</v>
      </c>
      <c r="U3" s="39">
        <v>0</v>
      </c>
    </row>
    <row r="4" spans="1:21">
      <c r="A4" s="5" t="s">
        <v>28</v>
      </c>
      <c r="B4" s="5" t="s">
        <v>29</v>
      </c>
      <c r="C4" s="9">
        <v>10.64</v>
      </c>
      <c r="D4" s="5" t="s">
        <v>14</v>
      </c>
      <c r="E4" s="6" t="s">
        <v>30</v>
      </c>
      <c r="F4" s="6"/>
      <c r="G4" s="6"/>
      <c r="H4" s="7"/>
      <c r="I4" s="7"/>
      <c r="J4" s="7"/>
      <c r="K4" s="7"/>
      <c r="L4" s="7"/>
      <c r="M4" s="7"/>
      <c r="N4" s="7"/>
      <c r="O4" s="26">
        <v>10.64</v>
      </c>
      <c r="P4" s="39">
        <v>5.32</v>
      </c>
      <c r="Q4" s="39">
        <v>5.32</v>
      </c>
      <c r="R4" s="39">
        <v>0</v>
      </c>
      <c r="S4" s="39">
        <v>0</v>
      </c>
      <c r="T4" s="39">
        <v>0</v>
      </c>
      <c r="U4" s="39">
        <v>0</v>
      </c>
    </row>
    <row r="5" spans="1:21">
      <c r="A5" s="15" t="s">
        <v>39</v>
      </c>
      <c r="B5" s="5" t="s">
        <v>40</v>
      </c>
      <c r="C5" s="9">
        <v>9.3800000000000008</v>
      </c>
      <c r="D5" s="5" t="s">
        <v>14</v>
      </c>
      <c r="E5" s="6" t="s">
        <v>25</v>
      </c>
      <c r="F5" s="6"/>
      <c r="G5" s="6"/>
      <c r="H5" s="7"/>
      <c r="I5" s="7"/>
      <c r="J5" s="7"/>
      <c r="K5" s="7"/>
      <c r="L5" s="7"/>
      <c r="M5" s="7"/>
      <c r="N5" s="7"/>
      <c r="O5" s="26">
        <v>9.3800000000000008</v>
      </c>
      <c r="P5" s="39">
        <v>4.6900000000000004</v>
      </c>
      <c r="Q5" s="39">
        <v>4.6900000000000004</v>
      </c>
      <c r="R5" s="39">
        <v>0</v>
      </c>
      <c r="S5" s="39">
        <v>0</v>
      </c>
      <c r="T5" s="39">
        <v>0</v>
      </c>
      <c r="U5" s="39">
        <v>0</v>
      </c>
    </row>
    <row r="6" spans="1:21">
      <c r="A6" s="15">
        <v>41945</v>
      </c>
      <c r="B6" s="5" t="s">
        <v>51</v>
      </c>
      <c r="C6" s="9">
        <v>22.99</v>
      </c>
      <c r="D6" s="5" t="s">
        <v>14</v>
      </c>
      <c r="E6" s="6" t="s">
        <v>52</v>
      </c>
      <c r="F6" s="6"/>
      <c r="G6" s="6"/>
      <c r="H6" s="7"/>
      <c r="I6" s="7"/>
      <c r="J6" s="7"/>
      <c r="K6" s="7"/>
      <c r="L6" s="7"/>
      <c r="M6" s="7"/>
      <c r="N6" s="7"/>
      <c r="O6" s="26">
        <v>22.99</v>
      </c>
      <c r="P6" s="39">
        <v>11.494999999999999</v>
      </c>
      <c r="Q6" s="39">
        <v>11.494999999999999</v>
      </c>
      <c r="R6" s="39">
        <v>0</v>
      </c>
      <c r="S6" s="39">
        <v>0</v>
      </c>
      <c r="T6" s="39">
        <v>0</v>
      </c>
      <c r="U6" s="39">
        <v>0</v>
      </c>
    </row>
    <row r="7" spans="1:21">
      <c r="A7" s="15" t="s">
        <v>70</v>
      </c>
      <c r="B7" s="5" t="s">
        <v>71</v>
      </c>
      <c r="C7" s="9">
        <v>3</v>
      </c>
      <c r="D7" s="19" t="s">
        <v>55</v>
      </c>
      <c r="E7" s="6" t="s">
        <v>72</v>
      </c>
      <c r="F7" s="6"/>
      <c r="G7" s="6"/>
      <c r="H7" s="7"/>
      <c r="I7" s="7"/>
      <c r="J7" s="7"/>
      <c r="K7" s="7"/>
      <c r="L7" s="7"/>
      <c r="M7" s="7"/>
      <c r="N7" s="7"/>
      <c r="O7" s="26">
        <v>3</v>
      </c>
      <c r="P7" s="39">
        <v>1.5</v>
      </c>
      <c r="Q7" s="39">
        <v>1.5</v>
      </c>
      <c r="R7" s="39">
        <v>0</v>
      </c>
      <c r="S7" s="39">
        <v>0</v>
      </c>
      <c r="T7" s="39">
        <v>0</v>
      </c>
      <c r="U7" s="39">
        <v>0</v>
      </c>
    </row>
    <row r="8" spans="1:21">
      <c r="A8" s="15" t="s">
        <v>73</v>
      </c>
      <c r="B8" s="5" t="s">
        <v>78</v>
      </c>
      <c r="C8" s="9">
        <v>15.26</v>
      </c>
      <c r="D8" s="19" t="s">
        <v>55</v>
      </c>
      <c r="E8" s="6" t="s">
        <v>79</v>
      </c>
      <c r="F8" s="6"/>
      <c r="G8" s="6"/>
      <c r="H8" s="7"/>
      <c r="I8" s="7"/>
      <c r="J8" s="7"/>
      <c r="K8" s="7"/>
      <c r="L8" s="7"/>
      <c r="M8" s="7"/>
      <c r="N8" s="7"/>
      <c r="O8" s="26">
        <v>15.26</v>
      </c>
      <c r="P8" s="39">
        <v>7.63</v>
      </c>
      <c r="Q8" s="39">
        <v>7.63</v>
      </c>
      <c r="R8" s="39">
        <v>0</v>
      </c>
      <c r="S8" s="39">
        <v>0</v>
      </c>
      <c r="T8" s="39">
        <v>0</v>
      </c>
      <c r="U8" s="39">
        <v>0</v>
      </c>
    </row>
    <row r="9" spans="1:21">
      <c r="A9" s="15" t="s">
        <v>80</v>
      </c>
      <c r="B9" s="5" t="s">
        <v>81</v>
      </c>
      <c r="C9" s="9">
        <v>73.540000000000006</v>
      </c>
      <c r="D9" s="19" t="s">
        <v>55</v>
      </c>
      <c r="E9" s="6" t="s">
        <v>82</v>
      </c>
      <c r="F9" s="6"/>
      <c r="G9" s="6"/>
      <c r="H9" s="7"/>
      <c r="I9" s="7"/>
      <c r="J9" s="7"/>
      <c r="K9" s="7"/>
      <c r="L9" s="7"/>
      <c r="M9" s="7"/>
      <c r="N9" s="7"/>
      <c r="O9" s="26">
        <v>73.540000000000006</v>
      </c>
      <c r="P9" s="39">
        <v>36.770000000000003</v>
      </c>
      <c r="Q9" s="39">
        <v>36.770000000000003</v>
      </c>
      <c r="R9" s="39">
        <v>0</v>
      </c>
      <c r="S9" s="39">
        <v>0</v>
      </c>
      <c r="T9" s="39">
        <v>0</v>
      </c>
      <c r="U9" s="39">
        <v>0</v>
      </c>
    </row>
    <row r="10" spans="1:21">
      <c r="A10" s="15" t="s">
        <v>80</v>
      </c>
      <c r="B10" s="5" t="s">
        <v>83</v>
      </c>
      <c r="C10" s="9">
        <v>19.37</v>
      </c>
      <c r="D10" s="19" t="s">
        <v>55</v>
      </c>
      <c r="E10" s="6" t="s">
        <v>84</v>
      </c>
      <c r="F10" s="6"/>
      <c r="G10" s="6"/>
      <c r="H10" s="7"/>
      <c r="I10" s="7"/>
      <c r="J10" s="7"/>
      <c r="K10" s="7"/>
      <c r="L10" s="7"/>
      <c r="M10" s="7"/>
      <c r="N10" s="7"/>
      <c r="O10" s="26">
        <v>19.37</v>
      </c>
      <c r="P10" s="39">
        <v>9.6850000000000005</v>
      </c>
      <c r="Q10" s="39">
        <v>9.6850000000000005</v>
      </c>
      <c r="R10" s="39">
        <v>0</v>
      </c>
      <c r="S10" s="39">
        <v>0</v>
      </c>
      <c r="T10" s="39">
        <v>0</v>
      </c>
      <c r="U10" s="39">
        <v>0</v>
      </c>
    </row>
    <row r="11" spans="1:21">
      <c r="A11" s="15" t="s">
        <v>85</v>
      </c>
      <c r="B11" s="5" t="s">
        <v>86</v>
      </c>
      <c r="C11" s="9">
        <v>34.75</v>
      </c>
      <c r="D11" s="19" t="s">
        <v>55</v>
      </c>
      <c r="E11" s="6" t="s">
        <v>52</v>
      </c>
      <c r="F11" s="6"/>
      <c r="G11" s="6"/>
      <c r="H11" s="7"/>
      <c r="I11" s="7"/>
      <c r="J11" s="7"/>
      <c r="K11" s="7"/>
      <c r="L11" s="7"/>
      <c r="M11" s="7"/>
      <c r="N11" s="7"/>
      <c r="O11" s="26">
        <v>34.75</v>
      </c>
      <c r="P11" s="39">
        <v>17.375</v>
      </c>
      <c r="Q11" s="39">
        <v>17.375</v>
      </c>
      <c r="R11" s="39">
        <v>0</v>
      </c>
      <c r="S11" s="39">
        <v>0</v>
      </c>
      <c r="T11" s="39">
        <v>0</v>
      </c>
      <c r="U11" s="39">
        <v>0</v>
      </c>
    </row>
    <row r="12" spans="1:21">
      <c r="A12" s="5" t="s">
        <v>87</v>
      </c>
      <c r="B12" s="5" t="s">
        <v>88</v>
      </c>
      <c r="C12" s="9">
        <v>67.45</v>
      </c>
      <c r="D12" s="19" t="s">
        <v>55</v>
      </c>
      <c r="E12" s="6" t="s">
        <v>36</v>
      </c>
      <c r="F12" s="6"/>
      <c r="G12" s="6"/>
      <c r="H12" s="7"/>
      <c r="I12" s="7"/>
      <c r="J12" s="7"/>
      <c r="K12" s="7"/>
      <c r="L12" s="7"/>
      <c r="M12" s="7">
        <f>(O12-N12)</f>
        <v>51.45</v>
      </c>
      <c r="N12" s="7">
        <v>16</v>
      </c>
      <c r="O12" s="26">
        <v>67.45</v>
      </c>
      <c r="P12" s="40">
        <f>(M12)</f>
        <v>51.45</v>
      </c>
      <c r="Q12" s="40">
        <f>(N12)</f>
        <v>16</v>
      </c>
      <c r="R12" s="40">
        <f>(L12)</f>
        <v>0</v>
      </c>
      <c r="S12" s="40">
        <f>(J12)</f>
        <v>0</v>
      </c>
      <c r="T12" s="40">
        <f>(H12)</f>
        <v>0</v>
      </c>
      <c r="U12" s="40">
        <f>(K12)</f>
        <v>0</v>
      </c>
    </row>
    <row r="13" spans="1:21" ht="14" customHeight="1">
      <c r="A13" s="22" t="s">
        <v>93</v>
      </c>
      <c r="B13" s="22" t="s">
        <v>94</v>
      </c>
      <c r="C13" s="9">
        <v>73.13</v>
      </c>
      <c r="D13" s="23" t="s">
        <v>91</v>
      </c>
      <c r="E13" s="25" t="s">
        <v>95</v>
      </c>
      <c r="F13" s="25" t="s">
        <v>96</v>
      </c>
      <c r="G13" s="25"/>
      <c r="H13" s="26"/>
      <c r="I13" s="26"/>
      <c r="J13" s="26"/>
      <c r="K13" s="26"/>
      <c r="L13" s="26"/>
      <c r="M13" s="26"/>
      <c r="N13" s="26"/>
      <c r="O13" s="26">
        <v>73.13</v>
      </c>
      <c r="P13" s="39">
        <v>36.564999999999998</v>
      </c>
      <c r="Q13" s="39">
        <v>36.564999999999998</v>
      </c>
      <c r="R13" s="39">
        <v>0</v>
      </c>
      <c r="S13" s="39">
        <v>0</v>
      </c>
      <c r="T13" s="39">
        <v>0</v>
      </c>
      <c r="U13" s="39">
        <v>0</v>
      </c>
    </row>
    <row r="14" spans="1:21">
      <c r="A14" s="27" t="s">
        <v>100</v>
      </c>
      <c r="B14" s="20" t="s">
        <v>102</v>
      </c>
      <c r="C14" s="9">
        <v>6.3</v>
      </c>
      <c r="D14" s="19" t="s">
        <v>91</v>
      </c>
      <c r="E14" s="6" t="s">
        <v>103</v>
      </c>
      <c r="F14" s="6"/>
      <c r="G14" s="6"/>
      <c r="H14" s="7"/>
      <c r="I14" s="7"/>
      <c r="J14" s="7"/>
      <c r="K14" s="7"/>
      <c r="L14" s="7"/>
      <c r="M14" s="7"/>
      <c r="N14" s="7"/>
      <c r="O14" s="26">
        <v>6.3</v>
      </c>
      <c r="P14" s="39">
        <v>3.15</v>
      </c>
      <c r="Q14" s="39">
        <v>3.15</v>
      </c>
      <c r="R14" s="39">
        <v>0</v>
      </c>
      <c r="S14" s="39">
        <v>0</v>
      </c>
      <c r="T14" s="39">
        <v>0</v>
      </c>
      <c r="U14" s="39">
        <v>0</v>
      </c>
    </row>
    <row r="15" spans="1:21">
      <c r="A15" s="27" t="s">
        <v>100</v>
      </c>
      <c r="B15" s="20" t="s">
        <v>102</v>
      </c>
      <c r="C15" s="9">
        <v>20.97</v>
      </c>
      <c r="D15" s="19" t="s">
        <v>91</v>
      </c>
      <c r="E15" s="6" t="s">
        <v>103</v>
      </c>
      <c r="F15" s="6"/>
      <c r="G15" s="6"/>
      <c r="H15" s="7"/>
      <c r="I15" s="7"/>
      <c r="J15" s="7"/>
      <c r="K15" s="7"/>
      <c r="L15" s="7"/>
      <c r="M15" s="7"/>
      <c r="N15" s="7"/>
      <c r="O15" s="26">
        <v>20.97</v>
      </c>
      <c r="P15" s="39">
        <v>10.484999999999999</v>
      </c>
      <c r="Q15" s="39">
        <v>10.484999999999999</v>
      </c>
      <c r="R15" s="39">
        <v>0</v>
      </c>
      <c r="S15" s="39">
        <v>0</v>
      </c>
      <c r="T15" s="39">
        <v>0</v>
      </c>
      <c r="U15" s="39">
        <v>0</v>
      </c>
    </row>
    <row r="16" spans="1:21">
      <c r="A16" s="27" t="s">
        <v>105</v>
      </c>
      <c r="B16" s="20" t="s">
        <v>102</v>
      </c>
      <c r="C16" s="9">
        <v>30.58</v>
      </c>
      <c r="D16" s="19" t="s">
        <v>91</v>
      </c>
      <c r="E16" s="6" t="s">
        <v>103</v>
      </c>
      <c r="F16" s="6"/>
      <c r="G16" s="6"/>
      <c r="H16" s="7"/>
      <c r="I16" s="7"/>
      <c r="J16" s="7"/>
      <c r="K16" s="7"/>
      <c r="L16" s="7"/>
      <c r="M16" s="7"/>
      <c r="N16" s="7"/>
      <c r="O16" s="26">
        <v>30.58</v>
      </c>
      <c r="P16" s="39">
        <v>15.29</v>
      </c>
      <c r="Q16" s="39">
        <v>15.29</v>
      </c>
      <c r="R16" s="39">
        <v>0</v>
      </c>
      <c r="S16" s="39">
        <v>0</v>
      </c>
      <c r="T16" s="39">
        <v>0</v>
      </c>
      <c r="U16" s="39">
        <v>0</v>
      </c>
    </row>
    <row r="17" spans="1:21" ht="17" customHeight="1">
      <c r="A17" s="22" t="s">
        <v>110</v>
      </c>
      <c r="B17" s="22" t="s">
        <v>98</v>
      </c>
      <c r="C17" s="9">
        <v>49.86</v>
      </c>
      <c r="D17" s="23" t="s">
        <v>91</v>
      </c>
      <c r="E17" s="25" t="s">
        <v>95</v>
      </c>
      <c r="F17" s="25" t="s">
        <v>96</v>
      </c>
      <c r="G17" s="25"/>
      <c r="H17" s="26"/>
      <c r="I17" s="26"/>
      <c r="J17" s="26"/>
      <c r="K17" s="26"/>
      <c r="L17" s="26"/>
      <c r="M17" s="26"/>
      <c r="N17" s="26"/>
      <c r="O17" s="26">
        <v>49.86</v>
      </c>
      <c r="P17" s="39">
        <v>24.93</v>
      </c>
      <c r="Q17" s="39">
        <v>24.93</v>
      </c>
      <c r="R17" s="39">
        <v>0</v>
      </c>
      <c r="S17" s="39">
        <v>0</v>
      </c>
      <c r="T17" s="39">
        <v>0</v>
      </c>
      <c r="U17" s="39">
        <v>0</v>
      </c>
    </row>
    <row r="18" spans="1:21">
      <c r="A18" s="27" t="s">
        <v>110</v>
      </c>
      <c r="B18" s="20" t="s">
        <v>111</v>
      </c>
      <c r="C18" s="9">
        <v>5</v>
      </c>
      <c r="D18" s="19" t="s">
        <v>91</v>
      </c>
      <c r="E18" s="6" t="s">
        <v>72</v>
      </c>
      <c r="F18" s="6"/>
      <c r="G18" s="6"/>
      <c r="H18" s="7"/>
      <c r="I18" s="7"/>
      <c r="J18" s="7"/>
      <c r="K18" s="7"/>
      <c r="L18" s="7"/>
      <c r="M18" s="7"/>
      <c r="N18" s="7"/>
      <c r="O18" s="26">
        <v>5</v>
      </c>
      <c r="P18" s="39">
        <v>2.5</v>
      </c>
      <c r="Q18" s="39">
        <v>2.5</v>
      </c>
      <c r="R18" s="39">
        <v>0</v>
      </c>
      <c r="S18" s="39">
        <v>0</v>
      </c>
      <c r="T18" s="39">
        <v>0</v>
      </c>
      <c r="U18" s="39">
        <v>0</v>
      </c>
    </row>
    <row r="19" spans="1:21">
      <c r="A19" s="27" t="s">
        <v>110</v>
      </c>
      <c r="B19" s="20" t="s">
        <v>111</v>
      </c>
      <c r="C19" s="9">
        <v>34</v>
      </c>
      <c r="D19" s="19" t="s">
        <v>91</v>
      </c>
      <c r="E19" s="6" t="s">
        <v>72</v>
      </c>
      <c r="F19" s="6"/>
      <c r="G19" s="6"/>
      <c r="H19" s="7"/>
      <c r="I19" s="7"/>
      <c r="J19" s="7"/>
      <c r="K19" s="7"/>
      <c r="L19" s="7"/>
      <c r="M19" s="7"/>
      <c r="N19" s="7"/>
      <c r="O19" s="26">
        <v>34</v>
      </c>
      <c r="P19" s="39">
        <v>17</v>
      </c>
      <c r="Q19" s="39">
        <v>17</v>
      </c>
      <c r="R19" s="39">
        <v>0</v>
      </c>
      <c r="S19" s="39">
        <v>0</v>
      </c>
      <c r="T19" s="39">
        <v>0</v>
      </c>
      <c r="U19" s="39">
        <v>0</v>
      </c>
    </row>
    <row r="20" spans="1:21">
      <c r="A20" s="20" t="s">
        <v>114</v>
      </c>
      <c r="B20" s="20" t="s">
        <v>115</v>
      </c>
      <c r="C20" s="9">
        <v>60.39</v>
      </c>
      <c r="D20" s="19" t="s">
        <v>91</v>
      </c>
      <c r="E20" s="6" t="s">
        <v>116</v>
      </c>
      <c r="F20" s="6" t="s">
        <v>117</v>
      </c>
      <c r="G20" s="6"/>
      <c r="H20" s="7">
        <f>(O20/6)</f>
        <v>10.065</v>
      </c>
      <c r="I20" s="7"/>
      <c r="J20" s="7">
        <v>10.065</v>
      </c>
      <c r="K20" s="37">
        <v>10.065</v>
      </c>
      <c r="L20" s="37">
        <v>10.065</v>
      </c>
      <c r="M20" s="37">
        <v>10.065</v>
      </c>
      <c r="N20" s="37">
        <f>(O20/6)</f>
        <v>10.065</v>
      </c>
      <c r="O20" s="36">
        <v>60.39</v>
      </c>
      <c r="P20" s="40">
        <f>(M20)</f>
        <v>10.065</v>
      </c>
      <c r="Q20" s="40">
        <f>(N20)</f>
        <v>10.065</v>
      </c>
      <c r="R20" s="40">
        <f>(L20)</f>
        <v>10.065</v>
      </c>
      <c r="S20" s="40">
        <f>(J20)</f>
        <v>10.065</v>
      </c>
      <c r="T20" s="40">
        <f>(H20)</f>
        <v>10.065</v>
      </c>
      <c r="U20" s="40">
        <f>(K20)</f>
        <v>10.065</v>
      </c>
    </row>
    <row r="21" spans="1:21">
      <c r="A21" s="22" t="s">
        <v>119</v>
      </c>
      <c r="B21" s="22" t="s">
        <v>94</v>
      </c>
      <c r="C21" s="9">
        <v>134.09</v>
      </c>
      <c r="D21" s="23" t="s">
        <v>91</v>
      </c>
      <c r="E21" s="25" t="s">
        <v>95</v>
      </c>
      <c r="F21" s="25" t="s">
        <v>96</v>
      </c>
      <c r="G21" s="25"/>
      <c r="H21" s="26"/>
      <c r="I21" s="26"/>
      <c r="J21" s="26"/>
      <c r="K21" s="26"/>
      <c r="L21" s="26"/>
      <c r="M21" s="26"/>
      <c r="N21" s="26"/>
      <c r="O21" s="26">
        <v>134.09</v>
      </c>
      <c r="P21" s="39">
        <v>67.045000000000002</v>
      </c>
      <c r="Q21" s="39">
        <v>67.045000000000002</v>
      </c>
      <c r="R21" s="39">
        <v>0</v>
      </c>
      <c r="S21" s="39">
        <v>0</v>
      </c>
      <c r="T21" s="39">
        <v>0</v>
      </c>
      <c r="U21" s="39">
        <v>0</v>
      </c>
    </row>
    <row r="22" spans="1:21" ht="15" customHeight="1">
      <c r="A22" s="20" t="s">
        <v>80</v>
      </c>
      <c r="B22" s="20" t="s">
        <v>126</v>
      </c>
      <c r="C22" s="9">
        <v>8.5500000000000007</v>
      </c>
      <c r="D22" s="19" t="s">
        <v>91</v>
      </c>
      <c r="E22" s="6" t="s">
        <v>127</v>
      </c>
      <c r="F22" s="6"/>
      <c r="G22" s="6"/>
      <c r="H22" s="7"/>
      <c r="I22" s="7"/>
      <c r="J22" s="7"/>
      <c r="K22" s="7"/>
      <c r="L22" s="7"/>
      <c r="M22" s="7"/>
      <c r="N22" s="7"/>
      <c r="O22" s="26">
        <v>8.5500000000000007</v>
      </c>
      <c r="P22" s="39">
        <v>4.2750000000000004</v>
      </c>
      <c r="Q22" s="39">
        <v>4.2750000000000004</v>
      </c>
      <c r="R22" s="39">
        <v>0</v>
      </c>
      <c r="S22" s="39">
        <v>0</v>
      </c>
      <c r="T22" s="39">
        <v>0</v>
      </c>
      <c r="U22" s="39">
        <v>0</v>
      </c>
    </row>
    <row r="23" spans="1:21" ht="17" customHeight="1">
      <c r="A23" s="22" t="s">
        <v>128</v>
      </c>
      <c r="B23" s="22" t="s">
        <v>94</v>
      </c>
      <c r="C23" s="9">
        <v>90.1</v>
      </c>
      <c r="D23" s="23" t="s">
        <v>91</v>
      </c>
      <c r="E23" s="25" t="s">
        <v>95</v>
      </c>
      <c r="F23" s="25" t="s">
        <v>96</v>
      </c>
      <c r="G23" s="25"/>
      <c r="H23" s="26"/>
      <c r="I23" s="26"/>
      <c r="J23" s="26"/>
      <c r="K23" s="26"/>
      <c r="L23" s="26"/>
      <c r="M23" s="26"/>
      <c r="N23" s="26"/>
      <c r="O23" s="26">
        <v>90.1</v>
      </c>
      <c r="P23" s="39">
        <v>45.05</v>
      </c>
      <c r="Q23" s="39">
        <v>45.05</v>
      </c>
      <c r="R23" s="39">
        <v>0</v>
      </c>
      <c r="S23" s="39">
        <v>0</v>
      </c>
      <c r="T23" s="39">
        <v>0</v>
      </c>
      <c r="U23" s="39">
        <v>0</v>
      </c>
    </row>
    <row r="24" spans="1:21" ht="20" customHeight="1">
      <c r="A24" s="22" t="s">
        <v>129</v>
      </c>
      <c r="B24" s="22" t="s">
        <v>98</v>
      </c>
      <c r="C24" s="9">
        <v>55.7</v>
      </c>
      <c r="D24" s="23" t="s">
        <v>91</v>
      </c>
      <c r="E24" s="25" t="s">
        <v>95</v>
      </c>
      <c r="F24" s="25" t="s">
        <v>96</v>
      </c>
      <c r="G24" s="25"/>
      <c r="H24" s="26"/>
      <c r="I24" s="26"/>
      <c r="J24" s="26"/>
      <c r="K24" s="26"/>
      <c r="L24" s="26"/>
      <c r="M24" s="26"/>
      <c r="N24" s="26"/>
      <c r="O24" s="26">
        <v>55.7</v>
      </c>
      <c r="P24" s="39">
        <v>27.85</v>
      </c>
      <c r="Q24" s="39">
        <v>27.85</v>
      </c>
      <c r="R24" s="39">
        <v>0</v>
      </c>
      <c r="S24" s="39">
        <v>0</v>
      </c>
      <c r="T24" s="39">
        <v>0</v>
      </c>
      <c r="U24" s="39">
        <v>0</v>
      </c>
    </row>
    <row r="25" spans="1:21" ht="18" customHeight="1">
      <c r="A25" s="22" t="s">
        <v>73</v>
      </c>
      <c r="B25" s="22" t="s">
        <v>94</v>
      </c>
      <c r="C25" s="9">
        <v>94.66</v>
      </c>
      <c r="D25" s="23" t="s">
        <v>91</v>
      </c>
      <c r="E25" s="25" t="s">
        <v>95</v>
      </c>
      <c r="F25" s="25" t="s">
        <v>96</v>
      </c>
      <c r="G25" s="25"/>
      <c r="H25" s="26"/>
      <c r="I25" s="26"/>
      <c r="J25" s="26"/>
      <c r="K25" s="26"/>
      <c r="L25" s="26"/>
      <c r="M25" s="26"/>
      <c r="N25" s="26"/>
      <c r="O25" s="26">
        <v>94.66</v>
      </c>
      <c r="P25" s="39">
        <v>47.33</v>
      </c>
      <c r="Q25" s="39">
        <v>47.33</v>
      </c>
      <c r="R25" s="39">
        <v>0</v>
      </c>
      <c r="S25" s="39">
        <v>0</v>
      </c>
      <c r="T25" s="39">
        <v>0</v>
      </c>
      <c r="U25" s="39">
        <v>0</v>
      </c>
    </row>
    <row r="26" spans="1:21" ht="19" customHeight="1">
      <c r="A26" s="22" t="s">
        <v>57</v>
      </c>
      <c r="B26" s="22" t="s">
        <v>94</v>
      </c>
      <c r="C26" s="9">
        <v>117.68</v>
      </c>
      <c r="D26" s="23" t="s">
        <v>91</v>
      </c>
      <c r="E26" s="25" t="s">
        <v>95</v>
      </c>
      <c r="F26" s="25" t="s">
        <v>138</v>
      </c>
      <c r="G26" s="25"/>
      <c r="H26" s="26"/>
      <c r="I26" s="26"/>
      <c r="J26" s="26"/>
      <c r="K26" s="26"/>
      <c r="L26" s="26"/>
      <c r="M26" s="26">
        <v>84.99</v>
      </c>
      <c r="N26" s="26"/>
      <c r="O26" s="26">
        <v>32.690000000000012</v>
      </c>
      <c r="P26" s="39">
        <v>101.33500000000001</v>
      </c>
      <c r="Q26" s="39">
        <v>16.345000000000006</v>
      </c>
      <c r="R26" s="39">
        <v>0</v>
      </c>
      <c r="S26" s="39">
        <v>0</v>
      </c>
      <c r="T26" s="39">
        <v>0</v>
      </c>
      <c r="U26" s="39">
        <v>0</v>
      </c>
    </row>
    <row r="27" spans="1:21" ht="17" customHeight="1">
      <c r="A27" s="22" t="s">
        <v>139</v>
      </c>
      <c r="B27" s="22" t="s">
        <v>94</v>
      </c>
      <c r="C27" s="9">
        <v>6.99</v>
      </c>
      <c r="D27" s="23" t="s">
        <v>91</v>
      </c>
      <c r="E27" s="25" t="s">
        <v>95</v>
      </c>
      <c r="F27" s="25" t="s">
        <v>96</v>
      </c>
      <c r="G27" s="25"/>
      <c r="H27" s="26"/>
      <c r="I27" s="26"/>
      <c r="J27" s="26"/>
      <c r="K27" s="26"/>
      <c r="L27" s="26"/>
      <c r="M27" s="26"/>
      <c r="N27" s="26"/>
      <c r="O27" s="26">
        <v>6.99</v>
      </c>
      <c r="P27" s="39">
        <v>3.4950000000000001</v>
      </c>
      <c r="Q27" s="39">
        <v>3.4950000000000001</v>
      </c>
      <c r="R27" s="39">
        <v>0</v>
      </c>
      <c r="S27" s="39">
        <v>0</v>
      </c>
      <c r="T27" s="39">
        <v>0</v>
      </c>
      <c r="U27" s="39">
        <v>0</v>
      </c>
    </row>
    <row r="28" spans="1:21" ht="17" customHeight="1">
      <c r="A28" s="22" t="s">
        <v>140</v>
      </c>
      <c r="B28" s="22" t="s">
        <v>94</v>
      </c>
      <c r="C28" s="9">
        <v>155.55000000000001</v>
      </c>
      <c r="D28" s="23" t="s">
        <v>91</v>
      </c>
      <c r="E28" s="25" t="s">
        <v>95</v>
      </c>
      <c r="F28" s="25" t="s">
        <v>141</v>
      </c>
      <c r="G28" s="25">
        <v>53.980000000000004</v>
      </c>
      <c r="H28" s="26"/>
      <c r="I28" s="26"/>
      <c r="J28" s="26"/>
      <c r="K28" s="26"/>
      <c r="L28" s="26">
        <v>3.7786</v>
      </c>
      <c r="M28" s="26"/>
      <c r="N28" s="26">
        <v>57.758600000000001</v>
      </c>
      <c r="O28" s="36">
        <v>94.012799999999999</v>
      </c>
      <c r="P28" s="40">
        <v>47.006399999999999</v>
      </c>
      <c r="Q28" s="40">
        <v>104.765</v>
      </c>
      <c r="R28" s="40">
        <v>3.7786</v>
      </c>
      <c r="S28" s="40">
        <v>0</v>
      </c>
      <c r="T28" s="40">
        <v>0</v>
      </c>
      <c r="U28" s="40">
        <v>0</v>
      </c>
    </row>
    <row r="29" spans="1:21" ht="18" customHeight="1">
      <c r="A29" s="27" t="s">
        <v>140</v>
      </c>
      <c r="B29" s="20" t="s">
        <v>102</v>
      </c>
      <c r="C29" s="9">
        <v>20.66</v>
      </c>
      <c r="D29" s="19" t="s">
        <v>91</v>
      </c>
      <c r="E29" s="6" t="s">
        <v>103</v>
      </c>
      <c r="F29" s="6"/>
      <c r="G29" s="6"/>
      <c r="H29" s="7"/>
      <c r="I29" s="7"/>
      <c r="J29" s="7"/>
      <c r="K29" s="7"/>
      <c r="L29" s="7"/>
      <c r="M29" s="7"/>
      <c r="N29" s="7"/>
      <c r="O29" s="26">
        <v>20.66</v>
      </c>
      <c r="P29" s="39">
        <v>10.33</v>
      </c>
      <c r="Q29" s="39">
        <v>10.33</v>
      </c>
      <c r="R29" s="39">
        <v>0</v>
      </c>
      <c r="S29" s="39">
        <v>0</v>
      </c>
      <c r="T29" s="39">
        <v>0</v>
      </c>
      <c r="U29" s="39">
        <v>0</v>
      </c>
    </row>
    <row r="30" spans="1:21" ht="16" customHeight="1">
      <c r="A30" s="22" t="s">
        <v>142</v>
      </c>
      <c r="B30" s="22" t="s">
        <v>94</v>
      </c>
      <c r="C30" s="9">
        <v>45.98</v>
      </c>
      <c r="D30" s="23" t="s">
        <v>91</v>
      </c>
      <c r="E30" s="25" t="s">
        <v>95</v>
      </c>
      <c r="F30" s="25" t="s">
        <v>96</v>
      </c>
      <c r="G30" s="25"/>
      <c r="H30" s="26"/>
      <c r="I30" s="26"/>
      <c r="J30" s="26"/>
      <c r="K30" s="26"/>
      <c r="L30" s="26"/>
      <c r="M30" s="26"/>
      <c r="N30" s="26"/>
      <c r="O30" s="26">
        <v>45.98</v>
      </c>
      <c r="P30" s="39">
        <v>22.99</v>
      </c>
      <c r="Q30" s="39">
        <v>22.99</v>
      </c>
      <c r="R30" s="39">
        <v>0</v>
      </c>
      <c r="S30" s="39">
        <v>0</v>
      </c>
      <c r="T30" s="39">
        <v>0</v>
      </c>
      <c r="U30" s="39">
        <v>0</v>
      </c>
    </row>
    <row r="31" spans="1:21" ht="18" customHeight="1">
      <c r="A31" s="20" t="s">
        <v>143</v>
      </c>
      <c r="B31" s="20" t="s">
        <v>144</v>
      </c>
      <c r="C31" s="9">
        <v>745.48</v>
      </c>
      <c r="D31" s="19" t="s">
        <v>91</v>
      </c>
      <c r="E31" s="6" t="s">
        <v>145</v>
      </c>
      <c r="F31" s="6"/>
      <c r="G31" s="6"/>
      <c r="H31" s="7"/>
      <c r="I31" s="7"/>
      <c r="J31" s="7"/>
      <c r="K31" s="37">
        <v>186.37</v>
      </c>
      <c r="L31" s="37">
        <v>186.37</v>
      </c>
      <c r="M31" s="7">
        <v>186.37</v>
      </c>
      <c r="N31" s="7">
        <f>(O31/4)</f>
        <v>186.37</v>
      </c>
      <c r="O31" s="26">
        <v>745.48</v>
      </c>
      <c r="P31" s="40">
        <f>(M31)</f>
        <v>186.37</v>
      </c>
      <c r="Q31" s="40">
        <f>(N31)</f>
        <v>186.37</v>
      </c>
      <c r="R31" s="40">
        <f>(L31)</f>
        <v>186.37</v>
      </c>
      <c r="S31" s="40">
        <f>(J31)</f>
        <v>0</v>
      </c>
      <c r="T31" s="40">
        <f>(H31)</f>
        <v>0</v>
      </c>
      <c r="U31" s="40">
        <f>(K31)</f>
        <v>186.37</v>
      </c>
    </row>
    <row r="32" spans="1:21" ht="17" customHeight="1">
      <c r="A32" s="20" t="s">
        <v>146</v>
      </c>
      <c r="B32" s="20" t="s">
        <v>147</v>
      </c>
      <c r="C32" s="9">
        <v>138.44</v>
      </c>
      <c r="D32" s="19" t="s">
        <v>91</v>
      </c>
      <c r="E32" s="6" t="s">
        <v>148</v>
      </c>
      <c r="F32" s="6"/>
      <c r="G32" s="6"/>
      <c r="H32" s="7"/>
      <c r="I32" s="7"/>
      <c r="J32" s="7"/>
      <c r="K32" s="7">
        <v>20</v>
      </c>
      <c r="L32" s="7">
        <v>20</v>
      </c>
      <c r="M32" s="7">
        <v>98.44</v>
      </c>
      <c r="N32" s="7"/>
      <c r="O32" s="36">
        <v>98.44</v>
      </c>
      <c r="P32" s="40">
        <f>(M32)</f>
        <v>98.44</v>
      </c>
      <c r="Q32" s="40">
        <f>(N32)</f>
        <v>0</v>
      </c>
      <c r="R32" s="40">
        <f>(L32)</f>
        <v>20</v>
      </c>
      <c r="S32" s="40">
        <f>(J32)</f>
        <v>0</v>
      </c>
      <c r="T32" s="40">
        <f>(H32)</f>
        <v>0</v>
      </c>
      <c r="U32" s="40">
        <f>(K32)</f>
        <v>20</v>
      </c>
    </row>
    <row r="33" spans="1:21" ht="16" customHeight="1">
      <c r="A33" s="20" t="s">
        <v>146</v>
      </c>
      <c r="B33" s="20" t="s">
        <v>149</v>
      </c>
      <c r="C33" s="9">
        <v>22</v>
      </c>
      <c r="D33" s="19" t="s">
        <v>91</v>
      </c>
      <c r="E33" s="6" t="s">
        <v>150</v>
      </c>
      <c r="F33" s="6"/>
      <c r="G33" s="6"/>
      <c r="H33" s="7"/>
      <c r="I33" s="7"/>
      <c r="J33" s="7"/>
      <c r="K33" s="7"/>
      <c r="L33" s="7"/>
      <c r="M33" s="7"/>
      <c r="N33" s="7"/>
      <c r="O33" s="26">
        <v>22</v>
      </c>
      <c r="P33" s="39">
        <v>11</v>
      </c>
      <c r="Q33" s="39">
        <v>11</v>
      </c>
      <c r="R33" s="39">
        <v>0</v>
      </c>
      <c r="S33" s="39">
        <v>0</v>
      </c>
      <c r="T33" s="39">
        <v>0</v>
      </c>
      <c r="U33" s="39">
        <v>0</v>
      </c>
    </row>
    <row r="34" spans="1:21" ht="14" customHeight="1">
      <c r="A34" s="22" t="s">
        <v>151</v>
      </c>
      <c r="B34" s="22" t="s">
        <v>94</v>
      </c>
      <c r="C34" s="9">
        <v>42.88</v>
      </c>
      <c r="D34" s="23" t="s">
        <v>91</v>
      </c>
      <c r="E34" s="25" t="s">
        <v>95</v>
      </c>
      <c r="F34" s="25" t="s">
        <v>96</v>
      </c>
      <c r="G34" s="25"/>
      <c r="H34" s="26"/>
      <c r="I34" s="26"/>
      <c r="J34" s="26"/>
      <c r="K34" s="26"/>
      <c r="L34" s="26"/>
      <c r="M34" s="26"/>
      <c r="N34" s="26"/>
      <c r="O34" s="26">
        <v>42.88</v>
      </c>
      <c r="P34" s="39">
        <v>21.44</v>
      </c>
      <c r="Q34" s="39">
        <v>21.44</v>
      </c>
      <c r="R34" s="39">
        <v>0</v>
      </c>
      <c r="S34" s="39">
        <v>0</v>
      </c>
      <c r="T34" s="39">
        <v>0</v>
      </c>
      <c r="U34" s="39">
        <v>0</v>
      </c>
    </row>
    <row r="35" spans="1:21" ht="16" customHeight="1">
      <c r="A35" s="22" t="s">
        <v>151</v>
      </c>
      <c r="B35" s="22" t="s">
        <v>94</v>
      </c>
      <c r="C35" s="9">
        <v>45.36</v>
      </c>
      <c r="D35" s="23" t="s">
        <v>91</v>
      </c>
      <c r="E35" s="25" t="s">
        <v>95</v>
      </c>
      <c r="F35" s="25" t="s">
        <v>96</v>
      </c>
      <c r="G35" s="25"/>
      <c r="H35" s="26"/>
      <c r="I35" s="26"/>
      <c r="J35" s="26"/>
      <c r="K35" s="26"/>
      <c r="L35" s="26"/>
      <c r="M35" s="26"/>
      <c r="N35" s="26"/>
      <c r="O35" s="26">
        <v>45.36</v>
      </c>
      <c r="P35" s="39">
        <v>22.68</v>
      </c>
      <c r="Q35" s="39">
        <v>22.68</v>
      </c>
      <c r="R35" s="39">
        <v>0</v>
      </c>
      <c r="S35" s="39">
        <v>0</v>
      </c>
      <c r="T35" s="39">
        <v>0</v>
      </c>
      <c r="U35" s="39">
        <v>0</v>
      </c>
    </row>
    <row r="36" spans="1:21" ht="16" customHeight="1">
      <c r="A36" s="27" t="s">
        <v>154</v>
      </c>
      <c r="B36" s="20" t="s">
        <v>155</v>
      </c>
      <c r="C36" s="9">
        <v>13.12</v>
      </c>
      <c r="D36" s="19" t="s">
        <v>91</v>
      </c>
      <c r="E36" s="6" t="s">
        <v>84</v>
      </c>
      <c r="F36" s="6"/>
      <c r="G36" s="6"/>
      <c r="H36" s="7"/>
      <c r="I36" s="7"/>
      <c r="J36" s="7"/>
      <c r="K36" s="7"/>
      <c r="L36" s="7"/>
      <c r="M36" s="7"/>
      <c r="N36" s="7"/>
      <c r="O36" s="26">
        <v>13.12</v>
      </c>
      <c r="P36" s="39">
        <v>6.56</v>
      </c>
      <c r="Q36" s="39">
        <v>6.56</v>
      </c>
      <c r="R36" s="39">
        <v>0</v>
      </c>
      <c r="S36" s="39">
        <v>0</v>
      </c>
      <c r="T36" s="39">
        <v>0</v>
      </c>
      <c r="U36" s="39">
        <v>0</v>
      </c>
    </row>
    <row r="37" spans="1:21" ht="14" customHeight="1">
      <c r="A37" s="27" t="s">
        <v>154</v>
      </c>
      <c r="B37" s="20" t="s">
        <v>158</v>
      </c>
      <c r="C37" s="9">
        <v>74.13</v>
      </c>
      <c r="D37" s="19" t="s">
        <v>91</v>
      </c>
      <c r="E37" s="6" t="s">
        <v>82</v>
      </c>
      <c r="F37" s="6"/>
      <c r="G37" s="6"/>
      <c r="H37" s="7"/>
      <c r="I37" s="7"/>
      <c r="J37" s="7"/>
      <c r="K37" s="7"/>
      <c r="L37" s="7"/>
      <c r="M37" s="7"/>
      <c r="N37" s="7"/>
      <c r="O37" s="26">
        <v>74.13</v>
      </c>
      <c r="P37" s="39">
        <v>37.064999999999998</v>
      </c>
      <c r="Q37" s="39">
        <v>37.064999999999998</v>
      </c>
      <c r="R37" s="39">
        <v>0</v>
      </c>
      <c r="S37" s="39">
        <v>0</v>
      </c>
      <c r="T37" s="39">
        <v>0</v>
      </c>
      <c r="U37" s="39">
        <v>0</v>
      </c>
    </row>
    <row r="38" spans="1:21" ht="18" customHeight="1">
      <c r="A38" s="22" t="s">
        <v>159</v>
      </c>
      <c r="B38" s="22" t="s">
        <v>94</v>
      </c>
      <c r="C38" s="9">
        <v>100.53</v>
      </c>
      <c r="D38" s="23" t="s">
        <v>91</v>
      </c>
      <c r="E38" s="25" t="s">
        <v>95</v>
      </c>
      <c r="F38" s="25" t="s">
        <v>96</v>
      </c>
      <c r="G38" s="25"/>
      <c r="H38" s="26"/>
      <c r="I38" s="26"/>
      <c r="J38" s="26"/>
      <c r="K38" s="26"/>
      <c r="L38" s="26"/>
      <c r="M38" s="26"/>
      <c r="N38" s="26"/>
      <c r="O38" s="26">
        <v>100.53</v>
      </c>
      <c r="P38" s="39">
        <v>50.265000000000001</v>
      </c>
      <c r="Q38" s="39">
        <v>50.265000000000001</v>
      </c>
      <c r="R38" s="39">
        <v>0</v>
      </c>
      <c r="S38" s="39">
        <v>0</v>
      </c>
      <c r="T38" s="39">
        <v>0</v>
      </c>
      <c r="U38" s="39">
        <v>0</v>
      </c>
    </row>
    <row r="39" spans="1:21" ht="20" customHeight="1">
      <c r="A39" s="22" t="s">
        <v>160</v>
      </c>
      <c r="B39" s="22" t="s">
        <v>94</v>
      </c>
      <c r="C39" s="9">
        <v>175.96</v>
      </c>
      <c r="D39" s="23" t="s">
        <v>91</v>
      </c>
      <c r="E39" s="25" t="s">
        <v>95</v>
      </c>
      <c r="F39" s="25" t="s">
        <v>96</v>
      </c>
      <c r="G39" s="25"/>
      <c r="H39" s="26"/>
      <c r="I39" s="26"/>
      <c r="J39" s="26"/>
      <c r="K39" s="26"/>
      <c r="L39" s="26"/>
      <c r="M39" s="26"/>
      <c r="N39" s="26"/>
      <c r="O39" s="26">
        <v>175.96</v>
      </c>
      <c r="P39" s="39">
        <v>87.98</v>
      </c>
      <c r="Q39" s="39">
        <v>87.98</v>
      </c>
      <c r="R39" s="39">
        <v>0</v>
      </c>
      <c r="S39" s="39">
        <v>0</v>
      </c>
      <c r="T39" s="39">
        <v>0</v>
      </c>
      <c r="U39" s="39">
        <v>0</v>
      </c>
    </row>
    <row r="40" spans="1:21" ht="19" customHeight="1">
      <c r="A40" s="20" t="s">
        <v>163</v>
      </c>
      <c r="B40" s="20" t="s">
        <v>167</v>
      </c>
      <c r="C40" s="9">
        <v>25</v>
      </c>
      <c r="D40" s="19" t="s">
        <v>91</v>
      </c>
      <c r="E40" s="6" t="s">
        <v>38</v>
      </c>
      <c r="F40" s="6"/>
      <c r="G40" s="6"/>
      <c r="H40" s="7"/>
      <c r="I40" s="7"/>
      <c r="J40" s="7"/>
      <c r="K40" s="7"/>
      <c r="L40" s="7"/>
      <c r="M40" s="7"/>
      <c r="N40" s="7"/>
      <c r="O40" s="26">
        <v>25</v>
      </c>
      <c r="P40" s="39">
        <v>12.5</v>
      </c>
      <c r="Q40" s="39">
        <v>12.5</v>
      </c>
      <c r="R40" s="39">
        <v>0</v>
      </c>
      <c r="S40" s="39">
        <v>0</v>
      </c>
      <c r="T40" s="39">
        <v>0</v>
      </c>
      <c r="U40" s="39">
        <v>0</v>
      </c>
    </row>
    <row r="41" spans="1:21" ht="17" customHeight="1">
      <c r="A41" s="20" t="s">
        <v>170</v>
      </c>
      <c r="B41" s="20" t="s">
        <v>171</v>
      </c>
      <c r="C41" s="9">
        <v>48.72</v>
      </c>
      <c r="D41" s="19" t="s">
        <v>91</v>
      </c>
      <c r="E41" s="6" t="s">
        <v>172</v>
      </c>
      <c r="F41" s="6"/>
      <c r="G41" s="6"/>
      <c r="H41" s="7"/>
      <c r="I41" s="7"/>
      <c r="J41" s="7"/>
      <c r="K41" s="7"/>
      <c r="L41" s="7"/>
      <c r="M41" s="7"/>
      <c r="N41" s="7"/>
      <c r="O41" s="26">
        <v>48.72</v>
      </c>
      <c r="P41" s="39">
        <v>24.36</v>
      </c>
      <c r="Q41" s="39">
        <v>24.36</v>
      </c>
      <c r="R41" s="39">
        <v>0</v>
      </c>
      <c r="S41" s="39">
        <v>0</v>
      </c>
      <c r="T41" s="39">
        <v>0</v>
      </c>
      <c r="U41" s="39">
        <v>0</v>
      </c>
    </row>
    <row r="42" spans="1:21" ht="15" customHeight="1">
      <c r="A42" s="22" t="s">
        <v>20</v>
      </c>
      <c r="B42" s="22" t="s">
        <v>94</v>
      </c>
      <c r="C42" s="9">
        <v>72.52</v>
      </c>
      <c r="D42" s="23" t="s">
        <v>91</v>
      </c>
      <c r="E42" s="25" t="s">
        <v>95</v>
      </c>
      <c r="F42" s="25" t="s">
        <v>96</v>
      </c>
      <c r="G42" s="25"/>
      <c r="H42" s="26"/>
      <c r="I42" s="26"/>
      <c r="J42" s="26"/>
      <c r="K42" s="26"/>
      <c r="L42" s="26"/>
      <c r="M42" s="26"/>
      <c r="N42" s="26"/>
      <c r="O42" s="26">
        <v>72.52</v>
      </c>
      <c r="P42" s="39">
        <v>36.26</v>
      </c>
      <c r="Q42" s="39">
        <v>36.26</v>
      </c>
      <c r="R42" s="39">
        <v>0</v>
      </c>
      <c r="S42" s="39">
        <v>0</v>
      </c>
      <c r="T42" s="39">
        <v>0</v>
      </c>
      <c r="U42" s="39">
        <v>0</v>
      </c>
    </row>
    <row r="43" spans="1:21" ht="18" customHeight="1">
      <c r="A43" s="22" t="s">
        <v>176</v>
      </c>
      <c r="B43" s="22" t="s">
        <v>94</v>
      </c>
      <c r="C43" s="9">
        <v>78.569999999999993</v>
      </c>
      <c r="D43" s="23" t="s">
        <v>91</v>
      </c>
      <c r="E43" s="25" t="s">
        <v>95</v>
      </c>
      <c r="F43" s="25" t="s">
        <v>96</v>
      </c>
      <c r="G43" s="25"/>
      <c r="H43" s="26"/>
      <c r="I43" s="26"/>
      <c r="J43" s="26"/>
      <c r="K43" s="26"/>
      <c r="L43" s="26"/>
      <c r="M43" s="26"/>
      <c r="N43" s="26"/>
      <c r="O43" s="26">
        <v>78.569999999999993</v>
      </c>
      <c r="P43" s="39">
        <v>39.284999999999997</v>
      </c>
      <c r="Q43" s="39">
        <v>39.284999999999997</v>
      </c>
      <c r="R43" s="39">
        <v>0</v>
      </c>
      <c r="S43" s="39">
        <v>0</v>
      </c>
      <c r="T43" s="39">
        <v>0</v>
      </c>
      <c r="U43" s="39">
        <v>0</v>
      </c>
    </row>
    <row r="44" spans="1:21" ht="16" customHeight="1">
      <c r="A44" s="20" t="s">
        <v>177</v>
      </c>
      <c r="B44" s="20" t="s">
        <v>115</v>
      </c>
      <c r="C44" s="9">
        <v>24.24</v>
      </c>
      <c r="D44" s="19" t="s">
        <v>91</v>
      </c>
      <c r="E44" s="6" t="s">
        <v>116</v>
      </c>
      <c r="F44" s="6">
        <v>3</v>
      </c>
      <c r="G44" s="6"/>
      <c r="H44" s="7"/>
      <c r="I44" s="7"/>
      <c r="J44" s="7"/>
      <c r="K44" s="7"/>
      <c r="L44" s="7">
        <v>8.08</v>
      </c>
      <c r="M44" s="7">
        <v>8.08</v>
      </c>
      <c r="N44" s="7">
        <f>(O44/3)</f>
        <v>8.08</v>
      </c>
      <c r="O44" s="36">
        <v>24.24</v>
      </c>
      <c r="P44" s="40">
        <f>(M44)</f>
        <v>8.08</v>
      </c>
      <c r="Q44" s="40">
        <f>(N44)</f>
        <v>8.08</v>
      </c>
      <c r="R44" s="40">
        <f>(L44)</f>
        <v>8.08</v>
      </c>
      <c r="S44" s="40">
        <f>(J44)</f>
        <v>0</v>
      </c>
      <c r="T44" s="40">
        <f>(H44)</f>
        <v>0</v>
      </c>
      <c r="U44" s="40">
        <f>(K44)</f>
        <v>0</v>
      </c>
    </row>
    <row r="45" spans="1:21" ht="16" customHeight="1">
      <c r="A45" s="22" t="s">
        <v>178</v>
      </c>
      <c r="B45" s="22" t="s">
        <v>179</v>
      </c>
      <c r="C45" s="9">
        <v>110</v>
      </c>
      <c r="D45" s="23" t="s">
        <v>91</v>
      </c>
      <c r="E45" s="25" t="s">
        <v>95</v>
      </c>
      <c r="F45" s="25" t="s">
        <v>96</v>
      </c>
      <c r="G45" s="25"/>
      <c r="H45" s="26"/>
      <c r="I45" s="26"/>
      <c r="J45" s="26"/>
      <c r="K45" s="26"/>
      <c r="L45" s="26"/>
      <c r="M45" s="26"/>
      <c r="N45" s="26"/>
      <c r="O45" s="26">
        <v>110</v>
      </c>
      <c r="P45" s="39">
        <v>55</v>
      </c>
      <c r="Q45" s="39">
        <v>55</v>
      </c>
      <c r="R45" s="39">
        <v>0</v>
      </c>
      <c r="S45" s="39">
        <v>0</v>
      </c>
      <c r="T45" s="39">
        <v>0</v>
      </c>
      <c r="U45" s="39">
        <v>0</v>
      </c>
    </row>
    <row r="46" spans="1:21" ht="18" customHeight="1">
      <c r="A46" s="22" t="s">
        <v>182</v>
      </c>
      <c r="B46" s="22" t="s">
        <v>94</v>
      </c>
      <c r="C46" s="9">
        <v>20.48</v>
      </c>
      <c r="D46" s="23" t="s">
        <v>91</v>
      </c>
      <c r="E46" s="25" t="s">
        <v>95</v>
      </c>
      <c r="F46" s="25" t="s">
        <v>96</v>
      </c>
      <c r="G46" s="25"/>
      <c r="H46" s="26"/>
      <c r="I46" s="26"/>
      <c r="J46" s="26"/>
      <c r="K46" s="26"/>
      <c r="L46" s="26"/>
      <c r="M46" s="26"/>
      <c r="N46" s="26"/>
      <c r="O46" s="26">
        <v>20.48</v>
      </c>
      <c r="P46" s="39">
        <v>10.24</v>
      </c>
      <c r="Q46" s="39">
        <v>10.24</v>
      </c>
      <c r="R46" s="39">
        <v>0</v>
      </c>
      <c r="S46" s="39">
        <v>0</v>
      </c>
      <c r="T46" s="39">
        <v>0</v>
      </c>
      <c r="U46" s="39">
        <v>0</v>
      </c>
    </row>
    <row r="47" spans="1:21" ht="16" customHeight="1">
      <c r="A47" s="22" t="s">
        <v>188</v>
      </c>
      <c r="B47" s="22" t="s">
        <v>94</v>
      </c>
      <c r="C47" s="9">
        <v>98.79</v>
      </c>
      <c r="D47" s="23" t="s">
        <v>91</v>
      </c>
      <c r="E47" s="25" t="s">
        <v>95</v>
      </c>
      <c r="F47" s="25" t="s">
        <v>96</v>
      </c>
      <c r="G47" s="25"/>
      <c r="H47" s="26"/>
      <c r="I47" s="26"/>
      <c r="J47" s="26"/>
      <c r="K47" s="26"/>
      <c r="L47" s="26"/>
      <c r="M47" s="26"/>
      <c r="N47" s="26"/>
      <c r="O47" s="26">
        <v>98.79</v>
      </c>
      <c r="P47" s="39">
        <v>49.395000000000003</v>
      </c>
      <c r="Q47" s="39">
        <v>49.395000000000003</v>
      </c>
      <c r="R47" s="39">
        <v>0</v>
      </c>
      <c r="S47" s="39">
        <v>0</v>
      </c>
      <c r="T47" s="39">
        <v>0</v>
      </c>
      <c r="U47" s="39">
        <v>0</v>
      </c>
    </row>
    <row r="48" spans="1:21" ht="16" customHeight="1">
      <c r="A48" s="20" t="s">
        <v>188</v>
      </c>
      <c r="B48" s="20" t="s">
        <v>115</v>
      </c>
      <c r="C48" s="9">
        <v>19.239999999999998</v>
      </c>
      <c r="D48" s="19" t="s">
        <v>91</v>
      </c>
      <c r="E48" s="6" t="s">
        <v>116</v>
      </c>
      <c r="F48" s="6">
        <v>2</v>
      </c>
      <c r="G48" s="6"/>
      <c r="H48" s="7"/>
      <c r="I48" s="7"/>
      <c r="J48" s="7"/>
      <c r="K48" s="7"/>
      <c r="L48" s="7"/>
      <c r="M48" s="7">
        <v>9.6199999999999992</v>
      </c>
      <c r="N48" s="7">
        <f>(O48/2)</f>
        <v>9.6199999999999992</v>
      </c>
      <c r="O48" s="26">
        <v>19.239999999999998</v>
      </c>
      <c r="P48" s="39">
        <v>9.6199999999999992</v>
      </c>
      <c r="Q48" s="39">
        <v>9.6199999999999992</v>
      </c>
      <c r="R48" s="39">
        <v>0</v>
      </c>
      <c r="S48" s="39">
        <v>0</v>
      </c>
      <c r="T48" s="39">
        <v>0</v>
      </c>
      <c r="U48" s="39">
        <v>0</v>
      </c>
    </row>
    <row r="49" spans="1:21" ht="15" customHeight="1">
      <c r="A49" s="20" t="s">
        <v>191</v>
      </c>
      <c r="B49" s="20" t="s">
        <v>115</v>
      </c>
      <c r="C49" s="9">
        <v>41.69</v>
      </c>
      <c r="D49" s="19" t="s">
        <v>91</v>
      </c>
      <c r="E49" s="6" t="s">
        <v>116</v>
      </c>
      <c r="F49" s="6" t="s">
        <v>235</v>
      </c>
      <c r="G49" s="6"/>
      <c r="H49" s="7"/>
      <c r="I49" s="7"/>
      <c r="J49" s="7">
        <v>8.34</v>
      </c>
      <c r="K49" s="7">
        <v>8.34</v>
      </c>
      <c r="L49" s="7">
        <v>8.34</v>
      </c>
      <c r="M49" s="7">
        <v>8.34</v>
      </c>
      <c r="N49" s="7">
        <f>(O49/5)</f>
        <v>8.3379999999999992</v>
      </c>
      <c r="O49" s="36">
        <v>41.69</v>
      </c>
      <c r="P49" s="40">
        <f>(M49)</f>
        <v>8.34</v>
      </c>
      <c r="Q49" s="40">
        <f>(N49)</f>
        <v>8.3379999999999992</v>
      </c>
      <c r="R49" s="40">
        <f>(L49)</f>
        <v>8.34</v>
      </c>
      <c r="S49" s="40">
        <f>(J49)</f>
        <v>8.34</v>
      </c>
      <c r="T49" s="40">
        <f>(H49)</f>
        <v>0</v>
      </c>
      <c r="U49" s="40">
        <f>(K49)</f>
        <v>8.34</v>
      </c>
    </row>
    <row r="50" spans="1:21" ht="18" customHeight="1">
      <c r="A50" s="27" t="s">
        <v>195</v>
      </c>
      <c r="B50" s="20" t="s">
        <v>158</v>
      </c>
      <c r="C50" s="9">
        <v>47.77</v>
      </c>
      <c r="D50" s="19" t="s">
        <v>91</v>
      </c>
      <c r="E50" s="6" t="s">
        <v>82</v>
      </c>
      <c r="F50" s="6"/>
      <c r="G50" s="6"/>
      <c r="H50" s="7"/>
      <c r="I50" s="7"/>
      <c r="J50" s="7"/>
      <c r="K50" s="7"/>
      <c r="L50" s="7"/>
      <c r="M50" s="7"/>
      <c r="N50" s="7"/>
      <c r="O50" s="26">
        <v>47.77</v>
      </c>
      <c r="P50" s="39">
        <v>23.885000000000002</v>
      </c>
      <c r="Q50" s="39">
        <v>23.885000000000002</v>
      </c>
      <c r="R50" s="39">
        <v>0</v>
      </c>
      <c r="S50" s="39">
        <v>0</v>
      </c>
      <c r="T50" s="39">
        <v>0</v>
      </c>
      <c r="U50" s="39">
        <v>0</v>
      </c>
    </row>
    <row r="51" spans="1:21">
      <c r="A51" s="6" t="s">
        <v>196</v>
      </c>
      <c r="B51" s="6" t="s">
        <v>198</v>
      </c>
      <c r="C51" s="9">
        <v>104.76</v>
      </c>
      <c r="D51" s="33" t="s">
        <v>199</v>
      </c>
      <c r="E51" s="33" t="s">
        <v>200</v>
      </c>
      <c r="F51" s="6"/>
      <c r="G51" s="6"/>
      <c r="H51" s="7"/>
      <c r="I51" s="7"/>
      <c r="J51" s="7"/>
      <c r="K51" s="7"/>
      <c r="L51" s="7"/>
      <c r="M51" s="7"/>
      <c r="N51" s="7"/>
      <c r="O51" s="26">
        <v>104.76</v>
      </c>
      <c r="P51" s="39">
        <v>52.38</v>
      </c>
      <c r="Q51" s="39">
        <v>52.38</v>
      </c>
      <c r="R51" s="39">
        <v>0</v>
      </c>
      <c r="S51" s="39">
        <v>0</v>
      </c>
      <c r="T51" s="39">
        <v>0</v>
      </c>
      <c r="U51" s="39">
        <v>0</v>
      </c>
    </row>
    <row r="52" spans="1:21">
      <c r="A52" s="6" t="s">
        <v>201</v>
      </c>
      <c r="B52" s="6" t="s">
        <v>198</v>
      </c>
      <c r="C52" s="9">
        <v>104.76</v>
      </c>
      <c r="D52" s="33" t="s">
        <v>199</v>
      </c>
      <c r="E52" s="33" t="s">
        <v>200</v>
      </c>
      <c r="F52" s="6"/>
      <c r="G52" s="6"/>
      <c r="H52" s="7"/>
      <c r="I52" s="7"/>
      <c r="J52" s="7"/>
      <c r="K52" s="7"/>
      <c r="L52" s="7"/>
      <c r="M52" s="7"/>
      <c r="N52" s="7"/>
      <c r="O52" s="26">
        <v>104.76</v>
      </c>
      <c r="P52" s="39">
        <v>52.38</v>
      </c>
      <c r="Q52" s="39">
        <v>52.38</v>
      </c>
      <c r="R52" s="39">
        <v>0</v>
      </c>
      <c r="S52" s="39">
        <v>0</v>
      </c>
      <c r="T52" s="39">
        <v>0</v>
      </c>
      <c r="U52" s="39">
        <v>0</v>
      </c>
    </row>
    <row r="53" spans="1:21">
      <c r="A53" s="6" t="s">
        <v>202</v>
      </c>
      <c r="B53" s="6" t="s">
        <v>198</v>
      </c>
      <c r="C53" s="9">
        <v>104.76</v>
      </c>
      <c r="D53" s="33" t="s">
        <v>199</v>
      </c>
      <c r="E53" s="33" t="s">
        <v>200</v>
      </c>
      <c r="F53" s="6"/>
      <c r="G53" s="6"/>
      <c r="H53" s="7"/>
      <c r="I53" s="7"/>
      <c r="J53" s="7"/>
      <c r="K53" s="7"/>
      <c r="L53" s="7"/>
      <c r="M53" s="7"/>
      <c r="N53" s="7"/>
      <c r="O53" s="26">
        <v>104.76</v>
      </c>
      <c r="P53" s="39">
        <v>52.38</v>
      </c>
      <c r="Q53" s="39">
        <v>52.38</v>
      </c>
      <c r="R53" s="39">
        <v>0</v>
      </c>
      <c r="S53" s="39">
        <v>0</v>
      </c>
      <c r="T53" s="39">
        <v>0</v>
      </c>
      <c r="U53" s="39">
        <v>0</v>
      </c>
    </row>
    <row r="54" spans="1:21">
      <c r="A54" s="6" t="s">
        <v>203</v>
      </c>
      <c r="B54" s="6" t="s">
        <v>198</v>
      </c>
      <c r="C54" s="9">
        <v>104.76</v>
      </c>
      <c r="D54" s="33" t="s">
        <v>199</v>
      </c>
      <c r="E54" s="33" t="s">
        <v>200</v>
      </c>
      <c r="F54" s="6"/>
      <c r="G54" s="6"/>
      <c r="H54" s="7"/>
      <c r="I54" s="7"/>
      <c r="J54" s="7"/>
      <c r="K54" s="7"/>
      <c r="L54" s="7"/>
      <c r="M54" s="7"/>
      <c r="N54" s="7"/>
      <c r="O54" s="26">
        <v>104.76</v>
      </c>
      <c r="P54" s="39">
        <v>52.38</v>
      </c>
      <c r="Q54" s="39">
        <v>52.38</v>
      </c>
      <c r="R54" s="39">
        <v>0</v>
      </c>
      <c r="S54" s="39">
        <v>0</v>
      </c>
      <c r="T54" s="39">
        <v>0</v>
      </c>
      <c r="U54" s="39">
        <v>0</v>
      </c>
    </row>
    <row r="55" spans="1:21">
      <c r="A55" s="6" t="s">
        <v>204</v>
      </c>
      <c r="B55" s="6" t="s">
        <v>198</v>
      </c>
      <c r="C55" s="9">
        <v>94.76</v>
      </c>
      <c r="D55" s="33" t="s">
        <v>199</v>
      </c>
      <c r="E55" s="33" t="s">
        <v>200</v>
      </c>
      <c r="F55" s="6"/>
      <c r="G55" s="6"/>
      <c r="H55" s="7"/>
      <c r="I55" s="7"/>
      <c r="J55" s="7"/>
      <c r="K55" s="7"/>
      <c r="L55" s="7"/>
      <c r="M55" s="7"/>
      <c r="N55" s="7"/>
      <c r="O55" s="26">
        <v>94.76</v>
      </c>
      <c r="P55" s="39">
        <v>47.38</v>
      </c>
      <c r="Q55" s="39">
        <v>47.38</v>
      </c>
      <c r="R55" s="39">
        <v>0</v>
      </c>
      <c r="S55" s="39">
        <v>0</v>
      </c>
      <c r="T55" s="39">
        <v>0</v>
      </c>
      <c r="U55" s="39">
        <v>0</v>
      </c>
    </row>
    <row r="56" spans="1:21">
      <c r="A56" s="6" t="s">
        <v>205</v>
      </c>
      <c r="B56" s="6" t="s">
        <v>198</v>
      </c>
      <c r="C56" s="9">
        <v>104.76</v>
      </c>
      <c r="D56" s="33" t="s">
        <v>199</v>
      </c>
      <c r="E56" s="33" t="s">
        <v>200</v>
      </c>
      <c r="F56" s="6"/>
      <c r="G56" s="6"/>
      <c r="H56" s="7"/>
      <c r="I56" s="7"/>
      <c r="J56" s="7"/>
      <c r="K56" s="7"/>
      <c r="L56" s="7"/>
      <c r="M56" s="7"/>
      <c r="N56" s="7"/>
      <c r="O56" s="26">
        <v>104.76</v>
      </c>
      <c r="P56" s="39">
        <v>52.38</v>
      </c>
      <c r="Q56" s="39">
        <v>52.38</v>
      </c>
      <c r="R56" s="39">
        <v>0</v>
      </c>
      <c r="S56" s="39">
        <v>0</v>
      </c>
      <c r="T56" s="39">
        <v>0</v>
      </c>
      <c r="U56" s="39">
        <v>0</v>
      </c>
    </row>
    <row r="57" spans="1:21">
      <c r="A57" s="6" t="s">
        <v>206</v>
      </c>
      <c r="B57" s="6" t="s">
        <v>208</v>
      </c>
      <c r="C57" s="9">
        <v>69.87</v>
      </c>
      <c r="D57" s="33" t="s">
        <v>199</v>
      </c>
      <c r="E57" s="33" t="s">
        <v>209</v>
      </c>
      <c r="F57" s="6"/>
      <c r="G57" s="6"/>
      <c r="H57" s="7"/>
      <c r="I57" s="7"/>
      <c r="J57" s="7"/>
      <c r="K57" s="7"/>
      <c r="L57" s="7"/>
      <c r="M57" s="7"/>
      <c r="N57" s="7"/>
      <c r="O57" s="26">
        <v>69.87</v>
      </c>
      <c r="P57" s="39">
        <v>34.935000000000002</v>
      </c>
      <c r="Q57" s="39">
        <v>34.935000000000002</v>
      </c>
      <c r="R57" s="39">
        <v>0</v>
      </c>
      <c r="S57" s="39">
        <v>0</v>
      </c>
      <c r="T57" s="39">
        <v>0</v>
      </c>
      <c r="U57" s="39">
        <v>0</v>
      </c>
    </row>
    <row r="58" spans="1:21">
      <c r="A58" s="6" t="s">
        <v>210</v>
      </c>
      <c r="B58" s="6" t="s">
        <v>211</v>
      </c>
      <c r="C58" s="9">
        <v>69.87</v>
      </c>
      <c r="D58" s="33" t="s">
        <v>199</v>
      </c>
      <c r="E58" s="33" t="s">
        <v>209</v>
      </c>
      <c r="F58" s="6"/>
      <c r="G58" s="6"/>
      <c r="H58" s="7"/>
      <c r="I58" s="7"/>
      <c r="J58" s="7"/>
      <c r="K58" s="7"/>
      <c r="L58" s="7"/>
      <c r="M58" s="7"/>
      <c r="N58" s="7"/>
      <c r="O58" s="26">
        <v>69.87</v>
      </c>
      <c r="P58" s="39">
        <v>34.935000000000002</v>
      </c>
      <c r="Q58" s="39">
        <v>34.935000000000002</v>
      </c>
      <c r="R58" s="39">
        <v>0</v>
      </c>
      <c r="S58" s="39">
        <v>0</v>
      </c>
      <c r="T58" s="39">
        <v>0</v>
      </c>
      <c r="U58" s="39">
        <v>0</v>
      </c>
    </row>
    <row r="59" spans="1:21">
      <c r="A59" s="6" t="s">
        <v>212</v>
      </c>
      <c r="B59" s="6" t="s">
        <v>213</v>
      </c>
      <c r="C59" s="9">
        <v>137</v>
      </c>
      <c r="D59" s="33" t="s">
        <v>199</v>
      </c>
      <c r="E59" s="33" t="s">
        <v>209</v>
      </c>
      <c r="F59" s="6"/>
      <c r="G59" s="6"/>
      <c r="H59" s="7"/>
      <c r="I59" s="7"/>
      <c r="J59" s="7"/>
      <c r="K59" s="7"/>
      <c r="L59" s="7"/>
      <c r="M59" s="7"/>
      <c r="N59" s="7"/>
      <c r="O59" s="26">
        <v>137</v>
      </c>
      <c r="P59" s="39">
        <v>68.5</v>
      </c>
      <c r="Q59" s="39">
        <v>68.5</v>
      </c>
      <c r="R59" s="39">
        <v>0</v>
      </c>
      <c r="S59" s="39">
        <v>0</v>
      </c>
      <c r="T59" s="39">
        <v>0</v>
      </c>
      <c r="U59" s="39">
        <v>0</v>
      </c>
    </row>
    <row r="60" spans="1:21">
      <c r="A60" s="6"/>
      <c r="B60" s="6"/>
      <c r="C60" s="6"/>
      <c r="D60" s="6"/>
      <c r="E60" s="6"/>
      <c r="F60" s="6"/>
      <c r="G60" s="6"/>
      <c r="H60" s="7"/>
      <c r="I60" s="7"/>
      <c r="J60" s="7"/>
      <c r="K60" s="7"/>
      <c r="L60" s="7"/>
      <c r="M60" s="7"/>
      <c r="N60" s="7"/>
      <c r="O60" s="38">
        <v>4276.5428000000011</v>
      </c>
      <c r="P60" s="41">
        <f t="shared" ref="P60:U60" si="0">SUM(P2:P59)</f>
        <v>1967.6014000000007</v>
      </c>
      <c r="Q60" s="41">
        <f t="shared" si="0"/>
        <v>1806.4780000000001</v>
      </c>
      <c r="R60" s="41">
        <f t="shared" si="0"/>
        <v>236.63360000000003</v>
      </c>
      <c r="S60" s="41">
        <f t="shared" si="0"/>
        <v>18.405000000000001</v>
      </c>
      <c r="T60" s="41">
        <f t="shared" si="0"/>
        <v>10.065</v>
      </c>
      <c r="U60" s="41">
        <f t="shared" si="0"/>
        <v>224.77500000000001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FINL</vt:lpstr>
      <vt:lpstr>ALL_FINL</vt:lpstr>
    </vt:vector>
  </TitlesOfParts>
  <Company>Heaerie,GSL.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duraimurugan govindaraj</dc:creator>
  <cp:lastModifiedBy>duraimurugan govindaraj</cp:lastModifiedBy>
  <dcterms:created xsi:type="dcterms:W3CDTF">2014-07-28T03:01:46Z</dcterms:created>
  <dcterms:modified xsi:type="dcterms:W3CDTF">2015-01-05T03:51:31Z</dcterms:modified>
</cp:coreProperties>
</file>