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787011\Documents\RFP\"/>
    </mc:Choice>
  </mc:AlternateContent>
  <bookViews>
    <workbookView xWindow="0" yWindow="0" windowWidth="20490" windowHeight="7620" activeTab="1"/>
  </bookViews>
  <sheets>
    <sheet name="Redshift" sheetId="1" r:id="rId1"/>
    <sheet name="Snowflake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3" l="1"/>
  <c r="K16" i="3"/>
  <c r="K15" i="3"/>
  <c r="K13" i="3"/>
  <c r="J13" i="3"/>
  <c r="K12" i="3"/>
  <c r="J12" i="3"/>
  <c r="K11" i="3"/>
  <c r="K21" i="3" s="1"/>
  <c r="J11" i="3"/>
  <c r="J10" i="3"/>
  <c r="J21" i="3" s="1"/>
  <c r="J23" i="3" l="1"/>
  <c r="L27" i="1"/>
  <c r="J27" i="1"/>
  <c r="J25" i="1"/>
  <c r="J24" i="1"/>
  <c r="J23" i="1"/>
  <c r="L21" i="1"/>
  <c r="K21" i="1"/>
  <c r="J21" i="1"/>
  <c r="K15" i="1"/>
  <c r="K16" i="1"/>
  <c r="K13" i="1"/>
  <c r="K12" i="1"/>
  <c r="K11" i="1"/>
  <c r="J13" i="1"/>
  <c r="J12" i="1"/>
  <c r="J11" i="1"/>
  <c r="J10" i="1"/>
  <c r="J24" i="3" l="1"/>
  <c r="J25" i="3" l="1"/>
  <c r="J27" i="3" s="1"/>
  <c r="L27" i="3" s="1"/>
</calcChain>
</file>

<file path=xl/comments1.xml><?xml version="1.0" encoding="utf-8"?>
<comments xmlns="http://schemas.openxmlformats.org/spreadsheetml/2006/main">
  <authors>
    <author>tc={8B0DB0A6-BF12-4C73-88F6-9F655DE3C318}</author>
    <author>tc={D2458A1F-5482-4935-AD47-F5D9D555839C}</author>
  </authors>
  <commentList>
    <comment ref="H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including backup, etc</t>
        </r>
      </text>
    </comment>
    <comment ref="K1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with 100 MBps provisioned IOPS</t>
        </r>
      </text>
    </comment>
  </commentList>
</comments>
</file>

<file path=xl/comments2.xml><?xml version="1.0" encoding="utf-8"?>
<comments xmlns="http://schemas.openxmlformats.org/spreadsheetml/2006/main">
  <authors>
    <author>tc={8B0DB0A6-BF12-4C73-88F6-9F655DE3C318}</author>
    <author>tc={D2458A1F-5482-4935-AD47-F5D9D555839C}</author>
  </authors>
  <commentList>
    <comment ref="H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including backup, etc</t>
        </r>
      </text>
    </comment>
    <comment ref="K1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with 100 MBps provisioned IOPS</t>
        </r>
      </text>
    </comment>
  </commentList>
</comments>
</file>

<file path=xl/sharedStrings.xml><?xml version="1.0" encoding="utf-8"?>
<sst xmlns="http://schemas.openxmlformats.org/spreadsheetml/2006/main" count="173" uniqueCount="42">
  <si>
    <t>Redshift</t>
  </si>
  <si>
    <t>Dev</t>
  </si>
  <si>
    <t>QA</t>
  </si>
  <si>
    <t>Prod</t>
  </si>
  <si>
    <t>RA3</t>
  </si>
  <si>
    <t>On-demand</t>
  </si>
  <si>
    <t>2 TB</t>
  </si>
  <si>
    <t>RDS</t>
  </si>
  <si>
    <t>r4.xlarge</t>
  </si>
  <si>
    <t>r4.2xlarge</t>
  </si>
  <si>
    <t>20 GB</t>
  </si>
  <si>
    <t>Single AZ</t>
  </si>
  <si>
    <t>Multi AZ</t>
  </si>
  <si>
    <t>single node is sufficient for now. Will resize it once demand increases. Downtime typical few mins.</t>
  </si>
  <si>
    <t>Single AZ. Will revisit the config</t>
  </si>
  <si>
    <t>EC2 for Informatica</t>
  </si>
  <si>
    <t>c5.9xlarge</t>
  </si>
  <si>
    <t>300 GB + 100 GB</t>
  </si>
  <si>
    <t>Suggest to use R5 instance type which will be less in cost with better memory but less Core</t>
  </si>
  <si>
    <t>prefer to use c5 type in Prod</t>
  </si>
  <si>
    <t>DMS</t>
  </si>
  <si>
    <t>S3</t>
  </si>
  <si>
    <t>200 GB</t>
  </si>
  <si>
    <t>500 GB</t>
  </si>
  <si>
    <t>100 GB</t>
  </si>
  <si>
    <t>Autosys agent</t>
  </si>
  <si>
    <t>m5.xlarge</t>
  </si>
  <si>
    <t xml:space="preserve">including data transfer. </t>
  </si>
  <si>
    <t>AWS Support 10 %</t>
  </si>
  <si>
    <t>AbbVie cloud support 13%</t>
  </si>
  <si>
    <t>Compute cost</t>
  </si>
  <si>
    <t>Storage cost</t>
  </si>
  <si>
    <t>Backup as per AbbVie policy</t>
  </si>
  <si>
    <t>Components</t>
  </si>
  <si>
    <t>Env</t>
  </si>
  <si>
    <t>Type</t>
  </si>
  <si>
    <t>No's</t>
  </si>
  <si>
    <t>Size</t>
  </si>
  <si>
    <t>Remarks</t>
  </si>
  <si>
    <t>Total</t>
  </si>
  <si>
    <t>Snowflake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</si>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</sst>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8" xfId="0" applyNumberFormat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rad, Naresh" id="{4A43E4FA-865E-4664-AACA-34D8BB5630AE}" userId="S::naresh.narad@abbvie.com::1dc8afeb-a182-4fd7-9b98-3632cfc81eb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0-06-03T11:30:21.38" personId="{4A43E4FA-865E-4664-AACA-34D8BB5630AE}" id="{8B0DB0A6-BF12-4C73-88F6-9F655DE3C318}">
    <text>including backup, etc</text>
  </threadedComment>
  <threadedComment ref="K10" dT="2020-06-03T11:52:29.45" personId="{4A43E4FA-865E-4664-AACA-34D8BB5630AE}" id="{D2458A1F-5482-4935-AD47-F5D9D555839C}">
    <text>with 100 MBps provisioned IOPS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8576"/>
  <sheetViews>
    <sheetView workbookViewId="0">
      <selection sqref="A1:XFD1048576"/>
    </sheetView>
  </sheetViews>
  <sheetFormatPr defaultRowHeight="15" x14ac:dyDescent="0.25"/>
  <cols>
    <col min="2" max="2" width="17.140625" bestFit="1" customWidth="1"/>
    <col min="3" max="3" width="9.28515625" customWidth="1"/>
    <col min="4" max="4" width="9.42578125" customWidth="1"/>
    <col min="6" max="6" width="10.85546875" bestFit="1" customWidth="1"/>
    <col min="7" max="7" width="4.42578125" customWidth="1"/>
    <col min="8" max="8" width="16" customWidth="1"/>
    <col min="10" max="10" width="13.7109375" customWidth="1"/>
    <col min="11" max="11" width="12.7109375" customWidth="1"/>
    <col min="12" max="12" width="11.85546875" customWidth="1"/>
    <col min="14" max="14" width="32.85546875" customWidth="1"/>
  </cols>
  <sheetData>
    <row r="1" spans="1:14" x14ac:dyDescent="0.25">
      <c r="A1" s="1"/>
      <c r="B1" s="16" t="s">
        <v>33</v>
      </c>
      <c r="C1" s="16" t="s">
        <v>34</v>
      </c>
      <c r="D1" s="16" t="s">
        <v>35</v>
      </c>
      <c r="E1" s="16" t="s">
        <v>36</v>
      </c>
      <c r="F1" s="16"/>
      <c r="G1" s="16"/>
      <c r="H1" s="16" t="s">
        <v>37</v>
      </c>
      <c r="I1" s="16"/>
      <c r="J1" s="16" t="s">
        <v>30</v>
      </c>
      <c r="K1" s="16" t="s">
        <v>31</v>
      </c>
      <c r="L1" s="16" t="s">
        <v>32</v>
      </c>
      <c r="M1" s="16"/>
      <c r="N1" s="16" t="s">
        <v>38</v>
      </c>
    </row>
    <row r="2" spans="1:14" x14ac:dyDescent="0.25">
      <c r="B2" s="2" t="s">
        <v>0</v>
      </c>
      <c r="C2" s="3" t="s">
        <v>1</v>
      </c>
      <c r="D2" s="4" t="s">
        <v>4</v>
      </c>
      <c r="E2" s="4">
        <v>3</v>
      </c>
      <c r="F2" s="4"/>
      <c r="G2" s="4"/>
      <c r="H2" s="4" t="s">
        <v>6</v>
      </c>
      <c r="I2" s="4"/>
      <c r="J2" s="4">
        <v>7150</v>
      </c>
      <c r="K2" s="4">
        <v>50</v>
      </c>
      <c r="L2" s="4">
        <v>100</v>
      </c>
      <c r="M2" s="4"/>
      <c r="N2" s="17" t="s">
        <v>13</v>
      </c>
    </row>
    <row r="3" spans="1:14" x14ac:dyDescent="0.25">
      <c r="B3" s="5"/>
      <c r="C3" s="6" t="s">
        <v>2</v>
      </c>
      <c r="D3" s="6" t="s">
        <v>4</v>
      </c>
      <c r="E3" s="6">
        <v>5</v>
      </c>
      <c r="F3" s="6"/>
      <c r="G3" s="6"/>
      <c r="H3" s="6" t="s">
        <v>6</v>
      </c>
      <c r="I3" s="6"/>
      <c r="J3" s="6">
        <v>11900</v>
      </c>
      <c r="K3" s="6">
        <v>50</v>
      </c>
      <c r="L3" s="6">
        <v>100</v>
      </c>
      <c r="M3" s="6"/>
      <c r="N3" s="18"/>
    </row>
    <row r="4" spans="1:14" x14ac:dyDescent="0.25">
      <c r="B4" s="7"/>
      <c r="C4" s="8" t="s">
        <v>3</v>
      </c>
      <c r="D4" s="8" t="s">
        <v>4</v>
      </c>
      <c r="E4" s="8">
        <v>5</v>
      </c>
      <c r="F4" s="8"/>
      <c r="G4" s="8"/>
      <c r="H4" s="8" t="s">
        <v>6</v>
      </c>
      <c r="I4" s="8"/>
      <c r="J4" s="8">
        <v>11900</v>
      </c>
      <c r="K4" s="8">
        <v>50</v>
      </c>
      <c r="L4" s="8">
        <v>100</v>
      </c>
      <c r="M4" s="8"/>
      <c r="N4" s="19"/>
    </row>
    <row r="5" spans="1:14" x14ac:dyDescent="0.25">
      <c r="B5" s="2" t="s">
        <v>7</v>
      </c>
      <c r="C5" s="3" t="s">
        <v>1</v>
      </c>
      <c r="D5" s="4" t="s">
        <v>8</v>
      </c>
      <c r="E5" s="4">
        <v>1</v>
      </c>
      <c r="F5" s="4" t="s">
        <v>5</v>
      </c>
      <c r="G5" s="4"/>
      <c r="H5" s="4" t="s">
        <v>10</v>
      </c>
      <c r="I5" s="4"/>
      <c r="J5" s="4">
        <v>725</v>
      </c>
      <c r="K5" s="4"/>
      <c r="L5" s="4"/>
      <c r="M5" s="4"/>
      <c r="N5" s="9" t="s">
        <v>11</v>
      </c>
    </row>
    <row r="6" spans="1:14" x14ac:dyDescent="0.25">
      <c r="B6" s="5"/>
      <c r="C6" s="6" t="s">
        <v>2</v>
      </c>
      <c r="D6" s="6" t="s">
        <v>9</v>
      </c>
      <c r="E6" s="6">
        <v>1</v>
      </c>
      <c r="F6" s="6" t="s">
        <v>5</v>
      </c>
      <c r="G6" s="6"/>
      <c r="H6" s="6" t="s">
        <v>10</v>
      </c>
      <c r="I6" s="6"/>
      <c r="J6" s="6">
        <v>1585</v>
      </c>
      <c r="K6" s="6"/>
      <c r="L6" s="6"/>
      <c r="M6" s="6"/>
      <c r="N6" s="10" t="s">
        <v>14</v>
      </c>
    </row>
    <row r="7" spans="1:14" x14ac:dyDescent="0.25">
      <c r="B7" s="7"/>
      <c r="C7" s="8" t="s">
        <v>3</v>
      </c>
      <c r="D7" s="8" t="s">
        <v>9</v>
      </c>
      <c r="E7" s="8">
        <v>1</v>
      </c>
      <c r="F7" s="8" t="s">
        <v>5</v>
      </c>
      <c r="G7" s="8"/>
      <c r="H7" s="8" t="s">
        <v>10</v>
      </c>
      <c r="I7" s="8"/>
      <c r="J7" s="8">
        <v>3165</v>
      </c>
      <c r="K7" s="8"/>
      <c r="L7" s="8"/>
      <c r="M7" s="8"/>
      <c r="N7" s="11" t="s">
        <v>12</v>
      </c>
    </row>
    <row r="8" spans="1:14" x14ac:dyDescent="0.25">
      <c r="B8" s="2" t="s">
        <v>15</v>
      </c>
      <c r="C8" s="3" t="s">
        <v>1</v>
      </c>
      <c r="D8" s="4" t="s">
        <v>16</v>
      </c>
      <c r="E8" s="4">
        <v>1</v>
      </c>
      <c r="F8" s="4" t="s">
        <v>5</v>
      </c>
      <c r="G8" s="4"/>
      <c r="H8" s="4" t="s">
        <v>17</v>
      </c>
      <c r="I8" s="4"/>
      <c r="J8" s="4">
        <v>1220</v>
      </c>
      <c r="K8" s="4">
        <v>350</v>
      </c>
      <c r="L8" s="4">
        <v>40</v>
      </c>
      <c r="M8" s="4"/>
      <c r="N8" s="20" t="s">
        <v>18</v>
      </c>
    </row>
    <row r="9" spans="1:14" ht="30.6" customHeight="1" x14ac:dyDescent="0.25">
      <c r="B9" s="5"/>
      <c r="C9" s="6" t="s">
        <v>2</v>
      </c>
      <c r="D9" s="6" t="s">
        <v>16</v>
      </c>
      <c r="E9" s="6">
        <v>1</v>
      </c>
      <c r="F9" s="6" t="s">
        <v>5</v>
      </c>
      <c r="G9" s="6"/>
      <c r="H9" s="6" t="s">
        <v>17</v>
      </c>
      <c r="I9" s="6"/>
      <c r="J9" s="6">
        <v>1220</v>
      </c>
      <c r="K9" s="6">
        <v>350</v>
      </c>
      <c r="L9" s="6">
        <v>40</v>
      </c>
      <c r="M9" s="6"/>
      <c r="N9" s="21"/>
    </row>
    <row r="10" spans="1:14" x14ac:dyDescent="0.25">
      <c r="B10" s="7"/>
      <c r="C10" s="8" t="s">
        <v>3</v>
      </c>
      <c r="D10" s="8" t="s">
        <v>16</v>
      </c>
      <c r="E10" s="8">
        <v>2</v>
      </c>
      <c r="F10" s="8" t="s">
        <v>5</v>
      </c>
      <c r="G10" s="8"/>
      <c r="H10" s="8" t="s">
        <v>17</v>
      </c>
      <c r="I10" s="8"/>
      <c r="J10" s="8">
        <f>J9*2</f>
        <v>2440</v>
      </c>
      <c r="K10" s="8">
        <v>650</v>
      </c>
      <c r="L10" s="8">
        <v>100</v>
      </c>
      <c r="M10" s="8"/>
      <c r="N10" s="11" t="s">
        <v>19</v>
      </c>
    </row>
    <row r="11" spans="1:14" x14ac:dyDescent="0.25">
      <c r="B11" s="2" t="s">
        <v>20</v>
      </c>
      <c r="C11" s="3" t="s">
        <v>1</v>
      </c>
      <c r="D11" s="4" t="s">
        <v>8</v>
      </c>
      <c r="E11" s="4">
        <v>1</v>
      </c>
      <c r="F11" s="4"/>
      <c r="G11" s="4"/>
      <c r="H11" s="4" t="s">
        <v>10</v>
      </c>
      <c r="I11" s="4"/>
      <c r="J11" s="12">
        <f>0.41*24*31</f>
        <v>305.04000000000002</v>
      </c>
      <c r="K11" s="4">
        <f>0.115*20</f>
        <v>2.3000000000000003</v>
      </c>
      <c r="L11" s="4"/>
      <c r="M11" s="4"/>
      <c r="N11" s="9"/>
    </row>
    <row r="12" spans="1:14" x14ac:dyDescent="0.25">
      <c r="B12" s="5"/>
      <c r="C12" s="6" t="s">
        <v>2</v>
      </c>
      <c r="D12" s="6" t="s">
        <v>9</v>
      </c>
      <c r="E12" s="6">
        <v>1</v>
      </c>
      <c r="F12" s="6"/>
      <c r="G12" s="6"/>
      <c r="H12" s="6" t="s">
        <v>10</v>
      </c>
      <c r="I12" s="6"/>
      <c r="J12" s="13">
        <f>0.81*24*31</f>
        <v>602.64</v>
      </c>
      <c r="K12" s="6">
        <f>0.115*20</f>
        <v>2.3000000000000003</v>
      </c>
      <c r="L12" s="6"/>
      <c r="M12" s="6"/>
      <c r="N12" s="10"/>
    </row>
    <row r="13" spans="1:14" x14ac:dyDescent="0.25">
      <c r="B13" s="7"/>
      <c r="C13" s="8" t="s">
        <v>3</v>
      </c>
      <c r="D13" s="8" t="s">
        <v>9</v>
      </c>
      <c r="E13" s="8">
        <v>1</v>
      </c>
      <c r="F13" s="8"/>
      <c r="G13" s="8"/>
      <c r="H13" s="8" t="s">
        <v>10</v>
      </c>
      <c r="I13" s="8"/>
      <c r="J13" s="14">
        <f>1.65*24*31</f>
        <v>1227.5999999999999</v>
      </c>
      <c r="K13" s="8">
        <f>0.23*20</f>
        <v>4.6000000000000005</v>
      </c>
      <c r="L13" s="8"/>
      <c r="M13" s="8"/>
      <c r="N13" s="11" t="s">
        <v>12</v>
      </c>
    </row>
    <row r="14" spans="1:14" x14ac:dyDescent="0.25">
      <c r="B14" s="2" t="s">
        <v>21</v>
      </c>
      <c r="C14" s="3" t="s">
        <v>1</v>
      </c>
      <c r="D14" s="4"/>
      <c r="E14" s="4"/>
      <c r="F14" s="4"/>
      <c r="G14" s="4"/>
      <c r="H14" s="4" t="s">
        <v>24</v>
      </c>
      <c r="I14" s="4"/>
      <c r="J14" s="4"/>
      <c r="K14" s="4">
        <v>6</v>
      </c>
      <c r="L14" s="4"/>
      <c r="M14" s="4"/>
      <c r="N14" s="9" t="s">
        <v>27</v>
      </c>
    </row>
    <row r="15" spans="1:14" x14ac:dyDescent="0.25">
      <c r="B15" s="5"/>
      <c r="C15" s="6" t="s">
        <v>2</v>
      </c>
      <c r="D15" s="6"/>
      <c r="E15" s="6"/>
      <c r="F15" s="6"/>
      <c r="G15" s="6"/>
      <c r="H15" s="6" t="s">
        <v>22</v>
      </c>
      <c r="I15" s="6"/>
      <c r="J15" s="6"/>
      <c r="K15" s="6">
        <f>6*2</f>
        <v>12</v>
      </c>
      <c r="L15" s="6"/>
      <c r="M15" s="6"/>
      <c r="N15" s="10"/>
    </row>
    <row r="16" spans="1:14" x14ac:dyDescent="0.25">
      <c r="B16" s="7"/>
      <c r="C16" s="8" t="s">
        <v>3</v>
      </c>
      <c r="D16" s="8"/>
      <c r="E16" s="8"/>
      <c r="F16" s="8"/>
      <c r="G16" s="8"/>
      <c r="H16" s="8" t="s">
        <v>23</v>
      </c>
      <c r="I16" s="8"/>
      <c r="J16" s="8"/>
      <c r="K16" s="8">
        <f>6*5</f>
        <v>30</v>
      </c>
      <c r="L16" s="8"/>
      <c r="M16" s="8"/>
      <c r="N16" s="11"/>
    </row>
    <row r="17" spans="2:14" x14ac:dyDescent="0.25">
      <c r="B17" s="2" t="s">
        <v>25</v>
      </c>
      <c r="C17" s="3" t="s">
        <v>1</v>
      </c>
      <c r="D17" s="4" t="s">
        <v>26</v>
      </c>
      <c r="E17" s="4">
        <v>1</v>
      </c>
      <c r="F17" s="4" t="s">
        <v>5</v>
      </c>
      <c r="G17" s="4"/>
      <c r="H17" s="4" t="s">
        <v>24</v>
      </c>
      <c r="I17" s="4"/>
      <c r="J17" s="4">
        <v>185</v>
      </c>
      <c r="K17" s="4">
        <v>6</v>
      </c>
      <c r="L17" s="4">
        <v>25</v>
      </c>
      <c r="M17" s="4"/>
      <c r="N17" s="9"/>
    </row>
    <row r="18" spans="2:14" x14ac:dyDescent="0.25">
      <c r="B18" s="5"/>
      <c r="C18" s="6" t="s">
        <v>2</v>
      </c>
      <c r="D18" s="6" t="s">
        <v>26</v>
      </c>
      <c r="E18" s="6">
        <v>1</v>
      </c>
      <c r="F18" s="6" t="s">
        <v>5</v>
      </c>
      <c r="G18" s="6"/>
      <c r="H18" s="6" t="s">
        <v>24</v>
      </c>
      <c r="I18" s="6"/>
      <c r="J18" s="6">
        <v>185</v>
      </c>
      <c r="K18" s="6">
        <v>6</v>
      </c>
      <c r="L18" s="6">
        <v>25</v>
      </c>
      <c r="M18" s="6"/>
      <c r="N18" s="10"/>
    </row>
    <row r="19" spans="2:14" x14ac:dyDescent="0.25">
      <c r="B19" s="7"/>
      <c r="C19" s="8" t="s">
        <v>3</v>
      </c>
      <c r="D19" s="8" t="s">
        <v>26</v>
      </c>
      <c r="E19" s="8">
        <v>1</v>
      </c>
      <c r="F19" s="8" t="s">
        <v>5</v>
      </c>
      <c r="G19" s="8"/>
      <c r="H19" s="8" t="s">
        <v>24</v>
      </c>
      <c r="I19" s="8"/>
      <c r="J19" s="8">
        <v>185</v>
      </c>
      <c r="K19" s="8">
        <v>6</v>
      </c>
      <c r="L19" s="8">
        <v>25</v>
      </c>
      <c r="M19" s="8"/>
      <c r="N19" s="11"/>
    </row>
    <row r="21" spans="2:14" x14ac:dyDescent="0.25">
      <c r="I21" s="15" t="s">
        <v>39</v>
      </c>
      <c r="J21" s="15">
        <f>SUM(J2:J19)</f>
        <v>43995.28</v>
      </c>
      <c r="K21" s="15">
        <f>SUM(K2:K19)</f>
        <v>1575.1999999999998</v>
      </c>
      <c r="L21" s="15">
        <f>SUM(L2:L19)</f>
        <v>555</v>
      </c>
    </row>
    <row r="23" spans="2:14" x14ac:dyDescent="0.25">
      <c r="J23">
        <f>J21+K21+L21</f>
        <v>46125.479999999996</v>
      </c>
    </row>
    <row r="24" spans="2:14" x14ac:dyDescent="0.25">
      <c r="H24" t="s">
        <v>28</v>
      </c>
      <c r="J24">
        <f>J23*0.1</f>
        <v>4612.5479999999998</v>
      </c>
    </row>
    <row r="25" spans="2:14" x14ac:dyDescent="0.25">
      <c r="H25" t="s">
        <v>29</v>
      </c>
      <c r="J25">
        <f>(J23+J24)*0.13</f>
        <v>6595.9436400000004</v>
      </c>
    </row>
    <row r="27" spans="2:14" x14ac:dyDescent="0.25">
      <c r="J27">
        <f>SUM(J23:J25)</f>
        <v>57333.971639999996</v>
      </c>
      <c r="L27">
        <f>J27*12</f>
        <v>688007.65967999992</v>
      </c>
    </row>
    <row r="1048576" spans="8:8" x14ac:dyDescent="0.25">
      <c r="H1048576" t="s">
        <v>10</v>
      </c>
    </row>
  </sheetData>
  <mergeCells count="2">
    <mergeCell ref="N2:N4"/>
    <mergeCell ref="N8:N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H9" sqref="H9"/>
    </sheetView>
  </sheetViews>
  <sheetFormatPr defaultRowHeight="15" x14ac:dyDescent="0.25"/>
  <cols>
    <col min="2" max="2" width="17.140625" bestFit="1" customWidth="1"/>
    <col min="3" max="3" width="9.28515625" customWidth="1"/>
    <col min="4" max="4" width="9.42578125" customWidth="1"/>
    <col min="6" max="6" width="10.85546875" bestFit="1" customWidth="1"/>
    <col min="7" max="7" width="4.42578125" customWidth="1"/>
    <col min="8" max="8" width="16" customWidth="1"/>
    <col min="10" max="10" width="13.7109375" customWidth="1"/>
    <col min="11" max="11" width="12.7109375" customWidth="1"/>
    <col min="12" max="12" width="11.85546875" customWidth="1"/>
    <col min="14" max="14" width="32.85546875" customWidth="1"/>
  </cols>
  <sheetData>
    <row r="1" spans="1:14" x14ac:dyDescent="0.25">
      <c r="A1" s="1"/>
      <c r="B1" s="16" t="s">
        <v>33</v>
      </c>
      <c r="C1" s="16" t="s">
        <v>34</v>
      </c>
      <c r="D1" s="16" t="s">
        <v>35</v>
      </c>
      <c r="E1" s="16" t="s">
        <v>36</v>
      </c>
      <c r="F1" s="16"/>
      <c r="G1" s="16"/>
      <c r="H1" s="16" t="s">
        <v>37</v>
      </c>
      <c r="I1" s="16"/>
      <c r="J1" s="16" t="s">
        <v>30</v>
      </c>
      <c r="K1" s="16" t="s">
        <v>31</v>
      </c>
      <c r="L1" s="16" t="s">
        <v>32</v>
      </c>
      <c r="M1" s="16"/>
      <c r="N1" s="16" t="s">
        <v>38</v>
      </c>
    </row>
    <row r="2" spans="1:14" x14ac:dyDescent="0.25">
      <c r="B2" s="2" t="s">
        <v>40</v>
      </c>
      <c r="C2" s="3" t="s">
        <v>1</v>
      </c>
      <c r="D2" s="4" t="s">
        <v>41</v>
      </c>
      <c r="E2" s="4">
        <v>3</v>
      </c>
      <c r="F2" s="4"/>
      <c r="G2" s="4"/>
      <c r="H2" s="4" t="s">
        <v>6</v>
      </c>
      <c r="I2" s="4"/>
      <c r="J2" s="4"/>
      <c r="K2" s="4">
        <v>552</v>
      </c>
      <c r="L2" s="4">
        <v>100</v>
      </c>
      <c r="M2" s="4"/>
      <c r="N2" s="17"/>
    </row>
    <row r="3" spans="1:14" x14ac:dyDescent="0.25">
      <c r="B3" s="5"/>
      <c r="C3" s="6" t="s">
        <v>2</v>
      </c>
      <c r="D3" s="6" t="s">
        <v>41</v>
      </c>
      <c r="E3" s="6">
        <v>5</v>
      </c>
      <c r="F3" s="6"/>
      <c r="G3" s="6"/>
      <c r="H3" s="6" t="s">
        <v>6</v>
      </c>
      <c r="I3" s="6"/>
      <c r="J3" s="6">
        <v>21774</v>
      </c>
      <c r="K3" s="6">
        <v>552</v>
      </c>
      <c r="L3" s="6">
        <v>100</v>
      </c>
      <c r="M3" s="6"/>
      <c r="N3" s="18"/>
    </row>
    <row r="4" spans="1:14" x14ac:dyDescent="0.25">
      <c r="B4" s="7"/>
      <c r="C4" s="8" t="s">
        <v>3</v>
      </c>
      <c r="D4" s="8" t="s">
        <v>41</v>
      </c>
      <c r="E4" s="8">
        <v>5</v>
      </c>
      <c r="F4" s="8"/>
      <c r="G4" s="8"/>
      <c r="H4" s="8" t="s">
        <v>6</v>
      </c>
      <c r="I4" s="8"/>
      <c r="J4" s="8">
        <v>21774</v>
      </c>
      <c r="K4" s="8">
        <v>552</v>
      </c>
      <c r="L4" s="8">
        <v>100</v>
      </c>
      <c r="M4" s="8"/>
      <c r="N4" s="19"/>
    </row>
    <row r="5" spans="1:14" x14ac:dyDescent="0.25">
      <c r="B5" s="2" t="s">
        <v>7</v>
      </c>
      <c r="C5" s="3" t="s">
        <v>1</v>
      </c>
      <c r="D5" s="4" t="s">
        <v>8</v>
      </c>
      <c r="E5" s="4">
        <v>1</v>
      </c>
      <c r="F5" s="4" t="s">
        <v>5</v>
      </c>
      <c r="G5" s="4"/>
      <c r="H5" s="4" t="s">
        <v>10</v>
      </c>
      <c r="I5" s="4"/>
      <c r="J5" s="4">
        <v>725</v>
      </c>
      <c r="K5" s="4"/>
      <c r="L5" s="4"/>
      <c r="M5" s="4"/>
      <c r="N5" s="9" t="s">
        <v>11</v>
      </c>
    </row>
    <row r="6" spans="1:14" x14ac:dyDescent="0.25">
      <c r="B6" s="5"/>
      <c r="C6" s="6" t="s">
        <v>2</v>
      </c>
      <c r="D6" s="6" t="s">
        <v>9</v>
      </c>
      <c r="E6" s="6">
        <v>1</v>
      </c>
      <c r="F6" s="6" t="s">
        <v>5</v>
      </c>
      <c r="G6" s="6"/>
      <c r="H6" s="6" t="s">
        <v>10</v>
      </c>
      <c r="I6" s="6"/>
      <c r="J6" s="6">
        <v>1585</v>
      </c>
      <c r="K6" s="6"/>
      <c r="L6" s="6"/>
      <c r="M6" s="6"/>
      <c r="N6" s="10" t="s">
        <v>14</v>
      </c>
    </row>
    <row r="7" spans="1:14" x14ac:dyDescent="0.25">
      <c r="B7" s="7"/>
      <c r="C7" s="8" t="s">
        <v>3</v>
      </c>
      <c r="D7" s="8" t="s">
        <v>9</v>
      </c>
      <c r="E7" s="8">
        <v>1</v>
      </c>
      <c r="F7" s="8" t="s">
        <v>5</v>
      </c>
      <c r="G7" s="8"/>
      <c r="H7" s="8" t="s">
        <v>10</v>
      </c>
      <c r="I7" s="8"/>
      <c r="J7" s="8">
        <v>3165</v>
      </c>
      <c r="K7" s="8"/>
      <c r="L7" s="8"/>
      <c r="M7" s="8"/>
      <c r="N7" s="11" t="s">
        <v>12</v>
      </c>
    </row>
    <row r="8" spans="1:14" x14ac:dyDescent="0.25">
      <c r="B8" s="2" t="s">
        <v>15</v>
      </c>
      <c r="C8" s="3" t="s">
        <v>1</v>
      </c>
      <c r="D8" s="4" t="s">
        <v>16</v>
      </c>
      <c r="E8" s="4">
        <v>1</v>
      </c>
      <c r="F8" s="4" t="s">
        <v>5</v>
      </c>
      <c r="G8" s="4"/>
      <c r="H8" s="4" t="s">
        <v>17</v>
      </c>
      <c r="I8" s="4"/>
      <c r="J8" s="4">
        <v>1220</v>
      </c>
      <c r="K8" s="4">
        <v>350</v>
      </c>
      <c r="L8" s="4">
        <v>40</v>
      </c>
      <c r="M8" s="4"/>
      <c r="N8" s="20" t="s">
        <v>18</v>
      </c>
    </row>
    <row r="9" spans="1:14" ht="30.6" customHeight="1" x14ac:dyDescent="0.25">
      <c r="B9" s="5"/>
      <c r="C9" s="6" t="s">
        <v>2</v>
      </c>
      <c r="D9" s="6" t="s">
        <v>16</v>
      </c>
      <c r="E9" s="6">
        <v>1</v>
      </c>
      <c r="F9" s="6" t="s">
        <v>5</v>
      </c>
      <c r="G9" s="6"/>
      <c r="H9" s="6" t="s">
        <v>17</v>
      </c>
      <c r="I9" s="6"/>
      <c r="J9" s="6">
        <v>1220</v>
      </c>
      <c r="K9" s="6">
        <v>350</v>
      </c>
      <c r="L9" s="6">
        <v>40</v>
      </c>
      <c r="M9" s="6"/>
      <c r="N9" s="21"/>
    </row>
    <row r="10" spans="1:14" x14ac:dyDescent="0.25">
      <c r="B10" s="7"/>
      <c r="C10" s="8" t="s">
        <v>3</v>
      </c>
      <c r="D10" s="8" t="s">
        <v>16</v>
      </c>
      <c r="E10" s="8">
        <v>2</v>
      </c>
      <c r="F10" s="8" t="s">
        <v>5</v>
      </c>
      <c r="G10" s="8"/>
      <c r="H10" s="8" t="s">
        <v>17</v>
      </c>
      <c r="I10" s="8"/>
      <c r="J10" s="8">
        <f>J9*2</f>
        <v>2440</v>
      </c>
      <c r="K10" s="8">
        <v>650</v>
      </c>
      <c r="L10" s="8">
        <v>100</v>
      </c>
      <c r="M10" s="8"/>
      <c r="N10" s="11" t="s">
        <v>19</v>
      </c>
    </row>
    <row r="11" spans="1:14" x14ac:dyDescent="0.25">
      <c r="B11" s="2" t="s">
        <v>20</v>
      </c>
      <c r="C11" s="3" t="s">
        <v>1</v>
      </c>
      <c r="D11" s="4" t="s">
        <v>8</v>
      </c>
      <c r="E11" s="4">
        <v>1</v>
      </c>
      <c r="F11" s="4"/>
      <c r="G11" s="4"/>
      <c r="H11" s="4" t="s">
        <v>10</v>
      </c>
      <c r="I11" s="4"/>
      <c r="J11" s="12">
        <f>0.41*24*31</f>
        <v>305.04000000000002</v>
      </c>
      <c r="K11" s="4">
        <f>0.115*20</f>
        <v>2.3000000000000003</v>
      </c>
      <c r="L11" s="4"/>
      <c r="M11" s="4"/>
      <c r="N11" s="9"/>
    </row>
    <row r="12" spans="1:14" x14ac:dyDescent="0.25">
      <c r="B12" s="5"/>
      <c r="C12" s="6" t="s">
        <v>2</v>
      </c>
      <c r="D12" s="6" t="s">
        <v>9</v>
      </c>
      <c r="E12" s="6">
        <v>1</v>
      </c>
      <c r="F12" s="6"/>
      <c r="G12" s="6"/>
      <c r="H12" s="6" t="s">
        <v>10</v>
      </c>
      <c r="I12" s="6"/>
      <c r="J12" s="13">
        <f>0.81*24*31</f>
        <v>602.64</v>
      </c>
      <c r="K12" s="6">
        <f>0.115*20</f>
        <v>2.3000000000000003</v>
      </c>
      <c r="L12" s="6"/>
      <c r="M12" s="6"/>
      <c r="N12" s="10"/>
    </row>
    <row r="13" spans="1:14" x14ac:dyDescent="0.25">
      <c r="B13" s="7"/>
      <c r="C13" s="8" t="s">
        <v>3</v>
      </c>
      <c r="D13" s="8" t="s">
        <v>9</v>
      </c>
      <c r="E13" s="8">
        <v>1</v>
      </c>
      <c r="F13" s="8"/>
      <c r="G13" s="8"/>
      <c r="H13" s="8" t="s">
        <v>10</v>
      </c>
      <c r="I13" s="8"/>
      <c r="J13" s="14">
        <f>1.65*24*31</f>
        <v>1227.5999999999999</v>
      </c>
      <c r="K13" s="8">
        <f>0.23*20</f>
        <v>4.6000000000000005</v>
      </c>
      <c r="L13" s="8"/>
      <c r="M13" s="8"/>
      <c r="N13" s="11" t="s">
        <v>12</v>
      </c>
    </row>
    <row r="14" spans="1:14" x14ac:dyDescent="0.25">
      <c r="B14" s="2" t="s">
        <v>21</v>
      </c>
      <c r="C14" s="3" t="s">
        <v>1</v>
      </c>
      <c r="D14" s="4"/>
      <c r="E14" s="4"/>
      <c r="F14" s="4"/>
      <c r="G14" s="4"/>
      <c r="H14" s="4" t="s">
        <v>24</v>
      </c>
      <c r="I14" s="4"/>
      <c r="J14" s="4"/>
      <c r="K14" s="4">
        <v>6</v>
      </c>
      <c r="L14" s="4"/>
      <c r="M14" s="4"/>
      <c r="N14" s="9" t="s">
        <v>27</v>
      </c>
    </row>
    <row r="15" spans="1:14" x14ac:dyDescent="0.25">
      <c r="B15" s="5"/>
      <c r="C15" s="6" t="s">
        <v>2</v>
      </c>
      <c r="D15" s="6"/>
      <c r="E15" s="6"/>
      <c r="F15" s="6"/>
      <c r="G15" s="6"/>
      <c r="H15" s="6" t="s">
        <v>22</v>
      </c>
      <c r="I15" s="6"/>
      <c r="J15" s="6"/>
      <c r="K15" s="6">
        <f>6*2</f>
        <v>12</v>
      </c>
      <c r="L15" s="6"/>
      <c r="M15" s="6"/>
      <c r="N15" s="10"/>
    </row>
    <row r="16" spans="1:14" x14ac:dyDescent="0.25">
      <c r="B16" s="7"/>
      <c r="C16" s="8" t="s">
        <v>3</v>
      </c>
      <c r="D16" s="8"/>
      <c r="E16" s="8"/>
      <c r="F16" s="8"/>
      <c r="G16" s="8"/>
      <c r="H16" s="8" t="s">
        <v>23</v>
      </c>
      <c r="I16" s="8"/>
      <c r="J16" s="8"/>
      <c r="K16" s="8">
        <f>6*5</f>
        <v>30</v>
      </c>
      <c r="L16" s="8"/>
      <c r="M16" s="8"/>
      <c r="N16" s="11"/>
    </row>
    <row r="17" spans="2:14" x14ac:dyDescent="0.25">
      <c r="B17" s="2" t="s">
        <v>25</v>
      </c>
      <c r="C17" s="3" t="s">
        <v>1</v>
      </c>
      <c r="D17" s="4" t="s">
        <v>26</v>
      </c>
      <c r="E17" s="4">
        <v>1</v>
      </c>
      <c r="F17" s="4" t="s">
        <v>5</v>
      </c>
      <c r="G17" s="4"/>
      <c r="H17" s="4" t="s">
        <v>24</v>
      </c>
      <c r="I17" s="4"/>
      <c r="J17" s="4">
        <v>185</v>
      </c>
      <c r="K17" s="4">
        <v>6</v>
      </c>
      <c r="L17" s="4">
        <v>25</v>
      </c>
      <c r="M17" s="4"/>
      <c r="N17" s="9"/>
    </row>
    <row r="18" spans="2:14" x14ac:dyDescent="0.25">
      <c r="B18" s="5"/>
      <c r="C18" s="6" t="s">
        <v>2</v>
      </c>
      <c r="D18" s="6" t="s">
        <v>26</v>
      </c>
      <c r="E18" s="6">
        <v>1</v>
      </c>
      <c r="F18" s="6" t="s">
        <v>5</v>
      </c>
      <c r="G18" s="6"/>
      <c r="H18" s="6" t="s">
        <v>24</v>
      </c>
      <c r="I18" s="6"/>
      <c r="J18" s="6">
        <v>185</v>
      </c>
      <c r="K18" s="6">
        <v>6</v>
      </c>
      <c r="L18" s="6">
        <v>25</v>
      </c>
      <c r="M18" s="6"/>
      <c r="N18" s="10"/>
    </row>
    <row r="19" spans="2:14" x14ac:dyDescent="0.25">
      <c r="B19" s="7"/>
      <c r="C19" s="8" t="s">
        <v>3</v>
      </c>
      <c r="D19" s="8" t="s">
        <v>26</v>
      </c>
      <c r="E19" s="8">
        <v>1</v>
      </c>
      <c r="F19" s="8" t="s">
        <v>5</v>
      </c>
      <c r="G19" s="8"/>
      <c r="H19" s="8" t="s">
        <v>24</v>
      </c>
      <c r="I19" s="8"/>
      <c r="J19" s="8">
        <v>185</v>
      </c>
      <c r="K19" s="8">
        <v>6</v>
      </c>
      <c r="L19" s="8">
        <v>25</v>
      </c>
      <c r="M19" s="8"/>
      <c r="N19" s="11"/>
    </row>
    <row r="21" spans="2:14" x14ac:dyDescent="0.25">
      <c r="I21" s="15" t="s">
        <v>39</v>
      </c>
      <c r="J21" s="15">
        <f>SUM(J2:J19)</f>
        <v>56593.279999999999</v>
      </c>
      <c r="K21" s="15">
        <f>SUM(K2:K19)</f>
        <v>3081.2000000000003</v>
      </c>
      <c r="L21" s="15">
        <f>SUM(L2:L19)</f>
        <v>555</v>
      </c>
    </row>
    <row r="23" spans="2:14" x14ac:dyDescent="0.25">
      <c r="J23">
        <f>J21+K21+L21</f>
        <v>60229.479999999996</v>
      </c>
    </row>
    <row r="24" spans="2:14" x14ac:dyDescent="0.25">
      <c r="H24" t="s">
        <v>28</v>
      </c>
      <c r="J24">
        <f>J23*0.1</f>
        <v>6022.9480000000003</v>
      </c>
    </row>
    <row r="25" spans="2:14" x14ac:dyDescent="0.25">
      <c r="H25" t="s">
        <v>29</v>
      </c>
      <c r="J25">
        <f>(J23+J24)*0.13</f>
        <v>8612.8156400000007</v>
      </c>
    </row>
    <row r="27" spans="2:14" x14ac:dyDescent="0.25">
      <c r="J27">
        <f>SUM(J23:J25)</f>
        <v>74865.243640000001</v>
      </c>
      <c r="L27">
        <f>J27*12</f>
        <v>898382.92368000001</v>
      </c>
    </row>
    <row r="1048576" spans="8:8" x14ac:dyDescent="0.25">
      <c r="H1048576" t="s">
        <v>10</v>
      </c>
    </row>
  </sheetData>
  <mergeCells count="2">
    <mergeCell ref="N2:N4"/>
    <mergeCell ref="N8:N9"/>
  </mergeCells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Redshift</vt:lpstr>
      <vt:lpstr>Snowflake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Narad, Naresh</dc:creator>
  <cp:lastModifiedBy>Navaneethan, Durga (Cognizant)</cp:lastModifiedBy>
  <dcterms:created xsi:type="dcterms:W3CDTF">2020-06-03T11:24:36Z</dcterms:created>
  <dcterms:modified xsi:type="dcterms:W3CDTF">2020-06-05T10:12:30Z</dcterms:modified>
</cp:coreProperties>
</file>