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filterPrivacy="1" codeName="ThisWorkbook"/>
  <xr:revisionPtr revIDLastSave="0" documentId="13_ncr:1_{E36D2A6F-6903-4FD1-920E-0E2E58038BDA}" xr6:coauthVersionLast="47" xr6:coauthVersionMax="47" xr10:uidLastSave="{00000000-0000-0000-0000-000000000000}"/>
  <bookViews>
    <workbookView xWindow="-108" yWindow="-108" windowWidth="23256" windowHeight="12456" activeTab="1" xr2:uid="{00000000-000D-0000-FFFF-FFFF00000000}"/>
  </bookViews>
  <sheets>
    <sheet name="PL.06-REV.02" sheetId="13" r:id="rId1"/>
    <sheet name="PL.07-REV.01" sheetId="11" r:id="rId2"/>
    <sheet name="TATIL" sheetId="14" state="hidden" r:id="rId3"/>
    <sheet name="TaskLang" sheetId="15" state="hidden" r:id="rId4"/>
  </sheets>
  <externalReferences>
    <externalReference r:id="rId5"/>
  </externalReferences>
  <definedNames>
    <definedName name="_xlnm._FilterDatabase" localSheetId="0" hidden="1">'PL.06-REV.02'!$B$8:$T$207</definedName>
    <definedName name="_xlnm._FilterDatabase" localSheetId="1" hidden="1">'PL.07-REV.01'!$B$6:$BN$292</definedName>
    <definedName name="Actual" localSheetId="0">('PL.06-REV.02'!PeriodInActual*(#REF!&gt;0))*'PL.06-REV.02'!PeriodInPlan</definedName>
    <definedName name="Actual">(PeriodInActual*(#REF!&gt;0))*PeriodInPlan</definedName>
    <definedName name="ActualBeyond" localSheetId="0">'PL.06-REV.02'!PeriodInActual*(#REF!&gt;0)</definedName>
    <definedName name="ActualBeyond">PeriodInActual*(#REF!&gt;0)</definedName>
    <definedName name="Display_Week">'PL.07-REV.01'!$G$4</definedName>
    <definedName name="Milestone_Marker" localSheetId="0">#REF!</definedName>
    <definedName name="Milestone_Marker">#REF!</definedName>
    <definedName name="PercentComplete" localSheetId="0">'PL.06-REV.02'!PercentCompleteBeyond*'PL.06-REV.02'!PeriodInPlan</definedName>
    <definedName name="PercentComplete">PercentCompleteBeyond*PeriodInPlan</definedName>
    <definedName name="PercentCompleteBeyond" localSheetId="0">(#REF!=MEDIAN(#REF!,#REF!,#REF!+#REF!)*(#REF!&gt;0))*((#REF!&lt;(INT(#REF!+#REF!*#REF!)))+(#REF!=#REF!))*(#REF!&gt;0)</definedName>
    <definedName name="PercentCompleteBeyond">(#REF!=MEDIAN(#REF!,#REF!,#REF!+#REF!)*(#REF!&gt;0))*((#REF!&lt;(INT(#REF!+#REF!*#REF!)))+(#REF!=#REF!))*(#REF!&gt;0)</definedName>
    <definedName name="period_selected" localSheetId="0">#REF!</definedName>
    <definedName name="period_selected">#REF!</definedName>
    <definedName name="PeriodInActual" localSheetId="0">#REF!=MEDIAN(#REF!,#REF!,#REF!+#REF!-1)</definedName>
    <definedName name="PeriodInActual">#REF!=MEDIAN(#REF!,#REF!,#REF!+#REF!-1)</definedName>
    <definedName name="PeriodInPlan" localSheetId="0">#REF!=MEDIAN(#REF!,#REF!,#REF!+#REF!-1)</definedName>
    <definedName name="PeriodInPlan">#REF!=MEDIAN(#REF!,#REF!,#REF!+#REF!-1)</definedName>
    <definedName name="Plan" localSheetId="0">'PL.06-REV.02'!PeriodInPlan*(#REF!&gt;0)</definedName>
    <definedName name="Plan">PeriodInPlan*(#REF!&gt;0)</definedName>
    <definedName name="_xlnm.Print_Area" localSheetId="0">'PL.06-REV.02'!$C$1:$L$207</definedName>
    <definedName name="_xlnm.Print_Area" localSheetId="1">'PL.07-REV.01'!$C$1:$BN$292</definedName>
    <definedName name="_xlnm.Print_Titles" localSheetId="0">'PL.06-REV.02'!$1:$8</definedName>
    <definedName name="_xlnm.Print_Titles" localSheetId="1">'PL.07-REV.01'!$1:$6</definedName>
    <definedName name="Project_Start" localSheetId="0">#REF!</definedName>
    <definedName name="Project_Start">'PL.07-REV.01'!$G$2</definedName>
    <definedName name="REPO">[1]result!$C$1</definedName>
    <definedName name="Scrolling_Increment">#REF!</definedName>
    <definedName name="task_end" localSheetId="1">'PL.07-REV.01'!$H1</definedName>
    <definedName name="task_progress" localSheetId="1">'PL.07-REV.01'!$F1</definedName>
    <definedName name="task_start" localSheetId="1">'PL.07-REV.01'!$G1</definedName>
    <definedName name="task_status">'PL.06-REV.02'!#REF!</definedName>
    <definedName name="TitleRegion..BO60">#REF!</definedName>
    <definedName name="today" localSheetId="1">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292" i="13" l="1"/>
  <c r="K292" i="13"/>
  <c r="J292" i="13"/>
  <c r="L291" i="13"/>
  <c r="K291" i="13"/>
  <c r="J291" i="13"/>
  <c r="L290" i="13"/>
  <c r="K290" i="13"/>
  <c r="J290" i="13"/>
  <c r="L289" i="13"/>
  <c r="K289" i="13"/>
  <c r="J289" i="13"/>
  <c r="K288" i="13"/>
  <c r="J288" i="13"/>
  <c r="L288" i="13" s="1"/>
  <c r="L287" i="13"/>
  <c r="K287" i="13"/>
  <c r="J287" i="13"/>
  <c r="L286" i="13"/>
  <c r="K286" i="13"/>
  <c r="J286" i="13"/>
  <c r="L285" i="13"/>
  <c r="K285" i="13"/>
  <c r="J285" i="13"/>
  <c r="L284" i="13"/>
  <c r="K284" i="13"/>
  <c r="J284" i="13"/>
  <c r="L283" i="13"/>
  <c r="K283" i="13"/>
  <c r="J283" i="13"/>
  <c r="L282" i="13"/>
  <c r="K282" i="13"/>
  <c r="J282" i="13"/>
  <c r="L281" i="13"/>
  <c r="K281" i="13"/>
  <c r="J281" i="13"/>
  <c r="L280" i="13"/>
  <c r="K280" i="13"/>
  <c r="J280" i="13"/>
  <c r="K279" i="13"/>
  <c r="J279" i="13"/>
  <c r="L279" i="13" s="1"/>
  <c r="L278" i="13"/>
  <c r="K278" i="13"/>
  <c r="J278" i="13"/>
  <c r="L277" i="13"/>
  <c r="K277" i="13"/>
  <c r="J277" i="13"/>
  <c r="L276" i="13"/>
  <c r="K276" i="13"/>
  <c r="J276" i="13"/>
  <c r="K275" i="13"/>
  <c r="J275" i="13"/>
  <c r="L275" i="13" s="1"/>
  <c r="L274" i="13"/>
  <c r="K274" i="13"/>
  <c r="J274" i="13"/>
  <c r="L273" i="13"/>
  <c r="K273" i="13"/>
  <c r="J273" i="13"/>
  <c r="L272" i="13"/>
  <c r="K272" i="13"/>
  <c r="J272" i="13"/>
  <c r="L271" i="13"/>
  <c r="K271" i="13"/>
  <c r="J271" i="13"/>
  <c r="L270" i="13"/>
  <c r="K270" i="13"/>
  <c r="J270" i="13"/>
  <c r="H269" i="11" s="1"/>
  <c r="K269" i="13"/>
  <c r="J269" i="13"/>
  <c r="L269" i="13" s="1"/>
  <c r="L268" i="13"/>
  <c r="K268" i="13"/>
  <c r="J268" i="13"/>
  <c r="L267" i="13"/>
  <c r="K267" i="13"/>
  <c r="J267" i="13"/>
  <c r="L266" i="13"/>
  <c r="K266" i="13"/>
  <c r="J266" i="13"/>
  <c r="L265" i="13"/>
  <c r="K265" i="13"/>
  <c r="J265" i="13"/>
  <c r="L264" i="13"/>
  <c r="K264" i="13"/>
  <c r="J264" i="13"/>
  <c r="L263" i="13"/>
  <c r="K263" i="13"/>
  <c r="J263" i="13"/>
  <c r="L262" i="13"/>
  <c r="K262" i="13"/>
  <c r="J262" i="13"/>
  <c r="L261" i="13"/>
  <c r="K261" i="13"/>
  <c r="J261" i="13"/>
  <c r="L260" i="13"/>
  <c r="K260" i="13"/>
  <c r="J260" i="13"/>
  <c r="L259" i="13"/>
  <c r="K259" i="13"/>
  <c r="J259" i="13"/>
  <c r="H258" i="11" s="1"/>
  <c r="L258" i="13"/>
  <c r="K258" i="13"/>
  <c r="J258" i="13"/>
  <c r="L257" i="13"/>
  <c r="K257" i="13"/>
  <c r="J257" i="13"/>
  <c r="L256" i="13"/>
  <c r="K256" i="13"/>
  <c r="J256" i="13"/>
  <c r="L255" i="13"/>
  <c r="K255" i="13"/>
  <c r="J255" i="13"/>
  <c r="L254" i="13"/>
  <c r="K254" i="13"/>
  <c r="J254" i="13"/>
  <c r="L253" i="13"/>
  <c r="K253" i="13"/>
  <c r="J253" i="13"/>
  <c r="L252" i="13"/>
  <c r="K252" i="13"/>
  <c r="J252" i="13"/>
  <c r="L251" i="13"/>
  <c r="K251" i="13"/>
  <c r="J251" i="13"/>
  <c r="L250" i="13"/>
  <c r="K250" i="13"/>
  <c r="J250" i="13"/>
  <c r="L249" i="13"/>
  <c r="K249" i="13"/>
  <c r="J249" i="13"/>
  <c r="L248" i="13"/>
  <c r="K248" i="13"/>
  <c r="J248" i="13"/>
  <c r="L247" i="13"/>
  <c r="K247" i="13"/>
  <c r="J247" i="13"/>
  <c r="L246" i="13"/>
  <c r="K246" i="13"/>
  <c r="J246" i="13"/>
  <c r="L245" i="13"/>
  <c r="K245" i="13"/>
  <c r="J245" i="13"/>
  <c r="L244" i="13"/>
  <c r="K244" i="13"/>
  <c r="J244" i="13"/>
  <c r="L243" i="13"/>
  <c r="K243" i="13"/>
  <c r="J243" i="13"/>
  <c r="L242" i="13"/>
  <c r="K242" i="13"/>
  <c r="J242" i="13"/>
  <c r="L241" i="13"/>
  <c r="K241" i="13"/>
  <c r="J241" i="13"/>
  <c r="L240" i="13"/>
  <c r="K240" i="13"/>
  <c r="J240" i="13"/>
  <c r="L239" i="13"/>
  <c r="K239" i="13"/>
  <c r="J239" i="13"/>
  <c r="L238" i="13"/>
  <c r="K238" i="13"/>
  <c r="J238" i="13"/>
  <c r="L237" i="13"/>
  <c r="K237" i="13"/>
  <c r="J237" i="13"/>
  <c r="L236" i="13"/>
  <c r="K236" i="13"/>
  <c r="J236" i="13"/>
  <c r="L235" i="13"/>
  <c r="K235" i="13"/>
  <c r="J235" i="13"/>
  <c r="H234" i="11" s="1"/>
  <c r="L234" i="13"/>
  <c r="K234" i="13"/>
  <c r="J234" i="13"/>
  <c r="K233" i="13"/>
  <c r="J233" i="13"/>
  <c r="L233" i="13" s="1"/>
  <c r="L232" i="13"/>
  <c r="K232" i="13"/>
  <c r="J232" i="13"/>
  <c r="L231" i="13"/>
  <c r="K231" i="13"/>
  <c r="J231" i="13"/>
  <c r="L230" i="13"/>
  <c r="K230" i="13"/>
  <c r="J230" i="13"/>
  <c r="L229" i="13"/>
  <c r="K229" i="13"/>
  <c r="J229" i="13"/>
  <c r="L228" i="13"/>
  <c r="K228" i="13"/>
  <c r="J228" i="13"/>
  <c r="L227" i="13"/>
  <c r="K227" i="13"/>
  <c r="J227" i="13"/>
  <c r="L226" i="13"/>
  <c r="K226" i="13"/>
  <c r="J226" i="13"/>
  <c r="L225" i="13"/>
  <c r="K225" i="13"/>
  <c r="J225" i="13"/>
  <c r="L224" i="13"/>
  <c r="K224" i="13"/>
  <c r="J224" i="13"/>
  <c r="L223" i="13"/>
  <c r="K223" i="13"/>
  <c r="J223" i="13"/>
  <c r="L222" i="13"/>
  <c r="K222" i="13"/>
  <c r="J222" i="13"/>
  <c r="K221" i="13"/>
  <c r="J221" i="13"/>
  <c r="L221" i="13" s="1"/>
  <c r="L220" i="13"/>
  <c r="K220" i="13"/>
  <c r="J220" i="13"/>
  <c r="L219" i="13"/>
  <c r="K219" i="13"/>
  <c r="J219" i="13"/>
  <c r="L218" i="13"/>
  <c r="K218" i="13"/>
  <c r="J218" i="13"/>
  <c r="L217" i="13"/>
  <c r="K217" i="13"/>
  <c r="J217" i="13"/>
  <c r="L216" i="13"/>
  <c r="K216" i="13"/>
  <c r="J216" i="13"/>
  <c r="L215" i="13"/>
  <c r="K215" i="13"/>
  <c r="J215" i="13"/>
  <c r="L214" i="13"/>
  <c r="K214" i="13"/>
  <c r="J214" i="13"/>
  <c r="L213" i="13"/>
  <c r="K213" i="13"/>
  <c r="J213" i="13"/>
  <c r="K212" i="13"/>
  <c r="J212" i="13"/>
  <c r="L212" i="13" s="1"/>
  <c r="L211" i="13"/>
  <c r="K211" i="13"/>
  <c r="J211" i="13"/>
  <c r="L210" i="13"/>
  <c r="K210" i="13"/>
  <c r="J210" i="13"/>
  <c r="L209" i="13"/>
  <c r="K209" i="13"/>
  <c r="J209" i="13"/>
  <c r="L208" i="13"/>
  <c r="K208" i="13"/>
  <c r="J208" i="13"/>
  <c r="F174" i="13"/>
  <c r="J174" i="13"/>
  <c r="K174" i="13"/>
  <c r="L174" i="13"/>
  <c r="F175" i="13"/>
  <c r="J175" i="13"/>
  <c r="K175" i="13"/>
  <c r="L175" i="13"/>
  <c r="F176" i="13"/>
  <c r="J176" i="13"/>
  <c r="K176" i="13"/>
  <c r="L176" i="13"/>
  <c r="L177" i="13"/>
  <c r="F178" i="13"/>
  <c r="J178" i="13"/>
  <c r="K178" i="13"/>
  <c r="L178" i="13"/>
  <c r="F179" i="13"/>
  <c r="J179" i="13"/>
  <c r="K179" i="13"/>
  <c r="L179" i="13"/>
  <c r="F180" i="13"/>
  <c r="J180" i="13"/>
  <c r="K180" i="13"/>
  <c r="L180" i="13"/>
  <c r="F181" i="13"/>
  <c r="J181" i="13"/>
  <c r="K181" i="13"/>
  <c r="L181" i="13"/>
  <c r="F182" i="13"/>
  <c r="J182" i="13"/>
  <c r="K182" i="13"/>
  <c r="L182" i="13"/>
  <c r="F183" i="13"/>
  <c r="J183" i="13"/>
  <c r="K183" i="13"/>
  <c r="L183" i="13"/>
  <c r="F184" i="13"/>
  <c r="J184" i="13"/>
  <c r="K184" i="13"/>
  <c r="L184" i="13"/>
  <c r="F185" i="13"/>
  <c r="J185" i="13"/>
  <c r="K185" i="13"/>
  <c r="L185" i="13"/>
  <c r="F186" i="13"/>
  <c r="L186" i="13" s="1"/>
  <c r="J186" i="13"/>
  <c r="K186" i="13"/>
  <c r="F187" i="13"/>
  <c r="J187" i="13"/>
  <c r="K187" i="13"/>
  <c r="L187" i="13"/>
  <c r="F188" i="13"/>
  <c r="J188" i="13"/>
  <c r="K188" i="13"/>
  <c r="L188" i="13"/>
  <c r="F189" i="13"/>
  <c r="J189" i="13"/>
  <c r="K189" i="13"/>
  <c r="L189" i="13"/>
  <c r="F190" i="13"/>
  <c r="J190" i="13"/>
  <c r="K190" i="13"/>
  <c r="L190" i="13"/>
  <c r="L191" i="13"/>
  <c r="F192" i="13"/>
  <c r="J192" i="13"/>
  <c r="K192" i="13"/>
  <c r="L192" i="13"/>
  <c r="F193" i="13"/>
  <c r="J193" i="13"/>
  <c r="K193" i="13"/>
  <c r="L193" i="13"/>
  <c r="F194" i="13"/>
  <c r="J194" i="13"/>
  <c r="K194" i="13"/>
  <c r="L194" i="13"/>
  <c r="F195" i="13"/>
  <c r="L195" i="13" s="1"/>
  <c r="J195" i="13"/>
  <c r="K195" i="13"/>
  <c r="L196" i="13"/>
  <c r="F197" i="13"/>
  <c r="J197" i="13"/>
  <c r="K197" i="13"/>
  <c r="L197" i="13"/>
  <c r="F198" i="13"/>
  <c r="J198" i="13"/>
  <c r="K198" i="13"/>
  <c r="L198" i="13"/>
  <c r="F199" i="13"/>
  <c r="J199" i="13"/>
  <c r="K199" i="13"/>
  <c r="L199" i="13"/>
  <c r="L200" i="13"/>
  <c r="F201" i="13"/>
  <c r="J201" i="13"/>
  <c r="K201" i="13"/>
  <c r="L201" i="13"/>
  <c r="F202" i="13"/>
  <c r="J202" i="13"/>
  <c r="K202" i="13"/>
  <c r="L202" i="13"/>
  <c r="F203" i="13"/>
  <c r="J203" i="13"/>
  <c r="K203" i="13"/>
  <c r="L203" i="13"/>
  <c r="F204" i="13"/>
  <c r="J204" i="13"/>
  <c r="K204" i="13"/>
  <c r="L204" i="13"/>
  <c r="F205" i="13"/>
  <c r="J205" i="13"/>
  <c r="K205" i="13"/>
  <c r="L205" i="13"/>
  <c r="L206" i="13"/>
  <c r="F207" i="13"/>
  <c r="J207" i="13"/>
  <c r="K207" i="13"/>
  <c r="L207" i="13"/>
  <c r="C231" i="11"/>
  <c r="D231" i="11"/>
  <c r="E231" i="11" s="1"/>
  <c r="C232" i="11"/>
  <c r="D232" i="11"/>
  <c r="E232" i="11" s="1"/>
  <c r="C233" i="11"/>
  <c r="D233" i="11"/>
  <c r="F233" i="11" s="1"/>
  <c r="E233" i="11"/>
  <c r="C234" i="11"/>
  <c r="D234" i="11"/>
  <c r="G234" i="11"/>
  <c r="C235" i="11"/>
  <c r="D235" i="11"/>
  <c r="E235" i="11" s="1"/>
  <c r="C236" i="11"/>
  <c r="D236" i="11"/>
  <c r="E236" i="11" s="1"/>
  <c r="C237" i="11"/>
  <c r="D237" i="11"/>
  <c r="F237" i="11" s="1"/>
  <c r="E237" i="11"/>
  <c r="C238" i="11"/>
  <c r="D238" i="11"/>
  <c r="F238" i="11" s="1"/>
  <c r="G238" i="11"/>
  <c r="C239" i="11"/>
  <c r="D239" i="11"/>
  <c r="E239" i="11" s="1"/>
  <c r="C240" i="11"/>
  <c r="D240" i="11"/>
  <c r="E240" i="11" s="1"/>
  <c r="C241" i="11"/>
  <c r="D241" i="11"/>
  <c r="F241" i="11" s="1"/>
  <c r="E241" i="11"/>
  <c r="C242" i="11"/>
  <c r="D242" i="11"/>
  <c r="G242" i="11" s="1"/>
  <c r="C243" i="11"/>
  <c r="D243" i="11"/>
  <c r="E243" i="11" s="1"/>
  <c r="C244" i="11"/>
  <c r="D244" i="11"/>
  <c r="E244" i="11" s="1"/>
  <c r="C245" i="11"/>
  <c r="D245" i="11"/>
  <c r="F245" i="11" s="1"/>
  <c r="C246" i="11"/>
  <c r="D246" i="11"/>
  <c r="G246" i="11" s="1"/>
  <c r="C247" i="11"/>
  <c r="D247" i="11"/>
  <c r="E247" i="11" s="1"/>
  <c r="C248" i="11"/>
  <c r="D248" i="11"/>
  <c r="E248" i="11" s="1"/>
  <c r="C249" i="11"/>
  <c r="D249" i="11"/>
  <c r="F249" i="11" s="1"/>
  <c r="C250" i="11"/>
  <c r="D250" i="11"/>
  <c r="G250" i="11" s="1"/>
  <c r="H250" i="11"/>
  <c r="C251" i="11"/>
  <c r="D251" i="11"/>
  <c r="E251" i="11" s="1"/>
  <c r="C252" i="11"/>
  <c r="D252" i="11"/>
  <c r="E252" i="11" s="1"/>
  <c r="C253" i="11"/>
  <c r="D253" i="11"/>
  <c r="F253" i="11" s="1"/>
  <c r="C254" i="11"/>
  <c r="D254" i="11"/>
  <c r="G254" i="11" s="1"/>
  <c r="H254" i="11"/>
  <c r="C255" i="11"/>
  <c r="D255" i="11"/>
  <c r="E255" i="11" s="1"/>
  <c r="C256" i="11"/>
  <c r="D256" i="11"/>
  <c r="E256" i="11" s="1"/>
  <c r="C257" i="11"/>
  <c r="D257" i="11"/>
  <c r="F257" i="11" s="1"/>
  <c r="C258" i="11"/>
  <c r="D258" i="11"/>
  <c r="G258" i="11" s="1"/>
  <c r="C259" i="11"/>
  <c r="D259" i="11"/>
  <c r="E259" i="11" s="1"/>
  <c r="C260" i="11"/>
  <c r="D260" i="11"/>
  <c r="E260" i="11" s="1"/>
  <c r="C261" i="11"/>
  <c r="D261" i="11"/>
  <c r="F261" i="11" s="1"/>
  <c r="C262" i="11"/>
  <c r="D262" i="11"/>
  <c r="G262" i="11"/>
  <c r="H262" i="11"/>
  <c r="C263" i="11"/>
  <c r="D263" i="11"/>
  <c r="F263" i="11" s="1"/>
  <c r="C264" i="11"/>
  <c r="D264" i="11"/>
  <c r="E264" i="11" s="1"/>
  <c r="C265" i="11"/>
  <c r="D265" i="11"/>
  <c r="E265" i="11" s="1"/>
  <c r="C266" i="11"/>
  <c r="D266" i="11"/>
  <c r="E266" i="11"/>
  <c r="G266" i="11"/>
  <c r="C267" i="11"/>
  <c r="D267" i="11"/>
  <c r="F267" i="11" s="1"/>
  <c r="G267" i="11"/>
  <c r="C268" i="11"/>
  <c r="D268" i="11"/>
  <c r="E268" i="11" s="1"/>
  <c r="C269" i="11"/>
  <c r="D269" i="11"/>
  <c r="E269" i="11" s="1"/>
  <c r="C270" i="11"/>
  <c r="D270" i="11"/>
  <c r="E270" i="11" s="1"/>
  <c r="C271" i="11"/>
  <c r="D271" i="11"/>
  <c r="F271" i="11" s="1"/>
  <c r="C272" i="11"/>
  <c r="D272" i="11"/>
  <c r="E272" i="11" s="1"/>
  <c r="C273" i="11"/>
  <c r="D273" i="11"/>
  <c r="E273" i="11" s="1"/>
  <c r="C274" i="11"/>
  <c r="D274" i="11"/>
  <c r="E274" i="11" s="1"/>
  <c r="C275" i="11"/>
  <c r="D275" i="11"/>
  <c r="F275" i="11" s="1"/>
  <c r="E275" i="11"/>
  <c r="G275" i="11"/>
  <c r="C276" i="11"/>
  <c r="D276" i="11"/>
  <c r="E276" i="11" s="1"/>
  <c r="C277" i="11"/>
  <c r="D277" i="11"/>
  <c r="F277" i="11" s="1"/>
  <c r="E277" i="11"/>
  <c r="H277" i="11"/>
  <c r="C278" i="11"/>
  <c r="D278" i="11"/>
  <c r="E278" i="11" s="1"/>
  <c r="G278" i="11"/>
  <c r="H278" i="11"/>
  <c r="C279" i="11"/>
  <c r="D279" i="11"/>
  <c r="F279" i="11" s="1"/>
  <c r="C280" i="11"/>
  <c r="D280" i="11"/>
  <c r="E280" i="11" s="1"/>
  <c r="C281" i="11"/>
  <c r="D281" i="11"/>
  <c r="G281" i="11" s="1"/>
  <c r="E281" i="11"/>
  <c r="F281" i="11"/>
  <c r="C282" i="11"/>
  <c r="D282" i="11"/>
  <c r="H282" i="11" s="1"/>
  <c r="G282" i="11"/>
  <c r="C283" i="11"/>
  <c r="D283" i="11"/>
  <c r="F283" i="11" s="1"/>
  <c r="C284" i="11"/>
  <c r="D284" i="11"/>
  <c r="E284" i="11" s="1"/>
  <c r="C285" i="11"/>
  <c r="D285" i="11"/>
  <c r="E285" i="11" s="1"/>
  <c r="C286" i="11"/>
  <c r="D286" i="11"/>
  <c r="G286" i="11" s="1"/>
  <c r="E286" i="11"/>
  <c r="F286" i="11"/>
  <c r="C287" i="11"/>
  <c r="D287" i="11"/>
  <c r="F287" i="11" s="1"/>
  <c r="C288" i="11"/>
  <c r="D288" i="11"/>
  <c r="E288" i="11" s="1"/>
  <c r="C289" i="11"/>
  <c r="D289" i="11"/>
  <c r="E289" i="11" s="1"/>
  <c r="C290" i="11"/>
  <c r="D290" i="11"/>
  <c r="E290" i="11" s="1"/>
  <c r="C291" i="11"/>
  <c r="D291" i="11"/>
  <c r="F291" i="11" s="1"/>
  <c r="E291" i="11"/>
  <c r="G291" i="11"/>
  <c r="C9" i="11"/>
  <c r="D9" i="11"/>
  <c r="E9" i="11" s="1"/>
  <c r="C10" i="11"/>
  <c r="D10" i="11"/>
  <c r="C11" i="11"/>
  <c r="D11" i="11"/>
  <c r="G11" i="11" s="1"/>
  <c r="C12" i="11"/>
  <c r="D12" i="11"/>
  <c r="E12" i="11" s="1"/>
  <c r="C13" i="11"/>
  <c r="D13" i="11"/>
  <c r="C14" i="11"/>
  <c r="D14" i="11"/>
  <c r="C15" i="11"/>
  <c r="D15" i="11"/>
  <c r="C16" i="11"/>
  <c r="D16" i="11"/>
  <c r="E16" i="11" s="1"/>
  <c r="C17" i="11"/>
  <c r="D17" i="11"/>
  <c r="C18" i="11"/>
  <c r="D18" i="11"/>
  <c r="C19" i="11"/>
  <c r="D19" i="11"/>
  <c r="C20" i="11"/>
  <c r="D20" i="11"/>
  <c r="C21" i="11"/>
  <c r="D21" i="11"/>
  <c r="E21" i="11" s="1"/>
  <c r="C22" i="11"/>
  <c r="D22" i="11"/>
  <c r="C23" i="11"/>
  <c r="D23" i="11"/>
  <c r="G23" i="11" s="1"/>
  <c r="C24" i="11"/>
  <c r="D24" i="11"/>
  <c r="C25" i="11"/>
  <c r="D25" i="11"/>
  <c r="E25" i="11" s="1"/>
  <c r="C26" i="11"/>
  <c r="D26" i="11"/>
  <c r="C27" i="11"/>
  <c r="D27" i="11"/>
  <c r="G27" i="11" s="1"/>
  <c r="C28" i="11"/>
  <c r="D28" i="11"/>
  <c r="C29" i="11"/>
  <c r="D29" i="11"/>
  <c r="E29" i="11" s="1"/>
  <c r="C30" i="11"/>
  <c r="D30" i="11"/>
  <c r="C31" i="11"/>
  <c r="D31" i="11"/>
  <c r="G31" i="11" s="1"/>
  <c r="C32" i="11"/>
  <c r="D32" i="11"/>
  <c r="C33" i="11"/>
  <c r="D33" i="11"/>
  <c r="E33" i="11" s="1"/>
  <c r="C34" i="11"/>
  <c r="D34" i="11"/>
  <c r="C35" i="11"/>
  <c r="D35" i="11"/>
  <c r="G35" i="11" s="1"/>
  <c r="C36" i="11"/>
  <c r="D36" i="11"/>
  <c r="C37" i="11"/>
  <c r="D37" i="11"/>
  <c r="E37" i="11" s="1"/>
  <c r="C38" i="11"/>
  <c r="D38" i="11"/>
  <c r="C39" i="11"/>
  <c r="D39" i="11"/>
  <c r="G39" i="11" s="1"/>
  <c r="C40" i="11"/>
  <c r="D40" i="11"/>
  <c r="C41" i="11"/>
  <c r="D41" i="11"/>
  <c r="E41" i="11" s="1"/>
  <c r="C42" i="11"/>
  <c r="D42" i="11"/>
  <c r="C43" i="11"/>
  <c r="D43" i="11"/>
  <c r="G43" i="11" s="1"/>
  <c r="C44" i="11"/>
  <c r="D44" i="11"/>
  <c r="C45" i="11"/>
  <c r="D45" i="11"/>
  <c r="H45" i="11" s="1"/>
  <c r="C46" i="11"/>
  <c r="D46" i="11"/>
  <c r="C47" i="11"/>
  <c r="D47" i="11"/>
  <c r="G47" i="11" s="1"/>
  <c r="C48" i="11"/>
  <c r="D48" i="11"/>
  <c r="E48" i="11" s="1"/>
  <c r="C49" i="11"/>
  <c r="D49" i="11"/>
  <c r="C50" i="11"/>
  <c r="D50" i="11"/>
  <c r="C51" i="11"/>
  <c r="D51" i="11"/>
  <c r="G51" i="11" s="1"/>
  <c r="C52" i="11"/>
  <c r="D52" i="11"/>
  <c r="E52" i="11" s="1"/>
  <c r="C53" i="11"/>
  <c r="D53" i="11"/>
  <c r="E53" i="11" s="1"/>
  <c r="C54" i="11"/>
  <c r="D54" i="11"/>
  <c r="C55" i="11"/>
  <c r="D55" i="11"/>
  <c r="G55" i="11" s="1"/>
  <c r="C56" i="11"/>
  <c r="D56" i="11"/>
  <c r="E56" i="11" s="1"/>
  <c r="C57" i="11"/>
  <c r="D57" i="11"/>
  <c r="E57" i="11" s="1"/>
  <c r="C58" i="11"/>
  <c r="D58" i="11"/>
  <c r="C59" i="11"/>
  <c r="D59" i="11"/>
  <c r="G59" i="11" s="1"/>
  <c r="C60" i="11"/>
  <c r="D60" i="11"/>
  <c r="G60" i="11" s="1"/>
  <c r="C61" i="11"/>
  <c r="D61" i="11"/>
  <c r="E61" i="11" s="1"/>
  <c r="C62" i="11"/>
  <c r="D62" i="11"/>
  <c r="C63" i="11"/>
  <c r="D63" i="11"/>
  <c r="G63" i="11" s="1"/>
  <c r="C64" i="11"/>
  <c r="D64" i="11"/>
  <c r="C65" i="11"/>
  <c r="D65" i="11"/>
  <c r="E65" i="11" s="1"/>
  <c r="C66" i="11"/>
  <c r="D66" i="11"/>
  <c r="C67" i="11"/>
  <c r="D67" i="11"/>
  <c r="G67" i="11" s="1"/>
  <c r="C68" i="11"/>
  <c r="D68" i="11"/>
  <c r="C69" i="11"/>
  <c r="D69" i="11"/>
  <c r="G69" i="11" s="1"/>
  <c r="C70" i="11"/>
  <c r="D70" i="11"/>
  <c r="C71" i="11"/>
  <c r="D71" i="11"/>
  <c r="G71" i="11" s="1"/>
  <c r="C72" i="11"/>
  <c r="D72" i="11"/>
  <c r="E72" i="11" s="1"/>
  <c r="C73" i="11"/>
  <c r="D73" i="11"/>
  <c r="C74" i="11"/>
  <c r="D74" i="11"/>
  <c r="C75" i="11"/>
  <c r="D75" i="11"/>
  <c r="G75" i="11" s="1"/>
  <c r="C76" i="11"/>
  <c r="D76" i="11"/>
  <c r="E76" i="11" s="1"/>
  <c r="C77" i="11"/>
  <c r="D77" i="11"/>
  <c r="C78" i="11"/>
  <c r="D78" i="11"/>
  <c r="C79" i="11"/>
  <c r="D79" i="11"/>
  <c r="G79" i="11" s="1"/>
  <c r="C80" i="11"/>
  <c r="D80" i="11"/>
  <c r="E80" i="11" s="1"/>
  <c r="C81" i="11"/>
  <c r="D81" i="11"/>
  <c r="C82" i="11"/>
  <c r="D82" i="11"/>
  <c r="C83" i="11"/>
  <c r="D83" i="11"/>
  <c r="G83" i="11" s="1"/>
  <c r="C84" i="11"/>
  <c r="D84" i="11"/>
  <c r="E84" i="11" s="1"/>
  <c r="C85" i="11"/>
  <c r="D85" i="11"/>
  <c r="E85" i="11" s="1"/>
  <c r="C86" i="11"/>
  <c r="D86" i="11"/>
  <c r="C87" i="11"/>
  <c r="D87" i="11"/>
  <c r="G87" i="11" s="1"/>
  <c r="C88" i="11"/>
  <c r="D88" i="11"/>
  <c r="E88" i="11" s="1"/>
  <c r="C89" i="11"/>
  <c r="D89" i="11"/>
  <c r="E89" i="11" s="1"/>
  <c r="C90" i="11"/>
  <c r="D90" i="11"/>
  <c r="C91" i="11"/>
  <c r="D91" i="11"/>
  <c r="G91" i="11" s="1"/>
  <c r="C92" i="11"/>
  <c r="D92" i="11"/>
  <c r="E92" i="11" s="1"/>
  <c r="C93" i="11"/>
  <c r="D93" i="11"/>
  <c r="E93" i="11" s="1"/>
  <c r="C94" i="11"/>
  <c r="D94" i="11"/>
  <c r="C95" i="11"/>
  <c r="D95" i="11"/>
  <c r="G95" i="11" s="1"/>
  <c r="C96" i="11"/>
  <c r="D96" i="11"/>
  <c r="E96" i="11" s="1"/>
  <c r="C97" i="11"/>
  <c r="D97" i="11"/>
  <c r="E97" i="11" s="1"/>
  <c r="C98" i="11"/>
  <c r="D98" i="11"/>
  <c r="C99" i="11"/>
  <c r="D99" i="11"/>
  <c r="G99" i="11" s="1"/>
  <c r="C100" i="11"/>
  <c r="D100" i="11"/>
  <c r="H100" i="11" s="1"/>
  <c r="C101" i="11"/>
  <c r="D101" i="11"/>
  <c r="E101" i="11" s="1"/>
  <c r="C102" i="11"/>
  <c r="D102" i="11"/>
  <c r="C103" i="11"/>
  <c r="D103" i="11"/>
  <c r="G103" i="11" s="1"/>
  <c r="C104" i="11"/>
  <c r="D104" i="11"/>
  <c r="H104" i="11" s="1"/>
  <c r="C105" i="11"/>
  <c r="D105" i="11"/>
  <c r="E105" i="11" s="1"/>
  <c r="C106" i="11"/>
  <c r="D106" i="11"/>
  <c r="C107" i="11"/>
  <c r="D107" i="11"/>
  <c r="G107" i="11" s="1"/>
  <c r="C108" i="11"/>
  <c r="D108" i="11"/>
  <c r="E108" i="11" s="1"/>
  <c r="C109" i="11"/>
  <c r="D109" i="11"/>
  <c r="C110" i="11"/>
  <c r="D110" i="11"/>
  <c r="C111" i="11"/>
  <c r="D111" i="11"/>
  <c r="G111" i="11" s="1"/>
  <c r="C112" i="11"/>
  <c r="D112" i="11"/>
  <c r="E112" i="11" s="1"/>
  <c r="C113" i="11"/>
  <c r="D113" i="11"/>
  <c r="G113" i="11" s="1"/>
  <c r="C114" i="11"/>
  <c r="D114" i="11"/>
  <c r="C115" i="11"/>
  <c r="D115" i="11"/>
  <c r="G115" i="11" s="1"/>
  <c r="C116" i="11"/>
  <c r="D116" i="11"/>
  <c r="E116" i="11" s="1"/>
  <c r="C117" i="11"/>
  <c r="D117" i="11"/>
  <c r="E117" i="11" s="1"/>
  <c r="C118" i="11"/>
  <c r="D118" i="11"/>
  <c r="C119" i="11"/>
  <c r="D119" i="11"/>
  <c r="G119" i="11" s="1"/>
  <c r="C120" i="11"/>
  <c r="D120" i="11"/>
  <c r="E120" i="11" s="1"/>
  <c r="C121" i="11"/>
  <c r="D121" i="11"/>
  <c r="E121" i="11" s="1"/>
  <c r="C122" i="11"/>
  <c r="D122" i="11"/>
  <c r="C123" i="11"/>
  <c r="D123" i="11"/>
  <c r="G123" i="11" s="1"/>
  <c r="C124" i="11"/>
  <c r="D124" i="11"/>
  <c r="E124" i="11" s="1"/>
  <c r="C125" i="11"/>
  <c r="D125" i="11"/>
  <c r="E125" i="11" s="1"/>
  <c r="C126" i="11"/>
  <c r="D126" i="11"/>
  <c r="C127" i="11"/>
  <c r="D127" i="11"/>
  <c r="C128" i="11"/>
  <c r="D128" i="11"/>
  <c r="E128" i="11" s="1"/>
  <c r="C129" i="11"/>
  <c r="D129" i="11"/>
  <c r="E129" i="11" s="1"/>
  <c r="C130" i="11"/>
  <c r="D130" i="11"/>
  <c r="C131" i="11"/>
  <c r="D131" i="11"/>
  <c r="C132" i="11"/>
  <c r="D132" i="11"/>
  <c r="E132" i="11" s="1"/>
  <c r="C133" i="11"/>
  <c r="D133" i="11"/>
  <c r="E133" i="11" s="1"/>
  <c r="C134" i="11"/>
  <c r="D134" i="11"/>
  <c r="C135" i="11"/>
  <c r="D135" i="11"/>
  <c r="C136" i="11"/>
  <c r="D136" i="11"/>
  <c r="C137" i="11"/>
  <c r="D137" i="11"/>
  <c r="C138" i="11"/>
  <c r="D138" i="11"/>
  <c r="C139" i="11"/>
  <c r="D139" i="11"/>
  <c r="E139" i="11"/>
  <c r="C140" i="11"/>
  <c r="D140" i="11"/>
  <c r="G140" i="11" s="1"/>
  <c r="C141" i="11"/>
  <c r="D141" i="11"/>
  <c r="E141" i="11" s="1"/>
  <c r="C142" i="11"/>
  <c r="D142" i="11"/>
  <c r="C143" i="11"/>
  <c r="D143" i="11"/>
  <c r="E143" i="11" s="1"/>
  <c r="C144" i="11"/>
  <c r="D144" i="11"/>
  <c r="E144" i="11" s="1"/>
  <c r="C145" i="11"/>
  <c r="D145" i="11"/>
  <c r="G145" i="11" s="1"/>
  <c r="C146" i="11"/>
  <c r="D146" i="11"/>
  <c r="G146" i="11" s="1"/>
  <c r="C147" i="11"/>
  <c r="D147" i="11"/>
  <c r="E147" i="11" s="1"/>
  <c r="C148" i="11"/>
  <c r="D148" i="11"/>
  <c r="C149" i="11"/>
  <c r="D149" i="11"/>
  <c r="E149" i="11" s="1"/>
  <c r="C150" i="11"/>
  <c r="D150" i="11"/>
  <c r="G150" i="11" s="1"/>
  <c r="C151" i="11"/>
  <c r="D151" i="11"/>
  <c r="E151" i="11" s="1"/>
  <c r="C152" i="11"/>
  <c r="D152" i="11"/>
  <c r="E152" i="11" s="1"/>
  <c r="C153" i="11"/>
  <c r="D153" i="11"/>
  <c r="E153" i="11" s="1"/>
  <c r="C154" i="11"/>
  <c r="D154" i="11"/>
  <c r="G154" i="11" s="1"/>
  <c r="C155" i="11"/>
  <c r="D155" i="11"/>
  <c r="E155" i="11" s="1"/>
  <c r="C156" i="11"/>
  <c r="D156" i="11"/>
  <c r="C157" i="11"/>
  <c r="D157" i="11"/>
  <c r="C158" i="11"/>
  <c r="D158" i="11"/>
  <c r="G158" i="11" s="1"/>
  <c r="C159" i="11"/>
  <c r="D159" i="11"/>
  <c r="E159" i="11" s="1"/>
  <c r="C160" i="11"/>
  <c r="D160" i="11"/>
  <c r="E160" i="11" s="1"/>
  <c r="C161" i="11"/>
  <c r="D161" i="11"/>
  <c r="G161" i="11" s="1"/>
  <c r="C162" i="11"/>
  <c r="D162" i="11"/>
  <c r="G162" i="11" s="1"/>
  <c r="C163" i="11"/>
  <c r="D163" i="11"/>
  <c r="E163" i="11" s="1"/>
  <c r="C164" i="11"/>
  <c r="D164" i="11"/>
  <c r="C165" i="11"/>
  <c r="D165" i="11"/>
  <c r="E165" i="11" s="1"/>
  <c r="C166" i="11"/>
  <c r="D166" i="11"/>
  <c r="C167" i="11"/>
  <c r="D167" i="11"/>
  <c r="C168" i="11"/>
  <c r="D168" i="11"/>
  <c r="G168" i="11" s="1"/>
  <c r="C169" i="11"/>
  <c r="D169" i="11"/>
  <c r="E169" i="11" s="1"/>
  <c r="C170" i="11"/>
  <c r="D170" i="11"/>
  <c r="C171" i="11"/>
  <c r="D171" i="11"/>
  <c r="C172" i="11"/>
  <c r="D172" i="11"/>
  <c r="G172" i="11" s="1"/>
  <c r="C173" i="11"/>
  <c r="D173" i="11"/>
  <c r="E173" i="11" s="1"/>
  <c r="H173" i="11"/>
  <c r="C174" i="11"/>
  <c r="D174" i="11"/>
  <c r="C175" i="11"/>
  <c r="D175" i="11"/>
  <c r="H175" i="11" s="1"/>
  <c r="C176" i="11"/>
  <c r="D176" i="11"/>
  <c r="E176" i="11" s="1"/>
  <c r="C177" i="11"/>
  <c r="D177" i="11"/>
  <c r="H177" i="11" s="1"/>
  <c r="C178" i="11"/>
  <c r="D178" i="11"/>
  <c r="C179" i="11"/>
  <c r="D179" i="11"/>
  <c r="E179" i="11" s="1"/>
  <c r="C180" i="11"/>
  <c r="D180" i="11"/>
  <c r="G180" i="11" s="1"/>
  <c r="C181" i="11"/>
  <c r="D181" i="11"/>
  <c r="E181" i="11" s="1"/>
  <c r="C182" i="11"/>
  <c r="D182" i="11"/>
  <c r="H182" i="11" s="1"/>
  <c r="C183" i="11"/>
  <c r="D183" i="11"/>
  <c r="E183" i="11" s="1"/>
  <c r="C184" i="11"/>
  <c r="D184" i="11"/>
  <c r="G184" i="11" s="1"/>
  <c r="C185" i="11"/>
  <c r="D185" i="11"/>
  <c r="E185" i="11" s="1"/>
  <c r="C186" i="11"/>
  <c r="D186" i="11"/>
  <c r="H186" i="11" s="1"/>
  <c r="C187" i="11"/>
  <c r="D187" i="11"/>
  <c r="E187" i="11" s="1"/>
  <c r="C188" i="11"/>
  <c r="D188" i="11"/>
  <c r="G188" i="11" s="1"/>
  <c r="C189" i="11"/>
  <c r="D189" i="11"/>
  <c r="F189" i="11" s="1"/>
  <c r="C190" i="11"/>
  <c r="D190" i="11"/>
  <c r="H190" i="11" s="1"/>
  <c r="C191" i="11"/>
  <c r="D191" i="11"/>
  <c r="E191" i="11" s="1"/>
  <c r="C192" i="11"/>
  <c r="D192" i="11"/>
  <c r="G192" i="11" s="1"/>
  <c r="C193" i="11"/>
  <c r="D193" i="11"/>
  <c r="F193" i="11" s="1"/>
  <c r="C194" i="11"/>
  <c r="D194" i="11"/>
  <c r="C195" i="11"/>
  <c r="D195" i="11"/>
  <c r="E195" i="11" s="1"/>
  <c r="C196" i="11"/>
  <c r="D196" i="11"/>
  <c r="G196" i="11" s="1"/>
  <c r="C197" i="11"/>
  <c r="D197" i="11"/>
  <c r="F197" i="11" s="1"/>
  <c r="C198" i="11"/>
  <c r="D198" i="11"/>
  <c r="H198" i="11" s="1"/>
  <c r="C199" i="11"/>
  <c r="D199" i="11"/>
  <c r="E199" i="11" s="1"/>
  <c r="C200" i="11"/>
  <c r="D200" i="11"/>
  <c r="G200" i="11" s="1"/>
  <c r="C201" i="11"/>
  <c r="D201" i="11"/>
  <c r="F201" i="11" s="1"/>
  <c r="C202" i="11"/>
  <c r="D202" i="11"/>
  <c r="E202" i="11" s="1"/>
  <c r="C203" i="11"/>
  <c r="D203" i="11"/>
  <c r="E203" i="11" s="1"/>
  <c r="C204" i="11"/>
  <c r="D204" i="11"/>
  <c r="G204" i="11" s="1"/>
  <c r="C205" i="11"/>
  <c r="D205" i="11"/>
  <c r="F205" i="11" s="1"/>
  <c r="C206" i="11"/>
  <c r="D206" i="11"/>
  <c r="E206" i="11" s="1"/>
  <c r="C207" i="11"/>
  <c r="D207" i="11"/>
  <c r="E207" i="11" s="1"/>
  <c r="C208" i="11"/>
  <c r="D208" i="11"/>
  <c r="G208" i="11" s="1"/>
  <c r="C209" i="11"/>
  <c r="D209" i="11"/>
  <c r="F209" i="11" s="1"/>
  <c r="C210" i="11"/>
  <c r="D210" i="11"/>
  <c r="E210" i="11" s="1"/>
  <c r="C211" i="11"/>
  <c r="D211" i="11"/>
  <c r="E211" i="11" s="1"/>
  <c r="C212" i="11"/>
  <c r="D212" i="11"/>
  <c r="G212" i="11" s="1"/>
  <c r="C213" i="11"/>
  <c r="D213" i="11"/>
  <c r="F213" i="11" s="1"/>
  <c r="C214" i="11"/>
  <c r="D214" i="11"/>
  <c r="E214" i="11" s="1"/>
  <c r="C215" i="11"/>
  <c r="D215" i="11"/>
  <c r="E215" i="11" s="1"/>
  <c r="C216" i="11"/>
  <c r="D216" i="11"/>
  <c r="G216" i="11" s="1"/>
  <c r="C217" i="11"/>
  <c r="D217" i="11"/>
  <c r="F217" i="11" s="1"/>
  <c r="C218" i="11"/>
  <c r="D218" i="11"/>
  <c r="E218" i="11" s="1"/>
  <c r="C219" i="11"/>
  <c r="D219" i="11"/>
  <c r="E219" i="11" s="1"/>
  <c r="C220" i="11"/>
  <c r="D220" i="11"/>
  <c r="G220" i="11" s="1"/>
  <c r="C221" i="11"/>
  <c r="D221" i="11"/>
  <c r="F221" i="11" s="1"/>
  <c r="C222" i="11"/>
  <c r="D222" i="11"/>
  <c r="H222" i="11" s="1"/>
  <c r="C223" i="11"/>
  <c r="D223" i="11"/>
  <c r="E223" i="11" s="1"/>
  <c r="C224" i="11"/>
  <c r="D224" i="11"/>
  <c r="G224" i="11" s="1"/>
  <c r="C225" i="11"/>
  <c r="D225" i="11"/>
  <c r="F225" i="11" s="1"/>
  <c r="C226" i="11"/>
  <c r="D226" i="11"/>
  <c r="G226" i="11" s="1"/>
  <c r="C227" i="11"/>
  <c r="D227" i="11"/>
  <c r="E227" i="11" s="1"/>
  <c r="C228" i="11"/>
  <c r="D228" i="11"/>
  <c r="C229" i="11"/>
  <c r="D229" i="11"/>
  <c r="F229" i="11" s="1"/>
  <c r="C230" i="11"/>
  <c r="D230" i="11"/>
  <c r="E230" i="11" s="1"/>
  <c r="G173" i="11" l="1"/>
  <c r="E287" i="11"/>
  <c r="E282" i="11"/>
  <c r="G277" i="11"/>
  <c r="E267" i="11"/>
  <c r="E253" i="11"/>
  <c r="H238" i="11"/>
  <c r="H289" i="11"/>
  <c r="G169" i="11"/>
  <c r="G289" i="11"/>
  <c r="G269" i="11"/>
  <c r="E261" i="11"/>
  <c r="H246" i="11"/>
  <c r="F289" i="11"/>
  <c r="G283" i="11"/>
  <c r="E271" i="11"/>
  <c r="G263" i="11"/>
  <c r="E249" i="11"/>
  <c r="G273" i="11"/>
  <c r="E257" i="11"/>
  <c r="H242" i="11"/>
  <c r="H273" i="11"/>
  <c r="G137" i="11"/>
  <c r="F273" i="11"/>
  <c r="E245" i="11"/>
  <c r="H228" i="11"/>
  <c r="H194" i="11"/>
  <c r="F258" i="11"/>
  <c r="F178" i="11"/>
  <c r="F174" i="11"/>
  <c r="F278" i="11"/>
  <c r="F246" i="11"/>
  <c r="F266" i="11"/>
  <c r="F234" i="11"/>
  <c r="F254" i="11"/>
  <c r="F270" i="11"/>
  <c r="F242" i="11"/>
  <c r="F282" i="11"/>
  <c r="F262" i="11"/>
  <c r="F250" i="11"/>
  <c r="G287" i="11"/>
  <c r="G271" i="11"/>
  <c r="E262" i="11"/>
  <c r="E258" i="11"/>
  <c r="E254" i="11"/>
  <c r="E250" i="11"/>
  <c r="E246" i="11"/>
  <c r="E242" i="11"/>
  <c r="E238" i="11"/>
  <c r="E234" i="11"/>
  <c r="H290" i="11"/>
  <c r="H285" i="11"/>
  <c r="H274" i="11"/>
  <c r="H265" i="11"/>
  <c r="G290" i="11"/>
  <c r="G285" i="11"/>
  <c r="E283" i="11"/>
  <c r="G274" i="11"/>
  <c r="F269" i="11"/>
  <c r="G265" i="11"/>
  <c r="E263" i="11"/>
  <c r="H261" i="11"/>
  <c r="G259" i="11"/>
  <c r="H257" i="11"/>
  <c r="G255" i="11"/>
  <c r="H253" i="11"/>
  <c r="G251" i="11"/>
  <c r="H249" i="11"/>
  <c r="G247" i="11"/>
  <c r="H245" i="11"/>
  <c r="G243" i="11"/>
  <c r="H241" i="11"/>
  <c r="G239" i="11"/>
  <c r="H237" i="11"/>
  <c r="G235" i="11"/>
  <c r="H233" i="11"/>
  <c r="G231" i="11"/>
  <c r="F290" i="11"/>
  <c r="H286" i="11"/>
  <c r="F285" i="11"/>
  <c r="H281" i="11"/>
  <c r="G279" i="11"/>
  <c r="F274" i="11"/>
  <c r="H270" i="11"/>
  <c r="F265" i="11"/>
  <c r="G261" i="11"/>
  <c r="G257" i="11"/>
  <c r="G253" i="11"/>
  <c r="G249" i="11"/>
  <c r="G245" i="11"/>
  <c r="G241" i="11"/>
  <c r="G237" i="11"/>
  <c r="G233" i="11"/>
  <c r="G197" i="11"/>
  <c r="G153" i="11"/>
  <c r="E279" i="11"/>
  <c r="G270" i="11"/>
  <c r="H266" i="11"/>
  <c r="H291" i="11"/>
  <c r="H287" i="11"/>
  <c r="H283" i="11"/>
  <c r="H279" i="11"/>
  <c r="H275" i="11"/>
  <c r="H271" i="11"/>
  <c r="H267" i="11"/>
  <c r="H263" i="11"/>
  <c r="H259" i="11"/>
  <c r="H255" i="11"/>
  <c r="H251" i="11"/>
  <c r="H247" i="11"/>
  <c r="H243" i="11"/>
  <c r="H239" i="11"/>
  <c r="H235" i="11"/>
  <c r="H231" i="11"/>
  <c r="H288" i="11"/>
  <c r="H284" i="11"/>
  <c r="H280" i="11"/>
  <c r="H276" i="11"/>
  <c r="H272" i="11"/>
  <c r="H268" i="11"/>
  <c r="H264" i="11"/>
  <c r="H260" i="11"/>
  <c r="F259" i="11"/>
  <c r="H256" i="11"/>
  <c r="F255" i="11"/>
  <c r="H252" i="11"/>
  <c r="F251" i="11"/>
  <c r="H248" i="11"/>
  <c r="F247" i="11"/>
  <c r="H244" i="11"/>
  <c r="F243" i="11"/>
  <c r="H240" i="11"/>
  <c r="F239" i="11"/>
  <c r="H236" i="11"/>
  <c r="F235" i="11"/>
  <c r="H232" i="11"/>
  <c r="F231" i="11"/>
  <c r="G288" i="11"/>
  <c r="G284" i="11"/>
  <c r="G280" i="11"/>
  <c r="G276" i="11"/>
  <c r="G272" i="11"/>
  <c r="G268" i="11"/>
  <c r="G264" i="11"/>
  <c r="G260" i="11"/>
  <c r="G256" i="11"/>
  <c r="G252" i="11"/>
  <c r="G248" i="11"/>
  <c r="G244" i="11"/>
  <c r="G240" i="11"/>
  <c r="G236" i="11"/>
  <c r="G232" i="11"/>
  <c r="F288" i="11"/>
  <c r="F284" i="11"/>
  <c r="F280" i="11"/>
  <c r="F276" i="11"/>
  <c r="F272" i="11"/>
  <c r="F268" i="11"/>
  <c r="F264" i="11"/>
  <c r="F260" i="11"/>
  <c r="F256" i="11"/>
  <c r="F252" i="11"/>
  <c r="F248" i="11"/>
  <c r="F244" i="11"/>
  <c r="F240" i="11"/>
  <c r="F236" i="11"/>
  <c r="F232" i="11"/>
  <c r="E197" i="11"/>
  <c r="G171" i="11"/>
  <c r="E137" i="11"/>
  <c r="G49" i="11"/>
  <c r="H181" i="11"/>
  <c r="G40" i="11"/>
  <c r="E40" i="11"/>
  <c r="G213" i="11"/>
  <c r="G120" i="11"/>
  <c r="H205" i="11"/>
  <c r="G73" i="11"/>
  <c r="H193" i="11"/>
  <c r="G166" i="11"/>
  <c r="G105" i="11"/>
  <c r="G25" i="11"/>
  <c r="F228" i="11"/>
  <c r="H209" i="11"/>
  <c r="G193" i="11"/>
  <c r="E178" i="11"/>
  <c r="G96" i="11"/>
  <c r="G93" i="11"/>
  <c r="E69" i="11"/>
  <c r="G33" i="11"/>
  <c r="H201" i="11"/>
  <c r="G157" i="11"/>
  <c r="E113" i="11"/>
  <c r="G101" i="11"/>
  <c r="G48" i="11"/>
  <c r="E45" i="11"/>
  <c r="F35" i="11"/>
  <c r="G201" i="11"/>
  <c r="G177" i="11"/>
  <c r="E172" i="11"/>
  <c r="H92" i="11"/>
  <c r="E35" i="11"/>
  <c r="E201" i="11"/>
  <c r="F177" i="11"/>
  <c r="G128" i="11"/>
  <c r="G125" i="11"/>
  <c r="G109" i="11"/>
  <c r="G92" i="11"/>
  <c r="G53" i="11"/>
  <c r="F92" i="11"/>
  <c r="G81" i="11"/>
  <c r="G44" i="11"/>
  <c r="E228" i="11"/>
  <c r="E213" i="11"/>
  <c r="G209" i="11"/>
  <c r="E193" i="11"/>
  <c r="G178" i="11"/>
  <c r="G141" i="11"/>
  <c r="G132" i="11"/>
  <c r="G129" i="11"/>
  <c r="G68" i="11"/>
  <c r="G65" i="11"/>
  <c r="E55" i="11"/>
  <c r="G45" i="11"/>
  <c r="G13" i="11"/>
  <c r="E11" i="11"/>
  <c r="H225" i="11"/>
  <c r="H214" i="11"/>
  <c r="H210" i="11"/>
  <c r="H206" i="11"/>
  <c r="H189" i="11"/>
  <c r="E157" i="11"/>
  <c r="G124" i="11"/>
  <c r="G116" i="11"/>
  <c r="E81" i="11"/>
  <c r="G72" i="11"/>
  <c r="E60" i="11"/>
  <c r="F45" i="11"/>
  <c r="G19" i="11"/>
  <c r="H229" i="11"/>
  <c r="G210" i="11"/>
  <c r="G206" i="11"/>
  <c r="G189" i="11"/>
  <c r="G182" i="11"/>
  <c r="F180" i="11"/>
  <c r="F175" i="11"/>
  <c r="G164" i="11"/>
  <c r="G136" i="11"/>
  <c r="G104" i="11"/>
  <c r="G100" i="11"/>
  <c r="G36" i="11"/>
  <c r="G225" i="11"/>
  <c r="G214" i="11"/>
  <c r="G229" i="11"/>
  <c r="E225" i="11"/>
  <c r="G222" i="11"/>
  <c r="F216" i="11"/>
  <c r="F214" i="11"/>
  <c r="F212" i="11"/>
  <c r="F210" i="11"/>
  <c r="F208" i="11"/>
  <c r="F206" i="11"/>
  <c r="H197" i="11"/>
  <c r="E189" i="11"/>
  <c r="F182" i="11"/>
  <c r="E180" i="11"/>
  <c r="E175" i="11"/>
  <c r="E161" i="11"/>
  <c r="G152" i="11"/>
  <c r="G133" i="11"/>
  <c r="F104" i="11"/>
  <c r="F100" i="11"/>
  <c r="G88" i="11"/>
  <c r="G77" i="11"/>
  <c r="G56" i="11"/>
  <c r="E36" i="11"/>
  <c r="G29" i="11"/>
  <c r="G21" i="11"/>
  <c r="G15" i="11"/>
  <c r="E229" i="11"/>
  <c r="F222" i="11"/>
  <c r="E216" i="11"/>
  <c r="E212" i="11"/>
  <c r="E208" i="11"/>
  <c r="E182" i="11"/>
  <c r="E140" i="11"/>
  <c r="E104" i="11"/>
  <c r="G97" i="11"/>
  <c r="G64" i="11"/>
  <c r="G61" i="11"/>
  <c r="G148" i="11"/>
  <c r="F226" i="11"/>
  <c r="H218" i="11"/>
  <c r="E226" i="11"/>
  <c r="F224" i="11"/>
  <c r="G218" i="11"/>
  <c r="H174" i="11"/>
  <c r="E168" i="11"/>
  <c r="E145" i="11"/>
  <c r="G84" i="11"/>
  <c r="G17" i="11"/>
  <c r="E224" i="11"/>
  <c r="E222" i="11"/>
  <c r="F220" i="11"/>
  <c r="F218" i="11"/>
  <c r="E209" i="11"/>
  <c r="G205" i="11"/>
  <c r="H185" i="11"/>
  <c r="G181" i="11"/>
  <c r="E177" i="11"/>
  <c r="F173" i="11"/>
  <c r="E166" i="11"/>
  <c r="F159" i="11"/>
  <c r="E136" i="11"/>
  <c r="E109" i="11"/>
  <c r="E100" i="11"/>
  <c r="E77" i="11"/>
  <c r="E68" i="11"/>
  <c r="E31" i="11"/>
  <c r="E27" i="11"/>
  <c r="E23" i="11"/>
  <c r="E13" i="11"/>
  <c r="E220" i="11"/>
  <c r="E205" i="11"/>
  <c r="G185" i="11"/>
  <c r="F75" i="11"/>
  <c r="E73" i="11"/>
  <c r="E64" i="11"/>
  <c r="E51" i="11"/>
  <c r="E49" i="11"/>
  <c r="E44" i="11"/>
  <c r="E19" i="11"/>
  <c r="E17" i="11"/>
  <c r="E15" i="11"/>
  <c r="G230" i="11"/>
  <c r="H221" i="11"/>
  <c r="G202" i="11"/>
  <c r="G198" i="11"/>
  <c r="G194" i="11"/>
  <c r="G190" i="11"/>
  <c r="G186" i="11"/>
  <c r="G174" i="11"/>
  <c r="E167" i="11"/>
  <c r="G160" i="11"/>
  <c r="G144" i="11"/>
  <c r="G121" i="11"/>
  <c r="G112" i="11"/>
  <c r="G89" i="11"/>
  <c r="G80" i="11"/>
  <c r="G57" i="11"/>
  <c r="G52" i="11"/>
  <c r="E47" i="11"/>
  <c r="G41" i="11"/>
  <c r="G32" i="11"/>
  <c r="H226" i="11"/>
  <c r="G221" i="11"/>
  <c r="H217" i="11"/>
  <c r="F204" i="11"/>
  <c r="F202" i="11"/>
  <c r="F198" i="11"/>
  <c r="F194" i="11"/>
  <c r="F190" i="11"/>
  <c r="F186" i="11"/>
  <c r="F184" i="11"/>
  <c r="G165" i="11"/>
  <c r="G149" i="11"/>
  <c r="G117" i="11"/>
  <c r="G108" i="11"/>
  <c r="G85" i="11"/>
  <c r="G76" i="11"/>
  <c r="G37" i="11"/>
  <c r="E32" i="11"/>
  <c r="E28" i="11"/>
  <c r="E24" i="11"/>
  <c r="E20" i="11"/>
  <c r="H230" i="11"/>
  <c r="H202" i="11"/>
  <c r="F230" i="11"/>
  <c r="G228" i="11"/>
  <c r="E221" i="11"/>
  <c r="G217" i="11"/>
  <c r="H213" i="11"/>
  <c r="E204" i="11"/>
  <c r="F200" i="11"/>
  <c r="E198" i="11"/>
  <c r="F196" i="11"/>
  <c r="E194" i="11"/>
  <c r="F192" i="11"/>
  <c r="E190" i="11"/>
  <c r="F188" i="11"/>
  <c r="E186" i="11"/>
  <c r="E184" i="11"/>
  <c r="G175" i="11"/>
  <c r="G156" i="11"/>
  <c r="F123" i="11"/>
  <c r="F59" i="11"/>
  <c r="E43" i="11"/>
  <c r="E217" i="11"/>
  <c r="E200" i="11"/>
  <c r="E196" i="11"/>
  <c r="E192" i="11"/>
  <c r="E188" i="11"/>
  <c r="E39" i="11"/>
  <c r="E94" i="11"/>
  <c r="G94" i="11"/>
  <c r="E62" i="11"/>
  <c r="G62" i="11"/>
  <c r="F185" i="11"/>
  <c r="F181" i="11"/>
  <c r="H178" i="11"/>
  <c r="E174" i="11"/>
  <c r="E164" i="11"/>
  <c r="E156" i="11"/>
  <c r="E148" i="11"/>
  <c r="E146" i="11"/>
  <c r="F146" i="11"/>
  <c r="H146" i="11"/>
  <c r="G143" i="11"/>
  <c r="E122" i="11"/>
  <c r="G122" i="11"/>
  <c r="E90" i="11"/>
  <c r="G90" i="11"/>
  <c r="E58" i="11"/>
  <c r="G58" i="11"/>
  <c r="E42" i="11"/>
  <c r="G42" i="11"/>
  <c r="E126" i="11"/>
  <c r="G126" i="11"/>
  <c r="E171" i="11"/>
  <c r="E162" i="11"/>
  <c r="G159" i="11"/>
  <c r="H159" i="11"/>
  <c r="E154" i="11"/>
  <c r="G151" i="11"/>
  <c r="E118" i="11"/>
  <c r="G118" i="11"/>
  <c r="E86" i="11"/>
  <c r="G86" i="11"/>
  <c r="E38" i="11"/>
  <c r="G38" i="11"/>
  <c r="H207" i="11"/>
  <c r="H199" i="11"/>
  <c r="H195" i="11"/>
  <c r="H191" i="11"/>
  <c r="H187" i="11"/>
  <c r="H183" i="11"/>
  <c r="H179" i="11"/>
  <c r="E142" i="11"/>
  <c r="G142" i="11"/>
  <c r="G139" i="11"/>
  <c r="E114" i="11"/>
  <c r="F114" i="11"/>
  <c r="G114" i="11"/>
  <c r="H114" i="11"/>
  <c r="E82" i="11"/>
  <c r="G82" i="11"/>
  <c r="E54" i="11"/>
  <c r="G54" i="11"/>
  <c r="E34" i="11"/>
  <c r="G34" i="11"/>
  <c r="E10" i="11"/>
  <c r="G10" i="11"/>
  <c r="H219" i="11"/>
  <c r="H211" i="11"/>
  <c r="G227" i="11"/>
  <c r="G223" i="11"/>
  <c r="G215" i="11"/>
  <c r="G211" i="11"/>
  <c r="G207" i="11"/>
  <c r="G203" i="11"/>
  <c r="G199" i="11"/>
  <c r="G195" i="11"/>
  <c r="G191" i="11"/>
  <c r="G187" i="11"/>
  <c r="G183" i="11"/>
  <c r="G179" i="11"/>
  <c r="H176" i="11"/>
  <c r="G135" i="11"/>
  <c r="E135" i="11"/>
  <c r="E110" i="11"/>
  <c r="F110" i="11"/>
  <c r="G110" i="11"/>
  <c r="H110" i="11"/>
  <c r="E78" i="11"/>
  <c r="G78" i="11"/>
  <c r="E30" i="11"/>
  <c r="F30" i="11"/>
  <c r="G30" i="11"/>
  <c r="H30" i="11"/>
  <c r="E26" i="11"/>
  <c r="F26" i="11"/>
  <c r="G26" i="11"/>
  <c r="H26" i="11"/>
  <c r="E22" i="11"/>
  <c r="G22" i="11"/>
  <c r="H227" i="11"/>
  <c r="G219" i="11"/>
  <c r="F227" i="11"/>
  <c r="H224" i="11"/>
  <c r="F223" i="11"/>
  <c r="H220" i="11"/>
  <c r="F219" i="11"/>
  <c r="H216" i="11"/>
  <c r="F215" i="11"/>
  <c r="H212" i="11"/>
  <c r="F211" i="11"/>
  <c r="H208" i="11"/>
  <c r="F207" i="11"/>
  <c r="H204" i="11"/>
  <c r="F203" i="11"/>
  <c r="H200" i="11"/>
  <c r="F199" i="11"/>
  <c r="H196" i="11"/>
  <c r="F195" i="11"/>
  <c r="H192" i="11"/>
  <c r="F191" i="11"/>
  <c r="H188" i="11"/>
  <c r="F187" i="11"/>
  <c r="H184" i="11"/>
  <c r="F183" i="11"/>
  <c r="H180" i="11"/>
  <c r="F179" i="11"/>
  <c r="G176" i="11"/>
  <c r="E138" i="11"/>
  <c r="G138" i="11"/>
  <c r="G131" i="11"/>
  <c r="E131" i="11"/>
  <c r="E106" i="11"/>
  <c r="G106" i="11"/>
  <c r="E74" i="11"/>
  <c r="G74" i="11"/>
  <c r="E50" i="11"/>
  <c r="G50" i="11"/>
  <c r="E18" i="11"/>
  <c r="F18" i="11"/>
  <c r="G18" i="11"/>
  <c r="H18" i="11"/>
  <c r="E14" i="11"/>
  <c r="G14" i="11"/>
  <c r="H223" i="11"/>
  <c r="H215" i="11"/>
  <c r="H203" i="11"/>
  <c r="F176" i="11"/>
  <c r="G170" i="11"/>
  <c r="G167" i="11"/>
  <c r="G163" i="11"/>
  <c r="E158" i="11"/>
  <c r="G155" i="11"/>
  <c r="E150" i="11"/>
  <c r="G147" i="11"/>
  <c r="E134" i="11"/>
  <c r="G134" i="11"/>
  <c r="G127" i="11"/>
  <c r="E127" i="11"/>
  <c r="E102" i="11"/>
  <c r="G102" i="11"/>
  <c r="E70" i="11"/>
  <c r="G70" i="11"/>
  <c r="E170" i="11"/>
  <c r="E130" i="11"/>
  <c r="F130" i="11"/>
  <c r="G130" i="11"/>
  <c r="H130" i="11"/>
  <c r="E98" i="11"/>
  <c r="G98" i="11"/>
  <c r="E66" i="11"/>
  <c r="G66" i="11"/>
  <c r="E46" i="11"/>
  <c r="G46" i="11"/>
  <c r="E123" i="11"/>
  <c r="E119" i="11"/>
  <c r="E115" i="11"/>
  <c r="E111" i="11"/>
  <c r="E107" i="11"/>
  <c r="E103" i="11"/>
  <c r="E99" i="11"/>
  <c r="E95" i="11"/>
  <c r="E91" i="11"/>
  <c r="E87" i="11"/>
  <c r="E83" i="11"/>
  <c r="E79" i="11"/>
  <c r="E75" i="11"/>
  <c r="E71" i="11"/>
  <c r="E67" i="11"/>
  <c r="E63" i="11"/>
  <c r="E59" i="11"/>
  <c r="G28" i="11"/>
  <c r="G24" i="11"/>
  <c r="G20" i="11"/>
  <c r="G16" i="11"/>
  <c r="G12" i="11"/>
  <c r="G9" i="11"/>
  <c r="H123" i="11"/>
  <c r="H75" i="11"/>
  <c r="H59" i="11"/>
  <c r="H35" i="11"/>
  <c r="G3" i="11" l="1"/>
  <c r="G2" i="11"/>
  <c r="G1" i="11"/>
  <c r="L173" i="13"/>
  <c r="L172" i="13"/>
  <c r="L170" i="13"/>
  <c r="L169" i="13"/>
  <c r="L168" i="13"/>
  <c r="L167" i="13"/>
  <c r="L166" i="13"/>
  <c r="L165" i="13"/>
  <c r="L164" i="13"/>
  <c r="L163" i="13"/>
  <c r="L162" i="13"/>
  <c r="L160" i="13"/>
  <c r="L159" i="13"/>
  <c r="L158" i="13"/>
  <c r="L157" i="13"/>
  <c r="L156" i="13"/>
  <c r="L155" i="13"/>
  <c r="L154" i="13"/>
  <c r="L153" i="13"/>
  <c r="L152" i="13"/>
  <c r="L151" i="13"/>
  <c r="L149" i="13"/>
  <c r="L147" i="13"/>
  <c r="L146" i="13"/>
  <c r="L145" i="13"/>
  <c r="L144" i="13"/>
  <c r="L142" i="13"/>
  <c r="L141" i="13"/>
  <c r="L140" i="13"/>
  <c r="L139" i="13"/>
  <c r="L138" i="13"/>
  <c r="L137" i="13"/>
  <c r="L136" i="13"/>
  <c r="L134" i="13"/>
  <c r="L133" i="13"/>
  <c r="L131" i="13"/>
  <c r="L130" i="13"/>
  <c r="L129" i="13"/>
  <c r="L128" i="13"/>
  <c r="L127" i="13"/>
  <c r="L126" i="13"/>
  <c r="L124" i="13"/>
  <c r="L123" i="13"/>
  <c r="L122" i="13"/>
  <c r="L121" i="13"/>
  <c r="L120" i="13"/>
  <c r="L119" i="13"/>
  <c r="L117" i="13"/>
  <c r="L115" i="13"/>
  <c r="L114" i="13"/>
  <c r="L113" i="13"/>
  <c r="L111" i="13"/>
  <c r="L110" i="13"/>
  <c r="L109" i="13"/>
  <c r="L108" i="13"/>
  <c r="L107" i="13"/>
  <c r="L105" i="13"/>
  <c r="L104" i="13"/>
  <c r="L103" i="13"/>
  <c r="L101" i="13"/>
  <c r="L100" i="13"/>
  <c r="L99" i="13"/>
  <c r="L98" i="13"/>
  <c r="L96" i="13"/>
  <c r="L95" i="13"/>
  <c r="L93" i="13"/>
  <c r="L92" i="13"/>
  <c r="L91" i="13"/>
  <c r="L90" i="13"/>
  <c r="L89" i="13"/>
  <c r="L88" i="13"/>
  <c r="L87" i="13"/>
  <c r="L86" i="13"/>
  <c r="L85" i="13"/>
  <c r="L84" i="13"/>
  <c r="L82" i="13"/>
  <c r="L81" i="13"/>
  <c r="L80" i="13"/>
  <c r="L79" i="13"/>
  <c r="L78" i="13"/>
  <c r="L76" i="13"/>
  <c r="L75" i="13"/>
  <c r="L74" i="13"/>
  <c r="L73" i="13"/>
  <c r="L72" i="13"/>
  <c r="L71" i="13"/>
  <c r="L70" i="13"/>
  <c r="L69" i="13"/>
  <c r="L68" i="13"/>
  <c r="L66" i="13"/>
  <c r="L65" i="13"/>
  <c r="L64" i="13"/>
  <c r="L63" i="13"/>
  <c r="L62" i="13"/>
  <c r="L60" i="13"/>
  <c r="L59" i="13"/>
  <c r="L58" i="13"/>
  <c r="L57" i="13"/>
  <c r="L56" i="13"/>
  <c r="L55" i="13"/>
  <c r="L54" i="13"/>
  <c r="L53" i="13"/>
  <c r="L51" i="13"/>
  <c r="L50" i="13"/>
  <c r="L49" i="13"/>
  <c r="L48" i="13"/>
  <c r="L46" i="13"/>
  <c r="L44" i="13"/>
  <c r="L43" i="13"/>
  <c r="L42" i="13"/>
  <c r="L41" i="13"/>
  <c r="L40" i="13"/>
  <c r="L38" i="13"/>
  <c r="L36" i="13"/>
  <c r="L35" i="13"/>
  <c r="L34" i="13"/>
  <c r="L33" i="13"/>
  <c r="L31" i="13"/>
  <c r="L30" i="13"/>
  <c r="L27" i="13"/>
  <c r="L26" i="13"/>
  <c r="L25" i="13"/>
  <c r="L24" i="13"/>
  <c r="L23" i="13"/>
  <c r="L22" i="13"/>
  <c r="L19" i="13"/>
  <c r="L18" i="13"/>
  <c r="L17" i="13"/>
  <c r="L16" i="13"/>
  <c r="L15" i="13"/>
  <c r="L14" i="13"/>
  <c r="L13" i="13"/>
  <c r="L12" i="13"/>
  <c r="L11" i="13"/>
  <c r="L10" i="13"/>
  <c r="J32" i="13" l="1"/>
  <c r="H31" i="11" s="1"/>
  <c r="J33" i="13"/>
  <c r="H32" i="11" s="1"/>
  <c r="J34" i="13"/>
  <c r="H33" i="11" s="1"/>
  <c r="J35" i="13"/>
  <c r="H34" i="11" s="1"/>
  <c r="J37" i="13"/>
  <c r="H36" i="11" s="1"/>
  <c r="J38" i="13"/>
  <c r="H37" i="11" s="1"/>
  <c r="J39" i="13"/>
  <c r="H38" i="11" s="1"/>
  <c r="J40" i="13"/>
  <c r="H39" i="11" s="1"/>
  <c r="J41" i="13"/>
  <c r="H40" i="11" s="1"/>
  <c r="J42" i="13"/>
  <c r="H41" i="11" s="1"/>
  <c r="J43" i="13"/>
  <c r="H42" i="11" s="1"/>
  <c r="J44" i="13"/>
  <c r="H43" i="11" s="1"/>
  <c r="J45" i="13"/>
  <c r="H44" i="11" s="1"/>
  <c r="J47" i="13"/>
  <c r="H46" i="11" s="1"/>
  <c r="J48" i="13"/>
  <c r="H47" i="11" s="1"/>
  <c r="J49" i="13"/>
  <c r="H48" i="11" s="1"/>
  <c r="J50" i="13"/>
  <c r="H49" i="11" s="1"/>
  <c r="J51" i="13"/>
  <c r="H50" i="11" s="1"/>
  <c r="J52" i="13"/>
  <c r="H51" i="11" s="1"/>
  <c r="J53" i="13"/>
  <c r="H52" i="11" s="1"/>
  <c r="J54" i="13"/>
  <c r="H53" i="11" s="1"/>
  <c r="J55" i="13"/>
  <c r="H54" i="11" s="1"/>
  <c r="J56" i="13"/>
  <c r="H55" i="11" s="1"/>
  <c r="J57" i="13"/>
  <c r="H56" i="11" s="1"/>
  <c r="J58" i="13"/>
  <c r="H57" i="11" s="1"/>
  <c r="J59" i="13"/>
  <c r="H58" i="11" s="1"/>
  <c r="J61" i="13"/>
  <c r="H60" i="11" s="1"/>
  <c r="J62" i="13"/>
  <c r="H61" i="11" s="1"/>
  <c r="J63" i="13"/>
  <c r="H62" i="11" s="1"/>
  <c r="J64" i="13"/>
  <c r="H63" i="11" s="1"/>
  <c r="J65" i="13"/>
  <c r="H64" i="11" s="1"/>
  <c r="J66" i="13"/>
  <c r="H65" i="11" s="1"/>
  <c r="J67" i="13"/>
  <c r="H66" i="11" s="1"/>
  <c r="J68" i="13"/>
  <c r="H67" i="11" s="1"/>
  <c r="J69" i="13"/>
  <c r="H68" i="11" s="1"/>
  <c r="J70" i="13"/>
  <c r="H69" i="11" s="1"/>
  <c r="J71" i="13"/>
  <c r="H70" i="11" s="1"/>
  <c r="J72" i="13"/>
  <c r="H71" i="11" s="1"/>
  <c r="J73" i="13"/>
  <c r="H72" i="11" s="1"/>
  <c r="J74" i="13"/>
  <c r="H73" i="11" s="1"/>
  <c r="J75" i="13"/>
  <c r="H74" i="11" s="1"/>
  <c r="J77" i="13"/>
  <c r="H76" i="11" s="1"/>
  <c r="J78" i="13"/>
  <c r="H77" i="11" s="1"/>
  <c r="J79" i="13"/>
  <c r="H78" i="11" s="1"/>
  <c r="J80" i="13"/>
  <c r="H79" i="11" s="1"/>
  <c r="J81" i="13"/>
  <c r="H80" i="11" s="1"/>
  <c r="J82" i="13"/>
  <c r="H81" i="11" s="1"/>
  <c r="J83" i="13"/>
  <c r="H82" i="11" s="1"/>
  <c r="J84" i="13"/>
  <c r="H83" i="11" s="1"/>
  <c r="J85" i="13"/>
  <c r="H84" i="11" s="1"/>
  <c r="J86" i="13"/>
  <c r="H85" i="11" s="1"/>
  <c r="J87" i="13"/>
  <c r="H86" i="11" s="1"/>
  <c r="J88" i="13"/>
  <c r="H87" i="11" s="1"/>
  <c r="J89" i="13"/>
  <c r="H88" i="11" s="1"/>
  <c r="J90" i="13"/>
  <c r="H89" i="11" s="1"/>
  <c r="J91" i="13"/>
  <c r="H90" i="11" s="1"/>
  <c r="J92" i="13"/>
  <c r="H91" i="11" s="1"/>
  <c r="J94" i="13"/>
  <c r="H93" i="11" s="1"/>
  <c r="J95" i="13"/>
  <c r="H94" i="11" s="1"/>
  <c r="J96" i="13"/>
  <c r="H95" i="11" s="1"/>
  <c r="J97" i="13"/>
  <c r="H96" i="11" s="1"/>
  <c r="J98" i="13"/>
  <c r="H97" i="11" s="1"/>
  <c r="J99" i="13"/>
  <c r="H98" i="11" s="1"/>
  <c r="J100" i="13"/>
  <c r="H99" i="11" s="1"/>
  <c r="J102" i="13"/>
  <c r="H101" i="11" s="1"/>
  <c r="J103" i="13"/>
  <c r="H102" i="11" s="1"/>
  <c r="J104" i="13"/>
  <c r="H103" i="11" s="1"/>
  <c r="J106" i="13"/>
  <c r="H105" i="11" s="1"/>
  <c r="J107" i="13"/>
  <c r="H106" i="11" s="1"/>
  <c r="J108" i="13"/>
  <c r="H107" i="11" s="1"/>
  <c r="J109" i="13"/>
  <c r="H108" i="11" s="1"/>
  <c r="J110" i="13"/>
  <c r="H109" i="11" s="1"/>
  <c r="J112" i="13"/>
  <c r="H111" i="11" s="1"/>
  <c r="J113" i="13"/>
  <c r="H112" i="11" s="1"/>
  <c r="J114" i="13"/>
  <c r="H113" i="11" s="1"/>
  <c r="J116" i="13"/>
  <c r="H115" i="11" s="1"/>
  <c r="J117" i="13"/>
  <c r="H116" i="11" s="1"/>
  <c r="J118" i="13"/>
  <c r="H117" i="11" s="1"/>
  <c r="J119" i="13"/>
  <c r="H118" i="11" s="1"/>
  <c r="J120" i="13"/>
  <c r="H119" i="11" s="1"/>
  <c r="J121" i="13"/>
  <c r="H120" i="11" s="1"/>
  <c r="J122" i="13"/>
  <c r="H121" i="11" s="1"/>
  <c r="J123" i="13"/>
  <c r="H122" i="11" s="1"/>
  <c r="J125" i="13"/>
  <c r="H124" i="11" s="1"/>
  <c r="J126" i="13"/>
  <c r="H125" i="11" s="1"/>
  <c r="J127" i="13"/>
  <c r="H126" i="11" s="1"/>
  <c r="J128" i="13"/>
  <c r="H127" i="11" s="1"/>
  <c r="J129" i="13"/>
  <c r="H128" i="11" s="1"/>
  <c r="J130" i="13"/>
  <c r="H129" i="11" s="1"/>
  <c r="J132" i="13"/>
  <c r="H131" i="11" s="1"/>
  <c r="J133" i="13"/>
  <c r="H132" i="11" s="1"/>
  <c r="J134" i="13"/>
  <c r="H133" i="11" s="1"/>
  <c r="J135" i="13"/>
  <c r="H134" i="11" s="1"/>
  <c r="J136" i="13"/>
  <c r="H135" i="11" s="1"/>
  <c r="J137" i="13"/>
  <c r="H136" i="11" s="1"/>
  <c r="J138" i="13"/>
  <c r="H137" i="11" s="1"/>
  <c r="J139" i="13"/>
  <c r="H138" i="11" s="1"/>
  <c r="J140" i="13"/>
  <c r="H139" i="11" s="1"/>
  <c r="J141" i="13"/>
  <c r="H140" i="11" s="1"/>
  <c r="J142" i="13"/>
  <c r="H141" i="11" s="1"/>
  <c r="J143" i="13"/>
  <c r="H142" i="11" s="1"/>
  <c r="J144" i="13"/>
  <c r="H143" i="11" s="1"/>
  <c r="J145" i="13"/>
  <c r="H144" i="11" s="1"/>
  <c r="J146" i="13"/>
  <c r="H145" i="11" s="1"/>
  <c r="J148" i="13"/>
  <c r="H147" i="11" s="1"/>
  <c r="J149" i="13"/>
  <c r="H148" i="11" s="1"/>
  <c r="J150" i="13"/>
  <c r="H149" i="11" s="1"/>
  <c r="J151" i="13"/>
  <c r="H150" i="11" s="1"/>
  <c r="J152" i="13"/>
  <c r="H151" i="11" s="1"/>
  <c r="J153" i="13"/>
  <c r="H152" i="11" s="1"/>
  <c r="J154" i="13"/>
  <c r="H153" i="11" s="1"/>
  <c r="J155" i="13"/>
  <c r="H154" i="11" s="1"/>
  <c r="J156" i="13"/>
  <c r="H155" i="11" s="1"/>
  <c r="J157" i="13"/>
  <c r="H156" i="11" s="1"/>
  <c r="J158" i="13"/>
  <c r="H157" i="11" s="1"/>
  <c r="J159" i="13"/>
  <c r="H158" i="11" s="1"/>
  <c r="J161" i="13"/>
  <c r="H160" i="11" s="1"/>
  <c r="J162" i="13"/>
  <c r="H161" i="11" s="1"/>
  <c r="J163" i="13"/>
  <c r="H162" i="11" s="1"/>
  <c r="J164" i="13"/>
  <c r="H163" i="11" s="1"/>
  <c r="J165" i="13"/>
  <c r="H164" i="11" s="1"/>
  <c r="J166" i="13"/>
  <c r="H165" i="11" s="1"/>
  <c r="J167" i="13"/>
  <c r="H166" i="11" s="1"/>
  <c r="J168" i="13"/>
  <c r="H167" i="11" s="1"/>
  <c r="J169" i="13"/>
  <c r="H168" i="11" s="1"/>
  <c r="J170" i="13"/>
  <c r="H169" i="11" s="1"/>
  <c r="J171" i="13"/>
  <c r="H170" i="11" s="1"/>
  <c r="J172" i="13"/>
  <c r="H171" i="11" s="1"/>
  <c r="J173" i="13"/>
  <c r="H172" i="11" s="1"/>
  <c r="J11" i="13"/>
  <c r="H10" i="11" s="1"/>
  <c r="J12" i="13"/>
  <c r="H11" i="11" s="1"/>
  <c r="J13" i="13"/>
  <c r="H12" i="11" s="1"/>
  <c r="J14" i="13"/>
  <c r="H13" i="11" s="1"/>
  <c r="J15" i="13"/>
  <c r="H14" i="11" s="1"/>
  <c r="J16" i="13"/>
  <c r="H15" i="11" s="1"/>
  <c r="J17" i="13"/>
  <c r="H16" i="11" s="1"/>
  <c r="J18" i="13"/>
  <c r="H17" i="11" s="1"/>
  <c r="J20" i="13"/>
  <c r="H19" i="11" s="1"/>
  <c r="J21" i="13"/>
  <c r="H20" i="11" s="1"/>
  <c r="J22" i="13"/>
  <c r="H21" i="11" s="1"/>
  <c r="J23" i="13"/>
  <c r="H22" i="11" s="1"/>
  <c r="J24" i="13"/>
  <c r="H23" i="11" s="1"/>
  <c r="J25" i="13"/>
  <c r="H24" i="11" s="1"/>
  <c r="J26" i="13"/>
  <c r="H25" i="11" s="1"/>
  <c r="J28" i="13"/>
  <c r="H27" i="11" s="1"/>
  <c r="J29" i="13"/>
  <c r="H28" i="11" s="1"/>
  <c r="J30" i="13"/>
  <c r="H29" i="11" s="1"/>
  <c r="N4" i="13"/>
  <c r="N3" i="13"/>
  <c r="L3" i="13" l="1"/>
  <c r="V2" i="11" s="1"/>
  <c r="B9" i="11"/>
  <c r="B10" i="11"/>
  <c r="B11" i="11"/>
  <c r="B12" i="11"/>
  <c r="B13" i="11"/>
  <c r="B14" i="11"/>
  <c r="B15" i="11"/>
  <c r="B16" i="11"/>
  <c r="B17" i="11"/>
  <c r="B18" i="11"/>
  <c r="B19" i="11"/>
  <c r="B20" i="11"/>
  <c r="B21" i="11"/>
  <c r="B22" i="11"/>
  <c r="B23" i="11"/>
  <c r="B24" i="11"/>
  <c r="B25" i="11"/>
  <c r="B26" i="11"/>
  <c r="B27" i="11"/>
  <c r="B28" i="11"/>
  <c r="B29" i="11"/>
  <c r="B30" i="11"/>
  <c r="B31" i="11"/>
  <c r="B32" i="11"/>
  <c r="B33" i="11"/>
  <c r="B34" i="11"/>
  <c r="B35" i="11"/>
  <c r="B36" i="11"/>
  <c r="B37" i="11"/>
  <c r="B38" i="11"/>
  <c r="B39" i="11"/>
  <c r="B40" i="11"/>
  <c r="B41" i="11"/>
  <c r="B42" i="11"/>
  <c r="B43" i="11"/>
  <c r="B44" i="11"/>
  <c r="B45" i="11"/>
  <c r="B46" i="11"/>
  <c r="B47" i="11"/>
  <c r="B48" i="11"/>
  <c r="B49" i="11"/>
  <c r="B50" i="11"/>
  <c r="B51" i="11"/>
  <c r="B52" i="11"/>
  <c r="B53" i="11"/>
  <c r="B54" i="11"/>
  <c r="B55" i="11"/>
  <c r="B56" i="11"/>
  <c r="B57" i="11"/>
  <c r="B58" i="11"/>
  <c r="B59" i="11"/>
  <c r="B60" i="11"/>
  <c r="B61" i="11"/>
  <c r="B62" i="11"/>
  <c r="B63" i="11"/>
  <c r="B64" i="11"/>
  <c r="B65" i="11"/>
  <c r="B66" i="11"/>
  <c r="B67" i="11"/>
  <c r="B68" i="11"/>
  <c r="B69" i="11"/>
  <c r="B70" i="11"/>
  <c r="B71" i="11"/>
  <c r="B72" i="11"/>
  <c r="B73" i="11"/>
  <c r="B74" i="11"/>
  <c r="B75" i="11"/>
  <c r="B76" i="11"/>
  <c r="B77" i="11"/>
  <c r="B78" i="11"/>
  <c r="B79" i="11"/>
  <c r="B80" i="11"/>
  <c r="B81" i="11"/>
  <c r="B82" i="11"/>
  <c r="B83" i="11"/>
  <c r="B84" i="11"/>
  <c r="B85" i="11"/>
  <c r="B86" i="11"/>
  <c r="B87" i="11"/>
  <c r="B88" i="11"/>
  <c r="B89" i="11"/>
  <c r="B90" i="11"/>
  <c r="B91" i="11"/>
  <c r="B92" i="11"/>
  <c r="B93" i="11"/>
  <c r="B94" i="11"/>
  <c r="B95" i="11"/>
  <c r="B96" i="11"/>
  <c r="B97" i="11"/>
  <c r="B98" i="11"/>
  <c r="B99" i="11"/>
  <c r="B100" i="11"/>
  <c r="B101" i="11"/>
  <c r="B102" i="11"/>
  <c r="B103" i="11"/>
  <c r="B104" i="11"/>
  <c r="B105" i="11"/>
  <c r="B106" i="11"/>
  <c r="B107" i="11"/>
  <c r="B108" i="11"/>
  <c r="B109" i="11"/>
  <c r="B110" i="11"/>
  <c r="B111" i="11"/>
  <c r="B112" i="11"/>
  <c r="B113" i="11"/>
  <c r="B114" i="11"/>
  <c r="B115" i="11"/>
  <c r="B116" i="11"/>
  <c r="B117" i="11"/>
  <c r="B118" i="11"/>
  <c r="B119" i="11"/>
  <c r="B120" i="11"/>
  <c r="B121" i="11"/>
  <c r="B122" i="11"/>
  <c r="B123" i="11"/>
  <c r="B124" i="11"/>
  <c r="B125" i="11"/>
  <c r="B126" i="11"/>
  <c r="B127" i="11"/>
  <c r="B128" i="11"/>
  <c r="B129" i="11"/>
  <c r="B130" i="11"/>
  <c r="B131" i="11"/>
  <c r="B132" i="11"/>
  <c r="B133" i="11"/>
  <c r="B134" i="11"/>
  <c r="B135" i="11"/>
  <c r="B136" i="11"/>
  <c r="B137" i="11"/>
  <c r="B138" i="11"/>
  <c r="B139" i="11"/>
  <c r="B140" i="11"/>
  <c r="B141" i="11"/>
  <c r="B142" i="11"/>
  <c r="B143" i="11"/>
  <c r="B144" i="11"/>
  <c r="B145" i="11"/>
  <c r="B146" i="11"/>
  <c r="B147" i="11"/>
  <c r="B148" i="11"/>
  <c r="B149" i="11"/>
  <c r="B150" i="11"/>
  <c r="B151" i="11"/>
  <c r="B152" i="11"/>
  <c r="B153" i="11"/>
  <c r="B154" i="11"/>
  <c r="B155" i="11"/>
  <c r="B156" i="11"/>
  <c r="B157" i="11"/>
  <c r="B158" i="11"/>
  <c r="B159" i="11"/>
  <c r="B160" i="11"/>
  <c r="B161" i="11"/>
  <c r="B162" i="11"/>
  <c r="B163" i="11"/>
  <c r="B164" i="11"/>
  <c r="B165" i="11"/>
  <c r="B166" i="11"/>
  <c r="B167" i="11"/>
  <c r="B168" i="11"/>
  <c r="B169" i="11"/>
  <c r="B170" i="11"/>
  <c r="B171" i="11"/>
  <c r="B172" i="11"/>
  <c r="B173" i="11"/>
  <c r="B174" i="11"/>
  <c r="B175" i="11"/>
  <c r="B176" i="11"/>
  <c r="B177" i="11"/>
  <c r="B178" i="11"/>
  <c r="B179" i="11"/>
  <c r="B180" i="11"/>
  <c r="B181" i="11"/>
  <c r="B182" i="11"/>
  <c r="B183" i="11"/>
  <c r="B184" i="11"/>
  <c r="B185" i="11"/>
  <c r="B186" i="11"/>
  <c r="B187" i="11"/>
  <c r="B188" i="11"/>
  <c r="B189" i="11"/>
  <c r="B190" i="11"/>
  <c r="B191" i="11"/>
  <c r="B192" i="11"/>
  <c r="B193" i="11"/>
  <c r="B194" i="11"/>
  <c r="B195" i="11"/>
  <c r="B196" i="11"/>
  <c r="B197" i="11"/>
  <c r="B198" i="11"/>
  <c r="B199" i="11"/>
  <c r="B200" i="11"/>
  <c r="B201" i="11"/>
  <c r="B202" i="11"/>
  <c r="B203" i="11"/>
  <c r="B204" i="11"/>
  <c r="B205" i="11"/>
  <c r="B206" i="11"/>
  <c r="B207" i="11"/>
  <c r="B208" i="11"/>
  <c r="B209" i="11"/>
  <c r="B210" i="11"/>
  <c r="B211" i="11"/>
  <c r="B212" i="11"/>
  <c r="B213" i="11"/>
  <c r="B8" i="11"/>
  <c r="F32" i="13" l="1"/>
  <c r="F31" i="11" s="1"/>
  <c r="L32" i="13" l="1"/>
  <c r="F42" i="13"/>
  <c r="F41" i="11" s="1"/>
  <c r="K42" i="13"/>
  <c r="F41" i="13"/>
  <c r="F40" i="11" s="1"/>
  <c r="K41" i="13"/>
  <c r="C8" i="11"/>
  <c r="K117" i="13"/>
  <c r="F117" i="13"/>
  <c r="F116" i="11" s="1"/>
  <c r="K118" i="13"/>
  <c r="F118" i="13"/>
  <c r="F117" i="11" s="1"/>
  <c r="K119" i="13"/>
  <c r="F119" i="13"/>
  <c r="F118" i="11" s="1"/>
  <c r="K120" i="13"/>
  <c r="F120" i="13"/>
  <c r="F119" i="11" s="1"/>
  <c r="K121" i="13"/>
  <c r="F121" i="13"/>
  <c r="F120" i="11" s="1"/>
  <c r="K122" i="13"/>
  <c r="F122" i="13"/>
  <c r="F121" i="11" s="1"/>
  <c r="K123" i="13"/>
  <c r="F123" i="13"/>
  <c r="F122" i="11" s="1"/>
  <c r="K132" i="13"/>
  <c r="F132" i="13"/>
  <c r="F131" i="11" s="1"/>
  <c r="K133" i="13"/>
  <c r="F133" i="13"/>
  <c r="F132" i="11" s="1"/>
  <c r="K134" i="13"/>
  <c r="F134" i="13"/>
  <c r="F133" i="11" s="1"/>
  <c r="K135" i="13"/>
  <c r="F135" i="13"/>
  <c r="F134" i="11" s="1"/>
  <c r="K136" i="13"/>
  <c r="F136" i="13"/>
  <c r="F135" i="11" s="1"/>
  <c r="K137" i="13"/>
  <c r="F137" i="13"/>
  <c r="F136" i="11" s="1"/>
  <c r="K138" i="13"/>
  <c r="F138" i="13"/>
  <c r="F137" i="11" s="1"/>
  <c r="K139" i="13"/>
  <c r="F139" i="13"/>
  <c r="F138" i="11" s="1"/>
  <c r="K140" i="13"/>
  <c r="F140" i="13"/>
  <c r="F139" i="11" s="1"/>
  <c r="K141" i="13"/>
  <c r="F141" i="13"/>
  <c r="F140" i="11" s="1"/>
  <c r="K142" i="13"/>
  <c r="F142" i="13"/>
  <c r="F141" i="11" s="1"/>
  <c r="K143" i="13"/>
  <c r="F143" i="13"/>
  <c r="F142" i="11" s="1"/>
  <c r="K144" i="13"/>
  <c r="F144" i="13"/>
  <c r="F143" i="11" s="1"/>
  <c r="K145" i="13"/>
  <c r="F145" i="13"/>
  <c r="F144" i="11" s="1"/>
  <c r="K146" i="13"/>
  <c r="F146" i="13"/>
  <c r="F145" i="11" s="1"/>
  <c r="K61" i="13"/>
  <c r="F61" i="13"/>
  <c r="F60" i="11" s="1"/>
  <c r="K62" i="13"/>
  <c r="F62" i="13"/>
  <c r="F61" i="11" s="1"/>
  <c r="K63" i="13"/>
  <c r="F63" i="13"/>
  <c r="F62" i="11" s="1"/>
  <c r="K64" i="13"/>
  <c r="F64" i="13"/>
  <c r="F63" i="11" s="1"/>
  <c r="K65" i="13"/>
  <c r="F65" i="13"/>
  <c r="F64" i="11" s="1"/>
  <c r="K66" i="13"/>
  <c r="F66" i="13"/>
  <c r="F65" i="11" s="1"/>
  <c r="K67" i="13"/>
  <c r="F67" i="13"/>
  <c r="F66" i="11" s="1"/>
  <c r="K68" i="13"/>
  <c r="F68" i="13"/>
  <c r="F67" i="11" s="1"/>
  <c r="K69" i="13"/>
  <c r="F69" i="13"/>
  <c r="F68" i="11" s="1"/>
  <c r="K70" i="13"/>
  <c r="F70" i="13"/>
  <c r="F69" i="11" s="1"/>
  <c r="K71" i="13"/>
  <c r="F71" i="13"/>
  <c r="F70" i="11" s="1"/>
  <c r="K72" i="13"/>
  <c r="F72" i="13"/>
  <c r="F71" i="11" s="1"/>
  <c r="K73" i="13"/>
  <c r="F73" i="13"/>
  <c r="F72" i="11" s="1"/>
  <c r="K74" i="13"/>
  <c r="F74" i="13"/>
  <c r="F73" i="11" s="1"/>
  <c r="K75" i="13"/>
  <c r="F75" i="13"/>
  <c r="F74" i="11" s="1"/>
  <c r="K148" i="13"/>
  <c r="F148" i="13"/>
  <c r="F147" i="11" s="1"/>
  <c r="K149" i="13"/>
  <c r="F149" i="13"/>
  <c r="F148" i="11" s="1"/>
  <c r="K150" i="13"/>
  <c r="F150" i="13"/>
  <c r="F149" i="11" s="1"/>
  <c r="K151" i="13"/>
  <c r="F151" i="13"/>
  <c r="F150" i="11" s="1"/>
  <c r="K152" i="13"/>
  <c r="F152" i="13"/>
  <c r="F151" i="11" s="1"/>
  <c r="K153" i="13"/>
  <c r="F153" i="13"/>
  <c r="F152" i="11" s="1"/>
  <c r="K154" i="13"/>
  <c r="F154" i="13"/>
  <c r="F153" i="11" s="1"/>
  <c r="K155" i="13"/>
  <c r="F155" i="13"/>
  <c r="F154" i="11" s="1"/>
  <c r="K156" i="13"/>
  <c r="F156" i="13"/>
  <c r="F155" i="11" s="1"/>
  <c r="K157" i="13"/>
  <c r="F157" i="13"/>
  <c r="F156" i="11" s="1"/>
  <c r="K158" i="13"/>
  <c r="F158" i="13"/>
  <c r="F157" i="11" s="1"/>
  <c r="K159" i="13"/>
  <c r="F159" i="13"/>
  <c r="F158" i="11" s="1"/>
  <c r="K161" i="13"/>
  <c r="F161" i="13"/>
  <c r="F160" i="11" s="1"/>
  <c r="K162" i="13"/>
  <c r="F162" i="13"/>
  <c r="F161" i="11" s="1"/>
  <c r="K163" i="13"/>
  <c r="F163" i="13"/>
  <c r="F162" i="11" s="1"/>
  <c r="K164" i="13"/>
  <c r="F164" i="13"/>
  <c r="F163" i="11" s="1"/>
  <c r="K165" i="13"/>
  <c r="F165" i="13"/>
  <c r="F164" i="11" s="1"/>
  <c r="K166" i="13"/>
  <c r="F166" i="13"/>
  <c r="F165" i="11" s="1"/>
  <c r="K167" i="13"/>
  <c r="F167" i="13"/>
  <c r="F166" i="11" s="1"/>
  <c r="K168" i="13"/>
  <c r="F168" i="13"/>
  <c r="F167" i="11" s="1"/>
  <c r="K169" i="13"/>
  <c r="F169" i="13"/>
  <c r="F168" i="11" s="1"/>
  <c r="K170" i="13"/>
  <c r="F170" i="13"/>
  <c r="F169" i="11" s="1"/>
  <c r="K171" i="13"/>
  <c r="F171" i="13"/>
  <c r="F170" i="11" s="1"/>
  <c r="K172" i="13"/>
  <c r="F172" i="13"/>
  <c r="F171" i="11" s="1"/>
  <c r="K173" i="13"/>
  <c r="F173" i="13"/>
  <c r="F172" i="11" s="1"/>
  <c r="K37" i="13"/>
  <c r="F37" i="13"/>
  <c r="F36" i="11" s="1"/>
  <c r="K38" i="13"/>
  <c r="F38" i="13"/>
  <c r="F37" i="11" s="1"/>
  <c r="K39" i="13"/>
  <c r="F39" i="13"/>
  <c r="F38" i="11" s="1"/>
  <c r="K40" i="13"/>
  <c r="F40" i="13"/>
  <c r="F39" i="11" s="1"/>
  <c r="K43" i="13"/>
  <c r="F43" i="13"/>
  <c r="F42" i="11" s="1"/>
  <c r="K44" i="13"/>
  <c r="F44" i="13"/>
  <c r="F43" i="11" s="1"/>
  <c r="K45" i="13"/>
  <c r="F45" i="13"/>
  <c r="F44" i="11" s="1"/>
  <c r="D8" i="11"/>
  <c r="F116" i="13"/>
  <c r="F115" i="11" s="1"/>
  <c r="K116" i="13"/>
  <c r="F114" i="13"/>
  <c r="F113" i="11" s="1"/>
  <c r="K114" i="13"/>
  <c r="F113" i="13"/>
  <c r="F112" i="11" s="1"/>
  <c r="K113" i="13"/>
  <c r="F112" i="13"/>
  <c r="F111" i="11" s="1"/>
  <c r="K112" i="13"/>
  <c r="F110" i="13"/>
  <c r="F109" i="11" s="1"/>
  <c r="K110" i="13"/>
  <c r="F109" i="13"/>
  <c r="F108" i="11" s="1"/>
  <c r="K109" i="13"/>
  <c r="F108" i="13"/>
  <c r="F107" i="11" s="1"/>
  <c r="K108" i="13"/>
  <c r="F107" i="13"/>
  <c r="F106" i="11" s="1"/>
  <c r="K107" i="13"/>
  <c r="F106" i="13"/>
  <c r="F105" i="11" s="1"/>
  <c r="K106" i="13"/>
  <c r="F104" i="13"/>
  <c r="F103" i="11" s="1"/>
  <c r="K104" i="13"/>
  <c r="F103" i="13"/>
  <c r="F102" i="11" s="1"/>
  <c r="K103" i="13"/>
  <c r="F102" i="13"/>
  <c r="F101" i="11" s="1"/>
  <c r="K102" i="13"/>
  <c r="F100" i="13"/>
  <c r="F99" i="11" s="1"/>
  <c r="K100" i="13"/>
  <c r="F99" i="13"/>
  <c r="F98" i="11" s="1"/>
  <c r="K99" i="13"/>
  <c r="F98" i="13"/>
  <c r="F97" i="11" s="1"/>
  <c r="K98" i="13"/>
  <c r="F97" i="13"/>
  <c r="F96" i="11" s="1"/>
  <c r="K97" i="13"/>
  <c r="F96" i="13"/>
  <c r="F95" i="11" s="1"/>
  <c r="K96" i="13"/>
  <c r="F95" i="13"/>
  <c r="F94" i="11" s="1"/>
  <c r="K95" i="13"/>
  <c r="F94" i="13"/>
  <c r="F93" i="11" s="1"/>
  <c r="K94" i="13"/>
  <c r="F130" i="13"/>
  <c r="F129" i="11" s="1"/>
  <c r="K130" i="13"/>
  <c r="F129" i="13"/>
  <c r="F128" i="11" s="1"/>
  <c r="K129" i="13"/>
  <c r="F128" i="13"/>
  <c r="F127" i="11" s="1"/>
  <c r="K128" i="13"/>
  <c r="F127" i="13"/>
  <c r="F126" i="11" s="1"/>
  <c r="K127" i="13"/>
  <c r="F126" i="13"/>
  <c r="F125" i="11" s="1"/>
  <c r="K126" i="13"/>
  <c r="F125" i="13"/>
  <c r="F124" i="11" s="1"/>
  <c r="K125" i="13"/>
  <c r="F92" i="13"/>
  <c r="F91" i="11" s="1"/>
  <c r="K92" i="13"/>
  <c r="F91" i="13"/>
  <c r="F90" i="11" s="1"/>
  <c r="K91" i="13"/>
  <c r="F90" i="13"/>
  <c r="F89" i="11" s="1"/>
  <c r="K90" i="13"/>
  <c r="F89" i="13"/>
  <c r="F88" i="11" s="1"/>
  <c r="K89" i="13"/>
  <c r="F88" i="13"/>
  <c r="F87" i="11" s="1"/>
  <c r="K88" i="13"/>
  <c r="F87" i="13"/>
  <c r="F86" i="11" s="1"/>
  <c r="K87" i="13"/>
  <c r="F86" i="13"/>
  <c r="F85" i="11" s="1"/>
  <c r="K86" i="13"/>
  <c r="F85" i="13"/>
  <c r="F84" i="11" s="1"/>
  <c r="K85" i="13"/>
  <c r="F84" i="13"/>
  <c r="F83" i="11" s="1"/>
  <c r="K84" i="13"/>
  <c r="F83" i="13"/>
  <c r="F82" i="11" s="1"/>
  <c r="K83" i="13"/>
  <c r="F82" i="13"/>
  <c r="F81" i="11" s="1"/>
  <c r="K82" i="13"/>
  <c r="F81" i="13"/>
  <c r="F80" i="11" s="1"/>
  <c r="K81" i="13"/>
  <c r="F80" i="13"/>
  <c r="F79" i="11" s="1"/>
  <c r="K80" i="13"/>
  <c r="F79" i="13"/>
  <c r="F78" i="11" s="1"/>
  <c r="K79" i="13"/>
  <c r="F78" i="13"/>
  <c r="F77" i="11" s="1"/>
  <c r="K78" i="13"/>
  <c r="F77" i="13"/>
  <c r="F76" i="11" s="1"/>
  <c r="K77" i="13"/>
  <c r="F59" i="13"/>
  <c r="F58" i="11" s="1"/>
  <c r="K59" i="13"/>
  <c r="F58" i="13"/>
  <c r="F57" i="11" s="1"/>
  <c r="K58" i="13"/>
  <c r="F57" i="13"/>
  <c r="F56" i="11" s="1"/>
  <c r="K57" i="13"/>
  <c r="F56" i="13"/>
  <c r="F55" i="11" s="1"/>
  <c r="K56" i="13"/>
  <c r="F55" i="13"/>
  <c r="F54" i="11" s="1"/>
  <c r="K55" i="13"/>
  <c r="F54" i="13"/>
  <c r="F53" i="11" s="1"/>
  <c r="K54" i="13"/>
  <c r="F53" i="13"/>
  <c r="F52" i="11" s="1"/>
  <c r="K53" i="13"/>
  <c r="F52" i="13"/>
  <c r="F51" i="11" s="1"/>
  <c r="K52" i="13"/>
  <c r="F51" i="13"/>
  <c r="F50" i="11" s="1"/>
  <c r="K51" i="13"/>
  <c r="F50" i="13"/>
  <c r="F49" i="11" s="1"/>
  <c r="K50" i="13"/>
  <c r="F49" i="13"/>
  <c r="F48" i="11" s="1"/>
  <c r="K49" i="13"/>
  <c r="F48" i="13"/>
  <c r="F47" i="11" s="1"/>
  <c r="K48" i="13"/>
  <c r="F47" i="13"/>
  <c r="F46" i="11" s="1"/>
  <c r="K47" i="13"/>
  <c r="F35" i="13"/>
  <c r="F34" i="11" s="1"/>
  <c r="K35" i="13"/>
  <c r="F34" i="13"/>
  <c r="F33" i="11" s="1"/>
  <c r="K34" i="13"/>
  <c r="F33" i="13"/>
  <c r="F32" i="11" s="1"/>
  <c r="K33" i="13"/>
  <c r="K32" i="13"/>
  <c r="F30" i="13"/>
  <c r="F29" i="11" s="1"/>
  <c r="K30" i="13"/>
  <c r="F29" i="13"/>
  <c r="F28" i="11" s="1"/>
  <c r="K29" i="13"/>
  <c r="F28" i="13"/>
  <c r="F27" i="11" s="1"/>
  <c r="K28" i="13"/>
  <c r="F26" i="13"/>
  <c r="F25" i="11" s="1"/>
  <c r="K26" i="13"/>
  <c r="F25" i="13"/>
  <c r="F24" i="11" s="1"/>
  <c r="K25" i="13"/>
  <c r="F24" i="13"/>
  <c r="F23" i="11" s="1"/>
  <c r="K24" i="13"/>
  <c r="F23" i="13"/>
  <c r="F22" i="11" s="1"/>
  <c r="K23" i="13"/>
  <c r="F22" i="13"/>
  <c r="F21" i="11" s="1"/>
  <c r="K22" i="13"/>
  <c r="F21" i="13"/>
  <c r="F20" i="11" s="1"/>
  <c r="K21" i="13"/>
  <c r="F20" i="13"/>
  <c r="F19" i="11" s="1"/>
  <c r="K20" i="13"/>
  <c r="F18" i="13"/>
  <c r="F17" i="11" s="1"/>
  <c r="K18" i="13"/>
  <c r="F17" i="13"/>
  <c r="F16" i="11" s="1"/>
  <c r="K17" i="13"/>
  <c r="F16" i="13"/>
  <c r="F15" i="11" s="1"/>
  <c r="K16" i="13"/>
  <c r="F15" i="13"/>
  <c r="F14" i="11" s="1"/>
  <c r="K15" i="13"/>
  <c r="F14" i="13"/>
  <c r="F13" i="11" s="1"/>
  <c r="K14" i="13"/>
  <c r="F13" i="13"/>
  <c r="F12" i="11" s="1"/>
  <c r="K13" i="13"/>
  <c r="F12" i="13"/>
  <c r="F11" i="11" s="1"/>
  <c r="K12" i="13"/>
  <c r="F11" i="13"/>
  <c r="F10" i="11" s="1"/>
  <c r="K11" i="13"/>
  <c r="F10" i="13"/>
  <c r="F9" i="11" s="1"/>
  <c r="K10" i="13"/>
  <c r="J10" i="13"/>
  <c r="H9" i="11" s="1"/>
  <c r="F9" i="13"/>
  <c r="K9" i="13"/>
  <c r="J9" i="13"/>
  <c r="J7" i="11"/>
  <c r="L52" i="13" l="1"/>
  <c r="L171" i="13"/>
  <c r="L67" i="13"/>
  <c r="L118" i="13"/>
  <c r="L150" i="13"/>
  <c r="L29" i="13"/>
  <c r="L21" i="13"/>
  <c r="L83" i="13"/>
  <c r="L97" i="13"/>
  <c r="L45" i="13"/>
  <c r="L39" i="13"/>
  <c r="L143" i="13"/>
  <c r="L135" i="13"/>
  <c r="L20" i="13"/>
  <c r="L116" i="13"/>
  <c r="L77" i="13"/>
  <c r="L112" i="13"/>
  <c r="L125" i="13"/>
  <c r="L37" i="13"/>
  <c r="L102" i="13"/>
  <c r="L9" i="13"/>
  <c r="L132" i="13"/>
  <c r="L94" i="13"/>
  <c r="L161" i="13"/>
  <c r="L61" i="13"/>
  <c r="L28" i="13"/>
  <c r="L47" i="13"/>
  <c r="L106" i="13"/>
  <c r="L148" i="13"/>
  <c r="N2" i="13"/>
  <c r="G8" i="11"/>
  <c r="E8" i="11"/>
  <c r="F8" i="11"/>
  <c r="H8" i="11"/>
  <c r="N5" i="13" l="1"/>
  <c r="L1" i="13"/>
  <c r="K5" i="11"/>
  <c r="J292" i="11"/>
  <c r="L5" i="13" l="1"/>
  <c r="K6" i="11"/>
  <c r="V1" i="11" l="1"/>
  <c r="J8" i="11"/>
  <c r="L5" i="11"/>
  <c r="M5" i="11" s="1"/>
  <c r="N5" i="11" s="1"/>
  <c r="O5" i="11" s="1"/>
  <c r="P5" i="11" s="1"/>
  <c r="Q5" i="11" s="1"/>
  <c r="R5" i="11" s="1"/>
  <c r="K4" i="11"/>
  <c r="J100" i="11" l="1"/>
  <c r="J146" i="11"/>
  <c r="R4" i="11"/>
  <c r="S5" i="11"/>
  <c r="T5" i="11" s="1"/>
  <c r="U5" i="11" s="1"/>
  <c r="V5" i="11" s="1"/>
  <c r="W5" i="11" s="1"/>
  <c r="X5" i="11" s="1"/>
  <c r="Y5" i="11" s="1"/>
  <c r="L6" i="11"/>
  <c r="J147" i="11" l="1"/>
  <c r="Y4" i="11"/>
  <c r="Z5" i="11"/>
  <c r="AA5" i="11" s="1"/>
  <c r="AB5" i="11" s="1"/>
  <c r="AC5" i="11" s="1"/>
  <c r="AD5" i="11" s="1"/>
  <c r="AE5" i="11" s="1"/>
  <c r="AF5" i="11" s="1"/>
  <c r="M6" i="11"/>
  <c r="J148" i="11" l="1"/>
  <c r="AG5" i="11"/>
  <c r="AH5" i="11" s="1"/>
  <c r="AI5" i="11" s="1"/>
  <c r="AJ5" i="11" s="1"/>
  <c r="AK5" i="11" s="1"/>
  <c r="AL5" i="11" s="1"/>
  <c r="AF4" i="11"/>
  <c r="N6" i="11"/>
  <c r="J149" i="11" l="1"/>
  <c r="AM5" i="11"/>
  <c r="AN5" i="11" s="1"/>
  <c r="AO5" i="11" s="1"/>
  <c r="AP5" i="11" s="1"/>
  <c r="AQ5" i="11" s="1"/>
  <c r="AR5" i="11" s="1"/>
  <c r="AS5" i="11" s="1"/>
  <c r="O6" i="11"/>
  <c r="J150" i="11" l="1"/>
  <c r="AT5" i="11"/>
  <c r="AU5" i="11" s="1"/>
  <c r="AM4" i="11"/>
  <c r="P6" i="11"/>
  <c r="J151" i="11" l="1"/>
  <c r="AV5" i="11"/>
  <c r="AU6" i="11"/>
  <c r="AT4" i="11"/>
  <c r="Q6" i="11"/>
  <c r="J152" i="11" l="1"/>
  <c r="AW5" i="11"/>
  <c r="AV6" i="11"/>
  <c r="J153" i="11" l="1"/>
  <c r="AX5" i="11"/>
  <c r="AW6" i="11"/>
  <c r="R6" i="11"/>
  <c r="S6" i="11"/>
  <c r="J154" i="11" l="1"/>
  <c r="AY5" i="11"/>
  <c r="AX6" i="11"/>
  <c r="T6" i="11"/>
  <c r="J155" i="11" l="1"/>
  <c r="AZ5" i="11"/>
  <c r="BA5" i="11" s="1"/>
  <c r="AY6" i="11"/>
  <c r="U6" i="11"/>
  <c r="J156" i="11" l="1"/>
  <c r="BA6" i="11"/>
  <c r="BB5" i="11"/>
  <c r="BA4" i="11"/>
  <c r="AZ6" i="11"/>
  <c r="V6" i="11"/>
  <c r="J157" i="11" l="1"/>
  <c r="BC5" i="11"/>
  <c r="BB6" i="11"/>
  <c r="W6" i="11"/>
  <c r="J158" i="11" l="1"/>
  <c r="BC6" i="11"/>
  <c r="BD5" i="11"/>
  <c r="X6" i="11"/>
  <c r="J159" i="11" l="1"/>
  <c r="BD6" i="11"/>
  <c r="BE5" i="11"/>
  <c r="Y6" i="11"/>
  <c r="J160" i="11" l="1"/>
  <c r="BE6" i="11"/>
  <c r="BF5" i="11"/>
  <c r="Z6" i="11"/>
  <c r="J161" i="11" l="1"/>
  <c r="BG5" i="11"/>
  <c r="BF6" i="11"/>
  <c r="AA6" i="11"/>
  <c r="J162" i="11" l="1"/>
  <c r="BG6" i="11"/>
  <c r="BH5" i="11"/>
  <c r="AB6" i="11"/>
  <c r="J163" i="11" l="1"/>
  <c r="BH6" i="11"/>
  <c r="BI5" i="11"/>
  <c r="BH4" i="11"/>
  <c r="AC6" i="11"/>
  <c r="J164" i="11" l="1"/>
  <c r="BI6" i="11"/>
  <c r="BJ5" i="11"/>
  <c r="AD6" i="11"/>
  <c r="J165" i="11" l="1"/>
  <c r="BK5" i="11"/>
  <c r="BJ6" i="11"/>
  <c r="AE6" i="11"/>
  <c r="J166" i="11" l="1"/>
  <c r="BL5" i="11"/>
  <c r="BK6" i="11"/>
  <c r="AF6" i="11"/>
  <c r="BM5" i="11" l="1"/>
  <c r="BL6" i="11"/>
  <c r="AG6" i="11"/>
  <c r="BN5" i="11" l="1"/>
  <c r="BM6" i="11"/>
  <c r="AH6" i="11"/>
  <c r="BN6" i="11" l="1"/>
  <c r="AI6" i="11"/>
  <c r="AJ6" i="11" l="1"/>
  <c r="AK6" i="11" l="1"/>
  <c r="AL6" i="11" l="1"/>
  <c r="AM6" i="11" l="1"/>
  <c r="AN6" i="11" l="1"/>
  <c r="AO6" i="11" l="1"/>
  <c r="AP6" i="11" l="1"/>
  <c r="AQ6" i="11" l="1"/>
  <c r="AR6" i="11" l="1"/>
  <c r="AS6" i="11" l="1"/>
  <c r="AT6" i="11" l="1"/>
</calcChain>
</file>

<file path=xl/sharedStrings.xml><?xml version="1.0" encoding="utf-8"?>
<sst xmlns="http://schemas.openxmlformats.org/spreadsheetml/2006/main" count="1385" uniqueCount="566">
  <si>
    <t>Insert new rows ABOVE this one</t>
  </si>
  <si>
    <t>DAYS</t>
  </si>
  <si>
    <t>Enter Company Name in cell B2.</t>
  </si>
  <si>
    <t>Sample phase title block</t>
  </si>
  <si>
    <t>This row marks the end of the Project Schedule. DO NOT enter anything in this row. 
Insert new rows ABOVE this one to continue building out your Project Schedule.</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</si>
  <si>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</si>
  <si>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</si>
  <si>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</si>
  <si>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</si>
  <si>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</si>
  <si>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</si>
  <si>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</si>
  <si>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</si>
  <si>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</si>
  <si>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No</t>
  </si>
  <si>
    <t>Görev</t>
  </si>
  <si>
    <t>Sorumlusu</t>
  </si>
  <si>
    <t>Planlanan Başlangıç Tarihi</t>
  </si>
  <si>
    <t>Planlanan Bitiş Tarihi</t>
  </si>
  <si>
    <t>Tamamlanan İş Günü</t>
  </si>
  <si>
    <t>Kalan Gün Sayısı</t>
  </si>
  <si>
    <t>İlerleme</t>
  </si>
  <si>
    <t>Gerçekleşen Başlangıç Tarihi</t>
  </si>
  <si>
    <t>Gerçekleşen Bitiş Tarihi</t>
  </si>
  <si>
    <t>Açıklamalar</t>
  </si>
  <si>
    <t>Task</t>
  </si>
  <si>
    <t>Task Lead</t>
  </si>
  <si>
    <t>Start Date</t>
  </si>
  <si>
    <t>End Date</t>
  </si>
  <si>
    <t>Days Remaining</t>
  </si>
  <si>
    <t>Progress</t>
  </si>
  <si>
    <t>Actual Start Date</t>
  </si>
  <si>
    <t>Actual End Date</t>
  </si>
  <si>
    <t>Remarks</t>
  </si>
  <si>
    <t>Proje Başlangıcı</t>
  </si>
  <si>
    <t>Tedarik Planlama</t>
  </si>
  <si>
    <t>Zamanı Planlama</t>
  </si>
  <si>
    <t>Paydaşları belirleme</t>
  </si>
  <si>
    <t>Eğitim Planlama</t>
  </si>
  <si>
    <t>Sitede sunulacak dillerin belirlenmesi</t>
  </si>
  <si>
    <t>Mevcut / Ek / Yeni Ürün Kapsamının Belirlenmesi</t>
  </si>
  <si>
    <t>Mevcut / Yeni Mağaza bilgilerinin belirlenmesi</t>
  </si>
  <si>
    <t>Faz Kapanışı (Toplantı tutanağı doldurulması, Proje Başlatma belgesi oluşmasıu, iş kırılımı / planı  / kapsamı oluşması)</t>
  </si>
  <si>
    <t>Mevcut / Ek / Yeni sunulacak ürün gamının analizi</t>
  </si>
  <si>
    <t>Mevcut / Ek / Yeni Kategori Hiyeraşisinin analizi</t>
  </si>
  <si>
    <t>Ürünlerin kategori hiyeraşisindeki yerinin analizi</t>
  </si>
  <si>
    <t>Projeye gereken özel eklentilerin analizi</t>
  </si>
  <si>
    <t>Projeye gereken gereken şablon analizi</t>
  </si>
  <si>
    <t>Projeye gereken web hosting özellikleri analizi</t>
  </si>
  <si>
    <t>Faz Kapanışı (İleri fazların planlanan tarihlerinin revizesi / Gerçekleşme tarihlerinin girişi / Tehdit ve Fırsatların güncellenmesi, rapor hazırlanması, Arşiv güncellemesi)</t>
  </si>
  <si>
    <t>Legal Belgeler</t>
  </si>
  <si>
    <t>Gizlilik Sözleşmesi metninin hazırlanması</t>
  </si>
  <si>
    <t>Şartlar ve Koşulların metninin hazırlanması</t>
  </si>
  <si>
    <t>GDPR / KVKK uyarı cümlesi</t>
  </si>
  <si>
    <t>Şablon Seçimi</t>
  </si>
  <si>
    <t>Şablonun Araştırılması</t>
  </si>
  <si>
    <t>Dizayn Mock-Up çalışması</t>
  </si>
  <si>
    <t>Metin İçerik Edinimi</t>
  </si>
  <si>
    <t>Mağaza SEO metni</t>
  </si>
  <si>
    <t>Mağaza Sloganı</t>
  </si>
  <si>
    <t>Ürün açıklamaları</t>
  </si>
  <si>
    <t>Kategori açıklamaları</t>
  </si>
  <si>
    <t>Marka açıklamaları</t>
  </si>
  <si>
    <t>Slider açıklamaları</t>
  </si>
  <si>
    <t>Hakkımızda Açıklamaları</t>
  </si>
  <si>
    <t>Ana Menü Belirlenmesi</t>
  </si>
  <si>
    <t>Footer Menu Belirlenmesi</t>
  </si>
  <si>
    <t>Uygulamalar makaleleri metinleri</t>
  </si>
  <si>
    <t>Sürdürülebilirlik ve doğaya katkı ile ilgili makale metinleri</t>
  </si>
  <si>
    <t>Kullanılan Teknoloji ile ilgili makale metinleri</t>
  </si>
  <si>
    <t>Görsel İçerik Edinimi</t>
  </si>
  <si>
    <t>Tüm görsellerin edinimi</t>
  </si>
  <si>
    <t>Mağaza Logosu</t>
  </si>
  <si>
    <t>Ürün Görselleri</t>
  </si>
  <si>
    <t>Kategori (header) Görselleri</t>
  </si>
  <si>
    <t>Marka Görselleri</t>
  </si>
  <si>
    <t>Slider Mock-upları</t>
  </si>
  <si>
    <t>Hakkımızda Görselleri</t>
  </si>
  <si>
    <t>Uygulamalar makaleleri görselleri</t>
  </si>
  <si>
    <t>Sürdürülebilirlik ve doğaya katkı ile ilgili makale görselleri</t>
  </si>
  <si>
    <t>Kullanılan Teknoloji ile ilgili makalelerin görselleri</t>
  </si>
  <si>
    <t>Simgeler</t>
  </si>
  <si>
    <t>Tanıtıcı Videolar</t>
  </si>
  <si>
    <t>Diğer Görseller</t>
  </si>
  <si>
    <t>Landing Page Tasarımı oluşturulması</t>
  </si>
  <si>
    <t>Tüm görsellerin işlemesi</t>
  </si>
  <si>
    <t>Tedarik listesinin uygulanması</t>
  </si>
  <si>
    <t>Hosting paketi satın alma / genişletme</t>
  </si>
  <si>
    <t>Alan adı süre uzatma</t>
  </si>
  <si>
    <t>Kararlaştırılan eklentilerin satın alınması</t>
  </si>
  <si>
    <t>Kararlaştırılan şablonun satın alınması</t>
  </si>
  <si>
    <t>Geliştirme Ortamının Kurulması</t>
  </si>
  <si>
    <t>Site mimarisinin kurulması</t>
  </si>
  <si>
    <t>Eklenti Paketlerinin repoya yüklenmesi</t>
  </si>
  <si>
    <t>Aktarılacak tecrübelerin seçimi (functions)</t>
  </si>
  <si>
    <t>Paket derleyici dosyasının oluşturulması</t>
  </si>
  <si>
    <t>Geçici Şablon Yüklenmesi</t>
  </si>
  <si>
    <t>Git Reponun Yüklenmesi</t>
  </si>
  <si>
    <t>GDPR / KVKK</t>
  </si>
  <si>
    <t>Uyarı görünümünün ayarlanması</t>
  </si>
  <si>
    <t>Red eden kullanıcı için Script blok özelliği ayarlanması</t>
  </si>
  <si>
    <t>Hosting Kurulması</t>
  </si>
  <si>
    <t>Alan adının bağlanması</t>
  </si>
  <si>
    <t>Staging Veritabanı açılması</t>
  </si>
  <si>
    <t>Staging Subdomain kurulması</t>
  </si>
  <si>
    <t>Staging deploy (Autogit / SFTP)</t>
  </si>
  <si>
    <t>E-posta Kutularının Kurulumu</t>
  </si>
  <si>
    <t>Mağaza müdürü e-posta açılması</t>
  </si>
  <si>
    <t>Privacy e-posta (alias) açılması</t>
  </si>
  <si>
    <t>Info e-postasının outlook'a bağlanması</t>
  </si>
  <si>
    <t>Info e-postasının google'a bağlanması</t>
  </si>
  <si>
    <t>Info e-postasının yandex'e bağlanması</t>
  </si>
  <si>
    <t>Kategori ve Ürün Girişi</t>
  </si>
  <si>
    <t>Kategorilerin girilmesi</t>
  </si>
  <si>
    <t>Attributelerin girilmesi</t>
  </si>
  <si>
    <t>Ürün Kısa ve Uzun Tanımlamaların ve Resimlerinin girilmesi</t>
  </si>
  <si>
    <t>Ürünün kategorisine atanması</t>
  </si>
  <si>
    <t>Ürün Ağırlığının girilmesi</t>
  </si>
  <si>
    <t>Ürün Boyutlarının girilmesi</t>
  </si>
  <si>
    <t>Diğer ürün özelliklerinin (Taxonomi) girilmesi</t>
  </si>
  <si>
    <t>Ön Yüz Tasarım</t>
  </si>
  <si>
    <t>Şablonun Yüklenmesi</t>
  </si>
  <si>
    <t>Seçilen Şablona Child Temanın oluşturulması</t>
  </si>
  <si>
    <t>Anasayfa Yerleşimi</t>
  </si>
  <si>
    <t>Ana Menü oluşturulması</t>
  </si>
  <si>
    <t>Footer Menu oluşturulması</t>
  </si>
  <si>
    <t>Kategori Sayfası</t>
  </si>
  <si>
    <t>Filtrelerin Yerleşimi</t>
  </si>
  <si>
    <t>Tek Ürün Sayfası</t>
  </si>
  <si>
    <t>Kontak Form Oluşturulması</t>
  </si>
  <si>
    <t>Google Map API kaydı</t>
  </si>
  <si>
    <t>Harita oluşturulması</t>
  </si>
  <si>
    <t>Makale Yerleşimi</t>
  </si>
  <si>
    <t>Teklif özelleştirme formunun oluşturulması</t>
  </si>
  <si>
    <t>Hakkımızda Sayfası</t>
  </si>
  <si>
    <t>Çeviriler ve/veya Kontrolü</t>
  </si>
  <si>
    <t>Logo slogan tercümesi</t>
  </si>
  <si>
    <t>Mağaza SEO tercümesi</t>
  </si>
  <si>
    <t>Gizlilik Sözleşmesinin tercümesi</t>
  </si>
  <si>
    <t>Şartlar ve Koşulların tercümesi</t>
  </si>
  <si>
    <t>Slider metin çevirileri</t>
  </si>
  <si>
    <t>Kategori başlık ve açıklama metin çevirileri</t>
  </si>
  <si>
    <t>Ürün açıklamaları tercümesi</t>
  </si>
  <si>
    <t>Marka açıklamaları tercümesi</t>
  </si>
  <si>
    <t>Ana Menü Çevirisi</t>
  </si>
  <si>
    <t>Footer menu çevirisi</t>
  </si>
  <si>
    <t>Uygulamalar makaleler tercümesi</t>
  </si>
  <si>
    <t>Sürdürülebilirlik ve Doğaya katkı ile ilgili makale tercümesi</t>
  </si>
  <si>
    <t>Kullanılan Teknoloji ile ilgili makalelerin tercümesi</t>
  </si>
  <si>
    <t>GDPR uyarı cümlerinin tercümesi</t>
  </si>
  <si>
    <t>Diğer çeviriler</t>
  </si>
  <si>
    <t>Ön Yüz Çevirileri ve Kontrolü</t>
  </si>
  <si>
    <t>Anasayfa tercümesi</t>
  </si>
  <si>
    <t>Slider tercümesi</t>
  </si>
  <si>
    <t>Kontak formlar  tercümesi</t>
  </si>
  <si>
    <t>Menülerin tercümesi</t>
  </si>
  <si>
    <t>Kategori açıklamaları tercümesi</t>
  </si>
  <si>
    <t>Single Product sayfası tercümesi</t>
  </si>
  <si>
    <t>Teklif özelleştirme formunun tercümesi</t>
  </si>
  <si>
    <t>Hakkımızda Açıklamaları tercümesi</t>
  </si>
  <si>
    <t>Taxonomi tercümeleri</t>
  </si>
  <si>
    <t>Harita içi tümcelerin çevirisi</t>
  </si>
  <si>
    <t>Ön Yüz Çevirilerinin Siteye Girişi</t>
  </si>
  <si>
    <t>Çevirilerin Kontrolü ve Girişi</t>
  </si>
  <si>
    <t>İçerik çevirilerinin siteye girişi</t>
  </si>
  <si>
    <t>SEO Yardımcıları Kayıtları</t>
  </si>
  <si>
    <t>SEO Eklentilerinin ayarlanması</t>
  </si>
  <si>
    <t>Site Haritalarının oluşturulması</t>
  </si>
  <si>
    <t>Dile özel SEO metinlerinin hazırlanması</t>
  </si>
  <si>
    <t>Google Marketting Platform hesabının açılması</t>
  </si>
  <si>
    <t>Analytics Universal Mülkü oluşturulması</t>
  </si>
  <si>
    <t>Analytics Universal Versiyon 4 Mülkü oluşturulması</t>
  </si>
  <si>
    <t>Google Analytics All Web view oluşturulması</t>
  </si>
  <si>
    <t>Google Analytics E-Commerce view oluşturulması</t>
  </si>
  <si>
    <t>Google Search Console Kaydı oluşturulması</t>
  </si>
  <si>
    <t>Bing Webmaster Kaydı oluşturulması</t>
  </si>
  <si>
    <t>Yandex Webmaster oluşturulması</t>
  </si>
  <si>
    <t>Google ReCapchta kaydı oluşturulması</t>
  </si>
  <si>
    <t>Envanter</t>
  </si>
  <si>
    <t>Gelecek ürün bilgileri için şablon hazırlanması</t>
  </si>
  <si>
    <t>Sunulacak Ürün Özellikleri için gereken bilgiler</t>
  </si>
  <si>
    <t>Ürün Boyut (en x boy x yükseklik/kalınlık ) bilgileri</t>
  </si>
  <si>
    <t>Ürün Ağırlık bilgisi</t>
  </si>
  <si>
    <t>Ürün Hacim Bilgileri</t>
  </si>
  <si>
    <t>Ürün Lojistik bilgileri (20'lik 40'lık ve TIR için istif sayısı)</t>
  </si>
  <si>
    <t>Sunulacak Ürün Özellikleri için gereken diğer bilgiler</t>
  </si>
  <si>
    <t>Staging Veritabanından Master Veritabanına migrasyon</t>
  </si>
  <si>
    <t>Master Enviroment ayarlanması</t>
  </si>
  <si>
    <t>Master deploy (Autogit / SFTP)</t>
  </si>
  <si>
    <t>Lokasyona göre routing ayarlanması</t>
  </si>
  <si>
    <t>Dile göre routing ayarlanması</t>
  </si>
  <si>
    <t>Kırık link Testleri</t>
  </si>
  <si>
    <t>Teknik Testler</t>
  </si>
  <si>
    <t>Eğitim verilmesi</t>
  </si>
  <si>
    <t>Kullanıcı Saha Testleri</t>
  </si>
  <si>
    <t>Proje Kapanışı</t>
  </si>
  <si>
    <t>Tatiller</t>
  </si>
  <si>
    <t>Analiz ve Veri Akışı</t>
  </si>
  <si>
    <t>Proje Açılış Toplantısının Yapılması</t>
  </si>
  <si>
    <t>Performans kriterlerini belirleme</t>
  </si>
  <si>
    <t>Dil için Yönlendirme Ayarlaması</t>
  </si>
  <si>
    <t>Kullanıcı ve Saha Testi</t>
  </si>
  <si>
    <t>Kategori</t>
  </si>
  <si>
    <t>Önceki İş Tamamlanınca Başlar</t>
  </si>
  <si>
    <t>Planlanan İş Günü</t>
  </si>
  <si>
    <t>Working Days</t>
  </si>
  <si>
    <t>Completed Working Days</t>
  </si>
  <si>
    <t>Sapma Gün</t>
  </si>
  <si>
    <t>Planlanan Efor</t>
  </si>
  <si>
    <t>Harcanan Efor</t>
  </si>
  <si>
    <t>Efor Açığı</t>
  </si>
  <si>
    <t>Maliyet Türü</t>
  </si>
  <si>
    <t>Maliyet</t>
  </si>
  <si>
    <t>Deviation Day</t>
  </si>
  <si>
    <t>Planned Effort</t>
  </si>
  <si>
    <t>Effort Spent</t>
  </si>
  <si>
    <t>Effort Gap</t>
  </si>
  <si>
    <t>Cost Type</t>
  </si>
  <si>
    <t>Cost</t>
  </si>
  <si>
    <t>Şablon Seçeneklerin değerlendirlmesi</t>
  </si>
  <si>
    <t>Project Start</t>
  </si>
  <si>
    <t>Procurement Planning</t>
  </si>
  <si>
    <t>Determining performance criteria</t>
  </si>
  <si>
    <t>Identifying stakeholders</t>
  </si>
  <si>
    <t>Training Planning</t>
  </si>
  <si>
    <t>Determination of languages to be presented on the site</t>
  </si>
  <si>
    <t>Determination of Existing / Additional / New Product Scope</t>
  </si>
  <si>
    <t>Determining Existing / New Store information</t>
  </si>
  <si>
    <t>Analysis and Data Flow</t>
  </si>
  <si>
    <t>Analysis of the current / Additional / New product range to be offered</t>
  </si>
  <si>
    <t>Analysis of Current / Additional / New Category Hierarchy</t>
  </si>
  <si>
    <t>Analysis of the place of products in the category hierarchy</t>
  </si>
  <si>
    <t>Analysis of specific plugins required for the project</t>
  </si>
  <si>
    <t>Template analysis required for the project</t>
  </si>
  <si>
    <t>Analysis of web hosting features required for the project</t>
  </si>
  <si>
    <t>Legal Documents</t>
  </si>
  <si>
    <t>Preparing the text of the Terms and Conditions</t>
  </si>
  <si>
    <t>Template Selection</t>
  </si>
  <si>
    <t>Design Mock-Up work</t>
  </si>
  <si>
    <t>Text Content Acquisition</t>
  </si>
  <si>
    <t>Store SEO text</t>
  </si>
  <si>
    <t>Store Slogan</t>
  </si>
  <si>
    <t>Product descriptions</t>
  </si>
  <si>
    <t>Category descriptions</t>
  </si>
  <si>
    <t>Brand descriptions</t>
  </si>
  <si>
    <t>Slider descriptions</t>
  </si>
  <si>
    <t>About Us Descriptions</t>
  </si>
  <si>
    <t>Determining the Main Menu</t>
  </si>
  <si>
    <t>Identifying the Footer Menu</t>
  </si>
  <si>
    <t>Applications articles texts</t>
  </si>
  <si>
    <t>Article texts on sustainability and contribution to nature</t>
  </si>
  <si>
    <t>Article texts about the Technology Used</t>
  </si>
  <si>
    <t>Visual Content Acquisition</t>
  </si>
  <si>
    <t>Acquisition of all images</t>
  </si>
  <si>
    <t>Store Logo</t>
  </si>
  <si>
    <t>Product Images</t>
  </si>
  <si>
    <t>Category (header) Images</t>
  </si>
  <si>
    <t>Brand Images</t>
  </si>
  <si>
    <t>Slider Mock-ups</t>
  </si>
  <si>
    <t>About Us Images</t>
  </si>
  <si>
    <t>Apps articles images</t>
  </si>
  <si>
    <t>Article images about sustainability and contribution to nature</t>
  </si>
  <si>
    <t>Images of articles related to the Technology Used</t>
  </si>
  <si>
    <t>icons</t>
  </si>
  <si>
    <t>Introductory Videos</t>
  </si>
  <si>
    <t>Other Images</t>
  </si>
  <si>
    <t>Creation of Landing Page Design</t>
  </si>
  <si>
    <t>Processing of all images</t>
  </si>
  <si>
    <t>Implementation of the supply list</t>
  </si>
  <si>
    <t>Hosting package purchase / expansion</t>
  </si>
  <si>
    <t>Domain name extension</t>
  </si>
  <si>
    <t>Purchase of agreed add-ons</t>
  </si>
  <si>
    <t>Purchase of the agreed template</t>
  </si>
  <si>
    <t>Setting up the Development Environment</t>
  </si>
  <si>
    <t>Establishing the site architecture</t>
  </si>
  <si>
    <t>Uploading Add-on Packages to the repo</t>
  </si>
  <si>
    <t>Selection of experiences to be transferred (functions)</t>
  </si>
  <si>
    <t>Generating the package compiler file</t>
  </si>
  <si>
    <t>Temporary Template Upload</t>
  </si>
  <si>
    <t>Installing Git Repo</t>
  </si>
  <si>
    <t>Setting the alert view</t>
  </si>
  <si>
    <t>Setting Script block property for reject user</t>
  </si>
  <si>
    <t>Hosting Setup</t>
  </si>
  <si>
    <t>Binding the domain name</t>
  </si>
  <si>
    <t>Opening the Staging Database</t>
  </si>
  <si>
    <t>Setting up a Staging Subdomain</t>
  </si>
  <si>
    <t>Setting up Email Boxes</t>
  </si>
  <si>
    <t>Opening store manager email</t>
  </si>
  <si>
    <t>Opening Privacy email (alias)</t>
  </si>
  <si>
    <t>Connecting info email to outlook</t>
  </si>
  <si>
    <t>Linking info email to google</t>
  </si>
  <si>
    <t>Linking info email to yandex</t>
  </si>
  <si>
    <t>Category and Product Entry</t>
  </si>
  <si>
    <t>Assignment of the product to the category</t>
  </si>
  <si>
    <t>Submit categories</t>
  </si>
  <si>
    <t>Submit attributes</t>
  </si>
  <si>
    <t>Submit Product Short and Long Descriptions and Pictures</t>
  </si>
  <si>
    <t>Submit Product Weight</t>
  </si>
  <si>
    <t>Submit Product Dimensions</t>
  </si>
  <si>
    <t>Submit other product attributes (Taxonomy)</t>
  </si>
  <si>
    <t>Front Side Design</t>
  </si>
  <si>
    <t>Downloading the Template</t>
  </si>
  <si>
    <t>Creating Child Theme on the Selected Template</t>
  </si>
  <si>
    <t>Homepage Layout</t>
  </si>
  <si>
    <t>Creating the Main Menu</t>
  </si>
  <si>
    <t>Creating a Footer Menu</t>
  </si>
  <si>
    <t>Category Page</t>
  </si>
  <si>
    <t>Placement of Filters</t>
  </si>
  <si>
    <t>Single Product Page</t>
  </si>
  <si>
    <t>Contact Form Creation</t>
  </si>
  <si>
    <t>Google Map API registration</t>
  </si>
  <si>
    <t>Creating a map</t>
  </si>
  <si>
    <t>Article Layout</t>
  </si>
  <si>
    <t>Creation of the offer customization form</t>
  </si>
  <si>
    <t>About Us Page</t>
  </si>
  <si>
    <t>Translations and/or Control</t>
  </si>
  <si>
    <t>Logo slogan translation</t>
  </si>
  <si>
    <t>Store SEO translation</t>
  </si>
  <si>
    <t>Translation of the Confidentiality Agreement</t>
  </si>
  <si>
    <t>Translation of Terms and Conditions</t>
  </si>
  <si>
    <t>Slider text translations</t>
  </si>
  <si>
    <t>Category title and description text translations</t>
  </si>
  <si>
    <t>Product descriptions translation</t>
  </si>
  <si>
    <t>Brand descriptions translation</t>
  </si>
  <si>
    <t>Main Menu Translation</t>
  </si>
  <si>
    <t>Footer menu translation</t>
  </si>
  <si>
    <t>Applications articles translation</t>
  </si>
  <si>
    <t>Translation of articles on sustainability and contribution to nature</t>
  </si>
  <si>
    <t>Translation of articles on the Technology Used</t>
  </si>
  <si>
    <t>Translation of GDPR warning statements</t>
  </si>
  <si>
    <t>Other translations</t>
  </si>
  <si>
    <t>Front Side Translations and Control</t>
  </si>
  <si>
    <t>Homepage translation</t>
  </si>
  <si>
    <t>Slider translation</t>
  </si>
  <si>
    <t>Contact forms translation</t>
  </si>
  <si>
    <t>Translation of menus</t>
  </si>
  <si>
    <t>Category descriptions translation</t>
  </si>
  <si>
    <t>Single Product page translation</t>
  </si>
  <si>
    <t>Translation of the offer customization form</t>
  </si>
  <si>
    <t>Translation of About Us Statements</t>
  </si>
  <si>
    <t>Taxonomy translations</t>
  </si>
  <si>
    <t>Translation of in-map sentences</t>
  </si>
  <si>
    <t>Entry of Front Side Translations to the Site</t>
  </si>
  <si>
    <t>Checking and Entry of Translations</t>
  </si>
  <si>
    <t>Entry of content translations to the site</t>
  </si>
  <si>
    <t>SEO Helpers Records</t>
  </si>
  <si>
    <t>Setting up SEO Plugins</t>
  </si>
  <si>
    <t>Creation of Sitemaps</t>
  </si>
  <si>
    <t>Preparation of language-specific SEO texts</t>
  </si>
  <si>
    <t>Opening a Google Marketing Platform account</t>
  </si>
  <si>
    <t>Creating an Analytics Universal Property</t>
  </si>
  <si>
    <t>Creating an Analytics Universal Version 4 Property</t>
  </si>
  <si>
    <t>Creating a Google Analytics All Web view</t>
  </si>
  <si>
    <t>Creating a Google Analytics E-Commerce view</t>
  </si>
  <si>
    <t>Creating a Google Search Console Record</t>
  </si>
  <si>
    <t>Creating a Bing Webmaster Registration</t>
  </si>
  <si>
    <t>Creating a Yandex Webmaster</t>
  </si>
  <si>
    <t>Creating a Google ReCapch record</t>
  </si>
  <si>
    <t>Inventory</t>
  </si>
  <si>
    <t>Information required for Product Features to be Presented</t>
  </si>
  <si>
    <t>Product Dimension (width x height x height/thickness) information</t>
  </si>
  <si>
    <t>Product Weight information</t>
  </si>
  <si>
    <t>Product Volume Information</t>
  </si>
  <si>
    <t>Other information required for Product Features to be Presented</t>
  </si>
  <si>
    <t>Preparing a template for incoming product information</t>
  </si>
  <si>
    <t>Migration from staging to original site</t>
  </si>
  <si>
    <t>Migration from Staging Database to Master Database</t>
  </si>
  <si>
    <t>Setting up the Master Environment</t>
  </si>
  <si>
    <t>Stagingden Asıl Siteye Migrasyon</t>
  </si>
  <si>
    <t>Routing Setting for Language</t>
  </si>
  <si>
    <t>Setting routing according to location</t>
  </si>
  <si>
    <t>Setting routing by language</t>
  </si>
  <si>
    <t>User and Field Test</t>
  </si>
  <si>
    <t>Broken Link Tests</t>
  </si>
  <si>
    <t>Technical Tests</t>
  </si>
  <si>
    <t>Giving education</t>
  </si>
  <si>
    <t>User Field Tests</t>
  </si>
  <si>
    <t>Project Closing</t>
  </si>
  <si>
    <t>Project Opening Meeting</t>
  </si>
  <si>
    <t>Time Line Planning</t>
  </si>
  <si>
    <t>Preparing the text of the Privacy Policy</t>
  </si>
  <si>
    <t>GDPR  warning sentence</t>
  </si>
  <si>
    <t>Phase Closure (Completing the meeting minutes, creating the Project Initiation document, creating the work breakdown / plan / scope)</t>
  </si>
  <si>
    <t>Phase Closure (Revision of the planned dates of the advanced phases / Entry of the realization dates / Updating the Threats and Opportunities, preparation of the report, Archive update)</t>
  </si>
  <si>
    <t>Exploriing for a new template</t>
  </si>
  <si>
    <t>Evaluation of template candidates</t>
  </si>
  <si>
    <t>Supplying</t>
  </si>
  <si>
    <t>Tedarik</t>
  </si>
  <si>
    <t>Product Logistics information (stack number for Container(20) by Container(40) and Truck)</t>
  </si>
  <si>
    <t>TR</t>
  </si>
  <si>
    <t>EN</t>
  </si>
  <si>
    <t>Proje Müşterisi</t>
  </si>
  <si>
    <t>Main</t>
  </si>
  <si>
    <t>Sub</t>
  </si>
  <si>
    <t>yes</t>
  </si>
  <si>
    <r>
      <rPr>
        <b/>
        <sz val="18"/>
        <rFont val="Times New Roman"/>
        <family val="1"/>
        <charset val="162"/>
      </rPr>
      <t>PROJE İŞ KIRILIM YAPISI</t>
    </r>
    <r>
      <rPr>
        <sz val="18"/>
        <rFont val="Times New Roman"/>
        <family val="1"/>
        <charset val="162"/>
      </rPr>
      <t xml:space="preserve">
</t>
    </r>
    <r>
      <rPr>
        <i/>
        <sz val="18"/>
        <rFont val="Times New Roman"/>
        <family val="1"/>
        <charset val="162"/>
      </rPr>
      <t>Project Work Breakdown Structure</t>
    </r>
  </si>
  <si>
    <t>Cat</t>
  </si>
  <si>
    <t>İş Toplamı</t>
  </si>
  <si>
    <t>İş sayısı</t>
  </si>
  <si>
    <t>Project Code</t>
  </si>
  <si>
    <t>Plan.İş.Gün</t>
  </si>
  <si>
    <t>Tam.İş.Gün</t>
  </si>
  <si>
    <t>BUGÜN</t>
  </si>
  <si>
    <t>LEGAND</t>
  </si>
  <si>
    <t>Toplam Sapma</t>
  </si>
  <si>
    <t>Proje Kodu</t>
  </si>
  <si>
    <t>Proje Yöneticisi</t>
  </si>
  <si>
    <t>PROJE İŞ ZAMAN ÇİZELGESİ
Project Gant Chart</t>
  </si>
  <si>
    <r>
      <t xml:space="preserve">Görev
</t>
    </r>
    <r>
      <rPr>
        <i/>
        <sz val="16"/>
        <color theme="0"/>
        <rFont val="Calibri"/>
        <family val="2"/>
        <scheme val="minor"/>
      </rPr>
      <t>Task</t>
    </r>
  </si>
  <si>
    <r>
      <t xml:space="preserve">Sorumlusu
</t>
    </r>
    <r>
      <rPr>
        <i/>
        <sz val="16"/>
        <color theme="0"/>
        <rFont val="Calibri"/>
        <family val="2"/>
        <scheme val="minor"/>
      </rPr>
      <t>Task Lead</t>
    </r>
  </si>
  <si>
    <r>
      <t xml:space="preserve">Planlanan İş Günü </t>
    </r>
    <r>
      <rPr>
        <i/>
        <sz val="10"/>
        <color theme="0"/>
        <rFont val="Calibri"/>
        <family val="2"/>
        <charset val="162"/>
        <scheme val="minor"/>
      </rPr>
      <t>Working Days</t>
    </r>
    <r>
      <rPr>
        <b/>
        <sz val="10"/>
        <color theme="0"/>
        <rFont val="Calibri"/>
        <family val="2"/>
        <scheme val="minor"/>
      </rPr>
      <t xml:space="preserve"> </t>
    </r>
  </si>
  <si>
    <r>
      <t xml:space="preserve">İlerleme </t>
    </r>
    <r>
      <rPr>
        <i/>
        <sz val="9"/>
        <color theme="0"/>
        <rFont val="Calibri"/>
        <family val="2"/>
        <charset val="162"/>
        <scheme val="minor"/>
      </rPr>
      <t>Progress</t>
    </r>
  </si>
  <si>
    <r>
      <t xml:space="preserve">Planlanan İş Günü
</t>
    </r>
    <r>
      <rPr>
        <i/>
        <sz val="9"/>
        <color theme="0"/>
        <rFont val="Calibri"/>
        <family val="2"/>
        <charset val="162"/>
        <scheme val="minor"/>
      </rPr>
      <t>Start Date</t>
    </r>
  </si>
  <si>
    <r>
      <t xml:space="preserve">Planlanan Başlangıç Tarihi
</t>
    </r>
    <r>
      <rPr>
        <i/>
        <sz val="9"/>
        <color theme="0"/>
        <rFont val="Calibri"/>
        <family val="2"/>
        <charset val="162"/>
        <scheme val="minor"/>
      </rPr>
      <t>End Date</t>
    </r>
  </si>
  <si>
    <t>İlerleme
Progress</t>
  </si>
  <si>
    <r>
      <t xml:space="preserve">Proje Başlangıcı 
</t>
    </r>
    <r>
      <rPr>
        <i/>
        <sz val="11"/>
        <color theme="1"/>
        <rFont val="Calibri"/>
        <family val="2"/>
        <charset val="162"/>
        <scheme val="minor"/>
      </rPr>
      <t>Project Start</t>
    </r>
  </si>
  <si>
    <r>
      <t xml:space="preserve">Tahmini Bitiş
</t>
    </r>
    <r>
      <rPr>
        <i/>
        <sz val="11"/>
        <color theme="1"/>
        <rFont val="Calibri"/>
        <family val="2"/>
        <charset val="162"/>
        <scheme val="minor"/>
      </rPr>
      <t>Estimated Closing</t>
    </r>
  </si>
  <si>
    <r>
      <t xml:space="preserve">Gösterim Aralığı
</t>
    </r>
    <r>
      <rPr>
        <i/>
        <sz val="11"/>
        <color theme="1"/>
        <rFont val="Calibri"/>
        <family val="2"/>
        <charset val="162"/>
        <scheme val="minor"/>
      </rPr>
      <t>Display Week</t>
    </r>
  </si>
  <si>
    <r>
      <t xml:space="preserve">Proje Kodu
</t>
    </r>
    <r>
      <rPr>
        <i/>
        <sz val="11"/>
        <color theme="1"/>
        <rFont val="Calibri"/>
        <family val="2"/>
        <charset val="162"/>
        <scheme val="minor"/>
      </rPr>
      <t>Project Code</t>
    </r>
  </si>
  <si>
    <r>
      <t xml:space="preserve">İş bazında
</t>
    </r>
    <r>
      <rPr>
        <i/>
        <sz val="11"/>
        <color theme="1"/>
        <rFont val="Calibri"/>
        <family val="2"/>
        <charset val="162"/>
        <scheme val="minor"/>
      </rPr>
      <t>Based on Task</t>
    </r>
  </si>
  <si>
    <r>
      <t xml:space="preserve">Gün Bazında
</t>
    </r>
    <r>
      <rPr>
        <i/>
        <sz val="11"/>
        <color theme="1"/>
        <rFont val="Calibri"/>
        <family val="2"/>
        <charset val="162"/>
        <scheme val="minor"/>
      </rPr>
      <t>Based on Day</t>
    </r>
  </si>
  <si>
    <r>
      <t xml:space="preserve">Sapma
</t>
    </r>
    <r>
      <rPr>
        <i/>
        <sz val="11"/>
        <color theme="1"/>
        <rFont val="Calibri"/>
        <family val="2"/>
        <charset val="162"/>
        <scheme val="minor"/>
      </rPr>
      <t>Deviation</t>
    </r>
  </si>
  <si>
    <t>Tamamlandı
Completed</t>
  </si>
  <si>
    <t>Gecikme
Delayed</t>
  </si>
  <si>
    <t>Yapılacak
To Do</t>
  </si>
  <si>
    <r>
      <t xml:space="preserve">İş bazında
</t>
    </r>
    <r>
      <rPr>
        <i/>
        <sz val="9"/>
        <rFont val="Times New Roman"/>
        <family val="1"/>
        <charset val="162"/>
      </rPr>
      <t>Based on Task</t>
    </r>
  </si>
  <si>
    <r>
      <t xml:space="preserve">Gün Bazında
</t>
    </r>
    <r>
      <rPr>
        <i/>
        <sz val="9"/>
        <rFont val="Times New Roman"/>
        <family val="1"/>
        <charset val="162"/>
      </rPr>
      <t>Based on Day</t>
    </r>
  </si>
  <si>
    <r>
      <t xml:space="preserve">Sapma
</t>
    </r>
    <r>
      <rPr>
        <i/>
        <sz val="9"/>
        <rFont val="Times New Roman"/>
        <family val="1"/>
        <charset val="162"/>
      </rPr>
      <t>Deviation</t>
    </r>
  </si>
  <si>
    <t xml:space="preserve">Proje Başlangıcı </t>
  </si>
  <si>
    <t>Tahmini Bitiş</t>
  </si>
  <si>
    <t>Estimated Closing</t>
  </si>
  <si>
    <t>Proje Açılış Toplanbtısının Yapılması</t>
  </si>
  <si>
    <t>Performans kriterleirni belirleme</t>
  </si>
  <si>
    <t>Mevcut / Yeni Mağaza bilgilerinin belirlenmesi (Adres, telefon, Vergi dairesi)</t>
  </si>
  <si>
    <t>Rakip Analizlerinin hazırlanması</t>
  </si>
  <si>
    <t>Mağaza Müdürü, Kurumsal İletişim</t>
  </si>
  <si>
    <t>Closure</t>
  </si>
  <si>
    <t>İsim Hakkı</t>
  </si>
  <si>
    <t>Sosyal Medya Yöneticisi</t>
  </si>
  <si>
    <t>Alan adının alınması</t>
  </si>
  <si>
    <t>IT</t>
  </si>
  <si>
    <t>Twitter hesabı açılması</t>
  </si>
  <si>
    <t>Facebook hesabı açılması</t>
  </si>
  <si>
    <t>Linkedin hesabı açılması</t>
  </si>
  <si>
    <t>Instagram Hesabı açılması</t>
  </si>
  <si>
    <t>Youtube hesabı açılması</t>
  </si>
  <si>
    <t>Analiz</t>
  </si>
  <si>
    <t>Mağaza Yöneticisi</t>
  </si>
  <si>
    <t>Mağaza Müdürü, Mağaza Personeli</t>
  </si>
  <si>
    <t>Projeye gereken şablon analizi</t>
  </si>
  <si>
    <t>IT, Grafik Tasarım, Kurumsal İletişim</t>
  </si>
  <si>
    <t>Ürünlere ait QR kodlarının tasarlanması</t>
  </si>
  <si>
    <t>Ürünlere ait Barkodların tasarlanması</t>
  </si>
  <si>
    <t>Şablonun Seçenekleirn değerlendirlmesi</t>
  </si>
  <si>
    <t>Canlı Mock-Up Çalışması</t>
  </si>
  <si>
    <t>Satınalma</t>
  </si>
  <si>
    <t>Tedarik Palanına göre alımların yapılması</t>
  </si>
  <si>
    <t>Hosting paketi satın alma</t>
  </si>
  <si>
    <t>Mağaza Müdürü, Kalite Yöneticisi, Proje Yöneticisi</t>
  </si>
  <si>
    <t>Ürün ile ilgili standart bilgileri</t>
  </si>
  <si>
    <t>Ürün Fiyat bilgilerinin alınması</t>
  </si>
  <si>
    <t>Satış Yapılacak Ülkelerin Vergi oranlarının tespiti</t>
  </si>
  <si>
    <t>Gümrük vergilerinin belirlenmesi</t>
  </si>
  <si>
    <t>Lojistik masrafının belirlenmesi</t>
  </si>
  <si>
    <t>Özel Tüketim vergisinin Belirlenmesi</t>
  </si>
  <si>
    <t>Single/Multi Site mimarisinin kurulması</t>
  </si>
  <si>
    <t>Dummy Ürün Verisi Üretilmesi</t>
  </si>
  <si>
    <t>Git Reponun yüklenmesi</t>
  </si>
  <si>
    <t>Avukat</t>
  </si>
  <si>
    <t>Sevkiyat Koşulları metninin hazırlanması</t>
  </si>
  <si>
    <t>İade Koşulları metninin hazırlanması</t>
  </si>
  <si>
    <t>Kurumsal İletişim</t>
  </si>
  <si>
    <t>Mağaza Müdürü</t>
  </si>
  <si>
    <t>Tüm Paydaşlar</t>
  </si>
  <si>
    <t>Marka Yetkilisi, Mağaza Müdürü, Kurumsal İletişim</t>
  </si>
  <si>
    <t>Marka Yetkilisi, Mağaza Müdürü, Kurumsal İletişim, Kalite Yöneticisi</t>
  </si>
  <si>
    <t>İçerik Metinlerinin Çevirisi, Kontrolü ve Girişi</t>
  </si>
  <si>
    <t>Mağaza Personeli</t>
  </si>
  <si>
    <t>Kalite Yöneticisi</t>
  </si>
  <si>
    <t>İade Koşulların tercümesi</t>
  </si>
  <si>
    <t>Sevkiyat Koşulların tercümesi</t>
  </si>
  <si>
    <t>IT, Kurumsal İletişim</t>
  </si>
  <si>
    <t>Grafik Tasarım</t>
  </si>
  <si>
    <t>Kurumsal İletişim, Grafik Tasarım</t>
  </si>
  <si>
    <t>Mağaza Personeli, Kurumsal İletişim, Grafik Tasarım</t>
  </si>
  <si>
    <t>Eposta paketinin kurulması</t>
  </si>
  <si>
    <t>Landing page yüklenmesi</t>
  </si>
  <si>
    <t>IT, Kurumsal İletişim, Mağaza Müdürü</t>
  </si>
  <si>
    <t>Dummy Ürün Yerleştirilnesi</t>
  </si>
  <si>
    <t>Sepet sayfasının özelleştirilmesi</t>
  </si>
  <si>
    <t>Ödeme sayfasının özelleştirilmesi</t>
  </si>
  <si>
    <t>Ödeme teşekkür ssayfasının özelleştirilmesi</t>
  </si>
  <si>
    <t>Ön Yüz Çevirileri, Kontrolü ve Girişi</t>
  </si>
  <si>
    <t>Müşteri bilgilendirme e-posta metinlerinin tercümesi</t>
  </si>
  <si>
    <t>Fatura bilgilendirme metinlerinin tercümesi</t>
  </si>
  <si>
    <t>Sepet sayfası tercümesi</t>
  </si>
  <si>
    <t>Ödeme sayfası tercümesi</t>
  </si>
  <si>
    <t>Ödeme teşekkür sayfasının tercümesi</t>
  </si>
  <si>
    <t>E-Commerce</t>
  </si>
  <si>
    <t>Woocommerce mağaza genel ayarların yapılması</t>
  </si>
  <si>
    <t>Satış yapılacak ülkelerin girilmesi</t>
  </si>
  <si>
    <t>Müşteri bilgileri otomatik silinme süresinin ayarlanması</t>
  </si>
  <si>
    <t>Ürün Yorumlama kapatma</t>
  </si>
  <si>
    <t>Ürün resmi yer tutucusu ayarlanması</t>
  </si>
  <si>
    <t>Add to cart davranışı ayarlanması</t>
  </si>
  <si>
    <t>E-Commerce Entegrasyon</t>
  </si>
  <si>
    <t>Teslimat Entegrasyonu seçilmesi ve sözleşme yapılması</t>
  </si>
  <si>
    <t>Ödeme Entegrasyonu seçilmesi ve sözleşme yapılması</t>
  </si>
  <si>
    <t xml:space="preserve">Woocommerce ve Recapcta Entegrasyonu </t>
  </si>
  <si>
    <t xml:space="preserve">Woocommerce ve Ödeme Entegrasyonu </t>
  </si>
  <si>
    <t>Woocommerce ve Teslimat Entegrasyonu</t>
  </si>
  <si>
    <t xml:space="preserve">Woocommerce ve Google Analytics Entegrasyonu </t>
  </si>
  <si>
    <t>Woocommerce ve ilgili sayfaların entegrasyonu</t>
  </si>
  <si>
    <t>E-Commerce Sevkiyat</t>
  </si>
  <si>
    <t>Sevkiyat sınıflarının belirlenmesi</t>
  </si>
  <si>
    <t>Her ülke için Sevkiyat tablo oranlarının belirlenmesi</t>
  </si>
  <si>
    <t>Sevkiyat sınıflarının girilmesi</t>
  </si>
  <si>
    <t>Her ülke için Sevkiyat tablo oranlarının girilmesi</t>
  </si>
  <si>
    <t>Vergi sınıflarının belirlenmesi</t>
  </si>
  <si>
    <t>Her ülke için sevkiyat ayarlarının yapılması</t>
  </si>
  <si>
    <t>Vergi sınıflarına oranların belirlenmesi</t>
  </si>
  <si>
    <t>E-Commerce Vergilendirme ve Ödeme</t>
  </si>
  <si>
    <t>Vergi sınıflarının girilmesi</t>
  </si>
  <si>
    <t>Vergi sınıflarına oranların girilmesi</t>
  </si>
  <si>
    <t>EU satışları için &lt;€10000 vergi tablolarının girilmesi</t>
  </si>
  <si>
    <t>Vergilendirme lokasyon esasının seçilmesi (mağaza adresi / sevkiyet yeri)</t>
  </si>
  <si>
    <t>Nakliyat vergilendimesi esasının seçilmesi (Ürüne göre / sınıfa göre)</t>
  </si>
  <si>
    <t>Fiyatlandırma girişinde vergi dahil/hariç seçimi</t>
  </si>
  <si>
    <t>Ürün gösteriminde vergi hariç gösterime ayarlanması  (Fiyatın içinde / değil)</t>
  </si>
  <si>
    <t>Vergilerin tek toplamda gösterime ayarlanması</t>
  </si>
  <si>
    <t>EU için €10000 ciro ayarının yapılması</t>
  </si>
  <si>
    <t>EU için vergi muafiyet ayarlarının yapılması</t>
  </si>
  <si>
    <t>Belgelendirme</t>
  </si>
  <si>
    <t>Fatura Örneği</t>
  </si>
  <si>
    <t>İrsaliye Örneği</t>
  </si>
  <si>
    <t>Fatura Belge No Belirlenmesi</t>
  </si>
  <si>
    <t>İrsaliye Belge No Belirlenmesi</t>
  </si>
  <si>
    <t>Gider Pusulası Belge No Belirlenmesi</t>
  </si>
  <si>
    <t>Fatura Şablonu oluşturulması</t>
  </si>
  <si>
    <t>IT, Mağaza Müdürü</t>
  </si>
  <si>
    <t>İrsaliye Şablonu oluşturulması</t>
  </si>
  <si>
    <t>Gider Pusulası Şablonu oluşturulması</t>
  </si>
  <si>
    <t>Müşteri bilgilendirme için eklerin ayarlanması</t>
  </si>
  <si>
    <t>Belge footer metinlerinin girilmesi</t>
  </si>
  <si>
    <t>Sipariş hareketi bilgilendirme metinlerinin girilmesi</t>
  </si>
  <si>
    <t xml:space="preserve">Chat Bot </t>
  </si>
  <si>
    <t>Chat bot hesabının açılması</t>
  </si>
  <si>
    <t>Siteye scriptinin yerleştirilmesi</t>
  </si>
  <si>
    <t>Görsel ayarlarının yapılmaıs</t>
  </si>
  <si>
    <t>Operatörlerin eklenmesi</t>
  </si>
  <si>
    <t>Mesai saatlerinin ayarlanması</t>
  </si>
  <si>
    <t>Hızlı Cevapların özelleştirilmesi</t>
  </si>
  <si>
    <t>Bot otomatik sohbet özelleştirmeleirnin yapılması</t>
  </si>
  <si>
    <t>Google Recapchta kaydı oluşturulması</t>
  </si>
  <si>
    <t>Migrasyon</t>
  </si>
  <si>
    <t>Master Veritabanı açılması</t>
  </si>
  <si>
    <t>Routing</t>
  </si>
  <si>
    <t>Test</t>
  </si>
  <si>
    <t>Entegrasyon Testleri</t>
  </si>
  <si>
    <t>Kurumsal İletişim, Mağaza Müdürü, IT</t>
  </si>
  <si>
    <t>Ödeme Plot Uygulama</t>
  </si>
  <si>
    <t>Sevkiyat Plot uygulama</t>
  </si>
  <si>
    <t>Proje Kapanış Raporu Hazırlanması</t>
  </si>
  <si>
    <t>Proje Paydaş Performans Raporunun Hazırlanması</t>
  </si>
  <si>
    <t>Proje Dokümantasyonunun Arşivlenmesi</t>
  </si>
  <si>
    <t>Kapanış Toplantısı</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</si>
</sst>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164" formatCode="_(* #,##0.00_);_(* \(#,##0.00\);_(* &quot;-&quot;??_);_(@_)"/>
    <numFmt numFmtId="165" formatCode="m/d/yy;@"/>
    <numFmt numFmtId="166" formatCode="ddd\,\ m/d/yyyy"/>
    <numFmt numFmtId="167" formatCode="mmm\ d\,\ yyyy"/>
    <numFmt numFmtId="168" formatCode="d"/>
    <numFmt numFmtId="169" formatCode="dd/mm/yyyy;@"/>
    <numFmt numFmtId="170" formatCode="dd/mm/yy;@"/>
  </numFmts>
  <fonts count="46" x14ac:knownFonts="1">
    <font>
      <sz val="11"/>
      <color theme="1"/>
      <name val="Calibri"/>
      <family val="2"/>
      <scheme val="minor"/>
    </font>
    <font>
      <sz val="11"/>
      <color theme="1"/>
      <name val="Calibri"/>
      <family val="2"/>
      <charset val="162"/>
      <scheme val="min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sz val="10"/>
      <color theme="1" tint="0.499984740745262"/>
      <name val="Arial"/>
      <family val="2"/>
    </font>
    <font>
      <sz val="11"/>
      <color theme="0"/>
      <name val="Calibri"/>
      <family val="2"/>
      <scheme val="minor"/>
    </font>
    <font>
      <sz val="11"/>
      <color theme="1" tint="0.24994659260841701"/>
      <name val="Calibri"/>
      <family val="2"/>
      <scheme val="major"/>
    </font>
    <font>
      <sz val="11"/>
      <color theme="8" tint="-0.499984740745262"/>
      <name val="Calibri"/>
      <family val="2"/>
      <scheme val="minor"/>
    </font>
    <font>
      <sz val="9"/>
      <color theme="8" tint="-0.499984740745262"/>
      <name val="Times New Roman"/>
      <family val="1"/>
      <charset val="162"/>
    </font>
    <font>
      <b/>
      <sz val="9"/>
      <name val="Times New Roman"/>
      <family val="1"/>
      <charset val="162"/>
    </font>
    <font>
      <b/>
      <i/>
      <sz val="9"/>
      <name val="Times New Roman"/>
      <family val="1"/>
      <charset val="162"/>
    </font>
    <font>
      <i/>
      <sz val="9"/>
      <name val="Times New Roman"/>
      <family val="1"/>
      <charset val="162"/>
    </font>
    <font>
      <b/>
      <sz val="12"/>
      <name val="Times New Roman"/>
      <family val="1"/>
      <charset val="162"/>
    </font>
    <font>
      <b/>
      <sz val="11"/>
      <name val="Times New Roman"/>
      <family val="1"/>
      <charset val="162"/>
    </font>
    <font>
      <sz val="11"/>
      <name val="Times New Roman"/>
      <family val="1"/>
      <charset val="162"/>
    </font>
    <font>
      <sz val="10"/>
      <color theme="1"/>
      <name val="Calibri"/>
      <family val="2"/>
      <scheme val="minor"/>
    </font>
    <font>
      <b/>
      <sz val="10"/>
      <color theme="0"/>
      <name val="Calibri"/>
      <family val="2"/>
      <scheme val="minor"/>
    </font>
    <font>
      <i/>
      <sz val="10"/>
      <color theme="1"/>
      <name val="Calibri"/>
      <family val="2"/>
      <scheme val="minor"/>
    </font>
    <font>
      <b/>
      <sz val="10"/>
      <color theme="1" tint="0.499984740745262"/>
      <name val="Calibri"/>
      <family val="2"/>
      <scheme val="minor"/>
    </font>
    <font>
      <sz val="9"/>
      <name val="Times New Roman"/>
      <family val="1"/>
      <charset val="162"/>
    </font>
    <font>
      <sz val="18"/>
      <name val="Times New Roman"/>
      <family val="1"/>
      <charset val="162"/>
    </font>
    <font>
      <b/>
      <sz val="18"/>
      <name val="Times New Roman"/>
      <family val="1"/>
      <charset val="162"/>
    </font>
    <font>
      <i/>
      <sz val="18"/>
      <name val="Times New Roman"/>
      <family val="1"/>
      <charset val="162"/>
    </font>
    <font>
      <b/>
      <sz val="6"/>
      <name val="Times New Roman"/>
      <family val="1"/>
      <charset val="162"/>
    </font>
    <font>
      <b/>
      <sz val="11"/>
      <color theme="0"/>
      <name val="Calibri"/>
      <family val="2"/>
      <charset val="162"/>
      <scheme val="minor"/>
    </font>
    <font>
      <b/>
      <sz val="11"/>
      <color theme="1"/>
      <name val="Calibri"/>
      <family val="2"/>
      <charset val="162"/>
      <scheme val="minor"/>
    </font>
    <font>
      <i/>
      <sz val="10"/>
      <color theme="0"/>
      <name val="Calibri"/>
      <family val="2"/>
      <charset val="162"/>
      <scheme val="minor"/>
    </font>
    <font>
      <i/>
      <sz val="9"/>
      <color theme="0"/>
      <name val="Calibri"/>
      <family val="2"/>
      <charset val="162"/>
      <scheme val="minor"/>
    </font>
    <font>
      <b/>
      <sz val="16"/>
      <color theme="0"/>
      <name val="Calibri"/>
      <family val="2"/>
      <scheme val="minor"/>
    </font>
    <font>
      <i/>
      <sz val="16"/>
      <color theme="0"/>
      <name val="Calibri"/>
      <family val="2"/>
      <scheme val="minor"/>
    </font>
    <font>
      <i/>
      <sz val="11"/>
      <color theme="1"/>
      <name val="Calibri"/>
      <family val="2"/>
      <charset val="162"/>
      <scheme val="minor"/>
    </font>
    <font>
      <b/>
      <sz val="12"/>
      <color theme="1"/>
      <name val="Calibri"/>
      <family val="2"/>
      <charset val="162"/>
      <scheme val="minor"/>
    </font>
    <font>
      <b/>
      <sz val="20"/>
      <name val="Calibri"/>
      <family val="2"/>
      <charset val="162"/>
      <scheme val="minor"/>
    </font>
    <font>
      <b/>
      <sz val="26"/>
      <color theme="1"/>
      <name val="Calibri"/>
      <family val="2"/>
      <charset val="162"/>
      <scheme val="minor"/>
    </font>
    <font>
      <b/>
      <sz val="12"/>
      <name val="Calibri"/>
      <family val="2"/>
      <charset val="162"/>
      <scheme val="minor"/>
    </font>
    <font>
      <sz val="12"/>
      <color theme="1"/>
      <name val="Calibri"/>
      <family val="2"/>
      <charset val="162"/>
      <scheme val="minor"/>
    </font>
    <font>
      <sz val="8"/>
      <name val="Times New Roman"/>
      <family val="1"/>
      <charset val="162"/>
    </font>
    <font>
      <b/>
      <sz val="8"/>
      <name val="Times New Roman"/>
      <family val="1"/>
      <charset val="162"/>
    </font>
  </fonts>
  <fills count="11">
    <fill>
      <patternFill patternType="none"/>
    </fill>
    <fill>
      <patternFill patternType="gray125"/>
    </fill>
    <fill>
      <patternFill patternType="solid">
        <fgColor theme="0" tint="-4.9989318521683403E-2"/>
        <bgColor indexed="64"/>
      </patternFill>
    </fill>
    <fill>
      <patternFill patternType="solid">
        <fgColor theme="0" tint="-0.14999847407452621"/>
        <bgColor indexed="64"/>
      </patternFill>
    </fill>
    <fill>
      <patternFill patternType="solid">
        <fgColor theme="1" tint="0.34998626667073579"/>
        <bgColor theme="4"/>
      </patternFill>
    </fill>
    <fill>
      <patternFill patternType="solid">
        <fgColor rgb="FF00B050"/>
        <bgColor indexed="64"/>
      </patternFill>
    </fill>
    <fill>
      <patternFill patternType="solid">
        <fgColor rgb="FFFF0000"/>
        <bgColor indexed="64"/>
      </patternFill>
    </fill>
    <fill>
      <patternFill patternType="solid">
        <fgColor rgb="FF7030A0"/>
        <bgColor indexed="64"/>
      </patternFill>
    </fill>
    <fill>
      <gradientFill degree="90">
        <stop position="0">
          <color theme="0"/>
        </stop>
        <stop position="1">
          <color theme="9" tint="0.80001220740379042"/>
        </stop>
      </gradientFill>
    </fill>
    <fill>
      <patternFill patternType="solid">
        <fgColor theme="1" tint="4.9989318521683403E-2"/>
        <bgColor theme="4"/>
      </patternFill>
    </fill>
    <fill>
      <patternFill patternType="solid">
        <fgColor theme="1" tint="4.9989318521683403E-2"/>
        <bgColor indexed="64"/>
      </patternFill>
    </fill>
  </fills>
  <borders count="22">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right/>
      <top style="thin">
        <color indexed="64"/>
      </top>
      <bottom style="thin">
        <color indexed="64"/>
      </bottom>
      <diagonal/>
    </border>
    <border>
      <left/>
      <right/>
      <top style="thin">
        <color indexed="64"/>
      </top>
      <bottom/>
      <diagonal/>
    </border>
    <border>
      <left/>
      <right style="thin">
        <color indexed="64"/>
      </right>
      <top/>
      <bottom/>
      <diagonal/>
    </border>
    <border>
      <left/>
      <right style="thin">
        <color indexed="64"/>
      </right>
      <top/>
      <bottom style="thin">
        <color indexed="64"/>
      </bottom>
      <diagonal/>
    </border>
    <border>
      <left/>
      <right style="thin">
        <color indexed="64"/>
      </right>
      <top style="thin">
        <color indexed="64"/>
      </top>
      <bottom/>
      <diagonal/>
    </border>
    <border>
      <left style="thin">
        <color indexed="64"/>
      </left>
      <right/>
      <top/>
      <bottom/>
      <diagonal/>
    </border>
  </borders>
  <cellStyleXfs count="16">
    <xf numFmtId="0" fontId="0" fillId="0" borderId="0"/>
    <xf numFmtId="0" fontId="3" fillId="0" borderId="0" applyNumberFormat="0" applyFill="0" applyBorder="0" applyAlignment="0" applyProtection="0">
      <alignment vertical="top"/>
      <protection locked="0"/>
    </xf>
    <xf numFmtId="9" fontId="7" fillId="0" borderId="0" applyFont="0" applyFill="0" applyBorder="0" applyAlignment="0" applyProtection="0"/>
    <xf numFmtId="0" fontId="13" fillId="0" borderId="0"/>
    <xf numFmtId="164" fontId="7" fillId="0" borderId="3" applyFont="0" applyFill="0" applyAlignment="0" applyProtection="0"/>
    <xf numFmtId="0" fontId="11" fillId="0" borderId="0" applyNumberFormat="0" applyFill="0" applyBorder="0" applyAlignment="0" applyProtection="0"/>
    <xf numFmtId="0" fontId="8" fillId="0" borderId="0" applyNumberFormat="0" applyFill="0" applyAlignment="0" applyProtection="0"/>
    <xf numFmtId="0" fontId="8" fillId="0" borderId="0" applyNumberFormat="0" applyFill="0" applyProtection="0">
      <alignment vertical="top"/>
    </xf>
    <xf numFmtId="0" fontId="7" fillId="0" borderId="0" applyNumberFormat="0" applyFill="0" applyProtection="0">
      <alignment horizontal="right" indent="1"/>
    </xf>
    <xf numFmtId="166" fontId="7" fillId="0" borderId="3">
      <alignment horizontal="center" vertical="center"/>
    </xf>
    <xf numFmtId="165" fontId="7" fillId="0" borderId="2" applyFill="0">
      <alignment horizontal="center" vertical="center"/>
    </xf>
    <xf numFmtId="0" fontId="7" fillId="0" borderId="2" applyFill="0">
      <alignment horizontal="center" vertical="center"/>
    </xf>
    <xf numFmtId="0" fontId="7" fillId="0" borderId="2" applyFill="0">
      <alignment horizontal="left" vertical="center" indent="2"/>
    </xf>
    <xf numFmtId="0" fontId="14" fillId="0" borderId="0" applyNumberFormat="0" applyFill="0" applyBorder="0" applyProtection="0">
      <alignment horizontal="center" vertical="center"/>
    </xf>
    <xf numFmtId="0" fontId="15" fillId="0" borderId="0"/>
    <xf numFmtId="9" fontId="7" fillId="0" borderId="0" applyFont="0" applyFill="0" applyBorder="0" applyProtection="0">
      <alignment horizontal="center" vertical="center"/>
    </xf>
  </cellStyleXfs>
  <cellXfs count="168">
    <xf numFmtId="0" fontId="0" fillId="0" borderId="0" xfId="0"/>
    <xf numFmtId="0" fontId="2" fillId="0" borderId="0" xfId="0" applyFont="1"/>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168" fontId="9" fillId="3" borderId="0" xfId="0" applyNumberFormat="1" applyFont="1" applyFill="1" applyAlignment="1">
      <alignment horizontal="center" vertical="center"/>
    </xf>
    <xf numFmtId="168" fontId="9" fillId="3" borderId="4" xfId="0" applyNumberFormat="1" applyFont="1" applyFill="1" applyBorder="1" applyAlignment="1">
      <alignment horizontal="center" vertical="center"/>
    </xf>
    <xf numFmtId="168" fontId="9" fillId="3" borderId="5" xfId="0" applyNumberFormat="1" applyFont="1" applyFill="1" applyBorder="1" applyAlignment="1">
      <alignment horizontal="center" vertical="center"/>
    </xf>
    <xf numFmtId="0" fontId="5" fillId="0" borderId="2" xfId="0" applyFont="1" applyBorder="1" applyAlignment="1">
      <alignment horizontal="center" vertical="center"/>
    </xf>
    <xf numFmtId="9" fontId="5" fillId="2" borderId="2" xfId="2" applyFont="1" applyFill="1" applyBorder="1" applyAlignment="1">
      <alignment horizontal="center" vertical="center"/>
    </xf>
    <xf numFmtId="165" fontId="4" fillId="2" borderId="2" xfId="0" applyNumberFormat="1" applyFont="1" applyFill="1" applyBorder="1" applyAlignment="1">
      <alignment horizontal="left" vertical="center"/>
    </xf>
    <xf numFmtId="165"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7" xfId="0" applyBorder="1" applyAlignment="1">
      <alignment vertical="center"/>
    </xf>
    <xf numFmtId="0" fontId="0" fillId="0" borderId="7" xfId="0" applyBorder="1" applyAlignment="1">
      <alignment horizontal="right" vertical="center"/>
    </xf>
    <xf numFmtId="0" fontId="0" fillId="2" borderId="7" xfId="0" applyFill="1" applyBorder="1" applyAlignment="1">
      <alignment vertical="center"/>
    </xf>
    <xf numFmtId="0" fontId="13" fillId="0" borderId="0" xfId="3"/>
    <xf numFmtId="0" fontId="13" fillId="0" borderId="0" xfId="3" applyAlignment="1">
      <alignment wrapText="1"/>
    </xf>
    <xf numFmtId="0" fontId="13" fillId="0" borderId="0" xfId="0" applyFont="1" applyAlignment="1">
      <alignment horizontal="center"/>
    </xf>
    <xf numFmtId="0" fontId="15" fillId="0" borderId="0" xfId="14"/>
    <xf numFmtId="14" fontId="15" fillId="0" borderId="0" xfId="14" applyNumberFormat="1"/>
    <xf numFmtId="0" fontId="12" fillId="0" borderId="0" xfId="1" applyFont="1" applyAlignment="1" applyProtection="1">
      <alignment wrapText="1"/>
    </xf>
    <xf numFmtId="0" fontId="23" fillId="0" borderId="0" xfId="0" applyFont="1" applyAlignment="1">
      <alignment wrapText="1"/>
    </xf>
    <xf numFmtId="0" fontId="25" fillId="2" borderId="2" xfId="0" applyFont="1" applyFill="1" applyBorder="1" applyAlignment="1">
      <alignment vertical="center" wrapText="1"/>
    </xf>
    <xf numFmtId="0" fontId="26" fillId="0" borderId="0" xfId="0" applyFont="1" applyAlignment="1">
      <alignment wrapText="1"/>
    </xf>
    <xf numFmtId="0" fontId="25" fillId="2" borderId="2" xfId="0" applyFont="1" applyFill="1" applyBorder="1" applyAlignment="1">
      <alignment horizontal="left" vertical="center" wrapText="1"/>
    </xf>
    <xf numFmtId="0" fontId="23" fillId="0" borderId="0" xfId="0" applyFont="1" applyAlignment="1">
      <alignment horizontal="center" wrapText="1"/>
    </xf>
    <xf numFmtId="0" fontId="25" fillId="2" borderId="2" xfId="0" applyFont="1" applyFill="1" applyBorder="1" applyAlignment="1">
      <alignment horizontal="center" vertical="center" wrapText="1"/>
    </xf>
    <xf numFmtId="0" fontId="26" fillId="0" borderId="0" xfId="0" applyFont="1" applyAlignment="1">
      <alignment horizontal="center" wrapText="1"/>
    </xf>
    <xf numFmtId="0" fontId="12" fillId="0" borderId="0" xfId="1" applyFont="1" applyAlignment="1" applyProtection="1">
      <alignment horizontal="center" wrapText="1"/>
    </xf>
    <xf numFmtId="1" fontId="23" fillId="0" borderId="2" xfId="12" applyNumberFormat="1" applyFont="1" applyFill="1" applyAlignment="1">
      <alignment horizontal="left" vertical="center" wrapText="1"/>
    </xf>
    <xf numFmtId="1" fontId="23" fillId="0" borderId="2" xfId="11" applyNumberFormat="1" applyFont="1" applyFill="1" applyAlignment="1">
      <alignment horizontal="center" vertical="center" wrapText="1"/>
    </xf>
    <xf numFmtId="9" fontId="5" fillId="0" borderId="2" xfId="2" applyFont="1" applyFill="1" applyBorder="1" applyAlignment="1">
      <alignment horizontal="center" vertical="center"/>
    </xf>
    <xf numFmtId="1" fontId="23" fillId="0" borderId="2" xfId="11" applyNumberFormat="1" applyFont="1" applyFill="1" applyAlignment="1">
      <alignment horizontal="left" vertical="center" wrapText="1"/>
    </xf>
    <xf numFmtId="170" fontId="7" fillId="0" borderId="2" xfId="10" applyNumberFormat="1" applyFill="1">
      <alignment horizontal="center" vertical="center"/>
    </xf>
    <xf numFmtId="0" fontId="16" fillId="0" borderId="0" xfId="14" applyFont="1" applyFill="1" applyProtection="1">
      <protection locked="0"/>
    </xf>
    <xf numFmtId="2" fontId="18" fillId="0" borderId="11" xfId="13" applyNumberFormat="1" applyFont="1" applyFill="1" applyBorder="1" applyAlignment="1" applyProtection="1">
      <alignment vertical="center" wrapText="1"/>
      <protection locked="0"/>
    </xf>
    <xf numFmtId="0" fontId="19" fillId="0" borderId="11" xfId="13" applyFont="1" applyFill="1" applyBorder="1" applyAlignment="1" applyProtection="1">
      <alignment vertical="center" wrapText="1"/>
      <protection locked="0"/>
    </xf>
    <xf numFmtId="14" fontId="19" fillId="0" borderId="11" xfId="13" applyNumberFormat="1" applyFont="1" applyFill="1" applyBorder="1" applyAlignment="1" applyProtection="1">
      <alignment horizontal="left" vertical="center" wrapText="1"/>
    </xf>
    <xf numFmtId="1" fontId="20" fillId="0" borderId="8" xfId="13" applyNumberFormat="1" applyFont="1" applyFill="1" applyBorder="1" applyAlignment="1" applyProtection="1">
      <alignment horizontal="left" vertical="center" wrapText="1"/>
      <protection locked="0"/>
    </xf>
    <xf numFmtId="2" fontId="21" fillId="0" borderId="8" xfId="13" applyNumberFormat="1" applyFont="1" applyFill="1" applyBorder="1" applyAlignment="1" applyProtection="1">
      <alignment horizontal="left" vertical="center" wrapText="1"/>
      <protection locked="0"/>
    </xf>
    <xf numFmtId="0" fontId="22" fillId="0" borderId="8" xfId="13" applyFont="1" applyFill="1" applyBorder="1" applyAlignment="1" applyProtection="1">
      <alignment horizontal="left" vertical="center" wrapText="1"/>
      <protection locked="0"/>
    </xf>
    <xf numFmtId="0" fontId="22" fillId="0" borderId="8" xfId="13" applyFont="1" applyFill="1" applyBorder="1" applyAlignment="1">
      <alignment horizontal="left" vertical="center" wrapText="1"/>
    </xf>
    <xf numFmtId="1" fontId="21" fillId="0" borderId="8" xfId="13" applyNumberFormat="1" applyFont="1" applyFill="1" applyBorder="1" applyAlignment="1" applyProtection="1">
      <alignment horizontal="left" vertical="center" wrapText="1"/>
      <protection locked="0"/>
    </xf>
    <xf numFmtId="14" fontId="17" fillId="0" borderId="10" xfId="13" applyNumberFormat="1" applyFont="1" applyFill="1" applyBorder="1" applyAlignment="1" applyProtection="1">
      <alignment vertical="center" wrapText="1"/>
    </xf>
    <xf numFmtId="9" fontId="17" fillId="0" borderId="10" xfId="15" applyFont="1" applyFill="1" applyBorder="1" applyProtection="1">
      <alignment horizontal="center" vertical="center"/>
    </xf>
    <xf numFmtId="14" fontId="19" fillId="0" borderId="11" xfId="13" applyNumberFormat="1" applyFont="1" applyFill="1" applyBorder="1" applyAlignment="1" applyProtection="1">
      <alignment vertical="center" wrapText="1"/>
    </xf>
    <xf numFmtId="0" fontId="27" fillId="0" borderId="10" xfId="13" applyFont="1" applyFill="1" applyBorder="1" applyAlignment="1" applyProtection="1">
      <alignment vertical="center" wrapText="1"/>
    </xf>
    <xf numFmtId="2" fontId="17" fillId="0" borderId="10" xfId="13" applyNumberFormat="1" applyFont="1" applyFill="1" applyBorder="1" applyAlignment="1" applyProtection="1">
      <alignment vertical="center" wrapText="1"/>
    </xf>
    <xf numFmtId="0" fontId="17" fillId="0" borderId="10" xfId="13" applyFont="1" applyFill="1" applyBorder="1" applyAlignment="1" applyProtection="1">
      <alignment vertical="center" wrapText="1"/>
    </xf>
    <xf numFmtId="2" fontId="18" fillId="0" borderId="11" xfId="13" applyNumberFormat="1" applyFont="1" applyFill="1" applyBorder="1" applyAlignment="1" applyProtection="1">
      <alignment vertical="center" wrapText="1"/>
    </xf>
    <xf numFmtId="0" fontId="19" fillId="0" borderId="11" xfId="13" applyFont="1" applyFill="1" applyBorder="1" applyAlignment="1" applyProtection="1">
      <alignment vertical="center" wrapText="1"/>
    </xf>
    <xf numFmtId="2" fontId="19" fillId="0" borderId="11" xfId="13" applyNumberFormat="1" applyFont="1" applyFill="1" applyBorder="1" applyAlignment="1" applyProtection="1">
      <alignment vertical="center" wrapText="1"/>
    </xf>
    <xf numFmtId="14" fontId="17" fillId="0" borderId="12" xfId="13" applyNumberFormat="1" applyFont="1" applyFill="1" applyBorder="1" applyAlignment="1" applyProtection="1">
      <alignment vertical="center" wrapText="1"/>
    </xf>
    <xf numFmtId="14" fontId="19" fillId="0" borderId="13" xfId="13" applyNumberFormat="1" applyFont="1" applyFill="1" applyBorder="1" applyAlignment="1" applyProtection="1">
      <alignment vertical="center" wrapText="1"/>
    </xf>
    <xf numFmtId="0" fontId="16" fillId="0" borderId="0" xfId="14" applyFont="1" applyFill="1" applyBorder="1" applyProtection="1">
      <protection locked="0"/>
    </xf>
    <xf numFmtId="0" fontId="27" fillId="0" borderId="0" xfId="14" applyFont="1" applyFill="1" applyBorder="1" applyProtection="1">
      <protection locked="0"/>
    </xf>
    <xf numFmtId="0" fontId="16" fillId="0" borderId="0" xfId="0" applyFont="1" applyFill="1" applyBorder="1" applyProtection="1">
      <protection locked="0"/>
    </xf>
    <xf numFmtId="0" fontId="13" fillId="0" borderId="0" xfId="3" applyAlignment="1">
      <alignment vertical="top" wrapText="1"/>
    </xf>
    <xf numFmtId="0" fontId="0" fillId="0" borderId="0" xfId="0" applyAlignment="1">
      <alignment vertical="top"/>
    </xf>
    <xf numFmtId="0" fontId="24" fillId="4" borderId="1" xfId="0" applyFont="1" applyFill="1" applyBorder="1" applyAlignment="1">
      <alignment horizontal="left" vertical="top" textRotation="90"/>
    </xf>
    <xf numFmtId="0" fontId="17" fillId="0" borderId="15" xfId="13" applyFont="1" applyFill="1" applyBorder="1" applyAlignment="1" applyProtection="1">
      <alignment vertical="center" wrapText="1"/>
    </xf>
    <xf numFmtId="14" fontId="17" fillId="0" borderId="15" xfId="13" applyNumberFormat="1" applyFont="1" applyFill="1" applyBorder="1" applyAlignment="1" applyProtection="1">
      <alignment horizontal="left" vertical="center" wrapText="1"/>
    </xf>
    <xf numFmtId="0" fontId="16" fillId="0" borderId="0" xfId="0" applyFont="1" applyFill="1" applyProtection="1"/>
    <xf numFmtId="0" fontId="27" fillId="0" borderId="0" xfId="0" applyFont="1" applyFill="1" applyProtection="1"/>
    <xf numFmtId="14" fontId="17" fillId="0" borderId="15" xfId="13" applyNumberFormat="1" applyFont="1" applyFill="1" applyBorder="1" applyAlignment="1" applyProtection="1">
      <alignment vertical="center" wrapText="1"/>
    </xf>
    <xf numFmtId="0" fontId="16" fillId="0" borderId="0" xfId="0" applyFont="1" applyFill="1" applyProtection="1">
      <protection locked="0"/>
    </xf>
    <xf numFmtId="0" fontId="27" fillId="0" borderId="0" xfId="0" applyFont="1" applyFill="1" applyAlignment="1" applyProtection="1">
      <alignment vertical="center" wrapText="1"/>
    </xf>
    <xf numFmtId="0" fontId="27" fillId="0" borderId="9" xfId="0" applyFont="1" applyFill="1" applyBorder="1" applyAlignment="1" applyProtection="1">
      <alignment vertical="center" wrapText="1"/>
    </xf>
    <xf numFmtId="2" fontId="27" fillId="0" borderId="0" xfId="4" applyNumberFormat="1" applyFont="1" applyFill="1" applyBorder="1" applyAlignment="1" applyProtection="1"/>
    <xf numFmtId="2" fontId="27" fillId="0" borderId="0" xfId="2" applyNumberFormat="1" applyFont="1" applyFill="1" applyAlignment="1" applyProtection="1"/>
    <xf numFmtId="2" fontId="27" fillId="0" borderId="0" xfId="0" applyNumberFormat="1" applyFont="1" applyFill="1" applyAlignment="1" applyProtection="1"/>
    <xf numFmtId="0" fontId="6" fillId="9" borderId="1" xfId="0" applyFont="1" applyFill="1" applyBorder="1" applyAlignment="1">
      <alignment horizontal="center" vertical="top" wrapText="1"/>
    </xf>
    <xf numFmtId="0" fontId="10" fillId="10" borderId="6" xfId="0" applyFont="1" applyFill="1" applyBorder="1" applyAlignment="1">
      <alignment horizontal="center" vertical="top" shrinkToFit="1"/>
    </xf>
    <xf numFmtId="0" fontId="36" fillId="9" borderId="0" xfId="0" applyFont="1" applyFill="1" applyBorder="1" applyAlignment="1">
      <alignment horizontal="left" vertical="top" wrapText="1"/>
    </xf>
    <xf numFmtId="0" fontId="36" fillId="9" borderId="0" xfId="0" applyFont="1" applyFill="1" applyBorder="1" applyAlignment="1">
      <alignment vertical="top" wrapText="1"/>
    </xf>
    <xf numFmtId="0" fontId="24" fillId="9" borderId="0" xfId="0" applyFont="1" applyFill="1" applyBorder="1" applyAlignment="1">
      <alignment horizontal="left" vertical="top" wrapText="1"/>
    </xf>
    <xf numFmtId="0" fontId="6" fillId="9" borderId="0" xfId="0" applyFont="1" applyFill="1" applyBorder="1" applyAlignment="1">
      <alignment horizontal="center" vertical="top" wrapText="1"/>
    </xf>
    <xf numFmtId="0" fontId="0" fillId="0" borderId="20" xfId="0" applyBorder="1"/>
    <xf numFmtId="0" fontId="0" fillId="0" borderId="18" xfId="0" applyBorder="1"/>
    <xf numFmtId="0" fontId="0" fillId="0" borderId="9" xfId="0" applyBorder="1" applyAlignment="1"/>
    <xf numFmtId="0" fontId="0" fillId="0" borderId="19" xfId="0" applyBorder="1" applyAlignment="1"/>
    <xf numFmtId="9" fontId="19" fillId="0" borderId="11" xfId="15" applyFont="1" applyFill="1" applyBorder="1" applyProtection="1">
      <alignment horizontal="center" vertical="center"/>
    </xf>
    <xf numFmtId="0" fontId="28" fillId="0" borderId="0" xfId="0" applyFont="1" applyFill="1" applyAlignment="1" applyProtection="1">
      <alignment vertical="center" wrapText="1"/>
    </xf>
    <xf numFmtId="0" fontId="28" fillId="0" borderId="9" xfId="0" applyFont="1" applyFill="1" applyBorder="1" applyAlignment="1" applyProtection="1">
      <alignment vertical="center" wrapText="1"/>
    </xf>
    <xf numFmtId="0" fontId="44" fillId="0" borderId="0" xfId="0" applyFont="1" applyFill="1" applyAlignment="1" applyProtection="1">
      <alignment horizontal="center" vertical="center"/>
    </xf>
    <xf numFmtId="0" fontId="44" fillId="0" borderId="9" xfId="0" applyFont="1" applyFill="1" applyBorder="1" applyAlignment="1" applyProtection="1">
      <alignment horizontal="center" vertical="center"/>
    </xf>
    <xf numFmtId="0" fontId="27" fillId="0" borderId="8" xfId="14" applyFont="1" applyFill="1" applyBorder="1" applyProtection="1">
      <protection locked="0"/>
    </xf>
    <xf numFmtId="1" fontId="27" fillId="0" borderId="8" xfId="13" applyNumberFormat="1" applyFont="1" applyFill="1" applyBorder="1" applyAlignment="1" applyProtection="1">
      <alignment horizontal="left" vertical="center" wrapText="1"/>
      <protection locked="0"/>
    </xf>
    <xf numFmtId="9" fontId="27" fillId="0" borderId="8" xfId="2" applyFont="1" applyFill="1" applyBorder="1" applyAlignment="1">
      <alignment horizontal="center" vertical="center"/>
    </xf>
    <xf numFmtId="2" fontId="27" fillId="0" borderId="8" xfId="13" applyNumberFormat="1" applyFont="1" applyFill="1" applyBorder="1" applyAlignment="1" applyProtection="1">
      <alignment horizontal="center" vertical="center" wrapText="1"/>
      <protection locked="0"/>
    </xf>
    <xf numFmtId="1" fontId="27" fillId="0" borderId="8" xfId="13" applyNumberFormat="1" applyFont="1" applyFill="1" applyBorder="1" applyAlignment="1" applyProtection="1">
      <alignment horizontal="center" vertical="center" wrapText="1"/>
      <protection locked="0"/>
    </xf>
    <xf numFmtId="169" fontId="27" fillId="0" borderId="8" xfId="13" applyNumberFormat="1" applyFont="1" applyFill="1" applyBorder="1" applyAlignment="1" applyProtection="1">
      <alignment horizontal="left" vertical="center" wrapText="1"/>
    </xf>
    <xf numFmtId="1" fontId="27" fillId="0" borderId="8" xfId="13" applyNumberFormat="1" applyFont="1" applyFill="1" applyBorder="1" applyAlignment="1" applyProtection="1">
      <alignment horizontal="center" vertical="center" wrapText="1"/>
    </xf>
    <xf numFmtId="169" fontId="27" fillId="0" borderId="8" xfId="13" applyNumberFormat="1" applyFont="1" applyFill="1" applyBorder="1" applyAlignment="1" applyProtection="1">
      <alignment horizontal="left" vertical="center" wrapText="1"/>
      <protection locked="0"/>
    </xf>
    <xf numFmtId="169" fontId="27" fillId="0" borderId="14" xfId="13" applyNumberFormat="1" applyFont="1" applyFill="1" applyBorder="1" applyAlignment="1" applyProtection="1">
      <alignment horizontal="left" vertical="center" wrapText="1"/>
      <protection locked="0"/>
    </xf>
    <xf numFmtId="0" fontId="16" fillId="0" borderId="0" xfId="14" applyFont="1" applyFill="1" applyAlignment="1" applyProtection="1">
      <alignment vertical="center"/>
      <protection locked="0"/>
    </xf>
    <xf numFmtId="9" fontId="16" fillId="0" borderId="0" xfId="15" applyFont="1" applyFill="1" applyProtection="1">
      <alignment horizontal="center" vertical="center"/>
      <protection locked="0"/>
    </xf>
    <xf numFmtId="2" fontId="16" fillId="0" borderId="0" xfId="14" applyNumberFormat="1" applyFont="1" applyFill="1" applyProtection="1">
      <protection locked="0"/>
    </xf>
    <xf numFmtId="0" fontId="16" fillId="0" borderId="0" xfId="14" applyFont="1" applyFill="1" applyAlignment="1" applyProtection="1">
      <alignment horizontal="left"/>
      <protection locked="0"/>
    </xf>
    <xf numFmtId="0" fontId="0" fillId="0" borderId="13" xfId="0" applyBorder="1" applyAlignment="1"/>
    <xf numFmtId="2" fontId="17" fillId="0" borderId="0" xfId="0" applyNumberFormat="1" applyFont="1" applyFill="1" applyBorder="1" applyAlignment="1" applyProtection="1">
      <alignment horizontal="center" vertical="center"/>
      <protection locked="0"/>
    </xf>
    <xf numFmtId="0" fontId="17" fillId="0" borderId="9" xfId="0" applyFont="1" applyFill="1" applyBorder="1" applyAlignment="1" applyProtection="1">
      <alignment horizontal="center" vertical="center"/>
      <protection locked="0"/>
    </xf>
    <xf numFmtId="0" fontId="28" fillId="0" borderId="0" xfId="0" applyFont="1" applyFill="1" applyAlignment="1" applyProtection="1">
      <alignment horizontal="left" vertical="center" wrapText="1" indent="4"/>
    </xf>
    <xf numFmtId="0" fontId="28" fillId="0" borderId="9" xfId="0" applyFont="1" applyFill="1" applyBorder="1" applyAlignment="1" applyProtection="1">
      <alignment horizontal="left" vertical="center" wrapText="1" indent="4"/>
    </xf>
    <xf numFmtId="0" fontId="17" fillId="0" borderId="0" xfId="0" applyFont="1" applyFill="1" applyBorder="1" applyAlignment="1" applyProtection="1">
      <alignment horizontal="right" vertical="center" wrapText="1"/>
    </xf>
    <xf numFmtId="0" fontId="19" fillId="0" borderId="0" xfId="0" applyFont="1" applyFill="1" applyBorder="1" applyAlignment="1" applyProtection="1">
      <alignment horizontal="right" vertical="center" wrapText="1"/>
    </xf>
    <xf numFmtId="0" fontId="19" fillId="0" borderId="9" xfId="0" applyFont="1" applyFill="1" applyBorder="1" applyAlignment="1" applyProtection="1">
      <alignment horizontal="right" vertical="center" wrapText="1"/>
    </xf>
    <xf numFmtId="0" fontId="17" fillId="0" borderId="9" xfId="0" applyFont="1" applyFill="1" applyBorder="1" applyAlignment="1" applyProtection="1">
      <alignment horizontal="right" vertical="center" wrapText="1"/>
    </xf>
    <xf numFmtId="14" fontId="17" fillId="0" borderId="0" xfId="0" applyNumberFormat="1" applyFont="1" applyFill="1" applyBorder="1" applyAlignment="1" applyProtection="1">
      <alignment horizontal="center" vertical="center" wrapText="1"/>
    </xf>
    <xf numFmtId="0" fontId="17" fillId="0" borderId="0" xfId="0" applyFont="1" applyFill="1" applyBorder="1" applyAlignment="1" applyProtection="1">
      <alignment horizontal="center" vertical="center" wrapText="1"/>
    </xf>
    <xf numFmtId="9" fontId="5" fillId="0" borderId="0" xfId="2" applyFont="1" applyFill="1" applyBorder="1" applyAlignment="1">
      <alignment horizontal="center" vertical="center"/>
    </xf>
    <xf numFmtId="0" fontId="45" fillId="0" borderId="10" xfId="13" applyFont="1" applyFill="1" applyBorder="1" applyAlignment="1" applyProtection="1">
      <alignment horizontal="center" vertical="top" textRotation="90" wrapText="1"/>
    </xf>
    <xf numFmtId="0" fontId="45" fillId="0" borderId="11" xfId="13" applyFont="1" applyFill="1" applyBorder="1" applyAlignment="1" applyProtection="1">
      <alignment horizontal="center" vertical="top" textRotation="90" wrapText="1"/>
    </xf>
    <xf numFmtId="0" fontId="31" fillId="0" borderId="10" xfId="13" applyFont="1" applyFill="1" applyBorder="1" applyAlignment="1" applyProtection="1">
      <alignment horizontal="center" vertical="top" textRotation="90" wrapText="1"/>
    </xf>
    <xf numFmtId="0" fontId="31" fillId="0" borderId="11" xfId="13" applyFont="1" applyFill="1" applyBorder="1" applyAlignment="1" applyProtection="1">
      <alignment horizontal="center" vertical="top" textRotation="90" wrapText="1"/>
    </xf>
    <xf numFmtId="0" fontId="17" fillId="0" borderId="0" xfId="0" applyFont="1" applyFill="1" applyAlignment="1" applyProtection="1">
      <alignment horizontal="center" vertical="center"/>
    </xf>
    <xf numFmtId="0" fontId="17" fillId="0" borderId="9" xfId="0" applyFont="1" applyFill="1" applyBorder="1" applyAlignment="1" applyProtection="1">
      <alignment horizontal="center" vertical="center"/>
    </xf>
    <xf numFmtId="14" fontId="17" fillId="0" borderId="9" xfId="0" applyNumberFormat="1" applyFont="1" applyFill="1" applyBorder="1" applyAlignment="1" applyProtection="1">
      <alignment horizontal="center" vertical="center" wrapText="1"/>
    </xf>
    <xf numFmtId="0" fontId="0" fillId="0" borderId="13" xfId="8" applyFont="1" applyBorder="1" applyAlignment="1">
      <alignment horizontal="right" wrapText="1"/>
    </xf>
    <xf numFmtId="0" fontId="7" fillId="0" borderId="9" xfId="8" applyBorder="1" applyAlignment="1">
      <alignment horizontal="right"/>
    </xf>
    <xf numFmtId="14" fontId="7" fillId="0" borderId="16" xfId="9" applyNumberFormat="1" applyFont="1" applyBorder="1" applyAlignment="1">
      <alignment horizontal="center" vertical="center"/>
    </xf>
    <xf numFmtId="0" fontId="32" fillId="5" borderId="8" xfId="0" applyFont="1" applyFill="1" applyBorder="1" applyAlignment="1">
      <alignment horizontal="center" vertical="center" wrapText="1"/>
    </xf>
    <xf numFmtId="0" fontId="32" fillId="5" borderId="8" xfId="0" applyFont="1" applyFill="1" applyBorder="1" applyAlignment="1">
      <alignment horizontal="center" vertical="center"/>
    </xf>
    <xf numFmtId="0" fontId="32" fillId="6" borderId="8" xfId="0" applyFont="1" applyFill="1" applyBorder="1" applyAlignment="1">
      <alignment horizontal="center" vertical="center" wrapText="1"/>
    </xf>
    <xf numFmtId="0" fontId="32" fillId="6" borderId="8" xfId="0" applyFont="1" applyFill="1" applyBorder="1" applyAlignment="1">
      <alignment horizontal="center" vertical="center"/>
    </xf>
    <xf numFmtId="0" fontId="32" fillId="7" borderId="8" xfId="0" applyFont="1" applyFill="1" applyBorder="1" applyAlignment="1">
      <alignment horizontal="center" vertical="center" wrapText="1"/>
    </xf>
    <xf numFmtId="0" fontId="32" fillId="7" borderId="8" xfId="0" applyFont="1" applyFill="1" applyBorder="1" applyAlignment="1">
      <alignment horizontal="center" vertical="center"/>
    </xf>
    <xf numFmtId="0" fontId="43" fillId="0" borderId="16" xfId="0" applyFont="1" applyBorder="1" applyAlignment="1">
      <alignment horizontal="center" vertical="center"/>
    </xf>
    <xf numFmtId="0" fontId="39" fillId="0" borderId="12" xfId="0" applyFont="1" applyBorder="1" applyAlignment="1">
      <alignment horizontal="center" vertical="center" textRotation="90" wrapText="1"/>
    </xf>
    <xf numFmtId="0" fontId="39" fillId="0" borderId="17" xfId="0" applyFont="1" applyBorder="1" applyAlignment="1">
      <alignment horizontal="center" vertical="center" textRotation="90" wrapText="1"/>
    </xf>
    <xf numFmtId="0" fontId="39" fillId="0" borderId="20" xfId="0" applyFont="1" applyBorder="1" applyAlignment="1">
      <alignment horizontal="center" vertical="center" textRotation="90" wrapText="1"/>
    </xf>
    <xf numFmtId="0" fontId="39" fillId="0" borderId="21" xfId="0" applyFont="1" applyBorder="1" applyAlignment="1">
      <alignment horizontal="center" vertical="center" textRotation="90" wrapText="1"/>
    </xf>
    <xf numFmtId="0" fontId="39" fillId="0" borderId="0" xfId="0" applyFont="1" applyBorder="1" applyAlignment="1">
      <alignment horizontal="center" vertical="center" textRotation="90" wrapText="1"/>
    </xf>
    <xf numFmtId="0" fontId="39" fillId="0" borderId="18" xfId="0" applyFont="1" applyBorder="1" applyAlignment="1">
      <alignment horizontal="center" vertical="center" textRotation="90" wrapText="1"/>
    </xf>
    <xf numFmtId="0" fontId="39" fillId="0" borderId="13" xfId="0" applyFont="1" applyBorder="1" applyAlignment="1">
      <alignment horizontal="center" vertical="center" textRotation="90" wrapText="1"/>
    </xf>
    <xf numFmtId="0" fontId="39" fillId="0" borderId="9" xfId="0" applyFont="1" applyBorder="1" applyAlignment="1">
      <alignment horizontal="center" vertical="center" textRotation="90" wrapText="1"/>
    </xf>
    <xf numFmtId="0" fontId="39" fillId="0" borderId="19" xfId="0" applyFont="1" applyBorder="1" applyAlignment="1">
      <alignment horizontal="center" vertical="center" textRotation="90" wrapText="1"/>
    </xf>
    <xf numFmtId="0" fontId="0" fillId="0" borderId="14" xfId="8" applyFont="1" applyBorder="1" applyAlignment="1">
      <alignment horizontal="right" wrapText="1"/>
    </xf>
    <xf numFmtId="0" fontId="0" fillId="0" borderId="16" xfId="8" applyFont="1" applyBorder="1" applyAlignment="1">
      <alignment horizontal="right" wrapText="1"/>
    </xf>
    <xf numFmtId="167" fontId="0" fillId="3" borderId="4" xfId="0" applyNumberFormat="1" applyFill="1" applyBorder="1" applyAlignment="1">
      <alignment horizontal="left" vertical="center" wrapText="1" indent="1"/>
    </xf>
    <xf numFmtId="167" fontId="0" fillId="3" borderId="0" xfId="0" applyNumberFormat="1" applyFill="1" applyBorder="1" applyAlignment="1">
      <alignment horizontal="left" vertical="center" wrapText="1" indent="1"/>
    </xf>
    <xf numFmtId="167" fontId="0" fillId="3" borderId="5" xfId="0" applyNumberFormat="1" applyFill="1" applyBorder="1" applyAlignment="1">
      <alignment horizontal="left" vertical="center" wrapText="1" indent="1"/>
    </xf>
    <xf numFmtId="0" fontId="7" fillId="0" borderId="16" xfId="8" applyBorder="1" applyAlignment="1">
      <alignment horizontal="right"/>
    </xf>
    <xf numFmtId="0" fontId="1" fillId="0" borderId="16" xfId="0" applyFont="1" applyBorder="1" applyAlignment="1">
      <alignment horizontal="center" wrapText="1"/>
    </xf>
    <xf numFmtId="0" fontId="33" fillId="8" borderId="17" xfId="0" applyFont="1" applyFill="1" applyBorder="1" applyAlignment="1">
      <alignment horizontal="center" vertical="center" textRotation="90"/>
    </xf>
    <xf numFmtId="0" fontId="33" fillId="8" borderId="20" xfId="0" applyFont="1" applyFill="1" applyBorder="1" applyAlignment="1">
      <alignment horizontal="center" vertical="center" textRotation="90"/>
    </xf>
    <xf numFmtId="0" fontId="33" fillId="8" borderId="0" xfId="0" applyFont="1" applyFill="1" applyBorder="1" applyAlignment="1">
      <alignment horizontal="center" vertical="center" textRotation="90"/>
    </xf>
    <xf numFmtId="0" fontId="33" fillId="8" borderId="18" xfId="0" applyFont="1" applyFill="1" applyBorder="1" applyAlignment="1">
      <alignment horizontal="center" vertical="center" textRotation="90"/>
    </xf>
    <xf numFmtId="0" fontId="33" fillId="8" borderId="9" xfId="0" applyFont="1" applyFill="1" applyBorder="1" applyAlignment="1">
      <alignment horizontal="center" vertical="center" textRotation="90"/>
    </xf>
    <xf numFmtId="0" fontId="33" fillId="8" borderId="19" xfId="0" applyFont="1" applyFill="1" applyBorder="1" applyAlignment="1">
      <alignment horizontal="center" vertical="center" textRotation="90"/>
    </xf>
    <xf numFmtId="0" fontId="33" fillId="0" borderId="12" xfId="0" applyFont="1" applyBorder="1" applyAlignment="1">
      <alignment horizontal="center" vertical="center" textRotation="90"/>
    </xf>
    <xf numFmtId="0" fontId="33" fillId="0" borderId="17" xfId="0" applyFont="1" applyBorder="1" applyAlignment="1">
      <alignment horizontal="center" vertical="center" textRotation="90"/>
    </xf>
    <xf numFmtId="0" fontId="33" fillId="0" borderId="20" xfId="0" applyFont="1" applyBorder="1" applyAlignment="1">
      <alignment horizontal="center" vertical="center" textRotation="90"/>
    </xf>
    <xf numFmtId="0" fontId="33" fillId="0" borderId="21" xfId="0" applyFont="1" applyBorder="1" applyAlignment="1">
      <alignment horizontal="center" vertical="center" textRotation="90"/>
    </xf>
    <xf numFmtId="0" fontId="33" fillId="0" borderId="0" xfId="0" applyFont="1" applyBorder="1" applyAlignment="1">
      <alignment horizontal="center" vertical="center" textRotation="90"/>
    </xf>
    <xf numFmtId="0" fontId="33" fillId="0" borderId="18" xfId="0" applyFont="1" applyBorder="1" applyAlignment="1">
      <alignment horizontal="center" vertical="center" textRotation="90"/>
    </xf>
    <xf numFmtId="0" fontId="33" fillId="0" borderId="13" xfId="0" applyFont="1" applyBorder="1" applyAlignment="1">
      <alignment horizontal="center" vertical="center" textRotation="90"/>
    </xf>
    <xf numFmtId="0" fontId="33" fillId="0" borderId="9" xfId="0" applyFont="1" applyBorder="1" applyAlignment="1">
      <alignment horizontal="center" vertical="center" textRotation="90"/>
    </xf>
    <xf numFmtId="0" fontId="33" fillId="0" borderId="19" xfId="0" applyFont="1" applyBorder="1" applyAlignment="1">
      <alignment horizontal="center" vertical="center" textRotation="90"/>
    </xf>
    <xf numFmtId="9" fontId="40" fillId="0" borderId="16" xfId="2" applyFont="1" applyFill="1" applyBorder="1" applyAlignment="1">
      <alignment horizontal="center" vertical="center"/>
    </xf>
    <xf numFmtId="1" fontId="42" fillId="0" borderId="16" xfId="2" applyNumberFormat="1" applyFont="1" applyFill="1" applyBorder="1" applyAlignment="1">
      <alignment horizontal="left" vertical="center"/>
    </xf>
    <xf numFmtId="0" fontId="41" fillId="0" borderId="12" xfId="0" applyFont="1" applyBorder="1" applyAlignment="1">
      <alignment horizontal="left" vertical="center" wrapText="1" indent="19"/>
    </xf>
    <xf numFmtId="0" fontId="41" fillId="0" borderId="17" xfId="0" applyFont="1" applyBorder="1" applyAlignment="1">
      <alignment horizontal="left" vertical="center" wrapText="1" indent="19"/>
    </xf>
    <xf numFmtId="0" fontId="41" fillId="0" borderId="21" xfId="0" applyFont="1" applyBorder="1" applyAlignment="1">
      <alignment horizontal="left" vertical="center" wrapText="1" indent="19"/>
    </xf>
    <xf numFmtId="0" fontId="41" fillId="0" borderId="0" xfId="0" applyFont="1" applyBorder="1" applyAlignment="1">
      <alignment horizontal="left" vertical="center" wrapText="1" indent="19"/>
    </xf>
    <xf numFmtId="0" fontId="41" fillId="0" borderId="13" xfId="0" applyFont="1" applyBorder="1" applyAlignment="1">
      <alignment horizontal="left" vertical="center" wrapText="1" indent="19"/>
    </xf>
    <xf numFmtId="0" fontId="41" fillId="0" borderId="9" xfId="0" applyFont="1" applyBorder="1" applyAlignment="1">
      <alignment horizontal="left" vertical="center" wrapText="1" indent="19"/>
    </xf>
  </cellXfs>
  <cellStyles count="16">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Normal 2" xfId="13" xr:uid="{28272B92-633D-49ED-A4A7-5F1C0528DAF0}"/>
    <cellStyle name="Normal 3" xfId="14" xr:uid="{7F49057B-2D0A-472A-9B95-B99A343B8CEF}"/>
    <cellStyle name="Percent" xfId="2" builtinId="5"/>
    <cellStyle name="Percent 2" xfId="15" xr:uid="{4652B750-917F-4DE8-9137-DD9C185C6A2A}"/>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9">
    <dxf>
      <fill>
        <patternFill>
          <bgColor rgb="FFFF0000"/>
        </patternFill>
      </fill>
    </dxf>
    <dxf>
      <fill>
        <patternFill>
          <bgColor rgb="FF00B050"/>
        </patternFill>
      </fill>
    </dxf>
    <dxf>
      <fill>
        <patternFill>
          <bgColor rgb="FF7030A0"/>
        </patternFill>
      </fill>
      <border>
        <left/>
        <right/>
      </border>
    </dxf>
    <dxf>
      <fill>
        <patternFill>
          <bgColor rgb="FFFF0000"/>
        </patternFill>
      </fill>
    </dxf>
    <dxf>
      <fill>
        <gradientFill degree="90">
          <stop position="0">
            <color theme="0"/>
          </stop>
          <stop position="1">
            <color theme="9" tint="0.80001220740379042"/>
          </stop>
        </gradientFill>
      </fill>
      <border>
        <left style="thin">
          <color rgb="FFC00000"/>
        </left>
        <right style="thin">
          <color rgb="FFC00000"/>
        </right>
        <vertical/>
        <horizontal/>
      </border>
    </dxf>
    <dxf>
      <fill>
        <patternFill>
          <bgColor theme="2" tint="-9.9948118533890809E-2"/>
        </patternFill>
      </fill>
    </dxf>
    <dxf>
      <fill>
        <patternFill>
          <bgColor theme="0" tint="-0.14996795556505021"/>
        </patternFill>
      </fill>
    </dxf>
    <dxf>
      <fill>
        <patternFill>
          <bgColor rgb="FF92D050"/>
        </patternFill>
      </fill>
    </dxf>
    <dxf>
      <fill>
        <patternFill>
          <bgColor theme="0" tint="-0.14996795556505021"/>
        </patternFill>
      </fill>
    </dxf>
    <dxf>
      <fill>
        <patternFill>
          <bgColor rgb="FFFF0000"/>
        </patternFill>
      </fill>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8"/>
      <tableStyleElement type="headerRow" dxfId="17"/>
      <tableStyleElement type="totalRow" dxfId="16"/>
      <tableStyleElement type="firstColumn" dxfId="15"/>
      <tableStyleElement type="lastColumn" dxfId="14"/>
      <tableStyleElement type="firstRowStripe" dxfId="13"/>
      <tableStyleElement type="secondRowStripe" dxfId="12"/>
      <tableStyleElement type="firstColumnStripe" dxfId="11"/>
      <tableStyleElement type="secondColumnStripe" dxfId="10"/>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C0C0C0"/>
      <color rgb="FF215881"/>
      <color rgb="FF42648A"/>
      <color rgb="FF969696"/>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2</xdr:col>
      <xdr:colOff>3809</xdr:colOff>
      <xdr:row>0</xdr:row>
      <xdr:rowOff>0</xdr:rowOff>
    </xdr:from>
    <xdr:ext cx="824134" cy="879231"/>
    <xdr:pic>
      <xdr:nvPicPr>
        <xdr:cNvPr id="2" name="Resim 2" descr="metin içeren bir resim&#10;&#10;Açıklama otomatik olarak oluşturuldu">
          <a:extLst>
            <a:ext uri="{FF2B5EF4-FFF2-40B4-BE49-F238E27FC236}">
              <a16:creationId xmlns:a16="http://schemas.microsoft.com/office/drawing/2014/main" id="{13377396-6602-4AEF-9C30-5F2E28B0DBB3}"/>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26597" y="0"/>
          <a:ext cx="824134" cy="879231"/>
        </a:xfrm>
        <a:prstGeom prst="rect">
          <a:avLst/>
        </a:prstGeom>
      </xdr:spPr>
    </xdr:pic>
    <xdr:clientData/>
  </xdr:oneCellAnchor>
  <xdr:twoCellAnchor>
    <xdr:from>
      <xdr:col>20</xdr:col>
      <xdr:colOff>69272</xdr:colOff>
      <xdr:row>7</xdr:row>
      <xdr:rowOff>290944</xdr:rowOff>
    </xdr:from>
    <xdr:to>
      <xdr:col>27</xdr:col>
      <xdr:colOff>27709</xdr:colOff>
      <xdr:row>11</xdr:row>
      <xdr:rowOff>430362</xdr:rowOff>
    </xdr:to>
    <xdr:grpSp>
      <xdr:nvGrpSpPr>
        <xdr:cNvPr id="6" name="Group 5">
          <a:extLst>
            <a:ext uri="{FF2B5EF4-FFF2-40B4-BE49-F238E27FC236}">
              <a16:creationId xmlns:a16="http://schemas.microsoft.com/office/drawing/2014/main" id="{1C72A968-3FAF-4048-A8C8-06D0E6C5FFF9}"/>
            </a:ext>
          </a:extLst>
        </xdr:cNvPr>
        <xdr:cNvGrpSpPr/>
      </xdr:nvGrpSpPr>
      <xdr:grpSpPr>
        <a:xfrm>
          <a:off x="15517090" y="1413162"/>
          <a:ext cx="4128655" cy="2217600"/>
          <a:chOff x="15517090" y="1413162"/>
          <a:chExt cx="4128655" cy="2065200"/>
        </a:xfrm>
      </xdr:grpSpPr>
      <xdr:pic>
        <xdr:nvPicPr>
          <xdr:cNvPr id="3" name="Picture 2">
            <a:extLst>
              <a:ext uri="{FF2B5EF4-FFF2-40B4-BE49-F238E27FC236}">
                <a16:creationId xmlns:a16="http://schemas.microsoft.com/office/drawing/2014/main" id="{45A8FA76-1E53-4551-8296-A60E0E730EF1}"/>
              </a:ext>
            </a:extLst>
          </xdr:cNvPr>
          <xdr:cNvPicPr>
            <a:picLocks noChangeAspect="1"/>
          </xdr:cNvPicPr>
        </xdr:nvPicPr>
        <xdr:blipFill rotWithShape="1">
          <a:blip xmlns:r="http://schemas.openxmlformats.org/officeDocument/2006/relationships" r:embed="rId2"/>
          <a:srcRect r="84455"/>
          <a:stretch/>
        </xdr:blipFill>
        <xdr:spPr>
          <a:xfrm>
            <a:off x="15517090" y="1413163"/>
            <a:ext cx="1634837" cy="2065199"/>
          </a:xfrm>
          <a:prstGeom prst="rect">
            <a:avLst/>
          </a:prstGeom>
        </xdr:spPr>
      </xdr:pic>
      <xdr:pic>
        <xdr:nvPicPr>
          <xdr:cNvPr id="4" name="Picture 3">
            <a:extLst>
              <a:ext uri="{FF2B5EF4-FFF2-40B4-BE49-F238E27FC236}">
                <a16:creationId xmlns:a16="http://schemas.microsoft.com/office/drawing/2014/main" id="{E0F15127-7224-454F-ADCD-02EA6D3CADC0}"/>
              </a:ext>
            </a:extLst>
          </xdr:cNvPr>
          <xdr:cNvPicPr>
            <a:picLocks noChangeAspect="1"/>
          </xdr:cNvPicPr>
        </xdr:nvPicPr>
        <xdr:blipFill rotWithShape="1">
          <a:blip xmlns:r="http://schemas.openxmlformats.org/officeDocument/2006/relationships" r:embed="rId2"/>
          <a:srcRect l="38073" r="46513"/>
          <a:stretch/>
        </xdr:blipFill>
        <xdr:spPr>
          <a:xfrm>
            <a:off x="17151927" y="1413163"/>
            <a:ext cx="1620982" cy="2065199"/>
          </a:xfrm>
          <a:prstGeom prst="rect">
            <a:avLst/>
          </a:prstGeom>
        </xdr:spPr>
      </xdr:pic>
      <xdr:pic>
        <xdr:nvPicPr>
          <xdr:cNvPr id="5" name="Picture 4">
            <a:extLst>
              <a:ext uri="{FF2B5EF4-FFF2-40B4-BE49-F238E27FC236}">
                <a16:creationId xmlns:a16="http://schemas.microsoft.com/office/drawing/2014/main" id="{A2DDFE6F-52FF-4669-AEDE-EE0F7E6CA1C9}"/>
              </a:ext>
            </a:extLst>
          </xdr:cNvPr>
          <xdr:cNvPicPr>
            <a:picLocks noChangeAspect="1"/>
          </xdr:cNvPicPr>
        </xdr:nvPicPr>
        <xdr:blipFill rotWithShape="1">
          <a:blip xmlns:r="http://schemas.openxmlformats.org/officeDocument/2006/relationships" r:embed="rId2"/>
          <a:srcRect l="53487" r="38082"/>
          <a:stretch/>
        </xdr:blipFill>
        <xdr:spPr>
          <a:xfrm>
            <a:off x="18759054" y="1413162"/>
            <a:ext cx="886691" cy="2065199"/>
          </a:xfrm>
          <a:prstGeom prst="rect">
            <a:avLst/>
          </a:prstGeom>
        </xdr:spPr>
      </xdr:pic>
    </xdr:grpSp>
    <xdr:clientData/>
  </xdr:twoCellAnchor>
</xdr:wsDr>
</file>

<file path=xl/drawings/drawing2.xml><?xml version="1.0" encoding="utf-8"?>
<xdr:wsDr xmlns:xdr="http://schemas.openxmlformats.org/drawingml/2006/spreadsheetDrawing" xmlns:a="http://schemas.openxmlformats.org/drawingml/2006/main">
  <xdr:oneCellAnchor>
    <xdr:from>
      <xdr:col>2</xdr:col>
      <xdr:colOff>19684</xdr:colOff>
      <xdr:row>0</xdr:row>
      <xdr:rowOff>0</xdr:rowOff>
    </xdr:from>
    <xdr:ext cx="1636821" cy="1746250"/>
    <xdr:pic>
      <xdr:nvPicPr>
        <xdr:cNvPr id="2" name="Resim 2" descr="metin içeren bir resim&#10;&#10;Açıklama otomatik olarak oluşturuldu">
          <a:extLst>
            <a:ext uri="{FF2B5EF4-FFF2-40B4-BE49-F238E27FC236}">
              <a16:creationId xmlns:a16="http://schemas.microsoft.com/office/drawing/2014/main" id="{A3098B86-89FC-4AE7-B96E-CA87195CB44B}"/>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16559" y="0"/>
          <a:ext cx="1636821" cy="1746250"/>
        </a:xfrm>
        <a:prstGeom prst="rect">
          <a:avLst/>
        </a:prstGeom>
      </xdr:spPr>
    </xdr:pic>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DevTeam/Mehmet/composerjsonproducer.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sult"/>
      <sheetName val="full_list"/>
      <sheetName val="vvt"/>
      <sheetName val="hcs"/>
      <sheetName val="root"/>
      <sheetName val="keywords"/>
      <sheetName val="authors"/>
      <sheetName val="support"/>
      <sheetName val="scripts"/>
      <sheetName val="config"/>
    </sheetNames>
    <sheetDataSet>
      <sheetData sheetId="0">
        <row r="1">
          <cell r="C1" t="str">
            <v>vvt</v>
          </cell>
        </row>
      </sheetData>
      <sheetData sheetId="1"/>
      <sheetData sheetId="2"/>
      <sheetData sheetId="3"/>
      <sheetData sheetId="4"/>
      <sheetData sheetId="5"/>
      <sheetData sheetId="6"/>
      <sheetData sheetId="7"/>
      <sheetData sheetId="8"/>
      <sheetData sheetId="9"/>
    </sheetDataSet>
  </externalBook>
</externalLink>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EDAAD7-FADF-43B3-8ADD-BF192C2A16F0}">
  <sheetPr codeName="Sheet2">
    <pageSetUpPr fitToPage="1"/>
  </sheetPr>
  <dimension ref="A1:T292"/>
  <sheetViews>
    <sheetView topLeftCell="B1" zoomScale="55" zoomScaleNormal="55" zoomScaleSheetLayoutView="130" workbookViewId="0">
      <pane ySplit="1548" activePane="bottomLeft"/>
      <selection activeCell="B1" sqref="B1:B1048576"/>
      <selection pane="bottomLeft" activeCell="AE11" sqref="AE11"/>
    </sheetView>
  </sheetViews>
  <sheetFormatPr defaultColWidth="8.77734375" defaultRowHeight="12" x14ac:dyDescent="0.25"/>
  <cols>
    <col min="1" max="1" width="4.88671875" style="35" customWidth="1"/>
    <col min="2" max="2" width="4.21875" style="96" customWidth="1"/>
    <col min="3" max="3" width="6.6640625" style="35" customWidth="1"/>
    <col min="4" max="4" width="46.44140625" style="35" customWidth="1"/>
    <col min="5" max="5" width="26.88671875" style="35" customWidth="1"/>
    <col min="6" max="6" width="6.88671875" style="97" customWidth="1"/>
    <col min="7" max="7" width="11" style="98" customWidth="1"/>
    <col min="8" max="8" width="8.77734375" style="35" customWidth="1"/>
    <col min="9" max="10" width="9" style="99" customWidth="1"/>
    <col min="11" max="12" width="10" style="35" customWidth="1"/>
    <col min="13" max="13" width="12.6640625" style="35" customWidth="1"/>
    <col min="14" max="14" width="10" style="35" customWidth="1"/>
    <col min="15" max="15" width="8.88671875" style="35" customWidth="1"/>
    <col min="16" max="16" width="7.77734375" style="35" customWidth="1"/>
    <col min="17" max="17" width="7.88671875" style="35" customWidth="1"/>
    <col min="18" max="19" width="6.77734375" style="35" customWidth="1"/>
    <col min="20" max="20" width="10" style="35" customWidth="1"/>
    <col min="21" max="16384" width="8.77734375" style="55"/>
  </cols>
  <sheetData>
    <row r="1" spans="1:20" s="57" customFormat="1" ht="11.4" customHeight="1" x14ac:dyDescent="0.25">
      <c r="A1" s="116"/>
      <c r="B1" s="85"/>
      <c r="C1" s="66"/>
      <c r="D1" s="103" t="s">
        <v>395</v>
      </c>
      <c r="E1" s="103"/>
      <c r="F1" s="83"/>
      <c r="G1" s="105" t="s">
        <v>405</v>
      </c>
      <c r="H1" s="105"/>
      <c r="I1" s="110"/>
      <c r="J1" s="105" t="s">
        <v>425</v>
      </c>
      <c r="K1" s="105"/>
      <c r="L1" s="111">
        <f>N2/N1</f>
        <v>0</v>
      </c>
      <c r="M1" s="64" t="s">
        <v>398</v>
      </c>
      <c r="N1" s="69">
        <v>21</v>
      </c>
    </row>
    <row r="2" spans="1:20" s="57" customFormat="1" ht="11.4" customHeight="1" x14ac:dyDescent="0.25">
      <c r="A2" s="116"/>
      <c r="B2" s="85"/>
      <c r="C2" s="67"/>
      <c r="D2" s="103"/>
      <c r="E2" s="103"/>
      <c r="F2" s="83"/>
      <c r="G2" s="106" t="s">
        <v>399</v>
      </c>
      <c r="H2" s="106"/>
      <c r="I2" s="110"/>
      <c r="J2" s="105"/>
      <c r="K2" s="105"/>
      <c r="L2" s="111"/>
      <c r="M2" s="64" t="s">
        <v>397</v>
      </c>
      <c r="N2" s="70">
        <f>SUMIF($B$9:$B$1000, "main", F$9:$F$1000)</f>
        <v>0</v>
      </c>
    </row>
    <row r="3" spans="1:20" s="57" customFormat="1" ht="11.4" customHeight="1" x14ac:dyDescent="0.25">
      <c r="A3" s="116"/>
      <c r="B3" s="85"/>
      <c r="C3" s="67"/>
      <c r="D3" s="103"/>
      <c r="E3" s="103"/>
      <c r="F3" s="83"/>
      <c r="G3" s="105" t="s">
        <v>428</v>
      </c>
      <c r="H3" s="105"/>
      <c r="I3" s="109"/>
      <c r="J3" s="105" t="s">
        <v>426</v>
      </c>
      <c r="K3" s="105"/>
      <c r="L3" s="111">
        <f>N3/N4</f>
        <v>0</v>
      </c>
      <c r="M3" s="64" t="s">
        <v>401</v>
      </c>
      <c r="N3" s="71">
        <f>SUMIF($B$9:$B$1000, "sub", G$9:$G$1000)</f>
        <v>0</v>
      </c>
    </row>
    <row r="4" spans="1:20" s="57" customFormat="1" ht="11.4" customHeight="1" x14ac:dyDescent="0.25">
      <c r="A4" s="116"/>
      <c r="B4" s="85"/>
      <c r="C4" s="67"/>
      <c r="D4" s="103"/>
      <c r="E4" s="103"/>
      <c r="F4" s="83"/>
      <c r="G4" s="106" t="s">
        <v>220</v>
      </c>
      <c r="H4" s="106"/>
      <c r="I4" s="110"/>
      <c r="J4" s="105"/>
      <c r="K4" s="105"/>
      <c r="L4" s="111"/>
      <c r="M4" s="64" t="s">
        <v>400</v>
      </c>
      <c r="N4" s="71">
        <f>SUMIF($B$9:$B$1000, "sub", H$9:$H$1000)</f>
        <v>701</v>
      </c>
    </row>
    <row r="5" spans="1:20" s="57" customFormat="1" ht="11.4" customHeight="1" x14ac:dyDescent="0.25">
      <c r="A5" s="116"/>
      <c r="B5" s="85"/>
      <c r="C5" s="67"/>
      <c r="D5" s="103"/>
      <c r="E5" s="103"/>
      <c r="F5" s="83"/>
      <c r="G5" s="105" t="s">
        <v>429</v>
      </c>
      <c r="H5" s="105"/>
      <c r="I5" s="109"/>
      <c r="J5" s="105" t="s">
        <v>427</v>
      </c>
      <c r="K5" s="105"/>
      <c r="L5" s="101" t="str">
        <f ca="1">N5&amp;" gün/day(s)"</f>
        <v>89044 gün/day(s)</v>
      </c>
      <c r="M5" s="64" t="s">
        <v>404</v>
      </c>
      <c r="N5" s="71">
        <f ca="1">-1*SUMIF(L$9:$L$1000,"&lt;0")</f>
        <v>89044</v>
      </c>
    </row>
    <row r="6" spans="1:20" s="57" customFormat="1" ht="11.4" customHeight="1" x14ac:dyDescent="0.25">
      <c r="A6" s="117"/>
      <c r="B6" s="86"/>
      <c r="C6" s="68"/>
      <c r="D6" s="104"/>
      <c r="E6" s="104"/>
      <c r="F6" s="84"/>
      <c r="G6" s="107" t="s">
        <v>430</v>
      </c>
      <c r="H6" s="107"/>
      <c r="I6" s="118"/>
      <c r="J6" s="108"/>
      <c r="K6" s="108"/>
      <c r="L6" s="102"/>
      <c r="S6" s="63"/>
    </row>
    <row r="7" spans="1:20" ht="22.8" customHeight="1" x14ac:dyDescent="0.25">
      <c r="A7" s="114" t="s">
        <v>203</v>
      </c>
      <c r="B7" s="112" t="s">
        <v>202</v>
      </c>
      <c r="C7" s="48" t="s">
        <v>14</v>
      </c>
      <c r="D7" s="49" t="s">
        <v>15</v>
      </c>
      <c r="E7" s="47" t="s">
        <v>16</v>
      </c>
      <c r="F7" s="45" t="s">
        <v>21</v>
      </c>
      <c r="G7" s="48" t="s">
        <v>19</v>
      </c>
      <c r="H7" s="61" t="s">
        <v>204</v>
      </c>
      <c r="I7" s="62" t="s">
        <v>17</v>
      </c>
      <c r="J7" s="62" t="s">
        <v>18</v>
      </c>
      <c r="K7" s="65" t="s">
        <v>20</v>
      </c>
      <c r="L7" s="65" t="s">
        <v>207</v>
      </c>
      <c r="M7" s="44" t="s">
        <v>22</v>
      </c>
      <c r="N7" s="44" t="s">
        <v>23</v>
      </c>
      <c r="O7" s="44" t="s">
        <v>208</v>
      </c>
      <c r="P7" s="44" t="s">
        <v>209</v>
      </c>
      <c r="Q7" s="44" t="s">
        <v>210</v>
      </c>
      <c r="R7" s="44" t="s">
        <v>211</v>
      </c>
      <c r="S7" s="44" t="s">
        <v>212</v>
      </c>
      <c r="T7" s="53" t="s">
        <v>24</v>
      </c>
    </row>
    <row r="8" spans="1:20" ht="36" x14ac:dyDescent="0.25">
      <c r="A8" s="115"/>
      <c r="B8" s="113"/>
      <c r="C8" s="50" t="s">
        <v>14</v>
      </c>
      <c r="D8" s="51" t="s">
        <v>25</v>
      </c>
      <c r="E8" s="51" t="s">
        <v>26</v>
      </c>
      <c r="F8" s="82" t="s">
        <v>30</v>
      </c>
      <c r="G8" s="52" t="s">
        <v>206</v>
      </c>
      <c r="H8" s="51" t="s">
        <v>205</v>
      </c>
      <c r="I8" s="38" t="s">
        <v>27</v>
      </c>
      <c r="J8" s="38" t="s">
        <v>28</v>
      </c>
      <c r="K8" s="46" t="s">
        <v>29</v>
      </c>
      <c r="L8" s="46" t="s">
        <v>213</v>
      </c>
      <c r="M8" s="46" t="s">
        <v>31</v>
      </c>
      <c r="N8" s="46" t="s">
        <v>32</v>
      </c>
      <c r="O8" s="46" t="s">
        <v>214</v>
      </c>
      <c r="P8" s="46" t="s">
        <v>215</v>
      </c>
      <c r="Q8" s="46" t="s">
        <v>216</v>
      </c>
      <c r="R8" s="46" t="s">
        <v>217</v>
      </c>
      <c r="S8" s="46" t="s">
        <v>218</v>
      </c>
      <c r="T8" s="54" t="s">
        <v>33</v>
      </c>
    </row>
    <row r="9" spans="1:20" s="56" customFormat="1" ht="42.6" customHeight="1" x14ac:dyDescent="0.25">
      <c r="A9" s="87"/>
      <c r="B9" s="88" t="s">
        <v>392</v>
      </c>
      <c r="C9" s="88">
        <v>1</v>
      </c>
      <c r="D9" s="88" t="s">
        <v>34</v>
      </c>
      <c r="E9" s="88" t="s">
        <v>406</v>
      </c>
      <c r="F9" s="89">
        <f t="shared" ref="F9:F18" si="0">G9/H9</f>
        <v>0</v>
      </c>
      <c r="G9" s="90"/>
      <c r="H9" s="91">
        <v>3</v>
      </c>
      <c r="I9" s="92"/>
      <c r="J9" s="92" t="str">
        <f>IF(I9="","Enter starting date",WORKDAY.INTL(I9,H9-1,1,TATIL!A2:A23))</f>
        <v>Enter starting date</v>
      </c>
      <c r="K9" s="93">
        <f t="shared" ref="K9:K40" si="1">H9-G9</f>
        <v>3</v>
      </c>
      <c r="L9" s="93" t="e">
        <f t="shared" ref="L9:L46" ca="1" si="2">IF(B9="Main",IF(F9=1,_xlfn.DAYS(J9,N9),IF(_xlfn.DAYS(J9,TODAY())&gt;0,0,_xlfn.DAYS(J9,TODAY()))),"")</f>
        <v>#VALUE!</v>
      </c>
      <c r="M9" s="94"/>
      <c r="N9" s="94"/>
      <c r="O9" s="94"/>
      <c r="P9" s="94"/>
      <c r="Q9" s="94"/>
      <c r="R9" s="94"/>
      <c r="S9" s="94"/>
      <c r="T9" s="95"/>
    </row>
    <row r="10" spans="1:20" s="56" customFormat="1" ht="42.6" customHeight="1" x14ac:dyDescent="0.25">
      <c r="A10" s="87"/>
      <c r="B10" s="88" t="s">
        <v>393</v>
      </c>
      <c r="C10" s="88">
        <v>1.01</v>
      </c>
      <c r="D10" s="88" t="s">
        <v>431</v>
      </c>
      <c r="E10" s="88" t="s">
        <v>406</v>
      </c>
      <c r="F10" s="89">
        <f t="shared" si="0"/>
        <v>0</v>
      </c>
      <c r="G10" s="90"/>
      <c r="H10" s="91">
        <v>1</v>
      </c>
      <c r="I10" s="92"/>
      <c r="J10" s="92" t="str">
        <f>IF(I10="","Enter starting date",WORKDAY.INTL(I10,H10-1,1,TATIL!A3:A24))</f>
        <v>Enter starting date</v>
      </c>
      <c r="K10" s="93">
        <f t="shared" si="1"/>
        <v>1</v>
      </c>
      <c r="L10" s="93" t="str">
        <f t="shared" ca="1" si="2"/>
        <v/>
      </c>
      <c r="M10" s="94"/>
      <c r="N10" s="94"/>
      <c r="O10" s="94"/>
      <c r="P10" s="94"/>
      <c r="Q10" s="94"/>
      <c r="R10" s="94"/>
      <c r="S10" s="94"/>
      <c r="T10" s="95"/>
    </row>
    <row r="11" spans="1:20" s="56" customFormat="1" ht="42.6" customHeight="1" x14ac:dyDescent="0.25">
      <c r="A11" s="87"/>
      <c r="B11" s="88" t="s">
        <v>393</v>
      </c>
      <c r="C11" s="88">
        <v>1.02</v>
      </c>
      <c r="D11" s="88" t="s">
        <v>35</v>
      </c>
      <c r="E11" s="88" t="s">
        <v>406</v>
      </c>
      <c r="F11" s="89">
        <f t="shared" si="0"/>
        <v>0</v>
      </c>
      <c r="G11" s="90"/>
      <c r="H11" s="91">
        <v>1</v>
      </c>
      <c r="I11" s="92"/>
      <c r="J11" s="92" t="str">
        <f>IF(I11="","Enter starting date",WORKDAY.INTL(I11,H11-1,1,TATIL!A4:A25))</f>
        <v>Enter starting date</v>
      </c>
      <c r="K11" s="93">
        <f t="shared" si="1"/>
        <v>1</v>
      </c>
      <c r="L11" s="93" t="str">
        <f t="shared" ca="1" si="2"/>
        <v/>
      </c>
      <c r="M11" s="94"/>
      <c r="N11" s="94"/>
      <c r="O11" s="94"/>
      <c r="P11" s="94"/>
      <c r="Q11" s="94"/>
      <c r="R11" s="94"/>
      <c r="S11" s="94"/>
      <c r="T11" s="95"/>
    </row>
    <row r="12" spans="1:20" s="56" customFormat="1" ht="42.6" customHeight="1" x14ac:dyDescent="0.25">
      <c r="A12" s="87"/>
      <c r="B12" s="88" t="s">
        <v>393</v>
      </c>
      <c r="C12" s="88">
        <v>1.03</v>
      </c>
      <c r="D12" s="88" t="s">
        <v>36</v>
      </c>
      <c r="E12" s="88" t="s">
        <v>406</v>
      </c>
      <c r="F12" s="89">
        <f t="shared" si="0"/>
        <v>0</v>
      </c>
      <c r="G12" s="90"/>
      <c r="H12" s="91">
        <v>1</v>
      </c>
      <c r="I12" s="92"/>
      <c r="J12" s="92" t="str">
        <f>IF(I12="","Enter starting date",WORKDAY.INTL(I12,H12-1,1,TATIL!A5:A26))</f>
        <v>Enter starting date</v>
      </c>
      <c r="K12" s="93">
        <f t="shared" si="1"/>
        <v>1</v>
      </c>
      <c r="L12" s="93" t="str">
        <f t="shared" ca="1" si="2"/>
        <v/>
      </c>
      <c r="M12" s="94"/>
      <c r="N12" s="94"/>
      <c r="O12" s="94"/>
      <c r="P12" s="94"/>
      <c r="Q12" s="94"/>
      <c r="R12" s="94"/>
      <c r="S12" s="94"/>
      <c r="T12" s="95"/>
    </row>
    <row r="13" spans="1:20" s="56" customFormat="1" ht="42.6" customHeight="1" x14ac:dyDescent="0.25">
      <c r="A13" s="87"/>
      <c r="B13" s="88" t="s">
        <v>393</v>
      </c>
      <c r="C13" s="88">
        <v>1.04</v>
      </c>
      <c r="D13" s="88" t="s">
        <v>432</v>
      </c>
      <c r="E13" s="88" t="s">
        <v>406</v>
      </c>
      <c r="F13" s="89">
        <f t="shared" si="0"/>
        <v>0</v>
      </c>
      <c r="G13" s="90"/>
      <c r="H13" s="91">
        <v>1</v>
      </c>
      <c r="I13" s="92"/>
      <c r="J13" s="92" t="str">
        <f>IF(I13="","Enter starting date",WORKDAY.INTL(I13,H13-1,1,TATIL!A6:A27))</f>
        <v>Enter starting date</v>
      </c>
      <c r="K13" s="93">
        <f t="shared" si="1"/>
        <v>1</v>
      </c>
      <c r="L13" s="93" t="str">
        <f t="shared" ca="1" si="2"/>
        <v/>
      </c>
      <c r="M13" s="94"/>
      <c r="N13" s="94"/>
      <c r="O13" s="94"/>
      <c r="P13" s="94"/>
      <c r="Q13" s="94"/>
      <c r="R13" s="94"/>
      <c r="S13" s="94"/>
      <c r="T13" s="95"/>
    </row>
    <row r="14" spans="1:20" s="56" customFormat="1" ht="42.6" customHeight="1" x14ac:dyDescent="0.25">
      <c r="A14" s="87"/>
      <c r="B14" s="88" t="s">
        <v>393</v>
      </c>
      <c r="C14" s="88">
        <v>1.05</v>
      </c>
      <c r="D14" s="88" t="s">
        <v>37</v>
      </c>
      <c r="E14" s="88" t="s">
        <v>406</v>
      </c>
      <c r="F14" s="89">
        <f t="shared" si="0"/>
        <v>0</v>
      </c>
      <c r="G14" s="90"/>
      <c r="H14" s="91">
        <v>1</v>
      </c>
      <c r="I14" s="92"/>
      <c r="J14" s="92" t="str">
        <f>IF(I14="","Enter starting date",WORKDAY.INTL(I14,H14-1,1,TATIL!A7:A28))</f>
        <v>Enter starting date</v>
      </c>
      <c r="K14" s="93">
        <f t="shared" si="1"/>
        <v>1</v>
      </c>
      <c r="L14" s="93" t="str">
        <f t="shared" ca="1" si="2"/>
        <v/>
      </c>
      <c r="M14" s="94"/>
      <c r="N14" s="94"/>
      <c r="O14" s="94"/>
      <c r="P14" s="94"/>
      <c r="Q14" s="94"/>
      <c r="R14" s="94"/>
      <c r="S14" s="94"/>
      <c r="T14" s="95"/>
    </row>
    <row r="15" spans="1:20" s="56" customFormat="1" ht="42.6" customHeight="1" x14ac:dyDescent="0.25">
      <c r="A15" s="87"/>
      <c r="B15" s="88" t="s">
        <v>393</v>
      </c>
      <c r="C15" s="88">
        <v>1.06</v>
      </c>
      <c r="D15" s="88" t="s">
        <v>38</v>
      </c>
      <c r="E15" s="88" t="s">
        <v>406</v>
      </c>
      <c r="F15" s="89">
        <f t="shared" si="0"/>
        <v>0</v>
      </c>
      <c r="G15" s="90"/>
      <c r="H15" s="91">
        <v>1</v>
      </c>
      <c r="I15" s="92"/>
      <c r="J15" s="92" t="str">
        <f>IF(I15="","Enter starting date",WORKDAY.INTL(I15,H15-1,1,TATIL!A8:A29))</f>
        <v>Enter starting date</v>
      </c>
      <c r="K15" s="93">
        <f t="shared" si="1"/>
        <v>1</v>
      </c>
      <c r="L15" s="93" t="str">
        <f t="shared" ca="1" si="2"/>
        <v/>
      </c>
      <c r="M15" s="94"/>
      <c r="N15" s="94"/>
      <c r="O15" s="94"/>
      <c r="P15" s="94"/>
      <c r="Q15" s="94"/>
      <c r="R15" s="94"/>
      <c r="S15" s="94"/>
      <c r="T15" s="95"/>
    </row>
    <row r="16" spans="1:20" s="56" customFormat="1" ht="42.6" customHeight="1" x14ac:dyDescent="0.25">
      <c r="A16" s="87"/>
      <c r="B16" s="88" t="s">
        <v>393</v>
      </c>
      <c r="C16" s="88">
        <v>1.07</v>
      </c>
      <c r="D16" s="88" t="s">
        <v>39</v>
      </c>
      <c r="E16" s="88" t="s">
        <v>391</v>
      </c>
      <c r="F16" s="89">
        <f t="shared" si="0"/>
        <v>0</v>
      </c>
      <c r="G16" s="90"/>
      <c r="H16" s="91">
        <v>1</v>
      </c>
      <c r="I16" s="92"/>
      <c r="J16" s="92" t="str">
        <f>IF(I16="","Enter starting date",WORKDAY.INTL(I16,H16-1,1,TATIL!A9:A30))</f>
        <v>Enter starting date</v>
      </c>
      <c r="K16" s="93">
        <f t="shared" si="1"/>
        <v>1</v>
      </c>
      <c r="L16" s="93" t="str">
        <f t="shared" ca="1" si="2"/>
        <v/>
      </c>
      <c r="M16" s="94"/>
      <c r="N16" s="94"/>
      <c r="O16" s="94"/>
      <c r="P16" s="94"/>
      <c r="Q16" s="94"/>
      <c r="R16" s="94"/>
      <c r="S16" s="94"/>
      <c r="T16" s="95"/>
    </row>
    <row r="17" spans="1:20" s="56" customFormat="1" ht="42.6" customHeight="1" x14ac:dyDescent="0.25">
      <c r="A17" s="87"/>
      <c r="B17" s="88" t="s">
        <v>393</v>
      </c>
      <c r="C17" s="88">
        <v>1.08</v>
      </c>
      <c r="D17" s="88" t="s">
        <v>40</v>
      </c>
      <c r="E17" s="88" t="s">
        <v>391</v>
      </c>
      <c r="F17" s="89">
        <f t="shared" si="0"/>
        <v>0</v>
      </c>
      <c r="G17" s="90"/>
      <c r="H17" s="91">
        <v>1</v>
      </c>
      <c r="I17" s="92"/>
      <c r="J17" s="92" t="str">
        <f>IF(I17="","Enter starting date",WORKDAY.INTL(I17,H17-1,1,TATIL!A10:A31))</f>
        <v>Enter starting date</v>
      </c>
      <c r="K17" s="93">
        <f t="shared" si="1"/>
        <v>1</v>
      </c>
      <c r="L17" s="93" t="str">
        <f t="shared" ca="1" si="2"/>
        <v/>
      </c>
      <c r="M17" s="94"/>
      <c r="N17" s="94"/>
      <c r="O17" s="94"/>
      <c r="P17" s="94"/>
      <c r="Q17" s="94"/>
      <c r="R17" s="94"/>
      <c r="S17" s="94"/>
      <c r="T17" s="95"/>
    </row>
    <row r="18" spans="1:20" s="56" customFormat="1" ht="42.6" customHeight="1" x14ac:dyDescent="0.25">
      <c r="A18" s="87"/>
      <c r="B18" s="88" t="s">
        <v>393</v>
      </c>
      <c r="C18" s="88">
        <v>1.0900000000000001</v>
      </c>
      <c r="D18" s="88" t="s">
        <v>433</v>
      </c>
      <c r="E18" s="88" t="s">
        <v>391</v>
      </c>
      <c r="F18" s="89">
        <f t="shared" si="0"/>
        <v>0</v>
      </c>
      <c r="G18" s="90"/>
      <c r="H18" s="91">
        <v>1</v>
      </c>
      <c r="I18" s="92"/>
      <c r="J18" s="92" t="str">
        <f>IF(I18="","Enter starting date",WORKDAY.INTL(I18,H18-1,1,TATIL!A11:A32))</f>
        <v>Enter starting date</v>
      </c>
      <c r="K18" s="93">
        <f t="shared" si="1"/>
        <v>1</v>
      </c>
      <c r="L18" s="93" t="str">
        <f t="shared" ca="1" si="2"/>
        <v/>
      </c>
      <c r="M18" s="94"/>
      <c r="N18" s="94"/>
      <c r="O18" s="94"/>
      <c r="P18" s="94"/>
      <c r="Q18" s="94"/>
      <c r="R18" s="94"/>
      <c r="S18" s="94"/>
      <c r="T18" s="95"/>
    </row>
    <row r="19" spans="1:20" s="56" customFormat="1" ht="42.6" customHeight="1" x14ac:dyDescent="0.25">
      <c r="A19" s="87" t="s">
        <v>394</v>
      </c>
      <c r="B19" s="88" t="s">
        <v>393</v>
      </c>
      <c r="C19" s="88">
        <v>1.1000000000000001</v>
      </c>
      <c r="D19" s="88" t="s">
        <v>434</v>
      </c>
      <c r="E19" s="88" t="s">
        <v>435</v>
      </c>
      <c r="F19" s="89"/>
      <c r="G19" s="90"/>
      <c r="H19" s="91">
        <v>1</v>
      </c>
      <c r="I19" s="92"/>
      <c r="J19" s="92"/>
      <c r="K19" s="93"/>
      <c r="L19" s="93" t="str">
        <f t="shared" ca="1" si="2"/>
        <v/>
      </c>
      <c r="M19" s="94"/>
      <c r="N19" s="94"/>
      <c r="O19" s="94"/>
      <c r="P19" s="94"/>
      <c r="Q19" s="94"/>
      <c r="R19" s="94"/>
      <c r="S19" s="94"/>
      <c r="T19" s="95"/>
    </row>
    <row r="20" spans="1:20" s="56" customFormat="1" ht="42.6" customHeight="1" x14ac:dyDescent="0.25">
      <c r="A20" s="87"/>
      <c r="B20" s="88" t="s">
        <v>436</v>
      </c>
      <c r="C20" s="88">
        <v>1.1100000000000001</v>
      </c>
      <c r="D20" s="88" t="s">
        <v>42</v>
      </c>
      <c r="E20" s="88" t="s">
        <v>406</v>
      </c>
      <c r="F20" s="89">
        <f t="shared" ref="F20:F26" si="3">G20/H20</f>
        <v>0</v>
      </c>
      <c r="G20" s="90"/>
      <c r="H20" s="91">
        <v>2</v>
      </c>
      <c r="I20" s="92"/>
      <c r="J20" s="92" t="str">
        <f>IF(I20="","Enter starting date",WORKDAY.INTL(I20,H20-1,1,TATIL!A13:A34))</f>
        <v>Enter starting date</v>
      </c>
      <c r="K20" s="93">
        <f t="shared" si="1"/>
        <v>2</v>
      </c>
      <c r="L20" s="93" t="str">
        <f t="shared" ca="1" si="2"/>
        <v/>
      </c>
      <c r="M20" s="94"/>
      <c r="N20" s="94"/>
      <c r="O20" s="94"/>
      <c r="P20" s="94"/>
      <c r="Q20" s="94"/>
      <c r="R20" s="94"/>
      <c r="S20" s="94"/>
      <c r="T20" s="95"/>
    </row>
    <row r="21" spans="1:20" s="56" customFormat="1" ht="42.6" customHeight="1" x14ac:dyDescent="0.25">
      <c r="A21" s="87" t="s">
        <v>394</v>
      </c>
      <c r="B21" s="88" t="s">
        <v>392</v>
      </c>
      <c r="C21" s="88">
        <v>2</v>
      </c>
      <c r="D21" s="88" t="s">
        <v>437</v>
      </c>
      <c r="E21" s="88" t="s">
        <v>438</v>
      </c>
      <c r="F21" s="89">
        <f t="shared" si="3"/>
        <v>0</v>
      </c>
      <c r="G21" s="90"/>
      <c r="H21" s="91">
        <v>3</v>
      </c>
      <c r="I21" s="92"/>
      <c r="J21" s="92" t="str">
        <f>IF(I21="","Enter starting date",WORKDAY.INTL(I21,H21-1,1,TATIL!A14:A35))</f>
        <v>Enter starting date</v>
      </c>
      <c r="K21" s="93">
        <f t="shared" si="1"/>
        <v>3</v>
      </c>
      <c r="L21" s="93" t="e">
        <f t="shared" ca="1" si="2"/>
        <v>#VALUE!</v>
      </c>
      <c r="M21" s="94"/>
      <c r="N21" s="94"/>
      <c r="O21" s="94"/>
      <c r="P21" s="94"/>
      <c r="Q21" s="94"/>
      <c r="R21" s="94"/>
      <c r="S21" s="94"/>
      <c r="T21" s="95"/>
    </row>
    <row r="22" spans="1:20" s="56" customFormat="1" ht="42.6" customHeight="1" x14ac:dyDescent="0.25">
      <c r="A22" s="87"/>
      <c r="B22" s="88" t="s">
        <v>393</v>
      </c>
      <c r="C22" s="88">
        <v>2.0099999999999998</v>
      </c>
      <c r="D22" s="88" t="s">
        <v>439</v>
      </c>
      <c r="E22" s="88" t="s">
        <v>440</v>
      </c>
      <c r="F22" s="89">
        <f t="shared" si="3"/>
        <v>0</v>
      </c>
      <c r="G22" s="90"/>
      <c r="H22" s="91">
        <v>1</v>
      </c>
      <c r="I22" s="92"/>
      <c r="J22" s="92" t="str">
        <f>IF(I22="","Enter starting date",WORKDAY.INTL(I22,H22-1,1,TATIL!A15:A36))</f>
        <v>Enter starting date</v>
      </c>
      <c r="K22" s="93">
        <f t="shared" si="1"/>
        <v>1</v>
      </c>
      <c r="L22" s="93" t="str">
        <f t="shared" ca="1" si="2"/>
        <v/>
      </c>
      <c r="M22" s="94"/>
      <c r="N22" s="94"/>
      <c r="O22" s="94"/>
      <c r="P22" s="94"/>
      <c r="Q22" s="94"/>
      <c r="R22" s="94"/>
      <c r="S22" s="94"/>
      <c r="T22" s="95"/>
    </row>
    <row r="23" spans="1:20" s="56" customFormat="1" ht="42.6" customHeight="1" x14ac:dyDescent="0.25">
      <c r="A23" s="87"/>
      <c r="B23" s="88" t="s">
        <v>393</v>
      </c>
      <c r="C23" s="88">
        <v>2.0199999999999996</v>
      </c>
      <c r="D23" s="88" t="s">
        <v>441</v>
      </c>
      <c r="E23" s="88" t="s">
        <v>438</v>
      </c>
      <c r="F23" s="89">
        <f t="shared" si="3"/>
        <v>0</v>
      </c>
      <c r="G23" s="90"/>
      <c r="H23" s="91">
        <v>1</v>
      </c>
      <c r="I23" s="92"/>
      <c r="J23" s="92" t="str">
        <f>IF(I23="","Enter starting date",WORKDAY.INTL(I23,H23-1,1,TATIL!A16:A37))</f>
        <v>Enter starting date</v>
      </c>
      <c r="K23" s="93">
        <f t="shared" si="1"/>
        <v>1</v>
      </c>
      <c r="L23" s="93" t="str">
        <f t="shared" ca="1" si="2"/>
        <v/>
      </c>
      <c r="M23" s="94"/>
      <c r="N23" s="94"/>
      <c r="O23" s="94"/>
      <c r="P23" s="94"/>
      <c r="Q23" s="94"/>
      <c r="R23" s="94"/>
      <c r="S23" s="94"/>
      <c r="T23" s="95"/>
    </row>
    <row r="24" spans="1:20" s="56" customFormat="1" ht="42.6" customHeight="1" x14ac:dyDescent="0.25">
      <c r="A24" s="87"/>
      <c r="B24" s="88" t="s">
        <v>393</v>
      </c>
      <c r="C24" s="88">
        <v>2.0299999999999994</v>
      </c>
      <c r="D24" s="88" t="s">
        <v>442</v>
      </c>
      <c r="E24" s="88" t="s">
        <v>438</v>
      </c>
      <c r="F24" s="89">
        <f t="shared" si="3"/>
        <v>0</v>
      </c>
      <c r="G24" s="90"/>
      <c r="H24" s="91">
        <v>1</v>
      </c>
      <c r="I24" s="92"/>
      <c r="J24" s="92" t="str">
        <f>IF(I24="","Enter starting date",WORKDAY.INTL(I24,H24-1,1,TATIL!A17:A38))</f>
        <v>Enter starting date</v>
      </c>
      <c r="K24" s="93">
        <f t="shared" si="1"/>
        <v>1</v>
      </c>
      <c r="L24" s="93" t="str">
        <f t="shared" ca="1" si="2"/>
        <v/>
      </c>
      <c r="M24" s="94"/>
      <c r="N24" s="94"/>
      <c r="O24" s="94"/>
      <c r="P24" s="94"/>
      <c r="Q24" s="94"/>
      <c r="R24" s="94"/>
      <c r="S24" s="94"/>
      <c r="T24" s="95"/>
    </row>
    <row r="25" spans="1:20" s="56" customFormat="1" ht="42.6" customHeight="1" x14ac:dyDescent="0.25">
      <c r="A25" s="87"/>
      <c r="B25" s="88" t="s">
        <v>393</v>
      </c>
      <c r="C25" s="88">
        <v>2.0399999999999991</v>
      </c>
      <c r="D25" s="88" t="s">
        <v>443</v>
      </c>
      <c r="E25" s="88" t="s">
        <v>438</v>
      </c>
      <c r="F25" s="89">
        <f t="shared" si="3"/>
        <v>0</v>
      </c>
      <c r="G25" s="90"/>
      <c r="H25" s="91">
        <v>1</v>
      </c>
      <c r="I25" s="92"/>
      <c r="J25" s="92" t="str">
        <f>IF(I25="","Enter starting date",WORKDAY.INTL(I25,H25-1,1,TATIL!A18:A39))</f>
        <v>Enter starting date</v>
      </c>
      <c r="K25" s="93">
        <f t="shared" si="1"/>
        <v>1</v>
      </c>
      <c r="L25" s="93" t="str">
        <f t="shared" ca="1" si="2"/>
        <v/>
      </c>
      <c r="M25" s="94"/>
      <c r="N25" s="94"/>
      <c r="O25" s="94"/>
      <c r="P25" s="94"/>
      <c r="Q25" s="94"/>
      <c r="R25" s="94"/>
      <c r="S25" s="94"/>
      <c r="T25" s="95"/>
    </row>
    <row r="26" spans="1:20" s="56" customFormat="1" ht="42.6" customHeight="1" x14ac:dyDescent="0.25">
      <c r="A26" s="87"/>
      <c r="B26" s="88" t="s">
        <v>393</v>
      </c>
      <c r="C26" s="88">
        <v>2.0499999999999989</v>
      </c>
      <c r="D26" s="88" t="s">
        <v>444</v>
      </c>
      <c r="E26" s="88" t="s">
        <v>438</v>
      </c>
      <c r="F26" s="89">
        <f t="shared" si="3"/>
        <v>0</v>
      </c>
      <c r="G26" s="90"/>
      <c r="H26" s="91">
        <v>1</v>
      </c>
      <c r="I26" s="92"/>
      <c r="J26" s="92" t="str">
        <f>IF(I26="","Enter starting date",WORKDAY.INTL(I26,H26-1,1,TATIL!A19:A40))</f>
        <v>Enter starting date</v>
      </c>
      <c r="K26" s="93">
        <f t="shared" si="1"/>
        <v>1</v>
      </c>
      <c r="L26" s="93" t="str">
        <f t="shared" ca="1" si="2"/>
        <v/>
      </c>
      <c r="M26" s="94"/>
      <c r="N26" s="94"/>
      <c r="O26" s="94"/>
      <c r="P26" s="94"/>
      <c r="Q26" s="94"/>
      <c r="R26" s="94"/>
      <c r="S26" s="94"/>
      <c r="T26" s="95"/>
    </row>
    <row r="27" spans="1:20" s="56" customFormat="1" ht="42.6" customHeight="1" x14ac:dyDescent="0.25">
      <c r="A27" s="87" t="s">
        <v>394</v>
      </c>
      <c r="B27" s="88" t="s">
        <v>393</v>
      </c>
      <c r="C27" s="88">
        <v>2.0599999999999987</v>
      </c>
      <c r="D27" s="88" t="s">
        <v>445</v>
      </c>
      <c r="E27" s="88" t="s">
        <v>438</v>
      </c>
      <c r="F27" s="89"/>
      <c r="G27" s="90"/>
      <c r="H27" s="91">
        <v>1</v>
      </c>
      <c r="I27" s="92"/>
      <c r="J27" s="92"/>
      <c r="K27" s="93"/>
      <c r="L27" s="93" t="str">
        <f t="shared" ca="1" si="2"/>
        <v/>
      </c>
      <c r="M27" s="94"/>
      <c r="N27" s="94"/>
      <c r="O27" s="94"/>
      <c r="P27" s="94"/>
      <c r="Q27" s="94"/>
      <c r="R27" s="94"/>
      <c r="S27" s="94"/>
      <c r="T27" s="95"/>
    </row>
    <row r="28" spans="1:20" s="56" customFormat="1" ht="42.6" customHeight="1" x14ac:dyDescent="0.25">
      <c r="A28" s="87"/>
      <c r="B28" s="88" t="s">
        <v>436</v>
      </c>
      <c r="C28" s="88">
        <v>2.0699999999999985</v>
      </c>
      <c r="D28" s="88" t="s">
        <v>49</v>
      </c>
      <c r="E28" s="88" t="s">
        <v>406</v>
      </c>
      <c r="F28" s="89">
        <f>G28/H28</f>
        <v>0</v>
      </c>
      <c r="G28" s="90"/>
      <c r="H28" s="91">
        <v>2</v>
      </c>
      <c r="I28" s="92"/>
      <c r="J28" s="92" t="str">
        <f>IF(I28="","Enter starting date",WORKDAY.INTL(I28,H28-1,1,TATIL!A21:A42))</f>
        <v>Enter starting date</v>
      </c>
      <c r="K28" s="93">
        <f t="shared" si="1"/>
        <v>2</v>
      </c>
      <c r="L28" s="93" t="str">
        <f t="shared" ca="1" si="2"/>
        <v/>
      </c>
      <c r="M28" s="94"/>
      <c r="N28" s="94"/>
      <c r="O28" s="94"/>
      <c r="P28" s="94"/>
      <c r="Q28" s="94"/>
      <c r="R28" s="94"/>
      <c r="S28" s="94"/>
      <c r="T28" s="95"/>
    </row>
    <row r="29" spans="1:20" s="56" customFormat="1" ht="42.6" customHeight="1" x14ac:dyDescent="0.25">
      <c r="A29" s="87" t="s">
        <v>394</v>
      </c>
      <c r="B29" s="88" t="s">
        <v>392</v>
      </c>
      <c r="C29" s="88">
        <v>3</v>
      </c>
      <c r="D29" s="88" t="s">
        <v>446</v>
      </c>
      <c r="E29" s="88" t="s">
        <v>447</v>
      </c>
      <c r="F29" s="89">
        <f>G29/H29</f>
        <v>0</v>
      </c>
      <c r="G29" s="90"/>
      <c r="H29" s="91">
        <v>30</v>
      </c>
      <c r="I29" s="92"/>
      <c r="J29" s="92" t="str">
        <f>IF(I29="","Enter starting date",WORKDAY.INTL(I29,H29-1,1,TATIL!A22:A43))</f>
        <v>Enter starting date</v>
      </c>
      <c r="K29" s="93">
        <f t="shared" si="1"/>
        <v>30</v>
      </c>
      <c r="L29" s="93" t="e">
        <f t="shared" ca="1" si="2"/>
        <v>#VALUE!</v>
      </c>
      <c r="M29" s="94"/>
      <c r="N29" s="94"/>
      <c r="O29" s="94"/>
      <c r="P29" s="94"/>
      <c r="Q29" s="94"/>
      <c r="R29" s="94"/>
      <c r="S29" s="94"/>
      <c r="T29" s="95"/>
    </row>
    <row r="30" spans="1:20" s="56" customFormat="1" ht="42.6" customHeight="1" x14ac:dyDescent="0.25">
      <c r="A30" s="87"/>
      <c r="B30" s="88" t="s">
        <v>393</v>
      </c>
      <c r="C30" s="88">
        <v>3.01</v>
      </c>
      <c r="D30" s="88" t="s">
        <v>43</v>
      </c>
      <c r="E30" s="88" t="s">
        <v>448</v>
      </c>
      <c r="F30" s="89">
        <f>G30/H30</f>
        <v>0</v>
      </c>
      <c r="G30" s="90"/>
      <c r="H30" s="91">
        <v>5</v>
      </c>
      <c r="I30" s="92"/>
      <c r="J30" s="92" t="str">
        <f>IF(I30="","Enter starting date",WORKDAY.INTL(I30,H30-1,1,TATIL!A23:A44))</f>
        <v>Enter starting date</v>
      </c>
      <c r="K30" s="93">
        <f t="shared" si="1"/>
        <v>5</v>
      </c>
      <c r="L30" s="93" t="str">
        <f t="shared" ca="1" si="2"/>
        <v/>
      </c>
      <c r="M30" s="94"/>
      <c r="N30" s="94"/>
      <c r="O30" s="94"/>
      <c r="P30" s="94"/>
      <c r="Q30" s="94"/>
      <c r="R30" s="94"/>
      <c r="S30" s="94"/>
      <c r="T30" s="95"/>
    </row>
    <row r="31" spans="1:20" s="56" customFormat="1" ht="42.6" customHeight="1" x14ac:dyDescent="0.25">
      <c r="A31" s="87"/>
      <c r="B31" s="88" t="s">
        <v>393</v>
      </c>
      <c r="C31" s="88">
        <v>3.01</v>
      </c>
      <c r="D31" s="88" t="s">
        <v>44</v>
      </c>
      <c r="E31" s="88" t="s">
        <v>448</v>
      </c>
      <c r="F31" s="89"/>
      <c r="G31" s="90"/>
      <c r="H31" s="91">
        <v>5</v>
      </c>
      <c r="I31" s="92"/>
      <c r="J31" s="92"/>
      <c r="K31" s="93"/>
      <c r="L31" s="93" t="str">
        <f t="shared" ca="1" si="2"/>
        <v/>
      </c>
      <c r="M31" s="94"/>
      <c r="N31" s="94"/>
      <c r="O31" s="94"/>
      <c r="P31" s="94"/>
      <c r="Q31" s="94"/>
      <c r="R31" s="94"/>
      <c r="S31" s="94"/>
      <c r="T31" s="95"/>
    </row>
    <row r="32" spans="1:20" s="56" customFormat="1" ht="42.6" customHeight="1" x14ac:dyDescent="0.25">
      <c r="A32" s="87"/>
      <c r="B32" s="88" t="s">
        <v>393</v>
      </c>
      <c r="C32" s="88">
        <v>3.0199999999999996</v>
      </c>
      <c r="D32" s="88" t="s">
        <v>45</v>
      </c>
      <c r="E32" s="88" t="s">
        <v>448</v>
      </c>
      <c r="F32" s="89">
        <f>G32/H32</f>
        <v>0</v>
      </c>
      <c r="G32" s="90"/>
      <c r="H32" s="91">
        <v>5</v>
      </c>
      <c r="I32" s="92"/>
      <c r="J32" s="92" t="str">
        <f>IF(I32="","Enter starting date",WORKDAY.INTL(I32,H32-1,1,TATIL!A25:A46))</f>
        <v>Enter starting date</v>
      </c>
      <c r="K32" s="93">
        <f t="shared" si="1"/>
        <v>5</v>
      </c>
      <c r="L32" s="93" t="str">
        <f t="shared" ca="1" si="2"/>
        <v/>
      </c>
      <c r="M32" s="94"/>
      <c r="N32" s="94"/>
      <c r="O32" s="94"/>
      <c r="P32" s="94"/>
      <c r="Q32" s="94"/>
      <c r="R32" s="94"/>
      <c r="S32" s="94"/>
      <c r="T32" s="95"/>
    </row>
    <row r="33" spans="1:20" s="56" customFormat="1" ht="42.6" customHeight="1" x14ac:dyDescent="0.25">
      <c r="A33" s="87"/>
      <c r="B33" s="88" t="s">
        <v>393</v>
      </c>
      <c r="C33" s="88">
        <v>3.0299999999999994</v>
      </c>
      <c r="D33" s="88" t="s">
        <v>46</v>
      </c>
      <c r="E33" s="88" t="s">
        <v>440</v>
      </c>
      <c r="F33" s="89">
        <f>G33/H33</f>
        <v>0</v>
      </c>
      <c r="G33" s="90"/>
      <c r="H33" s="91">
        <v>1</v>
      </c>
      <c r="I33" s="92"/>
      <c r="J33" s="92" t="str">
        <f>IF(I33="","Enter starting date",WORKDAY.INTL(I33,H33-1,1,TATIL!A26:A47))</f>
        <v>Enter starting date</v>
      </c>
      <c r="K33" s="93">
        <f t="shared" si="1"/>
        <v>1</v>
      </c>
      <c r="L33" s="93" t="str">
        <f t="shared" ca="1" si="2"/>
        <v/>
      </c>
      <c r="M33" s="94"/>
      <c r="N33" s="94"/>
      <c r="O33" s="94"/>
      <c r="P33" s="94"/>
      <c r="Q33" s="94"/>
      <c r="R33" s="94"/>
      <c r="S33" s="94"/>
      <c r="T33" s="95"/>
    </row>
    <row r="34" spans="1:20" s="56" customFormat="1" ht="42.6" customHeight="1" x14ac:dyDescent="0.25">
      <c r="A34" s="87"/>
      <c r="B34" s="88" t="s">
        <v>393</v>
      </c>
      <c r="C34" s="88">
        <v>3.0399999999999991</v>
      </c>
      <c r="D34" s="88" t="s">
        <v>449</v>
      </c>
      <c r="E34" s="88" t="s">
        <v>450</v>
      </c>
      <c r="F34" s="89">
        <f>G34/H34</f>
        <v>0</v>
      </c>
      <c r="G34" s="90"/>
      <c r="H34" s="91">
        <v>1</v>
      </c>
      <c r="I34" s="92"/>
      <c r="J34" s="92" t="str">
        <f>IF(I34="","Enter starting date",WORKDAY.INTL(I34,H34-1,1,TATIL!A27:A48))</f>
        <v>Enter starting date</v>
      </c>
      <c r="K34" s="93">
        <f t="shared" si="1"/>
        <v>1</v>
      </c>
      <c r="L34" s="93" t="str">
        <f t="shared" ca="1" si="2"/>
        <v/>
      </c>
      <c r="M34" s="94"/>
      <c r="N34" s="94"/>
      <c r="O34" s="94"/>
      <c r="P34" s="94"/>
      <c r="Q34" s="94"/>
      <c r="R34" s="94"/>
      <c r="S34" s="94"/>
      <c r="T34" s="95"/>
    </row>
    <row r="35" spans="1:20" s="56" customFormat="1" ht="42.6" customHeight="1" x14ac:dyDescent="0.25">
      <c r="A35" s="87"/>
      <c r="B35" s="88" t="s">
        <v>393</v>
      </c>
      <c r="C35" s="88">
        <v>3.0499999999999989</v>
      </c>
      <c r="D35" s="88" t="s">
        <v>48</v>
      </c>
      <c r="E35" s="88" t="s">
        <v>440</v>
      </c>
      <c r="F35" s="89">
        <f>G35/H35</f>
        <v>0</v>
      </c>
      <c r="G35" s="90"/>
      <c r="H35" s="91">
        <v>1</v>
      </c>
      <c r="I35" s="92"/>
      <c r="J35" s="92" t="str">
        <f>IF(I35="","Enter starting date",WORKDAY.INTL(I35,H35-1,1,TATIL!A28:A49))</f>
        <v>Enter starting date</v>
      </c>
      <c r="K35" s="93">
        <f t="shared" si="1"/>
        <v>1</v>
      </c>
      <c r="L35" s="93" t="str">
        <f t="shared" ca="1" si="2"/>
        <v/>
      </c>
      <c r="M35" s="94"/>
      <c r="N35" s="94"/>
      <c r="O35" s="94"/>
      <c r="P35" s="94"/>
      <c r="Q35" s="94"/>
      <c r="R35" s="94"/>
      <c r="S35" s="94"/>
      <c r="T35" s="95"/>
    </row>
    <row r="36" spans="1:20" s="56" customFormat="1" ht="42.6" customHeight="1" x14ac:dyDescent="0.25">
      <c r="A36" s="87" t="s">
        <v>394</v>
      </c>
      <c r="B36" s="88" t="s">
        <v>393</v>
      </c>
      <c r="C36" s="88">
        <v>3.0599999999999987</v>
      </c>
      <c r="D36" s="88" t="s">
        <v>451</v>
      </c>
      <c r="E36" s="88" t="s">
        <v>448</v>
      </c>
      <c r="F36" s="89"/>
      <c r="G36" s="90"/>
      <c r="H36" s="91">
        <v>5</v>
      </c>
      <c r="I36" s="92"/>
      <c r="J36" s="92"/>
      <c r="K36" s="93"/>
      <c r="L36" s="93" t="str">
        <f t="shared" ca="1" si="2"/>
        <v/>
      </c>
      <c r="M36" s="94"/>
      <c r="N36" s="94"/>
      <c r="O36" s="94"/>
      <c r="P36" s="94"/>
      <c r="Q36" s="94"/>
      <c r="R36" s="94"/>
      <c r="S36" s="94"/>
      <c r="T36" s="95"/>
    </row>
    <row r="37" spans="1:20" s="56" customFormat="1" ht="42.6" customHeight="1" x14ac:dyDescent="0.25">
      <c r="A37" s="87"/>
      <c r="B37" s="88" t="s">
        <v>393</v>
      </c>
      <c r="C37" s="88">
        <v>3.0699999999999985</v>
      </c>
      <c r="D37" s="88" t="s">
        <v>452</v>
      </c>
      <c r="E37" s="88" t="s">
        <v>448</v>
      </c>
      <c r="F37" s="89">
        <f t="shared" ref="F37:F45" si="4">G37/H37</f>
        <v>0</v>
      </c>
      <c r="G37" s="90"/>
      <c r="H37" s="91">
        <v>5</v>
      </c>
      <c r="I37" s="92"/>
      <c r="J37" s="92" t="str">
        <f>IF(I37="","Enter starting date",WORKDAY.INTL(I37,H37-1,1,TATIL!A30:A51))</f>
        <v>Enter starting date</v>
      </c>
      <c r="K37" s="93">
        <f t="shared" si="1"/>
        <v>5</v>
      </c>
      <c r="L37" s="93" t="str">
        <f t="shared" ca="1" si="2"/>
        <v/>
      </c>
      <c r="M37" s="94"/>
      <c r="N37" s="94"/>
      <c r="O37" s="94"/>
      <c r="P37" s="94"/>
      <c r="Q37" s="94"/>
      <c r="R37" s="94"/>
      <c r="S37" s="94"/>
      <c r="T37" s="95"/>
    </row>
    <row r="38" spans="1:20" s="56" customFormat="1" ht="42.6" customHeight="1" x14ac:dyDescent="0.25">
      <c r="A38" s="87"/>
      <c r="B38" s="88" t="s">
        <v>436</v>
      </c>
      <c r="C38" s="88">
        <v>3.0799999999999983</v>
      </c>
      <c r="D38" s="88" t="s">
        <v>49</v>
      </c>
      <c r="E38" s="88" t="s">
        <v>406</v>
      </c>
      <c r="F38" s="89">
        <f t="shared" si="4"/>
        <v>0</v>
      </c>
      <c r="G38" s="90"/>
      <c r="H38" s="91">
        <v>2</v>
      </c>
      <c r="I38" s="92"/>
      <c r="J38" s="92" t="str">
        <f>IF(I38="","Enter starting date",WORKDAY.INTL(I38,H38-1,1,TATIL!A31:A52))</f>
        <v>Enter starting date</v>
      </c>
      <c r="K38" s="93">
        <f t="shared" si="1"/>
        <v>2</v>
      </c>
      <c r="L38" s="93" t="str">
        <f t="shared" ca="1" si="2"/>
        <v/>
      </c>
      <c r="M38" s="94"/>
      <c r="N38" s="94"/>
      <c r="O38" s="94"/>
      <c r="P38" s="94"/>
      <c r="Q38" s="94"/>
      <c r="R38" s="94"/>
      <c r="S38" s="94"/>
      <c r="T38" s="95"/>
    </row>
    <row r="39" spans="1:20" s="56" customFormat="1" ht="42.6" customHeight="1" x14ac:dyDescent="0.25">
      <c r="A39" s="87"/>
      <c r="B39" s="88" t="s">
        <v>392</v>
      </c>
      <c r="C39" s="88">
        <v>4</v>
      </c>
      <c r="D39" s="88" t="s">
        <v>54</v>
      </c>
      <c r="E39" s="88" t="s">
        <v>440</v>
      </c>
      <c r="F39" s="89">
        <f t="shared" si="4"/>
        <v>0</v>
      </c>
      <c r="G39" s="90"/>
      <c r="H39" s="91">
        <v>19</v>
      </c>
      <c r="I39" s="92"/>
      <c r="J39" s="92" t="str">
        <f>IF(I39="","Enter starting date",WORKDAY.INTL(I39,H39-1,1,TATIL!A32:A53))</f>
        <v>Enter starting date</v>
      </c>
      <c r="K39" s="93">
        <f t="shared" si="1"/>
        <v>19</v>
      </c>
      <c r="L39" s="93" t="e">
        <f t="shared" ca="1" si="2"/>
        <v>#VALUE!</v>
      </c>
      <c r="M39" s="94"/>
      <c r="N39" s="94"/>
      <c r="O39" s="94"/>
      <c r="P39" s="94"/>
      <c r="Q39" s="94"/>
      <c r="R39" s="94"/>
      <c r="S39" s="94"/>
      <c r="T39" s="95"/>
    </row>
    <row r="40" spans="1:20" s="56" customFormat="1" ht="42.6" customHeight="1" x14ac:dyDescent="0.25">
      <c r="A40" s="87"/>
      <c r="B40" s="88" t="s">
        <v>393</v>
      </c>
      <c r="C40" s="88">
        <v>4.01</v>
      </c>
      <c r="D40" s="88" t="s">
        <v>55</v>
      </c>
      <c r="E40" s="88" t="s">
        <v>440</v>
      </c>
      <c r="F40" s="89">
        <f t="shared" si="4"/>
        <v>0</v>
      </c>
      <c r="G40" s="90"/>
      <c r="H40" s="91">
        <v>2</v>
      </c>
      <c r="I40" s="92"/>
      <c r="J40" s="92" t="str">
        <f>IF(I40="","Enter starting date",WORKDAY.INTL(I40,H40-1,1,TATIL!A33:A54))</f>
        <v>Enter starting date</v>
      </c>
      <c r="K40" s="93">
        <f t="shared" si="1"/>
        <v>2</v>
      </c>
      <c r="L40" s="93" t="str">
        <f t="shared" ca="1" si="2"/>
        <v/>
      </c>
      <c r="M40" s="94"/>
      <c r="N40" s="94"/>
      <c r="O40" s="94"/>
      <c r="P40" s="94"/>
      <c r="Q40" s="94"/>
      <c r="R40" s="94"/>
      <c r="S40" s="94"/>
      <c r="T40" s="95"/>
    </row>
    <row r="41" spans="1:20" s="56" customFormat="1" ht="42.6" customHeight="1" x14ac:dyDescent="0.25">
      <c r="A41" s="87"/>
      <c r="B41" s="88" t="s">
        <v>393</v>
      </c>
      <c r="C41" s="88">
        <v>4.0199999999999996</v>
      </c>
      <c r="D41" s="88" t="s">
        <v>453</v>
      </c>
      <c r="E41" s="88" t="s">
        <v>450</v>
      </c>
      <c r="F41" s="89">
        <f t="shared" si="4"/>
        <v>0</v>
      </c>
      <c r="G41" s="90"/>
      <c r="H41" s="91">
        <v>5</v>
      </c>
      <c r="I41" s="92"/>
      <c r="J41" s="92" t="str">
        <f>IF(I41="","Enter starting date",WORKDAY.INTL(I41,H41-1,1,TATIL!A34:A55))</f>
        <v>Enter starting date</v>
      </c>
      <c r="K41" s="93">
        <f t="shared" ref="K41:K72" si="5">H41-G41</f>
        <v>5</v>
      </c>
      <c r="L41" s="93" t="str">
        <f t="shared" ca="1" si="2"/>
        <v/>
      </c>
      <c r="M41" s="94"/>
      <c r="N41" s="94"/>
      <c r="O41" s="94"/>
      <c r="P41" s="94"/>
      <c r="Q41" s="94"/>
      <c r="R41" s="94"/>
      <c r="S41" s="94"/>
      <c r="T41" s="95"/>
    </row>
    <row r="42" spans="1:20" s="56" customFormat="1" ht="42.6" customHeight="1" x14ac:dyDescent="0.25">
      <c r="A42" s="87"/>
      <c r="B42" s="88" t="s">
        <v>393</v>
      </c>
      <c r="C42" s="88">
        <v>4.0299999999999994</v>
      </c>
      <c r="D42" s="88" t="s">
        <v>56</v>
      </c>
      <c r="E42" s="88" t="s">
        <v>450</v>
      </c>
      <c r="F42" s="89">
        <f t="shared" si="4"/>
        <v>0</v>
      </c>
      <c r="G42" s="90"/>
      <c r="H42" s="91">
        <v>2</v>
      </c>
      <c r="I42" s="92"/>
      <c r="J42" s="92" t="str">
        <f>IF(I42="","Enter starting date",WORKDAY.INTL(I42,H42-1,1,TATIL!A35:A56))</f>
        <v>Enter starting date</v>
      </c>
      <c r="K42" s="93">
        <f t="shared" si="5"/>
        <v>2</v>
      </c>
      <c r="L42" s="93" t="str">
        <f t="shared" ca="1" si="2"/>
        <v/>
      </c>
      <c r="M42" s="94"/>
      <c r="N42" s="94"/>
      <c r="O42" s="94"/>
      <c r="P42" s="94"/>
      <c r="Q42" s="94"/>
      <c r="R42" s="94"/>
      <c r="S42" s="94"/>
      <c r="T42" s="95"/>
    </row>
    <row r="43" spans="1:20" s="56" customFormat="1" ht="42.6" customHeight="1" x14ac:dyDescent="0.25">
      <c r="A43" s="87"/>
      <c r="B43" s="88"/>
      <c r="C43" s="88">
        <v>4.04</v>
      </c>
      <c r="D43" s="88" t="s">
        <v>454</v>
      </c>
      <c r="E43" s="88" t="s">
        <v>450</v>
      </c>
      <c r="F43" s="89">
        <f t="shared" si="4"/>
        <v>0</v>
      </c>
      <c r="G43" s="90"/>
      <c r="H43" s="91">
        <v>10</v>
      </c>
      <c r="I43" s="92"/>
      <c r="J43" s="92" t="str">
        <f>IF(I43="","Enter starting date",WORKDAY.INTL(I43,H43-1,1,TATIL!A36:A57))</f>
        <v>Enter starting date</v>
      </c>
      <c r="K43" s="93">
        <f t="shared" si="5"/>
        <v>10</v>
      </c>
      <c r="L43" s="93" t="str">
        <f t="shared" ca="1" si="2"/>
        <v/>
      </c>
      <c r="M43" s="94"/>
      <c r="N43" s="94"/>
      <c r="O43" s="94"/>
      <c r="P43" s="94"/>
      <c r="Q43" s="94"/>
      <c r="R43" s="94"/>
      <c r="S43" s="94"/>
      <c r="T43" s="95"/>
    </row>
    <row r="44" spans="1:20" s="56" customFormat="1" ht="42.6" customHeight="1" x14ac:dyDescent="0.25">
      <c r="A44" s="87"/>
      <c r="B44" s="88" t="s">
        <v>436</v>
      </c>
      <c r="C44" s="88">
        <v>4.0399999999999991</v>
      </c>
      <c r="D44" s="88" t="s">
        <v>49</v>
      </c>
      <c r="E44" s="88" t="s">
        <v>406</v>
      </c>
      <c r="F44" s="89">
        <f t="shared" si="4"/>
        <v>0</v>
      </c>
      <c r="G44" s="90"/>
      <c r="H44" s="91">
        <v>2</v>
      </c>
      <c r="I44" s="92"/>
      <c r="J44" s="92" t="str">
        <f>IF(I44="","Enter starting date",WORKDAY.INTL(I44,H44-1,1,TATIL!A37:A58))</f>
        <v>Enter starting date</v>
      </c>
      <c r="K44" s="93">
        <f t="shared" si="5"/>
        <v>2</v>
      </c>
      <c r="L44" s="93" t="str">
        <f t="shared" ca="1" si="2"/>
        <v/>
      </c>
      <c r="M44" s="94"/>
      <c r="N44" s="94"/>
      <c r="O44" s="94"/>
      <c r="P44" s="94"/>
      <c r="Q44" s="94"/>
      <c r="R44" s="94"/>
      <c r="S44" s="94"/>
      <c r="T44" s="95"/>
    </row>
    <row r="45" spans="1:20" s="56" customFormat="1" ht="42.6" customHeight="1" x14ac:dyDescent="0.25">
      <c r="A45" s="87"/>
      <c r="B45" s="88" t="s">
        <v>392</v>
      </c>
      <c r="C45" s="88">
        <v>5</v>
      </c>
      <c r="D45" s="88" t="s">
        <v>455</v>
      </c>
      <c r="E45" s="88" t="s">
        <v>440</v>
      </c>
      <c r="F45" s="89">
        <f t="shared" si="4"/>
        <v>0</v>
      </c>
      <c r="G45" s="90"/>
      <c r="H45" s="91">
        <v>3</v>
      </c>
      <c r="I45" s="92"/>
      <c r="J45" s="92" t="str">
        <f>IF(I45="","Enter starting date",WORKDAY.INTL(I45,H45-1,1,TATIL!A38:A59))</f>
        <v>Enter starting date</v>
      </c>
      <c r="K45" s="93">
        <f t="shared" si="5"/>
        <v>3</v>
      </c>
      <c r="L45" s="93" t="e">
        <f t="shared" ca="1" si="2"/>
        <v>#VALUE!</v>
      </c>
      <c r="M45" s="94"/>
      <c r="N45" s="94"/>
      <c r="O45" s="94"/>
      <c r="P45" s="94"/>
      <c r="Q45" s="94"/>
      <c r="R45" s="94"/>
      <c r="S45" s="94"/>
      <c r="T45" s="95"/>
    </row>
    <row r="46" spans="1:20" s="56" customFormat="1" ht="42.6" customHeight="1" x14ac:dyDescent="0.25">
      <c r="A46" s="87"/>
      <c r="B46" s="88" t="s">
        <v>393</v>
      </c>
      <c r="C46" s="88">
        <v>5.01</v>
      </c>
      <c r="D46" s="88" t="s">
        <v>456</v>
      </c>
      <c r="E46" s="88" t="s">
        <v>440</v>
      </c>
      <c r="F46" s="89"/>
      <c r="G46" s="90"/>
      <c r="H46" s="91">
        <v>1</v>
      </c>
      <c r="I46" s="92"/>
      <c r="J46" s="92"/>
      <c r="K46" s="93"/>
      <c r="L46" s="93" t="str">
        <f t="shared" ca="1" si="2"/>
        <v/>
      </c>
      <c r="M46" s="94"/>
      <c r="N46" s="94"/>
      <c r="O46" s="94"/>
      <c r="P46" s="94"/>
      <c r="Q46" s="94"/>
      <c r="R46" s="94"/>
      <c r="S46" s="94"/>
      <c r="T46" s="95"/>
    </row>
    <row r="47" spans="1:20" s="56" customFormat="1" ht="42.6" customHeight="1" x14ac:dyDescent="0.25">
      <c r="A47" s="87"/>
      <c r="B47" s="88" t="s">
        <v>393</v>
      </c>
      <c r="C47" s="88">
        <v>5.01</v>
      </c>
      <c r="D47" s="88" t="s">
        <v>457</v>
      </c>
      <c r="E47" s="88" t="s">
        <v>440</v>
      </c>
      <c r="F47" s="89">
        <f t="shared" ref="F47:F59" si="6">G47/H47</f>
        <v>0</v>
      </c>
      <c r="G47" s="90"/>
      <c r="H47" s="91">
        <v>1</v>
      </c>
      <c r="I47" s="92"/>
      <c r="J47" s="92" t="str">
        <f>IF(I47="","Enter starting date",WORKDAY.INTL(I47,H47-1,1,TATIL!A40:A61))</f>
        <v>Enter starting date</v>
      </c>
      <c r="K47" s="93">
        <f t="shared" si="5"/>
        <v>1</v>
      </c>
      <c r="L47" s="93" t="str">
        <f ca="1">IF(B47="Main",IF(F47=1,_xlfn.DAYS(J47,N47),IF(_xlfn.DAYS(J47,TODAY())&gt;0,0,_xlfn.DAYS(J47,TODAY()))),"")</f>
        <v/>
      </c>
      <c r="M47" s="94"/>
      <c r="N47" s="94"/>
      <c r="O47" s="94"/>
      <c r="P47" s="94"/>
      <c r="Q47" s="94"/>
      <c r="R47" s="94"/>
      <c r="S47" s="94"/>
      <c r="T47" s="95"/>
    </row>
    <row r="48" spans="1:20" s="56" customFormat="1" ht="42.6" customHeight="1" x14ac:dyDescent="0.25">
      <c r="A48" s="87" t="s">
        <v>394</v>
      </c>
      <c r="B48" s="88" t="s">
        <v>393</v>
      </c>
      <c r="C48" s="88">
        <v>5.0199999999999996</v>
      </c>
      <c r="D48" s="88" t="s">
        <v>88</v>
      </c>
      <c r="E48" s="88" t="s">
        <v>440</v>
      </c>
      <c r="F48" s="89">
        <f t="shared" si="6"/>
        <v>0</v>
      </c>
      <c r="G48" s="90"/>
      <c r="H48" s="91">
        <v>1</v>
      </c>
      <c r="I48" s="92"/>
      <c r="J48" s="92" t="str">
        <f>IF(I48="","Enter starting date",WORKDAY.INTL(I48,H48-1,1,TATIL!A41:A62))</f>
        <v>Enter starting date</v>
      </c>
      <c r="K48" s="93">
        <f t="shared" si="5"/>
        <v>1</v>
      </c>
      <c r="L48" s="93" t="str">
        <f t="shared" ref="L48:L111" ca="1" si="7">IF(B48="Main",IF(F48=1,_xlfn.DAYS(J48,N48),IF(_xlfn.DAYS(J48,TODAY())&gt;0,0,_xlfn.DAYS(J48,TODAY()))),"")</f>
        <v/>
      </c>
      <c r="M48" s="94"/>
      <c r="N48" s="94"/>
      <c r="O48" s="94"/>
      <c r="P48" s="94"/>
      <c r="Q48" s="94"/>
      <c r="R48" s="94"/>
      <c r="S48" s="94"/>
      <c r="T48" s="95"/>
    </row>
    <row r="49" spans="1:20" s="56" customFormat="1" ht="42.6" customHeight="1" x14ac:dyDescent="0.25">
      <c r="A49" s="87"/>
      <c r="B49" s="88" t="s">
        <v>393</v>
      </c>
      <c r="C49" s="88">
        <v>5.0299999999999994</v>
      </c>
      <c r="D49" s="88" t="s">
        <v>89</v>
      </c>
      <c r="E49" s="88" t="s">
        <v>440</v>
      </c>
      <c r="F49" s="89">
        <f t="shared" si="6"/>
        <v>0</v>
      </c>
      <c r="G49" s="90"/>
      <c r="H49" s="91">
        <v>1</v>
      </c>
      <c r="I49" s="92"/>
      <c r="J49" s="92" t="str">
        <f>IF(I49="","Enter starting date",WORKDAY.INTL(I49,H49-1,1,TATIL!A42:A63))</f>
        <v>Enter starting date</v>
      </c>
      <c r="K49" s="93">
        <f t="shared" si="5"/>
        <v>1</v>
      </c>
      <c r="L49" s="93" t="str">
        <f t="shared" ca="1" si="7"/>
        <v/>
      </c>
      <c r="M49" s="94"/>
      <c r="N49" s="94"/>
      <c r="O49" s="94"/>
      <c r="P49" s="94"/>
      <c r="Q49" s="94"/>
      <c r="R49" s="94"/>
      <c r="S49" s="94"/>
      <c r="T49" s="95"/>
    </row>
    <row r="50" spans="1:20" s="56" customFormat="1" ht="42.6" customHeight="1" x14ac:dyDescent="0.25">
      <c r="A50" s="87"/>
      <c r="B50" s="88" t="s">
        <v>393</v>
      </c>
      <c r="C50" s="88">
        <v>5.0399999999999991</v>
      </c>
      <c r="D50" s="88" t="s">
        <v>90</v>
      </c>
      <c r="E50" s="88" t="s">
        <v>440</v>
      </c>
      <c r="F50" s="89">
        <f t="shared" si="6"/>
        <v>0</v>
      </c>
      <c r="G50" s="90"/>
      <c r="H50" s="91">
        <v>1</v>
      </c>
      <c r="I50" s="92"/>
      <c r="J50" s="92" t="str">
        <f>IF(I50="","Enter starting date",WORKDAY.INTL(I50,H50-1,1,TATIL!A43:A64))</f>
        <v>Enter starting date</v>
      </c>
      <c r="K50" s="93">
        <f t="shared" si="5"/>
        <v>1</v>
      </c>
      <c r="L50" s="93" t="str">
        <f t="shared" ca="1" si="7"/>
        <v/>
      </c>
      <c r="M50" s="94"/>
      <c r="N50" s="94"/>
      <c r="O50" s="94"/>
      <c r="P50" s="94"/>
      <c r="Q50" s="94"/>
      <c r="R50" s="94"/>
      <c r="S50" s="94"/>
      <c r="T50" s="95"/>
    </row>
    <row r="51" spans="1:20" s="56" customFormat="1" ht="42.6" customHeight="1" x14ac:dyDescent="0.25">
      <c r="A51" s="87"/>
      <c r="B51" s="88" t="s">
        <v>436</v>
      </c>
      <c r="C51" s="88">
        <v>5.0499999999999989</v>
      </c>
      <c r="D51" s="88" t="s">
        <v>49</v>
      </c>
      <c r="E51" s="88" t="s">
        <v>406</v>
      </c>
      <c r="F51" s="89">
        <f t="shared" si="6"/>
        <v>0</v>
      </c>
      <c r="G51" s="90"/>
      <c r="H51" s="91">
        <v>2</v>
      </c>
      <c r="I51" s="92"/>
      <c r="J51" s="92" t="str">
        <f>IF(I51="","Enter starting date",WORKDAY.INTL(I51,H51-1,1,TATIL!A44:A65))</f>
        <v>Enter starting date</v>
      </c>
      <c r="K51" s="93">
        <f t="shared" si="5"/>
        <v>2</v>
      </c>
      <c r="L51" s="93" t="str">
        <f t="shared" ca="1" si="7"/>
        <v/>
      </c>
      <c r="M51" s="94"/>
      <c r="N51" s="94"/>
      <c r="O51" s="94"/>
      <c r="P51" s="94"/>
      <c r="Q51" s="94"/>
      <c r="R51" s="94"/>
      <c r="S51" s="94"/>
      <c r="T51" s="95"/>
    </row>
    <row r="52" spans="1:20" s="56" customFormat="1" ht="42.6" customHeight="1" x14ac:dyDescent="0.25">
      <c r="A52" s="87"/>
      <c r="B52" s="88" t="s">
        <v>392</v>
      </c>
      <c r="C52" s="88">
        <v>6</v>
      </c>
      <c r="D52" s="88" t="s">
        <v>178</v>
      </c>
      <c r="E52" s="88" t="s">
        <v>406</v>
      </c>
      <c r="F52" s="89">
        <f t="shared" si="6"/>
        <v>0</v>
      </c>
      <c r="G52" s="90"/>
      <c r="H52" s="91">
        <v>12</v>
      </c>
      <c r="I52" s="92"/>
      <c r="J52" s="92" t="str">
        <f>IF(I52="","Enter starting date",WORKDAY.INTL(I52,H52-1,1,TATIL!A45:A66))</f>
        <v>Enter starting date</v>
      </c>
      <c r="K52" s="93">
        <f t="shared" si="5"/>
        <v>12</v>
      </c>
      <c r="L52" s="93" t="e">
        <f t="shared" ca="1" si="7"/>
        <v>#VALUE!</v>
      </c>
      <c r="M52" s="94"/>
      <c r="N52" s="94"/>
      <c r="O52" s="94"/>
      <c r="P52" s="94"/>
      <c r="Q52" s="94"/>
      <c r="R52" s="94"/>
      <c r="S52" s="94"/>
      <c r="T52" s="95"/>
    </row>
    <row r="53" spans="1:20" s="56" customFormat="1" ht="42.6" customHeight="1" x14ac:dyDescent="0.25">
      <c r="A53" s="87"/>
      <c r="B53" s="88" t="s">
        <v>393</v>
      </c>
      <c r="C53" s="88">
        <v>6.01</v>
      </c>
      <c r="D53" s="88" t="s">
        <v>179</v>
      </c>
      <c r="E53" s="88" t="s">
        <v>406</v>
      </c>
      <c r="F53" s="89">
        <f t="shared" si="6"/>
        <v>0</v>
      </c>
      <c r="G53" s="90"/>
      <c r="H53" s="91">
        <v>5</v>
      </c>
      <c r="I53" s="92"/>
      <c r="J53" s="92" t="str">
        <f>IF(I53="","Enter starting date",WORKDAY.INTL(I53,H53-1,1,TATIL!A46:A67))</f>
        <v>Enter starting date</v>
      </c>
      <c r="K53" s="93">
        <f t="shared" si="5"/>
        <v>5</v>
      </c>
      <c r="L53" s="93" t="str">
        <f t="shared" ca="1" si="7"/>
        <v/>
      </c>
      <c r="M53" s="94"/>
      <c r="N53" s="94"/>
      <c r="O53" s="94"/>
      <c r="P53" s="94"/>
      <c r="Q53" s="94"/>
      <c r="R53" s="94"/>
      <c r="S53" s="94"/>
      <c r="T53" s="95"/>
    </row>
    <row r="54" spans="1:20" s="56" customFormat="1" ht="42.6" customHeight="1" x14ac:dyDescent="0.25">
      <c r="A54" s="87"/>
      <c r="B54" s="88" t="s">
        <v>393</v>
      </c>
      <c r="C54" s="88">
        <v>6.02</v>
      </c>
      <c r="D54" s="88" t="s">
        <v>180</v>
      </c>
      <c r="E54" s="88" t="s">
        <v>458</v>
      </c>
      <c r="F54" s="89">
        <f t="shared" si="6"/>
        <v>0</v>
      </c>
      <c r="G54" s="90"/>
      <c r="H54" s="91">
        <v>5</v>
      </c>
      <c r="I54" s="92"/>
      <c r="J54" s="92" t="str">
        <f>IF(I54="","Enter starting date",WORKDAY.INTL(I54,H54-1,1,TATIL!A47:A68))</f>
        <v>Enter starting date</v>
      </c>
      <c r="K54" s="93">
        <f t="shared" si="5"/>
        <v>5</v>
      </c>
      <c r="L54" s="93" t="str">
        <f t="shared" ca="1" si="7"/>
        <v/>
      </c>
      <c r="M54" s="94"/>
      <c r="N54" s="94"/>
      <c r="O54" s="94"/>
      <c r="P54" s="94"/>
      <c r="Q54" s="94"/>
      <c r="R54" s="94"/>
      <c r="S54" s="94"/>
      <c r="T54" s="95"/>
    </row>
    <row r="55" spans="1:20" s="56" customFormat="1" ht="42.6" customHeight="1" x14ac:dyDescent="0.25">
      <c r="A55" s="87"/>
      <c r="B55" s="88" t="s">
        <v>393</v>
      </c>
      <c r="C55" s="88">
        <v>6.0299999999999994</v>
      </c>
      <c r="D55" s="88" t="s">
        <v>181</v>
      </c>
      <c r="E55" s="88" t="s">
        <v>458</v>
      </c>
      <c r="F55" s="89">
        <f t="shared" si="6"/>
        <v>0</v>
      </c>
      <c r="G55" s="90"/>
      <c r="H55" s="91">
        <v>5</v>
      </c>
      <c r="I55" s="92"/>
      <c r="J55" s="92" t="str">
        <f>IF(I55="","Enter starting date",WORKDAY.INTL(I55,H55-1,1,TATIL!A48:A69))</f>
        <v>Enter starting date</v>
      </c>
      <c r="K55" s="93">
        <f t="shared" si="5"/>
        <v>5</v>
      </c>
      <c r="L55" s="93" t="str">
        <f t="shared" ca="1" si="7"/>
        <v/>
      </c>
      <c r="M55" s="94"/>
      <c r="N55" s="94"/>
      <c r="O55" s="94"/>
      <c r="P55" s="94"/>
      <c r="Q55" s="94"/>
      <c r="R55" s="94"/>
      <c r="S55" s="94"/>
      <c r="T55" s="95"/>
    </row>
    <row r="56" spans="1:20" s="56" customFormat="1" ht="42.6" customHeight="1" x14ac:dyDescent="0.25">
      <c r="A56" s="87"/>
      <c r="B56" s="88" t="s">
        <v>393</v>
      </c>
      <c r="C56" s="88">
        <v>6.0399999999999991</v>
      </c>
      <c r="D56" s="88" t="s">
        <v>182</v>
      </c>
      <c r="E56" s="88" t="s">
        <v>458</v>
      </c>
      <c r="F56" s="89">
        <f t="shared" si="6"/>
        <v>0</v>
      </c>
      <c r="G56" s="90"/>
      <c r="H56" s="91">
        <v>5</v>
      </c>
      <c r="I56" s="92"/>
      <c r="J56" s="92" t="str">
        <f>IF(I56="","Enter starting date",WORKDAY.INTL(I56,H56-1,1,TATIL!A49:A70))</f>
        <v>Enter starting date</v>
      </c>
      <c r="K56" s="93">
        <f t="shared" si="5"/>
        <v>5</v>
      </c>
      <c r="L56" s="93" t="str">
        <f t="shared" ca="1" si="7"/>
        <v/>
      </c>
      <c r="M56" s="94"/>
      <c r="N56" s="94"/>
      <c r="O56" s="94"/>
      <c r="P56" s="94"/>
      <c r="Q56" s="94"/>
      <c r="R56" s="94"/>
      <c r="S56" s="94"/>
      <c r="T56" s="95"/>
    </row>
    <row r="57" spans="1:20" s="56" customFormat="1" ht="42.6" customHeight="1" x14ac:dyDescent="0.25">
      <c r="A57" s="87"/>
      <c r="B57" s="88" t="s">
        <v>393</v>
      </c>
      <c r="C57" s="88">
        <v>6.0499999999999989</v>
      </c>
      <c r="D57" s="88" t="s">
        <v>183</v>
      </c>
      <c r="E57" s="88" t="s">
        <v>458</v>
      </c>
      <c r="F57" s="89">
        <f t="shared" si="6"/>
        <v>0</v>
      </c>
      <c r="G57" s="90"/>
      <c r="H57" s="91">
        <v>5</v>
      </c>
      <c r="I57" s="92"/>
      <c r="J57" s="92" t="str">
        <f>IF(I57="","Enter starting date",WORKDAY.INTL(I57,H57-1,1,TATIL!A50:A71))</f>
        <v>Enter starting date</v>
      </c>
      <c r="K57" s="93">
        <f t="shared" si="5"/>
        <v>5</v>
      </c>
      <c r="L57" s="93" t="str">
        <f t="shared" ca="1" si="7"/>
        <v/>
      </c>
      <c r="M57" s="94"/>
      <c r="N57" s="94"/>
      <c r="O57" s="94"/>
      <c r="P57" s="94"/>
      <c r="Q57" s="94"/>
      <c r="R57" s="94"/>
      <c r="S57" s="94"/>
      <c r="T57" s="95"/>
    </row>
    <row r="58" spans="1:20" s="56" customFormat="1" ht="42.6" customHeight="1" x14ac:dyDescent="0.25">
      <c r="A58" s="87"/>
      <c r="B58" s="88" t="s">
        <v>393</v>
      </c>
      <c r="C58" s="88">
        <v>6.0599999999999987</v>
      </c>
      <c r="D58" s="88" t="s">
        <v>184</v>
      </c>
      <c r="E58" s="88" t="s">
        <v>458</v>
      </c>
      <c r="F58" s="89">
        <f t="shared" si="6"/>
        <v>0</v>
      </c>
      <c r="G58" s="90"/>
      <c r="H58" s="91">
        <v>5</v>
      </c>
      <c r="I58" s="92"/>
      <c r="J58" s="92" t="str">
        <f>IF(I58="","Enter starting date",WORKDAY.INTL(I58,H58-1,1,TATIL!A51:A72))</f>
        <v>Enter starting date</v>
      </c>
      <c r="K58" s="93">
        <f t="shared" si="5"/>
        <v>5</v>
      </c>
      <c r="L58" s="93" t="str">
        <f t="shared" ca="1" si="7"/>
        <v/>
      </c>
      <c r="M58" s="94"/>
      <c r="N58" s="94"/>
      <c r="O58" s="94"/>
      <c r="P58" s="94"/>
      <c r="Q58" s="94"/>
      <c r="R58" s="94"/>
      <c r="S58" s="94"/>
      <c r="T58" s="95"/>
    </row>
    <row r="59" spans="1:20" s="56" customFormat="1" ht="42.6" customHeight="1" x14ac:dyDescent="0.25">
      <c r="A59" s="87"/>
      <c r="B59" s="88" t="s">
        <v>393</v>
      </c>
      <c r="C59" s="88">
        <v>6.0699999999999985</v>
      </c>
      <c r="D59" s="88" t="s">
        <v>459</v>
      </c>
      <c r="E59" s="88" t="s">
        <v>458</v>
      </c>
      <c r="F59" s="89">
        <f t="shared" si="6"/>
        <v>0</v>
      </c>
      <c r="G59" s="90"/>
      <c r="H59" s="91">
        <v>5</v>
      </c>
      <c r="I59" s="92"/>
      <c r="J59" s="92" t="str">
        <f>IF(I59="","Enter starting date",WORKDAY.INTL(I59,H59-1,1,TATIL!A52:A73))</f>
        <v>Enter starting date</v>
      </c>
      <c r="K59" s="93">
        <f t="shared" si="5"/>
        <v>5</v>
      </c>
      <c r="L59" s="93" t="str">
        <f t="shared" ca="1" si="7"/>
        <v/>
      </c>
      <c r="M59" s="94"/>
      <c r="N59" s="94"/>
      <c r="O59" s="94"/>
      <c r="P59" s="94"/>
      <c r="Q59" s="94"/>
      <c r="R59" s="94"/>
      <c r="S59" s="94"/>
      <c r="T59" s="95"/>
    </row>
    <row r="60" spans="1:20" s="56" customFormat="1" ht="42.6" customHeight="1" x14ac:dyDescent="0.25">
      <c r="A60" s="87" t="s">
        <v>394</v>
      </c>
      <c r="B60" s="88" t="s">
        <v>393</v>
      </c>
      <c r="C60" s="88">
        <v>6.0799999999999983</v>
      </c>
      <c r="D60" s="88" t="s">
        <v>460</v>
      </c>
      <c r="E60" s="88" t="s">
        <v>458</v>
      </c>
      <c r="F60" s="89"/>
      <c r="G60" s="90"/>
      <c r="H60" s="91">
        <v>5</v>
      </c>
      <c r="I60" s="92"/>
      <c r="J60" s="92"/>
      <c r="K60" s="93"/>
      <c r="L60" s="93" t="str">
        <f t="shared" ca="1" si="7"/>
        <v/>
      </c>
      <c r="M60" s="94"/>
      <c r="N60" s="94"/>
      <c r="O60" s="94"/>
      <c r="P60" s="94"/>
      <c r="Q60" s="94"/>
      <c r="R60" s="94"/>
      <c r="S60" s="94"/>
      <c r="T60" s="95"/>
    </row>
    <row r="61" spans="1:20" s="56" customFormat="1" ht="42.6" customHeight="1" x14ac:dyDescent="0.25">
      <c r="A61" s="87"/>
      <c r="B61" s="88" t="s">
        <v>393</v>
      </c>
      <c r="C61" s="88">
        <v>6.0899999999999981</v>
      </c>
      <c r="D61" s="88" t="s">
        <v>461</v>
      </c>
      <c r="E61" s="88" t="s">
        <v>458</v>
      </c>
      <c r="F61" s="89">
        <f t="shared" ref="F61:F75" si="8">G61/H61</f>
        <v>0</v>
      </c>
      <c r="G61" s="90"/>
      <c r="H61" s="91">
        <v>5</v>
      </c>
      <c r="I61" s="92"/>
      <c r="J61" s="92" t="str">
        <f>IF(I61="","Enter starting date",WORKDAY.INTL(I61,H61-1,1,TATIL!A54:A75))</f>
        <v>Enter starting date</v>
      </c>
      <c r="K61" s="93">
        <f t="shared" si="5"/>
        <v>5</v>
      </c>
      <c r="L61" s="93" t="str">
        <f t="shared" ca="1" si="7"/>
        <v/>
      </c>
      <c r="M61" s="94"/>
      <c r="N61" s="94"/>
      <c r="O61" s="94"/>
      <c r="P61" s="94"/>
      <c r="Q61" s="94"/>
      <c r="R61" s="94"/>
      <c r="S61" s="94"/>
      <c r="T61" s="95"/>
    </row>
    <row r="62" spans="1:20" s="56" customFormat="1" ht="42.6" customHeight="1" x14ac:dyDescent="0.25">
      <c r="A62" s="87" t="s">
        <v>394</v>
      </c>
      <c r="B62" s="88" t="s">
        <v>393</v>
      </c>
      <c r="C62" s="88">
        <v>6.0999999999999979</v>
      </c>
      <c r="D62" s="88" t="s">
        <v>462</v>
      </c>
      <c r="E62" s="88" t="s">
        <v>458</v>
      </c>
      <c r="F62" s="89">
        <f t="shared" si="8"/>
        <v>0</v>
      </c>
      <c r="G62" s="90"/>
      <c r="H62" s="91">
        <v>5</v>
      </c>
      <c r="I62" s="92"/>
      <c r="J62" s="92" t="str">
        <f>IF(I62="","Enter starting date",WORKDAY.INTL(I62,H62-1,1,TATIL!A55:A76))</f>
        <v>Enter starting date</v>
      </c>
      <c r="K62" s="93">
        <f t="shared" si="5"/>
        <v>5</v>
      </c>
      <c r="L62" s="93" t="str">
        <f t="shared" ca="1" si="7"/>
        <v/>
      </c>
      <c r="M62" s="94"/>
      <c r="N62" s="94"/>
      <c r="O62" s="94"/>
      <c r="P62" s="94"/>
      <c r="Q62" s="94"/>
      <c r="R62" s="94"/>
      <c r="S62" s="94"/>
      <c r="T62" s="95"/>
    </row>
    <row r="63" spans="1:20" s="56" customFormat="1" ht="42.6" customHeight="1" x14ac:dyDescent="0.25">
      <c r="A63" s="87"/>
      <c r="B63" s="88" t="s">
        <v>393</v>
      </c>
      <c r="C63" s="88">
        <v>6.1099999999999977</v>
      </c>
      <c r="D63" s="88" t="s">
        <v>463</v>
      </c>
      <c r="E63" s="88" t="s">
        <v>458</v>
      </c>
      <c r="F63" s="89">
        <f t="shared" si="8"/>
        <v>0</v>
      </c>
      <c r="G63" s="90"/>
      <c r="H63" s="91">
        <v>5</v>
      </c>
      <c r="I63" s="92"/>
      <c r="J63" s="92" t="str">
        <f>IF(I63="","Enter starting date",WORKDAY.INTL(I63,H63-1,1,TATIL!A56:A77))</f>
        <v>Enter starting date</v>
      </c>
      <c r="K63" s="93">
        <f t="shared" si="5"/>
        <v>5</v>
      </c>
      <c r="L63" s="93" t="str">
        <f t="shared" ca="1" si="7"/>
        <v/>
      </c>
      <c r="M63" s="94"/>
      <c r="N63" s="94"/>
      <c r="O63" s="94"/>
      <c r="P63" s="94"/>
      <c r="Q63" s="94"/>
      <c r="R63" s="94"/>
      <c r="S63" s="94"/>
      <c r="T63" s="95"/>
    </row>
    <row r="64" spans="1:20" s="56" customFormat="1" ht="42.6" customHeight="1" x14ac:dyDescent="0.25">
      <c r="A64" s="87"/>
      <c r="B64" s="88" t="s">
        <v>393</v>
      </c>
      <c r="C64" s="88">
        <v>6.1199999999999974</v>
      </c>
      <c r="D64" s="88" t="s">
        <v>464</v>
      </c>
      <c r="E64" s="88" t="s">
        <v>458</v>
      </c>
      <c r="F64" s="89">
        <f t="shared" si="8"/>
        <v>0</v>
      </c>
      <c r="G64" s="90"/>
      <c r="H64" s="91">
        <v>5</v>
      </c>
      <c r="I64" s="92"/>
      <c r="J64" s="92" t="str">
        <f>IF(I64="","Enter starting date",WORKDAY.INTL(I64,H64-1,1,TATIL!A57:A78))</f>
        <v>Enter starting date</v>
      </c>
      <c r="K64" s="93">
        <f t="shared" si="5"/>
        <v>5</v>
      </c>
      <c r="L64" s="93" t="str">
        <f t="shared" ca="1" si="7"/>
        <v/>
      </c>
      <c r="M64" s="94"/>
      <c r="N64" s="94"/>
      <c r="O64" s="94"/>
      <c r="P64" s="94"/>
      <c r="Q64" s="94"/>
      <c r="R64" s="94"/>
      <c r="S64" s="94"/>
      <c r="T64" s="95"/>
    </row>
    <row r="65" spans="1:20" s="56" customFormat="1" ht="42.6" customHeight="1" x14ac:dyDescent="0.25">
      <c r="A65" s="87"/>
      <c r="B65" s="88" t="s">
        <v>393</v>
      </c>
      <c r="C65" s="88">
        <v>6.1299999999999972</v>
      </c>
      <c r="D65" s="88" t="s">
        <v>185</v>
      </c>
      <c r="E65" s="88" t="s">
        <v>458</v>
      </c>
      <c r="F65" s="89">
        <f t="shared" si="8"/>
        <v>0</v>
      </c>
      <c r="G65" s="90"/>
      <c r="H65" s="91">
        <v>5</v>
      </c>
      <c r="I65" s="92"/>
      <c r="J65" s="92" t="str">
        <f>IF(I65="","Enter starting date",WORKDAY.INTL(I65,H65-1,1,TATIL!A58:A79))</f>
        <v>Enter starting date</v>
      </c>
      <c r="K65" s="93">
        <f t="shared" si="5"/>
        <v>5</v>
      </c>
      <c r="L65" s="93" t="str">
        <f t="shared" ca="1" si="7"/>
        <v/>
      </c>
      <c r="M65" s="94"/>
      <c r="N65" s="94"/>
      <c r="O65" s="94"/>
      <c r="P65" s="94"/>
      <c r="Q65" s="94"/>
      <c r="R65" s="94"/>
      <c r="S65" s="94"/>
      <c r="T65" s="95"/>
    </row>
    <row r="66" spans="1:20" s="56" customFormat="1" ht="42.6" customHeight="1" x14ac:dyDescent="0.25">
      <c r="A66" s="87"/>
      <c r="B66" s="88" t="s">
        <v>436</v>
      </c>
      <c r="C66" s="88">
        <v>6.139999999999997</v>
      </c>
      <c r="D66" s="88" t="s">
        <v>49</v>
      </c>
      <c r="E66" s="88" t="s">
        <v>406</v>
      </c>
      <c r="F66" s="89">
        <f t="shared" si="8"/>
        <v>0</v>
      </c>
      <c r="G66" s="90"/>
      <c r="H66" s="91">
        <v>2</v>
      </c>
      <c r="I66" s="92"/>
      <c r="J66" s="92" t="str">
        <f>IF(I66="","Enter starting date",WORKDAY.INTL(I66,H66-1,1,TATIL!A59:A80))</f>
        <v>Enter starting date</v>
      </c>
      <c r="K66" s="93">
        <f t="shared" si="5"/>
        <v>2</v>
      </c>
      <c r="L66" s="93" t="str">
        <f t="shared" ca="1" si="7"/>
        <v/>
      </c>
      <c r="M66" s="94"/>
      <c r="N66" s="94"/>
      <c r="O66" s="94"/>
      <c r="P66" s="94"/>
      <c r="Q66" s="94"/>
      <c r="R66" s="94"/>
      <c r="S66" s="94"/>
      <c r="T66" s="95"/>
    </row>
    <row r="67" spans="1:20" s="56" customFormat="1" ht="42.6" customHeight="1" x14ac:dyDescent="0.25">
      <c r="A67" s="87"/>
      <c r="B67" s="88" t="s">
        <v>392</v>
      </c>
      <c r="C67" s="88">
        <v>8</v>
      </c>
      <c r="D67" s="88" t="s">
        <v>91</v>
      </c>
      <c r="E67" s="88" t="s">
        <v>440</v>
      </c>
      <c r="F67" s="89">
        <f t="shared" si="8"/>
        <v>0</v>
      </c>
      <c r="G67" s="90"/>
      <c r="H67" s="91">
        <v>4</v>
      </c>
      <c r="I67" s="92"/>
      <c r="J67" s="92" t="str">
        <f>IF(I67="","Enter starting date",WORKDAY.INTL(I67,H67-1,1,TATIL!A60:A81))</f>
        <v>Enter starting date</v>
      </c>
      <c r="K67" s="93">
        <f t="shared" si="5"/>
        <v>4</v>
      </c>
      <c r="L67" s="93" t="e">
        <f t="shared" ca="1" si="7"/>
        <v>#VALUE!</v>
      </c>
      <c r="M67" s="94"/>
      <c r="N67" s="94"/>
      <c r="O67" s="94"/>
      <c r="P67" s="94"/>
      <c r="Q67" s="94"/>
      <c r="R67" s="94"/>
      <c r="S67" s="94"/>
      <c r="T67" s="95"/>
    </row>
    <row r="68" spans="1:20" s="56" customFormat="1" ht="42.6" customHeight="1" x14ac:dyDescent="0.25">
      <c r="A68" s="87"/>
      <c r="B68" s="88" t="s">
        <v>393</v>
      </c>
      <c r="C68" s="88">
        <v>8.01</v>
      </c>
      <c r="D68" s="88" t="s">
        <v>465</v>
      </c>
      <c r="E68" s="88" t="s">
        <v>440</v>
      </c>
      <c r="F68" s="89">
        <f t="shared" si="8"/>
        <v>0</v>
      </c>
      <c r="G68" s="90"/>
      <c r="H68" s="91">
        <v>2</v>
      </c>
      <c r="I68" s="92"/>
      <c r="J68" s="92" t="str">
        <f>IF(I68="","Enter starting date",WORKDAY.INTL(I68,H68-1,1,TATIL!A61:A82))</f>
        <v>Enter starting date</v>
      </c>
      <c r="K68" s="93">
        <f t="shared" si="5"/>
        <v>2</v>
      </c>
      <c r="L68" s="93" t="str">
        <f t="shared" ca="1" si="7"/>
        <v/>
      </c>
      <c r="M68" s="94"/>
      <c r="N68" s="94"/>
      <c r="O68" s="94"/>
      <c r="P68" s="94"/>
      <c r="Q68" s="94"/>
      <c r="R68" s="94"/>
      <c r="S68" s="94"/>
      <c r="T68" s="95"/>
    </row>
    <row r="69" spans="1:20" s="56" customFormat="1" ht="42.6" customHeight="1" x14ac:dyDescent="0.25">
      <c r="A69" s="87"/>
      <c r="B69" s="88" t="s">
        <v>393</v>
      </c>
      <c r="C69" s="88">
        <v>8.02</v>
      </c>
      <c r="D69" s="88" t="s">
        <v>93</v>
      </c>
      <c r="E69" s="88" t="s">
        <v>440</v>
      </c>
      <c r="F69" s="89">
        <f t="shared" si="8"/>
        <v>0</v>
      </c>
      <c r="G69" s="90"/>
      <c r="H69" s="91">
        <v>2</v>
      </c>
      <c r="I69" s="92"/>
      <c r="J69" s="92" t="str">
        <f>IF(I69="","Enter starting date",WORKDAY.INTL(I69,H69-1,1,TATIL!A62:A83))</f>
        <v>Enter starting date</v>
      </c>
      <c r="K69" s="93">
        <f t="shared" si="5"/>
        <v>2</v>
      </c>
      <c r="L69" s="93" t="str">
        <f t="shared" ca="1" si="7"/>
        <v/>
      </c>
      <c r="M69" s="94"/>
      <c r="N69" s="94"/>
      <c r="O69" s="94"/>
      <c r="P69" s="94"/>
      <c r="Q69" s="94"/>
      <c r="R69" s="94"/>
      <c r="S69" s="94"/>
      <c r="T69" s="95"/>
    </row>
    <row r="70" spans="1:20" s="56" customFormat="1" ht="42.6" customHeight="1" x14ac:dyDescent="0.25">
      <c r="A70" s="87"/>
      <c r="B70" s="88" t="s">
        <v>393</v>
      </c>
      <c r="C70" s="88">
        <v>8.0299999999999994</v>
      </c>
      <c r="D70" s="88" t="s">
        <v>94</v>
      </c>
      <c r="E70" s="88" t="s">
        <v>440</v>
      </c>
      <c r="F70" s="89">
        <f t="shared" si="8"/>
        <v>0</v>
      </c>
      <c r="G70" s="90"/>
      <c r="H70" s="91">
        <v>2</v>
      </c>
      <c r="I70" s="92"/>
      <c r="J70" s="92" t="str">
        <f>IF(I70="","Enter starting date",WORKDAY.INTL(I70,H70-1,1,TATIL!A63:A84))</f>
        <v>Enter starting date</v>
      </c>
      <c r="K70" s="93">
        <f t="shared" si="5"/>
        <v>2</v>
      </c>
      <c r="L70" s="93" t="str">
        <f t="shared" ca="1" si="7"/>
        <v/>
      </c>
      <c r="M70" s="94"/>
      <c r="N70" s="94"/>
      <c r="O70" s="94"/>
      <c r="P70" s="94"/>
      <c r="Q70" s="94"/>
      <c r="R70" s="94"/>
      <c r="S70" s="94"/>
      <c r="T70" s="95"/>
    </row>
    <row r="71" spans="1:20" s="56" customFormat="1" ht="42.6" customHeight="1" x14ac:dyDescent="0.25">
      <c r="A71" s="87"/>
      <c r="B71" s="88" t="s">
        <v>393</v>
      </c>
      <c r="C71" s="88">
        <v>8.0399999999999991</v>
      </c>
      <c r="D71" s="88" t="s">
        <v>466</v>
      </c>
      <c r="E71" s="88" t="s">
        <v>440</v>
      </c>
      <c r="F71" s="89">
        <f t="shared" si="8"/>
        <v>0</v>
      </c>
      <c r="G71" s="90"/>
      <c r="H71" s="91">
        <v>2</v>
      </c>
      <c r="I71" s="92"/>
      <c r="J71" s="92" t="str">
        <f>IF(I71="","Enter starting date",WORKDAY.INTL(I71,H71-1,1,TATIL!A64:A85))</f>
        <v>Enter starting date</v>
      </c>
      <c r="K71" s="93">
        <f t="shared" si="5"/>
        <v>2</v>
      </c>
      <c r="L71" s="93" t="str">
        <f t="shared" ca="1" si="7"/>
        <v/>
      </c>
      <c r="M71" s="94"/>
      <c r="N71" s="94"/>
      <c r="O71" s="94"/>
      <c r="P71" s="94"/>
      <c r="Q71" s="94"/>
      <c r="R71" s="94"/>
      <c r="S71" s="94"/>
      <c r="T71" s="95"/>
    </row>
    <row r="72" spans="1:20" s="56" customFormat="1" ht="42.6" customHeight="1" x14ac:dyDescent="0.25">
      <c r="A72" s="87"/>
      <c r="B72" s="88" t="s">
        <v>393</v>
      </c>
      <c r="C72" s="88">
        <v>8.0499999999999989</v>
      </c>
      <c r="D72" s="88" t="s">
        <v>95</v>
      </c>
      <c r="E72" s="88" t="s">
        <v>440</v>
      </c>
      <c r="F72" s="89">
        <f t="shared" si="8"/>
        <v>0</v>
      </c>
      <c r="G72" s="90"/>
      <c r="H72" s="91">
        <v>2</v>
      </c>
      <c r="I72" s="92"/>
      <c r="J72" s="92" t="str">
        <f>IF(I72="","Enter starting date",WORKDAY.INTL(I72,H72-1,1,TATIL!A65:A86))</f>
        <v>Enter starting date</v>
      </c>
      <c r="K72" s="93">
        <f t="shared" si="5"/>
        <v>2</v>
      </c>
      <c r="L72" s="93" t="str">
        <f t="shared" ca="1" si="7"/>
        <v/>
      </c>
      <c r="M72" s="94"/>
      <c r="N72" s="94"/>
      <c r="O72" s="94"/>
      <c r="P72" s="94"/>
      <c r="Q72" s="94"/>
      <c r="R72" s="94"/>
      <c r="S72" s="94"/>
      <c r="T72" s="95"/>
    </row>
    <row r="73" spans="1:20" s="56" customFormat="1" ht="42.6" customHeight="1" x14ac:dyDescent="0.25">
      <c r="A73" s="87"/>
      <c r="B73" s="88" t="s">
        <v>393</v>
      </c>
      <c r="C73" s="88">
        <v>8.0599999999999987</v>
      </c>
      <c r="D73" s="88" t="s">
        <v>96</v>
      </c>
      <c r="E73" s="88" t="s">
        <v>440</v>
      </c>
      <c r="F73" s="89">
        <f t="shared" si="8"/>
        <v>0</v>
      </c>
      <c r="G73" s="90"/>
      <c r="H73" s="91">
        <v>2</v>
      </c>
      <c r="I73" s="92"/>
      <c r="J73" s="92" t="str">
        <f>IF(I73="","Enter starting date",WORKDAY.INTL(I73,H73-1,1,TATIL!A66:A87))</f>
        <v>Enter starting date</v>
      </c>
      <c r="K73" s="93">
        <f t="shared" ref="K73:K104" si="9">H73-G73</f>
        <v>2</v>
      </c>
      <c r="L73" s="93" t="str">
        <f t="shared" ca="1" si="7"/>
        <v/>
      </c>
      <c r="M73" s="94"/>
      <c r="N73" s="94"/>
      <c r="O73" s="94"/>
      <c r="P73" s="94"/>
      <c r="Q73" s="94"/>
      <c r="R73" s="94"/>
      <c r="S73" s="94"/>
      <c r="T73" s="95"/>
    </row>
    <row r="74" spans="1:20" s="56" customFormat="1" ht="42.6" customHeight="1" x14ac:dyDescent="0.25">
      <c r="A74" s="87"/>
      <c r="B74" s="88" t="s">
        <v>393</v>
      </c>
      <c r="C74" s="88">
        <v>8.0699999999999985</v>
      </c>
      <c r="D74" s="88" t="s">
        <v>467</v>
      </c>
      <c r="E74" s="88" t="s">
        <v>440</v>
      </c>
      <c r="F74" s="89">
        <f t="shared" si="8"/>
        <v>0</v>
      </c>
      <c r="G74" s="90"/>
      <c r="H74" s="91">
        <v>2</v>
      </c>
      <c r="I74" s="92"/>
      <c r="J74" s="92" t="str">
        <f>IF(I74="","Enter starting date",WORKDAY.INTL(I74,H74-1,1,TATIL!A67:A88))</f>
        <v>Enter starting date</v>
      </c>
      <c r="K74" s="93">
        <f t="shared" si="9"/>
        <v>2</v>
      </c>
      <c r="L74" s="93" t="str">
        <f t="shared" ca="1" si="7"/>
        <v/>
      </c>
      <c r="M74" s="94"/>
      <c r="N74" s="94"/>
      <c r="O74" s="94"/>
      <c r="P74" s="94"/>
      <c r="Q74" s="94"/>
      <c r="R74" s="94"/>
      <c r="S74" s="94"/>
      <c r="T74" s="95"/>
    </row>
    <row r="75" spans="1:20" s="56" customFormat="1" ht="42.6" customHeight="1" x14ac:dyDescent="0.25">
      <c r="A75" s="87"/>
      <c r="B75" s="88" t="s">
        <v>436</v>
      </c>
      <c r="C75" s="88">
        <v>8.0799999999999983</v>
      </c>
      <c r="D75" s="88" t="s">
        <v>49</v>
      </c>
      <c r="E75" s="88" t="s">
        <v>406</v>
      </c>
      <c r="F75" s="89">
        <f t="shared" si="8"/>
        <v>0</v>
      </c>
      <c r="G75" s="90"/>
      <c r="H75" s="91">
        <v>2</v>
      </c>
      <c r="I75" s="92"/>
      <c r="J75" s="92" t="str">
        <f>IF(I75="","Enter starting date",WORKDAY.INTL(I75,H75-1,1,TATIL!A68:A89))</f>
        <v>Enter starting date</v>
      </c>
      <c r="K75" s="93">
        <f t="shared" si="9"/>
        <v>2</v>
      </c>
      <c r="L75" s="93" t="str">
        <f t="shared" ca="1" si="7"/>
        <v/>
      </c>
      <c r="M75" s="94"/>
      <c r="N75" s="94"/>
      <c r="O75" s="94"/>
      <c r="P75" s="94"/>
      <c r="Q75" s="94"/>
      <c r="R75" s="94"/>
      <c r="S75" s="94"/>
      <c r="T75" s="95"/>
    </row>
    <row r="76" spans="1:20" s="56" customFormat="1" ht="42.6" customHeight="1" x14ac:dyDescent="0.25">
      <c r="A76" s="87" t="s">
        <v>394</v>
      </c>
      <c r="B76" s="88" t="s">
        <v>392</v>
      </c>
      <c r="C76" s="88">
        <v>9</v>
      </c>
      <c r="D76" s="88" t="s">
        <v>50</v>
      </c>
      <c r="E76" s="88" t="s">
        <v>406</v>
      </c>
      <c r="F76" s="89"/>
      <c r="G76" s="90"/>
      <c r="H76" s="91">
        <v>12</v>
      </c>
      <c r="I76" s="92"/>
      <c r="J76" s="92"/>
      <c r="K76" s="93"/>
      <c r="L76" s="93">
        <f t="shared" ca="1" si="7"/>
        <v>-44522</v>
      </c>
      <c r="M76" s="94"/>
      <c r="N76" s="94"/>
      <c r="O76" s="94"/>
      <c r="P76" s="94"/>
      <c r="Q76" s="94"/>
      <c r="R76" s="94"/>
      <c r="S76" s="94"/>
      <c r="T76" s="95"/>
    </row>
    <row r="77" spans="1:20" s="56" customFormat="1" ht="42.6" customHeight="1" x14ac:dyDescent="0.25">
      <c r="A77" s="87"/>
      <c r="B77" s="88" t="s">
        <v>393</v>
      </c>
      <c r="C77" s="88">
        <v>9.01</v>
      </c>
      <c r="D77" s="88" t="s">
        <v>51</v>
      </c>
      <c r="E77" s="88" t="s">
        <v>468</v>
      </c>
      <c r="F77" s="89">
        <f t="shared" ref="F77:F92" si="10">G77/H77</f>
        <v>0</v>
      </c>
      <c r="G77" s="90"/>
      <c r="H77" s="91">
        <v>10</v>
      </c>
      <c r="I77" s="92"/>
      <c r="J77" s="92" t="str">
        <f>IF(I77="","Enter starting date",WORKDAY.INTL(I77,H77-1,1,TATIL!A70:A91))</f>
        <v>Enter starting date</v>
      </c>
      <c r="K77" s="93">
        <f t="shared" si="9"/>
        <v>10</v>
      </c>
      <c r="L77" s="93" t="str">
        <f t="shared" ca="1" si="7"/>
        <v/>
      </c>
      <c r="M77" s="94"/>
      <c r="N77" s="94"/>
      <c r="O77" s="94"/>
      <c r="P77" s="94"/>
      <c r="Q77" s="94"/>
      <c r="R77" s="94"/>
      <c r="S77" s="94"/>
      <c r="T77" s="95"/>
    </row>
    <row r="78" spans="1:20" s="56" customFormat="1" ht="42.6" customHeight="1" x14ac:dyDescent="0.25">
      <c r="A78" s="87" t="s">
        <v>394</v>
      </c>
      <c r="B78" s="88" t="s">
        <v>393</v>
      </c>
      <c r="C78" s="88">
        <v>9.02</v>
      </c>
      <c r="D78" s="88" t="s">
        <v>52</v>
      </c>
      <c r="E78" s="88" t="s">
        <v>468</v>
      </c>
      <c r="F78" s="89">
        <f t="shared" si="10"/>
        <v>0</v>
      </c>
      <c r="G78" s="90"/>
      <c r="H78" s="91">
        <v>10</v>
      </c>
      <c r="I78" s="92"/>
      <c r="J78" s="92" t="str">
        <f>IF(I78="","Enter starting date",WORKDAY.INTL(I78,H78-1,1,TATIL!A71:A92))</f>
        <v>Enter starting date</v>
      </c>
      <c r="K78" s="93">
        <f t="shared" si="9"/>
        <v>10</v>
      </c>
      <c r="L78" s="93" t="str">
        <f t="shared" ca="1" si="7"/>
        <v/>
      </c>
      <c r="M78" s="94"/>
      <c r="N78" s="94"/>
      <c r="O78" s="94"/>
      <c r="P78" s="94"/>
      <c r="Q78" s="94"/>
      <c r="R78" s="94"/>
      <c r="S78" s="94"/>
      <c r="T78" s="95"/>
    </row>
    <row r="79" spans="1:20" s="56" customFormat="1" ht="42.6" customHeight="1" x14ac:dyDescent="0.25">
      <c r="A79" s="87"/>
      <c r="B79" s="88" t="s">
        <v>393</v>
      </c>
      <c r="C79" s="88">
        <v>9.0299999999999994</v>
      </c>
      <c r="D79" s="88" t="s">
        <v>469</v>
      </c>
      <c r="E79" s="88" t="s">
        <v>468</v>
      </c>
      <c r="F79" s="89">
        <f t="shared" si="10"/>
        <v>0</v>
      </c>
      <c r="G79" s="90"/>
      <c r="H79" s="91">
        <v>10</v>
      </c>
      <c r="I79" s="92"/>
      <c r="J79" s="92" t="str">
        <f>IF(I79="","Enter starting date",WORKDAY.INTL(I79,H79-1,1,TATIL!A72:A93))</f>
        <v>Enter starting date</v>
      </c>
      <c r="K79" s="93">
        <f t="shared" si="9"/>
        <v>10</v>
      </c>
      <c r="L79" s="93" t="str">
        <f t="shared" ca="1" si="7"/>
        <v/>
      </c>
      <c r="M79" s="94"/>
      <c r="N79" s="94"/>
      <c r="O79" s="94"/>
      <c r="P79" s="94"/>
      <c r="Q79" s="94"/>
      <c r="R79" s="94"/>
      <c r="S79" s="94"/>
      <c r="T79" s="95"/>
    </row>
    <row r="80" spans="1:20" s="56" customFormat="1" ht="42.6" customHeight="1" x14ac:dyDescent="0.25">
      <c r="A80" s="87"/>
      <c r="B80" s="88" t="s">
        <v>393</v>
      </c>
      <c r="C80" s="88">
        <v>9.0399999999999991</v>
      </c>
      <c r="D80" s="88" t="s">
        <v>470</v>
      </c>
      <c r="E80" s="88" t="s">
        <v>468</v>
      </c>
      <c r="F80" s="89">
        <f t="shared" si="10"/>
        <v>0</v>
      </c>
      <c r="G80" s="90"/>
      <c r="H80" s="91">
        <v>10</v>
      </c>
      <c r="I80" s="92"/>
      <c r="J80" s="92" t="str">
        <f>IF(I80="","Enter starting date",WORKDAY.INTL(I80,H80-1,1,TATIL!A73:A94))</f>
        <v>Enter starting date</v>
      </c>
      <c r="K80" s="93">
        <f t="shared" si="9"/>
        <v>10</v>
      </c>
      <c r="L80" s="93" t="str">
        <f t="shared" ca="1" si="7"/>
        <v/>
      </c>
      <c r="M80" s="94"/>
      <c r="N80" s="94"/>
      <c r="O80" s="94"/>
      <c r="P80" s="94"/>
      <c r="Q80" s="94"/>
      <c r="R80" s="94"/>
      <c r="S80" s="94"/>
      <c r="T80" s="95"/>
    </row>
    <row r="81" spans="1:20" s="56" customFormat="1" ht="42.6" customHeight="1" x14ac:dyDescent="0.25">
      <c r="A81" s="87"/>
      <c r="B81" s="88" t="s">
        <v>393</v>
      </c>
      <c r="C81" s="88">
        <v>9.0499999999999989</v>
      </c>
      <c r="D81" s="88" t="s">
        <v>53</v>
      </c>
      <c r="E81" s="88" t="s">
        <v>471</v>
      </c>
      <c r="F81" s="89">
        <f t="shared" si="10"/>
        <v>0</v>
      </c>
      <c r="G81" s="90"/>
      <c r="H81" s="91">
        <v>10</v>
      </c>
      <c r="I81" s="92"/>
      <c r="J81" s="92" t="str">
        <f>IF(I81="","Enter starting date",WORKDAY.INTL(I81,H81-1,1,TATIL!A74:A95))</f>
        <v>Enter starting date</v>
      </c>
      <c r="K81" s="93">
        <f t="shared" si="9"/>
        <v>10</v>
      </c>
      <c r="L81" s="93" t="str">
        <f t="shared" ca="1" si="7"/>
        <v/>
      </c>
      <c r="M81" s="94"/>
      <c r="N81" s="94"/>
      <c r="O81" s="94"/>
      <c r="P81" s="94"/>
      <c r="Q81" s="94"/>
      <c r="R81" s="94"/>
      <c r="S81" s="94"/>
      <c r="T81" s="95"/>
    </row>
    <row r="82" spans="1:20" s="56" customFormat="1" ht="42.6" customHeight="1" x14ac:dyDescent="0.25">
      <c r="A82" s="87"/>
      <c r="B82" s="88" t="s">
        <v>436</v>
      </c>
      <c r="C82" s="88">
        <v>9.0599999999999987</v>
      </c>
      <c r="D82" s="88" t="s">
        <v>49</v>
      </c>
      <c r="E82" s="88" t="s">
        <v>406</v>
      </c>
      <c r="F82" s="89">
        <f t="shared" si="10"/>
        <v>0</v>
      </c>
      <c r="G82" s="90"/>
      <c r="H82" s="91">
        <v>2</v>
      </c>
      <c r="I82" s="92"/>
      <c r="J82" s="92" t="str">
        <f>IF(I82="","Enter starting date",WORKDAY.INTL(I82,H82-1,1,TATIL!A75:A96))</f>
        <v>Enter starting date</v>
      </c>
      <c r="K82" s="93">
        <f t="shared" si="9"/>
        <v>2</v>
      </c>
      <c r="L82" s="93" t="str">
        <f t="shared" ca="1" si="7"/>
        <v/>
      </c>
      <c r="M82" s="94"/>
      <c r="N82" s="94"/>
      <c r="O82" s="94"/>
      <c r="P82" s="94"/>
      <c r="Q82" s="94"/>
      <c r="R82" s="94"/>
      <c r="S82" s="94"/>
      <c r="T82" s="95"/>
    </row>
    <row r="83" spans="1:20" s="56" customFormat="1" ht="42.6" customHeight="1" x14ac:dyDescent="0.25">
      <c r="A83" s="87"/>
      <c r="B83" s="88" t="s">
        <v>392</v>
      </c>
      <c r="C83" s="88">
        <v>10</v>
      </c>
      <c r="D83" s="88" t="s">
        <v>57</v>
      </c>
      <c r="E83" s="88" t="s">
        <v>472</v>
      </c>
      <c r="F83" s="89">
        <f t="shared" si="10"/>
        <v>0</v>
      </c>
      <c r="G83" s="90"/>
      <c r="H83" s="91">
        <v>12</v>
      </c>
      <c r="I83" s="92"/>
      <c r="J83" s="92" t="str">
        <f>IF(I83="","Enter starting date",WORKDAY.INTL(I83,H83-1,1,TATIL!A76:A97))</f>
        <v>Enter starting date</v>
      </c>
      <c r="K83" s="93">
        <f t="shared" si="9"/>
        <v>12</v>
      </c>
      <c r="L83" s="93" t="e">
        <f t="shared" ca="1" si="7"/>
        <v>#VALUE!</v>
      </c>
      <c r="M83" s="94"/>
      <c r="N83" s="94"/>
      <c r="O83" s="94"/>
      <c r="P83" s="94"/>
      <c r="Q83" s="94"/>
      <c r="R83" s="94"/>
      <c r="S83" s="94"/>
      <c r="T83" s="95"/>
    </row>
    <row r="84" spans="1:20" s="56" customFormat="1" ht="42.6" customHeight="1" x14ac:dyDescent="0.25">
      <c r="A84" s="87"/>
      <c r="B84" s="88" t="s">
        <v>393</v>
      </c>
      <c r="C84" s="88">
        <v>10.01</v>
      </c>
      <c r="D84" s="88" t="s">
        <v>58</v>
      </c>
      <c r="E84" s="88" t="s">
        <v>471</v>
      </c>
      <c r="F84" s="89">
        <f t="shared" si="10"/>
        <v>0</v>
      </c>
      <c r="G84" s="90"/>
      <c r="H84" s="91">
        <v>10</v>
      </c>
      <c r="I84" s="92"/>
      <c r="J84" s="92" t="str">
        <f>IF(I84="","Enter starting date",WORKDAY.INTL(I84,H84-1,1,TATIL!A77:A98))</f>
        <v>Enter starting date</v>
      </c>
      <c r="K84" s="93">
        <f t="shared" si="9"/>
        <v>10</v>
      </c>
      <c r="L84" s="93" t="str">
        <f t="shared" ca="1" si="7"/>
        <v/>
      </c>
      <c r="M84" s="94"/>
      <c r="N84" s="94"/>
      <c r="O84" s="94"/>
      <c r="P84" s="94"/>
      <c r="Q84" s="94"/>
      <c r="R84" s="94"/>
      <c r="S84" s="94"/>
      <c r="T84" s="95"/>
    </row>
    <row r="85" spans="1:20" s="56" customFormat="1" ht="42.6" customHeight="1" x14ac:dyDescent="0.25">
      <c r="A85" s="87"/>
      <c r="B85" s="88" t="s">
        <v>393</v>
      </c>
      <c r="C85" s="88">
        <v>10.02</v>
      </c>
      <c r="D85" s="88" t="s">
        <v>59</v>
      </c>
      <c r="E85" s="88" t="s">
        <v>473</v>
      </c>
      <c r="F85" s="89">
        <f t="shared" si="10"/>
        <v>0</v>
      </c>
      <c r="G85" s="90"/>
      <c r="H85" s="91">
        <v>10</v>
      </c>
      <c r="I85" s="92"/>
      <c r="J85" s="92" t="str">
        <f>IF(I85="","Enter starting date",WORKDAY.INTL(I85,H85-1,1,TATIL!A78:A99))</f>
        <v>Enter starting date</v>
      </c>
      <c r="K85" s="93">
        <f t="shared" si="9"/>
        <v>10</v>
      </c>
      <c r="L85" s="93" t="str">
        <f t="shared" ca="1" si="7"/>
        <v/>
      </c>
      <c r="M85" s="94"/>
      <c r="N85" s="94"/>
      <c r="O85" s="94"/>
      <c r="P85" s="94"/>
      <c r="Q85" s="94"/>
      <c r="R85" s="94"/>
      <c r="S85" s="94"/>
      <c r="T85" s="95"/>
    </row>
    <row r="86" spans="1:20" s="56" customFormat="1" ht="42.6" customHeight="1" x14ac:dyDescent="0.25">
      <c r="A86" s="87"/>
      <c r="B86" s="88" t="s">
        <v>393</v>
      </c>
      <c r="C86" s="88">
        <v>10.029999999999999</v>
      </c>
      <c r="D86" s="88" t="s">
        <v>60</v>
      </c>
      <c r="E86" s="88" t="s">
        <v>474</v>
      </c>
      <c r="F86" s="89">
        <f t="shared" si="10"/>
        <v>0</v>
      </c>
      <c r="G86" s="90"/>
      <c r="H86" s="91">
        <v>10</v>
      </c>
      <c r="I86" s="92"/>
      <c r="J86" s="92" t="str">
        <f>IF(I86="","Enter starting date",WORKDAY.INTL(I86,H86-1,1,TATIL!A79:A100))</f>
        <v>Enter starting date</v>
      </c>
      <c r="K86" s="93">
        <f t="shared" si="9"/>
        <v>10</v>
      </c>
      <c r="L86" s="93" t="str">
        <f t="shared" ca="1" si="7"/>
        <v/>
      </c>
      <c r="M86" s="94"/>
      <c r="N86" s="94"/>
      <c r="O86" s="94"/>
      <c r="P86" s="94"/>
      <c r="Q86" s="94"/>
      <c r="R86" s="94"/>
      <c r="S86" s="94"/>
      <c r="T86" s="95"/>
    </row>
    <row r="87" spans="1:20" s="56" customFormat="1" ht="42.6" customHeight="1" x14ac:dyDescent="0.25">
      <c r="A87" s="87"/>
      <c r="B87" s="88" t="s">
        <v>393</v>
      </c>
      <c r="C87" s="88">
        <v>10.039999999999999</v>
      </c>
      <c r="D87" s="88" t="s">
        <v>61</v>
      </c>
      <c r="E87" s="88" t="s">
        <v>474</v>
      </c>
      <c r="F87" s="89">
        <f t="shared" si="10"/>
        <v>0</v>
      </c>
      <c r="G87" s="90"/>
      <c r="H87" s="91">
        <v>10</v>
      </c>
      <c r="I87" s="92"/>
      <c r="J87" s="92" t="str">
        <f>IF(I87="","Enter starting date",WORKDAY.INTL(I87,H87-1,1,TATIL!A80:A101))</f>
        <v>Enter starting date</v>
      </c>
      <c r="K87" s="93">
        <f t="shared" si="9"/>
        <v>10</v>
      </c>
      <c r="L87" s="93" t="str">
        <f t="shared" ca="1" si="7"/>
        <v/>
      </c>
      <c r="M87" s="94"/>
      <c r="N87" s="94"/>
      <c r="O87" s="94"/>
      <c r="P87" s="94"/>
      <c r="Q87" s="94"/>
      <c r="R87" s="94"/>
      <c r="S87" s="94"/>
      <c r="T87" s="95"/>
    </row>
    <row r="88" spans="1:20" s="56" customFormat="1" ht="42.6" customHeight="1" x14ac:dyDescent="0.25">
      <c r="A88" s="87"/>
      <c r="B88" s="88" t="s">
        <v>393</v>
      </c>
      <c r="C88" s="88">
        <v>10.049999999999999</v>
      </c>
      <c r="D88" s="88" t="s">
        <v>62</v>
      </c>
      <c r="E88" s="88" t="s">
        <v>474</v>
      </c>
      <c r="F88" s="89">
        <f t="shared" si="10"/>
        <v>0</v>
      </c>
      <c r="G88" s="90"/>
      <c r="H88" s="91">
        <v>10</v>
      </c>
      <c r="I88" s="92"/>
      <c r="J88" s="92" t="str">
        <f>IF(I88="","Enter starting date",WORKDAY.INTL(I88,H88-1,1,TATIL!A81:A102))</f>
        <v>Enter starting date</v>
      </c>
      <c r="K88" s="93">
        <f t="shared" si="9"/>
        <v>10</v>
      </c>
      <c r="L88" s="93" t="str">
        <f t="shared" ca="1" si="7"/>
        <v/>
      </c>
      <c r="M88" s="94"/>
      <c r="N88" s="94"/>
      <c r="O88" s="94"/>
      <c r="P88" s="94"/>
      <c r="Q88" s="94"/>
      <c r="R88" s="94"/>
      <c r="S88" s="94"/>
      <c r="T88" s="95"/>
    </row>
    <row r="89" spans="1:20" s="56" customFormat="1" ht="42.6" customHeight="1" x14ac:dyDescent="0.25">
      <c r="A89" s="87"/>
      <c r="B89" s="88" t="s">
        <v>393</v>
      </c>
      <c r="C89" s="88">
        <v>10.059999999999999</v>
      </c>
      <c r="D89" s="88" t="s">
        <v>63</v>
      </c>
      <c r="E89" s="88" t="s">
        <v>474</v>
      </c>
      <c r="F89" s="89">
        <f t="shared" si="10"/>
        <v>0</v>
      </c>
      <c r="G89" s="90"/>
      <c r="H89" s="91">
        <v>10</v>
      </c>
      <c r="I89" s="92"/>
      <c r="J89" s="92" t="str">
        <f>IF(I89="","Enter starting date",WORKDAY.INTL(I89,H89-1,1,TATIL!A82:A103))</f>
        <v>Enter starting date</v>
      </c>
      <c r="K89" s="93">
        <f t="shared" si="9"/>
        <v>10</v>
      </c>
      <c r="L89" s="93" t="str">
        <f t="shared" ca="1" si="7"/>
        <v/>
      </c>
      <c r="M89" s="94"/>
      <c r="N89" s="94"/>
      <c r="O89" s="94"/>
      <c r="P89" s="94"/>
      <c r="Q89" s="94"/>
      <c r="R89" s="94"/>
      <c r="S89" s="94"/>
      <c r="T89" s="95"/>
    </row>
    <row r="90" spans="1:20" s="56" customFormat="1" ht="42.6" customHeight="1" x14ac:dyDescent="0.25">
      <c r="A90" s="87"/>
      <c r="B90" s="88" t="s">
        <v>393</v>
      </c>
      <c r="C90" s="88">
        <v>10.069999999999999</v>
      </c>
      <c r="D90" s="88" t="s">
        <v>64</v>
      </c>
      <c r="E90" s="88" t="s">
        <v>474</v>
      </c>
      <c r="F90" s="89">
        <f t="shared" si="10"/>
        <v>0</v>
      </c>
      <c r="G90" s="90"/>
      <c r="H90" s="91">
        <v>10</v>
      </c>
      <c r="I90" s="92"/>
      <c r="J90" s="92" t="str">
        <f>IF(I90="","Enter starting date",WORKDAY.INTL(I90,H90-1,1,TATIL!A83:A104))</f>
        <v>Enter starting date</v>
      </c>
      <c r="K90" s="93">
        <f t="shared" si="9"/>
        <v>10</v>
      </c>
      <c r="L90" s="93" t="str">
        <f t="shared" ca="1" si="7"/>
        <v/>
      </c>
      <c r="M90" s="94"/>
      <c r="N90" s="94"/>
      <c r="O90" s="94"/>
      <c r="P90" s="94"/>
      <c r="Q90" s="94"/>
      <c r="R90" s="94"/>
      <c r="S90" s="94"/>
      <c r="T90" s="95"/>
    </row>
    <row r="91" spans="1:20" s="56" customFormat="1" ht="42.6" customHeight="1" x14ac:dyDescent="0.25">
      <c r="A91" s="87"/>
      <c r="B91" s="88" t="s">
        <v>393</v>
      </c>
      <c r="C91" s="88">
        <v>10.079999999999998</v>
      </c>
      <c r="D91" s="88" t="s">
        <v>65</v>
      </c>
      <c r="E91" s="88" t="s">
        <v>474</v>
      </c>
      <c r="F91" s="89">
        <f t="shared" si="10"/>
        <v>0</v>
      </c>
      <c r="G91" s="90"/>
      <c r="H91" s="91">
        <v>10</v>
      </c>
      <c r="I91" s="92"/>
      <c r="J91" s="92" t="str">
        <f>IF(I91="","Enter starting date",WORKDAY.INTL(I91,H91-1,1,TATIL!A84:A105))</f>
        <v>Enter starting date</v>
      </c>
      <c r="K91" s="93">
        <f t="shared" si="9"/>
        <v>10</v>
      </c>
      <c r="L91" s="93" t="str">
        <f t="shared" ca="1" si="7"/>
        <v/>
      </c>
      <c r="M91" s="94"/>
      <c r="N91" s="94"/>
      <c r="O91" s="94"/>
      <c r="P91" s="94"/>
      <c r="Q91" s="94"/>
      <c r="R91" s="94"/>
      <c r="S91" s="94"/>
      <c r="T91" s="95"/>
    </row>
    <row r="92" spans="1:20" s="56" customFormat="1" ht="42.6" customHeight="1" x14ac:dyDescent="0.25">
      <c r="A92" s="87"/>
      <c r="B92" s="88" t="s">
        <v>393</v>
      </c>
      <c r="C92" s="88">
        <v>10.089999999999998</v>
      </c>
      <c r="D92" s="88" t="s">
        <v>66</v>
      </c>
      <c r="E92" s="88" t="s">
        <v>474</v>
      </c>
      <c r="F92" s="89">
        <f t="shared" si="10"/>
        <v>0</v>
      </c>
      <c r="G92" s="90"/>
      <c r="H92" s="91">
        <v>10</v>
      </c>
      <c r="I92" s="92"/>
      <c r="J92" s="92" t="str">
        <f>IF(I92="","Enter starting date",WORKDAY.INTL(I92,H92-1,1,TATIL!A85:A106))</f>
        <v>Enter starting date</v>
      </c>
      <c r="K92" s="93">
        <f t="shared" si="9"/>
        <v>10</v>
      </c>
      <c r="L92" s="93" t="str">
        <f t="shared" ca="1" si="7"/>
        <v/>
      </c>
      <c r="M92" s="94"/>
      <c r="N92" s="94"/>
      <c r="O92" s="94"/>
      <c r="P92" s="94"/>
      <c r="Q92" s="94"/>
      <c r="R92" s="94"/>
      <c r="S92" s="94"/>
      <c r="T92" s="95"/>
    </row>
    <row r="93" spans="1:20" s="56" customFormat="1" ht="42.6" customHeight="1" x14ac:dyDescent="0.25">
      <c r="A93" s="87" t="s">
        <v>394</v>
      </c>
      <c r="B93" s="88" t="s">
        <v>393</v>
      </c>
      <c r="C93" s="88">
        <v>10.099999999999998</v>
      </c>
      <c r="D93" s="88" t="s">
        <v>67</v>
      </c>
      <c r="E93" s="88" t="s">
        <v>475</v>
      </c>
      <c r="F93" s="89"/>
      <c r="G93" s="90"/>
      <c r="H93" s="91">
        <v>10</v>
      </c>
      <c r="I93" s="92"/>
      <c r="J93" s="92"/>
      <c r="K93" s="93"/>
      <c r="L93" s="93" t="str">
        <f t="shared" ca="1" si="7"/>
        <v/>
      </c>
      <c r="M93" s="94"/>
      <c r="N93" s="94"/>
      <c r="O93" s="94"/>
      <c r="P93" s="94"/>
      <c r="Q93" s="94"/>
      <c r="R93" s="94"/>
      <c r="S93" s="94"/>
      <c r="T93" s="95"/>
    </row>
    <row r="94" spans="1:20" s="56" customFormat="1" ht="42.6" customHeight="1" x14ac:dyDescent="0.25">
      <c r="A94" s="87"/>
      <c r="B94" s="88" t="s">
        <v>393</v>
      </c>
      <c r="C94" s="88">
        <v>10.109999999999998</v>
      </c>
      <c r="D94" s="88" t="s">
        <v>68</v>
      </c>
      <c r="E94" s="88" t="s">
        <v>475</v>
      </c>
      <c r="F94" s="89">
        <f t="shared" ref="F94:F100" si="11">G94/H94</f>
        <v>0</v>
      </c>
      <c r="G94" s="90"/>
      <c r="H94" s="91">
        <v>10</v>
      </c>
      <c r="I94" s="92"/>
      <c r="J94" s="92" t="str">
        <f>IF(I94="","Enter starting date",WORKDAY.INTL(I94,H94-1,1,TATIL!A87:A108))</f>
        <v>Enter starting date</v>
      </c>
      <c r="K94" s="93">
        <f t="shared" si="9"/>
        <v>10</v>
      </c>
      <c r="L94" s="93" t="str">
        <f t="shared" ca="1" si="7"/>
        <v/>
      </c>
      <c r="M94" s="94"/>
      <c r="N94" s="94"/>
      <c r="O94" s="94"/>
      <c r="P94" s="94"/>
      <c r="Q94" s="94"/>
      <c r="R94" s="94"/>
      <c r="S94" s="94"/>
      <c r="T94" s="95"/>
    </row>
    <row r="95" spans="1:20" s="56" customFormat="1" ht="42.6" customHeight="1" x14ac:dyDescent="0.25">
      <c r="A95" s="87" t="s">
        <v>394</v>
      </c>
      <c r="B95" s="88" t="s">
        <v>393</v>
      </c>
      <c r="C95" s="88">
        <v>10.119999999999997</v>
      </c>
      <c r="D95" s="88" t="s">
        <v>69</v>
      </c>
      <c r="E95" s="88" t="s">
        <v>475</v>
      </c>
      <c r="F95" s="89">
        <f t="shared" si="11"/>
        <v>0</v>
      </c>
      <c r="G95" s="90"/>
      <c r="H95" s="91">
        <v>10</v>
      </c>
      <c r="I95" s="92"/>
      <c r="J95" s="92" t="str">
        <f>IF(I95="","Enter starting date",WORKDAY.INTL(I95,H95-1,1,TATIL!A88:A109))</f>
        <v>Enter starting date</v>
      </c>
      <c r="K95" s="93">
        <f t="shared" si="9"/>
        <v>10</v>
      </c>
      <c r="L95" s="93" t="str">
        <f t="shared" ca="1" si="7"/>
        <v/>
      </c>
      <c r="M95" s="94"/>
      <c r="N95" s="94"/>
      <c r="O95" s="94"/>
      <c r="P95" s="94"/>
      <c r="Q95" s="94"/>
      <c r="R95" s="94"/>
      <c r="S95" s="94"/>
      <c r="T95" s="95"/>
    </row>
    <row r="96" spans="1:20" s="56" customFormat="1" ht="42.6" customHeight="1" x14ac:dyDescent="0.25">
      <c r="A96" s="87"/>
      <c r="B96" s="88" t="s">
        <v>436</v>
      </c>
      <c r="C96" s="88">
        <v>10.129999999999997</v>
      </c>
      <c r="D96" s="88" t="s">
        <v>49</v>
      </c>
      <c r="E96" s="88" t="s">
        <v>406</v>
      </c>
      <c r="F96" s="89">
        <f t="shared" si="11"/>
        <v>0</v>
      </c>
      <c r="G96" s="90"/>
      <c r="H96" s="91">
        <v>2</v>
      </c>
      <c r="I96" s="92"/>
      <c r="J96" s="92" t="str">
        <f>IF(I96="","Enter starting date",WORKDAY.INTL(I96,H96-1,1,TATIL!A89:A110))</f>
        <v>Enter starting date</v>
      </c>
      <c r="K96" s="93">
        <f t="shared" si="9"/>
        <v>2</v>
      </c>
      <c r="L96" s="93" t="str">
        <f t="shared" ca="1" si="7"/>
        <v/>
      </c>
      <c r="M96" s="94"/>
      <c r="N96" s="94"/>
      <c r="O96" s="94"/>
      <c r="P96" s="94"/>
      <c r="Q96" s="94"/>
      <c r="R96" s="94"/>
      <c r="S96" s="94"/>
      <c r="T96" s="95"/>
    </row>
    <row r="97" spans="1:20" s="56" customFormat="1" ht="42.6" customHeight="1" x14ac:dyDescent="0.25">
      <c r="A97" s="87"/>
      <c r="B97" s="88" t="s">
        <v>392</v>
      </c>
      <c r="C97" s="88">
        <v>11</v>
      </c>
      <c r="D97" s="88" t="s">
        <v>98</v>
      </c>
      <c r="E97" s="88" t="s">
        <v>440</v>
      </c>
      <c r="F97" s="89">
        <f t="shared" si="11"/>
        <v>0</v>
      </c>
      <c r="G97" s="90"/>
      <c r="H97" s="91">
        <v>3</v>
      </c>
      <c r="I97" s="92"/>
      <c r="J97" s="92" t="str">
        <f>IF(I97="","Enter starting date",WORKDAY.INTL(I97,H97-1,1,TATIL!A90:A111))</f>
        <v>Enter starting date</v>
      </c>
      <c r="K97" s="93">
        <f t="shared" si="9"/>
        <v>3</v>
      </c>
      <c r="L97" s="93" t="e">
        <f t="shared" ca="1" si="7"/>
        <v>#VALUE!</v>
      </c>
      <c r="M97" s="94"/>
      <c r="N97" s="94"/>
      <c r="O97" s="94"/>
      <c r="P97" s="94"/>
      <c r="Q97" s="94"/>
      <c r="R97" s="94"/>
      <c r="S97" s="94"/>
      <c r="T97" s="95"/>
    </row>
    <row r="98" spans="1:20" s="56" customFormat="1" ht="42.6" customHeight="1" x14ac:dyDescent="0.25">
      <c r="A98" s="87"/>
      <c r="B98" s="88" t="s">
        <v>393</v>
      </c>
      <c r="C98" s="88">
        <v>11.01</v>
      </c>
      <c r="D98" s="88" t="s">
        <v>99</v>
      </c>
      <c r="E98" s="88" t="s">
        <v>440</v>
      </c>
      <c r="F98" s="89">
        <f t="shared" si="11"/>
        <v>0</v>
      </c>
      <c r="G98" s="90"/>
      <c r="H98" s="91">
        <v>1</v>
      </c>
      <c r="I98" s="92"/>
      <c r="J98" s="92" t="str">
        <f>IF(I98="","Enter starting date",WORKDAY.INTL(I98,H98-1,1,TATIL!A91:A112))</f>
        <v>Enter starting date</v>
      </c>
      <c r="K98" s="93">
        <f t="shared" si="9"/>
        <v>1</v>
      </c>
      <c r="L98" s="93" t="str">
        <f t="shared" ca="1" si="7"/>
        <v/>
      </c>
      <c r="M98" s="94"/>
      <c r="N98" s="94"/>
      <c r="O98" s="94"/>
      <c r="P98" s="94"/>
      <c r="Q98" s="94"/>
      <c r="R98" s="94"/>
      <c r="S98" s="94"/>
      <c r="T98" s="95"/>
    </row>
    <row r="99" spans="1:20" s="56" customFormat="1" ht="42.6" customHeight="1" x14ac:dyDescent="0.25">
      <c r="A99" s="87"/>
      <c r="B99" s="88" t="s">
        <v>393</v>
      </c>
      <c r="C99" s="88">
        <v>11.02</v>
      </c>
      <c r="D99" s="88" t="s">
        <v>100</v>
      </c>
      <c r="E99" s="88" t="s">
        <v>440</v>
      </c>
      <c r="F99" s="89">
        <f t="shared" si="11"/>
        <v>0</v>
      </c>
      <c r="G99" s="90"/>
      <c r="H99" s="91">
        <v>1</v>
      </c>
      <c r="I99" s="92"/>
      <c r="J99" s="92" t="str">
        <f>IF(I99="","Enter starting date",WORKDAY.INTL(I99,H99-1,1,TATIL!A92:A113))</f>
        <v>Enter starting date</v>
      </c>
      <c r="K99" s="93">
        <f t="shared" si="9"/>
        <v>1</v>
      </c>
      <c r="L99" s="93" t="str">
        <f t="shared" ca="1" si="7"/>
        <v/>
      </c>
      <c r="M99" s="94"/>
      <c r="N99" s="94"/>
      <c r="O99" s="94"/>
      <c r="P99" s="94"/>
      <c r="Q99" s="94"/>
      <c r="R99" s="94"/>
      <c r="S99" s="94"/>
      <c r="T99" s="95"/>
    </row>
    <row r="100" spans="1:20" s="56" customFormat="1" ht="42.6" customHeight="1" x14ac:dyDescent="0.25">
      <c r="A100" s="87"/>
      <c r="B100" s="88" t="s">
        <v>436</v>
      </c>
      <c r="C100" s="88">
        <v>11.03</v>
      </c>
      <c r="D100" s="88" t="s">
        <v>49</v>
      </c>
      <c r="E100" s="88" t="s">
        <v>406</v>
      </c>
      <c r="F100" s="89">
        <f t="shared" si="11"/>
        <v>0</v>
      </c>
      <c r="G100" s="90"/>
      <c r="H100" s="91">
        <v>2</v>
      </c>
      <c r="I100" s="92"/>
      <c r="J100" s="92" t="str">
        <f>IF(I100="","Enter starting date",WORKDAY.INTL(I100,H100-1,1,TATIL!A93:A114))</f>
        <v>Enter starting date</v>
      </c>
      <c r="K100" s="93">
        <f t="shared" si="9"/>
        <v>2</v>
      </c>
      <c r="L100" s="93" t="str">
        <f t="shared" ca="1" si="7"/>
        <v/>
      </c>
      <c r="M100" s="94"/>
      <c r="N100" s="94"/>
      <c r="O100" s="94"/>
      <c r="P100" s="94"/>
      <c r="Q100" s="94"/>
      <c r="R100" s="94"/>
      <c r="S100" s="94"/>
      <c r="T100" s="95"/>
    </row>
    <row r="101" spans="1:20" s="56" customFormat="1" ht="42.6" customHeight="1" x14ac:dyDescent="0.25">
      <c r="A101" s="87"/>
      <c r="B101" s="88" t="s">
        <v>392</v>
      </c>
      <c r="C101" s="88">
        <v>12</v>
      </c>
      <c r="D101" s="88" t="s">
        <v>476</v>
      </c>
      <c r="E101" s="88" t="s">
        <v>472</v>
      </c>
      <c r="F101" s="89"/>
      <c r="G101" s="90"/>
      <c r="H101" s="91">
        <v>18</v>
      </c>
      <c r="I101" s="92"/>
      <c r="J101" s="92"/>
      <c r="K101" s="93"/>
      <c r="L101" s="93">
        <f t="shared" ca="1" si="7"/>
        <v>-44522</v>
      </c>
      <c r="M101" s="94"/>
      <c r="N101" s="94"/>
      <c r="O101" s="94"/>
      <c r="P101" s="94"/>
      <c r="Q101" s="94"/>
      <c r="R101" s="94"/>
      <c r="S101" s="94"/>
      <c r="T101" s="95"/>
    </row>
    <row r="102" spans="1:20" s="56" customFormat="1" ht="42.6" customHeight="1" x14ac:dyDescent="0.25">
      <c r="A102" s="87"/>
      <c r="B102" s="88" t="s">
        <v>393</v>
      </c>
      <c r="C102" s="88">
        <v>12.01</v>
      </c>
      <c r="D102" s="88" t="s">
        <v>136</v>
      </c>
      <c r="E102" s="88" t="s">
        <v>477</v>
      </c>
      <c r="F102" s="89">
        <f>G102/H102</f>
        <v>0</v>
      </c>
      <c r="G102" s="90"/>
      <c r="H102" s="91">
        <v>1</v>
      </c>
      <c r="I102" s="92"/>
      <c r="J102" s="92" t="str">
        <f>IF(I102="","Enter starting date",WORKDAY.INTL(I102,H102-1,1,TATIL!A95:A116))</f>
        <v>Enter starting date</v>
      </c>
      <c r="K102" s="93">
        <f t="shared" si="9"/>
        <v>1</v>
      </c>
      <c r="L102" s="93" t="str">
        <f t="shared" ca="1" si="7"/>
        <v/>
      </c>
      <c r="M102" s="94"/>
      <c r="N102" s="94"/>
      <c r="O102" s="94"/>
      <c r="P102" s="94"/>
      <c r="Q102" s="94"/>
      <c r="R102" s="94"/>
      <c r="S102" s="94"/>
      <c r="T102" s="95"/>
    </row>
    <row r="103" spans="1:20" s="56" customFormat="1" ht="42.6" customHeight="1" x14ac:dyDescent="0.25">
      <c r="A103" s="87"/>
      <c r="B103" s="88" t="s">
        <v>393</v>
      </c>
      <c r="C103" s="88">
        <v>12.02</v>
      </c>
      <c r="D103" s="88" t="s">
        <v>138</v>
      </c>
      <c r="E103" s="88" t="s">
        <v>477</v>
      </c>
      <c r="F103" s="89">
        <f>G103/H103</f>
        <v>0</v>
      </c>
      <c r="G103" s="90"/>
      <c r="H103" s="91">
        <v>1</v>
      </c>
      <c r="I103" s="92"/>
      <c r="J103" s="92" t="str">
        <f>IF(I103="","Enter starting date",WORKDAY.INTL(I103,H103-1,1,TATIL!A96:A117))</f>
        <v>Enter starting date</v>
      </c>
      <c r="K103" s="93">
        <f t="shared" si="9"/>
        <v>1</v>
      </c>
      <c r="L103" s="93" t="str">
        <f t="shared" ca="1" si="7"/>
        <v/>
      </c>
      <c r="M103" s="94"/>
      <c r="N103" s="94"/>
      <c r="O103" s="94"/>
      <c r="P103" s="94"/>
      <c r="Q103" s="94"/>
      <c r="R103" s="94"/>
      <c r="S103" s="94"/>
      <c r="T103" s="95"/>
    </row>
    <row r="104" spans="1:20" s="56" customFormat="1" ht="42.6" customHeight="1" x14ac:dyDescent="0.25">
      <c r="A104" s="87"/>
      <c r="B104" s="88" t="s">
        <v>393</v>
      </c>
      <c r="C104" s="88">
        <v>12.03</v>
      </c>
      <c r="D104" s="88" t="s">
        <v>139</v>
      </c>
      <c r="E104" s="88" t="s">
        <v>477</v>
      </c>
      <c r="F104" s="89">
        <f>G104/H104</f>
        <v>0</v>
      </c>
      <c r="G104" s="90"/>
      <c r="H104" s="91">
        <v>1</v>
      </c>
      <c r="I104" s="92"/>
      <c r="J104" s="92" t="str">
        <f>IF(I104="","Enter starting date",WORKDAY.INTL(I104,H104-1,1,TATIL!A97:A118))</f>
        <v>Enter starting date</v>
      </c>
      <c r="K104" s="93">
        <f t="shared" si="9"/>
        <v>1</v>
      </c>
      <c r="L104" s="93" t="str">
        <f t="shared" ca="1" si="7"/>
        <v/>
      </c>
      <c r="M104" s="94"/>
      <c r="N104" s="94"/>
      <c r="O104" s="94"/>
      <c r="P104" s="94"/>
      <c r="Q104" s="94"/>
      <c r="R104" s="94"/>
      <c r="S104" s="94"/>
      <c r="T104" s="95"/>
    </row>
    <row r="105" spans="1:20" s="56" customFormat="1" ht="42.6" customHeight="1" x14ac:dyDescent="0.25">
      <c r="A105" s="87" t="s">
        <v>394</v>
      </c>
      <c r="B105" s="88" t="s">
        <v>393</v>
      </c>
      <c r="C105" s="88">
        <v>12.04</v>
      </c>
      <c r="D105" s="88" t="s">
        <v>140</v>
      </c>
      <c r="E105" s="88" t="s">
        <v>477</v>
      </c>
      <c r="F105" s="89"/>
      <c r="G105" s="90"/>
      <c r="H105" s="91">
        <v>1</v>
      </c>
      <c r="I105" s="92"/>
      <c r="J105" s="92"/>
      <c r="K105" s="93"/>
      <c r="L105" s="93" t="str">
        <f t="shared" ca="1" si="7"/>
        <v/>
      </c>
      <c r="M105" s="94"/>
      <c r="N105" s="94"/>
      <c r="O105" s="94"/>
      <c r="P105" s="94"/>
      <c r="Q105" s="94"/>
      <c r="R105" s="94"/>
      <c r="S105" s="94"/>
      <c r="T105" s="95"/>
    </row>
    <row r="106" spans="1:20" s="56" customFormat="1" ht="42.6" customHeight="1" x14ac:dyDescent="0.25">
      <c r="A106" s="87"/>
      <c r="B106" s="88" t="s">
        <v>393</v>
      </c>
      <c r="C106" s="88">
        <v>12.05</v>
      </c>
      <c r="D106" s="88" t="s">
        <v>141</v>
      </c>
      <c r="E106" s="88" t="s">
        <v>477</v>
      </c>
      <c r="F106" s="89">
        <f>G106/H106</f>
        <v>0</v>
      </c>
      <c r="G106" s="90"/>
      <c r="H106" s="91">
        <v>1</v>
      </c>
      <c r="I106" s="92"/>
      <c r="J106" s="92" t="str">
        <f>IF(I106="","Enter starting date",WORKDAY.INTL(I106,H106-1,1,TATIL!A99:A120))</f>
        <v>Enter starting date</v>
      </c>
      <c r="K106" s="93">
        <f t="shared" ref="K106:K136" si="12">H106-G106</f>
        <v>1</v>
      </c>
      <c r="L106" s="93" t="str">
        <f t="shared" ca="1" si="7"/>
        <v/>
      </c>
      <c r="M106" s="94"/>
      <c r="N106" s="94"/>
      <c r="O106" s="94"/>
      <c r="P106" s="94"/>
      <c r="Q106" s="94"/>
      <c r="R106" s="94"/>
      <c r="S106" s="94"/>
      <c r="T106" s="95"/>
    </row>
    <row r="107" spans="1:20" s="56" customFormat="1" ht="42.6" customHeight="1" x14ac:dyDescent="0.25">
      <c r="A107" s="87" t="s">
        <v>394</v>
      </c>
      <c r="B107" s="88" t="s">
        <v>393</v>
      </c>
      <c r="C107" s="88">
        <v>12.06</v>
      </c>
      <c r="D107" s="88" t="s">
        <v>142</v>
      </c>
      <c r="E107" s="88" t="s">
        <v>477</v>
      </c>
      <c r="F107" s="89">
        <f>G107/H107</f>
        <v>0</v>
      </c>
      <c r="G107" s="90"/>
      <c r="H107" s="91">
        <v>1</v>
      </c>
      <c r="I107" s="92"/>
      <c r="J107" s="92" t="str">
        <f>IF(I107="","Enter starting date",WORKDAY.INTL(I107,H107-1,1,TATIL!A100:A121))</f>
        <v>Enter starting date</v>
      </c>
      <c r="K107" s="93">
        <f t="shared" si="12"/>
        <v>1</v>
      </c>
      <c r="L107" s="93" t="str">
        <f t="shared" ca="1" si="7"/>
        <v/>
      </c>
      <c r="M107" s="94"/>
      <c r="N107" s="94"/>
      <c r="O107" s="94"/>
      <c r="P107" s="94"/>
      <c r="Q107" s="94"/>
      <c r="R107" s="94"/>
      <c r="S107" s="94"/>
      <c r="T107" s="95"/>
    </row>
    <row r="108" spans="1:20" s="56" customFormat="1" ht="42.6" customHeight="1" x14ac:dyDescent="0.25">
      <c r="A108" s="87"/>
      <c r="B108" s="88" t="s">
        <v>393</v>
      </c>
      <c r="C108" s="88">
        <v>12.07</v>
      </c>
      <c r="D108" s="88" t="s">
        <v>143</v>
      </c>
      <c r="E108" s="88" t="s">
        <v>477</v>
      </c>
      <c r="F108" s="89">
        <f>G108/H108</f>
        <v>0</v>
      </c>
      <c r="G108" s="90"/>
      <c r="H108" s="91">
        <v>1</v>
      </c>
      <c r="I108" s="92"/>
      <c r="J108" s="92" t="str">
        <f>IF(I108="","Enter starting date",WORKDAY.INTL(I108,H108-1,1,TATIL!A101:A122))</f>
        <v>Enter starting date</v>
      </c>
      <c r="K108" s="93">
        <f t="shared" si="12"/>
        <v>1</v>
      </c>
      <c r="L108" s="93" t="str">
        <f t="shared" ca="1" si="7"/>
        <v/>
      </c>
      <c r="M108" s="94"/>
      <c r="N108" s="94"/>
      <c r="O108" s="94"/>
      <c r="P108" s="94"/>
      <c r="Q108" s="94"/>
      <c r="R108" s="94"/>
      <c r="S108" s="94"/>
      <c r="T108" s="95"/>
    </row>
    <row r="109" spans="1:20" s="56" customFormat="1" ht="42.6" customHeight="1" x14ac:dyDescent="0.25">
      <c r="A109" s="87"/>
      <c r="B109" s="88" t="s">
        <v>393</v>
      </c>
      <c r="C109" s="88">
        <v>12.08</v>
      </c>
      <c r="D109" s="88" t="s">
        <v>146</v>
      </c>
      <c r="E109" s="88" t="s">
        <v>478</v>
      </c>
      <c r="F109" s="89">
        <f>G109/H109</f>
        <v>0</v>
      </c>
      <c r="G109" s="90"/>
      <c r="H109" s="91">
        <v>1</v>
      </c>
      <c r="I109" s="92"/>
      <c r="J109" s="92" t="str">
        <f>IF(I109="","Enter starting date",WORKDAY.INTL(I109,H109-1,1,TATIL!A102:A123))</f>
        <v>Enter starting date</v>
      </c>
      <c r="K109" s="93">
        <f t="shared" si="12"/>
        <v>1</v>
      </c>
      <c r="L109" s="93" t="str">
        <f t="shared" ca="1" si="7"/>
        <v/>
      </c>
      <c r="M109" s="94"/>
      <c r="N109" s="94"/>
      <c r="O109" s="94"/>
      <c r="P109" s="94"/>
      <c r="Q109" s="94"/>
      <c r="R109" s="94"/>
      <c r="S109" s="94"/>
      <c r="T109" s="95"/>
    </row>
    <row r="110" spans="1:20" s="56" customFormat="1" ht="42.6" customHeight="1" x14ac:dyDescent="0.25">
      <c r="A110" s="87"/>
      <c r="B110" s="88" t="s">
        <v>393</v>
      </c>
      <c r="C110" s="88">
        <v>12.09</v>
      </c>
      <c r="D110" s="88" t="s">
        <v>479</v>
      </c>
      <c r="E110" s="88" t="s">
        <v>477</v>
      </c>
      <c r="F110" s="89">
        <f>G110/H110</f>
        <v>0</v>
      </c>
      <c r="G110" s="90"/>
      <c r="H110" s="91">
        <v>1</v>
      </c>
      <c r="I110" s="92"/>
      <c r="J110" s="92" t="str">
        <f>IF(I110="","Enter starting date",WORKDAY.INTL(I110,H110-1,1,TATIL!A103:A124))</f>
        <v>Enter starting date</v>
      </c>
      <c r="K110" s="93">
        <f t="shared" si="12"/>
        <v>1</v>
      </c>
      <c r="L110" s="93" t="str">
        <f t="shared" ca="1" si="7"/>
        <v/>
      </c>
      <c r="M110" s="94"/>
      <c r="N110" s="94"/>
      <c r="O110" s="94"/>
      <c r="P110" s="94"/>
      <c r="Q110" s="94"/>
      <c r="R110" s="94"/>
      <c r="S110" s="94"/>
      <c r="T110" s="95"/>
    </row>
    <row r="111" spans="1:20" s="56" customFormat="1" ht="42.6" customHeight="1" x14ac:dyDescent="0.25">
      <c r="A111" s="87" t="s">
        <v>394</v>
      </c>
      <c r="B111" s="88" t="s">
        <v>393</v>
      </c>
      <c r="C111" s="88">
        <v>12.1</v>
      </c>
      <c r="D111" s="88" t="s">
        <v>147</v>
      </c>
      <c r="E111" s="88" t="s">
        <v>478</v>
      </c>
      <c r="F111" s="89"/>
      <c r="G111" s="90"/>
      <c r="H111" s="91">
        <v>1</v>
      </c>
      <c r="I111" s="92"/>
      <c r="J111" s="92"/>
      <c r="K111" s="93"/>
      <c r="L111" s="93" t="str">
        <f t="shared" ca="1" si="7"/>
        <v/>
      </c>
      <c r="M111" s="94"/>
      <c r="N111" s="94"/>
      <c r="O111" s="94"/>
      <c r="P111" s="94"/>
      <c r="Q111" s="94"/>
      <c r="R111" s="94"/>
      <c r="S111" s="94"/>
      <c r="T111" s="95"/>
    </row>
    <row r="112" spans="1:20" s="56" customFormat="1" ht="42.6" customHeight="1" x14ac:dyDescent="0.25">
      <c r="A112" s="87"/>
      <c r="B112" s="88" t="s">
        <v>393</v>
      </c>
      <c r="C112" s="88">
        <v>12.11</v>
      </c>
      <c r="D112" s="88" t="s">
        <v>480</v>
      </c>
      <c r="E112" s="88" t="s">
        <v>477</v>
      </c>
      <c r="F112" s="89">
        <f>G112/H112</f>
        <v>0</v>
      </c>
      <c r="G112" s="90"/>
      <c r="H112" s="91">
        <v>1</v>
      </c>
      <c r="I112" s="92"/>
      <c r="J112" s="92" t="str">
        <f>IF(I112="","Enter starting date",WORKDAY.INTL(I112,H112-1,1,TATIL!A105:A126))</f>
        <v>Enter starting date</v>
      </c>
      <c r="K112" s="93">
        <f t="shared" si="12"/>
        <v>1</v>
      </c>
      <c r="L112" s="93" t="str">
        <f t="shared" ref="L112:L175" ca="1" si="13">IF(B112="Main",IF(F112=1,_xlfn.DAYS(J112,N112),IF(_xlfn.DAYS(J112,TODAY())&gt;0,0,_xlfn.DAYS(J112,TODAY()))),"")</f>
        <v/>
      </c>
      <c r="M112" s="94"/>
      <c r="N112" s="94"/>
      <c r="O112" s="94"/>
      <c r="P112" s="94"/>
      <c r="Q112" s="94"/>
      <c r="R112" s="94"/>
      <c r="S112" s="94"/>
      <c r="T112" s="95"/>
    </row>
    <row r="113" spans="1:20" s="56" customFormat="1" ht="42.6" customHeight="1" x14ac:dyDescent="0.25">
      <c r="A113" s="87" t="s">
        <v>394</v>
      </c>
      <c r="B113" s="88" t="s">
        <v>393</v>
      </c>
      <c r="C113" s="88">
        <v>12.12</v>
      </c>
      <c r="D113" s="88" t="s">
        <v>148</v>
      </c>
      <c r="E113" s="88" t="s">
        <v>478</v>
      </c>
      <c r="F113" s="89">
        <f>G113/H113</f>
        <v>0</v>
      </c>
      <c r="G113" s="90"/>
      <c r="H113" s="91">
        <v>1</v>
      </c>
      <c r="I113" s="92"/>
      <c r="J113" s="92" t="str">
        <f>IF(I113="","Enter starting date",WORKDAY.INTL(I113,H113-1,1,TATIL!A106:A127))</f>
        <v>Enter starting date</v>
      </c>
      <c r="K113" s="93">
        <f t="shared" si="12"/>
        <v>1</v>
      </c>
      <c r="L113" s="93" t="str">
        <f t="shared" ca="1" si="13"/>
        <v/>
      </c>
      <c r="M113" s="94"/>
      <c r="N113" s="94"/>
      <c r="O113" s="94"/>
      <c r="P113" s="94"/>
      <c r="Q113" s="94"/>
      <c r="R113" s="94"/>
      <c r="S113" s="94"/>
      <c r="T113" s="95"/>
    </row>
    <row r="114" spans="1:20" s="56" customFormat="1" ht="42.6" customHeight="1" x14ac:dyDescent="0.25">
      <c r="A114" s="87"/>
      <c r="B114" s="88" t="s">
        <v>393</v>
      </c>
      <c r="C114" s="88">
        <v>12.13</v>
      </c>
      <c r="D114" s="88" t="s">
        <v>149</v>
      </c>
      <c r="E114" s="88" t="s">
        <v>477</v>
      </c>
      <c r="F114" s="89">
        <f>G114/H114</f>
        <v>0</v>
      </c>
      <c r="G114" s="90"/>
      <c r="H114" s="91">
        <v>1</v>
      </c>
      <c r="I114" s="92"/>
      <c r="J114" s="92" t="str">
        <f>IF(I114="","Enter starting date",WORKDAY.INTL(I114,H114-1,1,TATIL!A107:A128))</f>
        <v>Enter starting date</v>
      </c>
      <c r="K114" s="93">
        <f t="shared" si="12"/>
        <v>1</v>
      </c>
      <c r="L114" s="93" t="str">
        <f t="shared" ca="1" si="13"/>
        <v/>
      </c>
      <c r="M114" s="94"/>
      <c r="N114" s="94"/>
      <c r="O114" s="94"/>
      <c r="P114" s="94"/>
      <c r="Q114" s="94"/>
      <c r="R114" s="94"/>
      <c r="S114" s="94"/>
      <c r="T114" s="95"/>
    </row>
    <row r="115" spans="1:20" s="56" customFormat="1" ht="42.6" customHeight="1" x14ac:dyDescent="0.25">
      <c r="A115" s="87" t="s">
        <v>394</v>
      </c>
      <c r="B115" s="88" t="s">
        <v>393</v>
      </c>
      <c r="C115" s="88">
        <v>12.14</v>
      </c>
      <c r="D115" s="88" t="s">
        <v>150</v>
      </c>
      <c r="E115" s="88" t="s">
        <v>477</v>
      </c>
      <c r="F115" s="89"/>
      <c r="G115" s="90"/>
      <c r="H115" s="91">
        <v>1</v>
      </c>
      <c r="I115" s="92"/>
      <c r="J115" s="92"/>
      <c r="K115" s="93"/>
      <c r="L115" s="93" t="str">
        <f t="shared" ca="1" si="13"/>
        <v/>
      </c>
      <c r="M115" s="94"/>
      <c r="N115" s="94"/>
      <c r="O115" s="94"/>
      <c r="P115" s="94"/>
      <c r="Q115" s="94"/>
      <c r="R115" s="94"/>
      <c r="S115" s="94"/>
      <c r="T115" s="95"/>
    </row>
    <row r="116" spans="1:20" s="56" customFormat="1" ht="42.6" customHeight="1" x14ac:dyDescent="0.25">
      <c r="A116" s="87"/>
      <c r="B116" s="88" t="s">
        <v>393</v>
      </c>
      <c r="C116" s="88">
        <v>12.15</v>
      </c>
      <c r="D116" s="88" t="s">
        <v>164</v>
      </c>
      <c r="E116" s="88" t="s">
        <v>481</v>
      </c>
      <c r="F116" s="89">
        <f t="shared" ref="F116:F123" si="14">G116/H116</f>
        <v>0</v>
      </c>
      <c r="G116" s="90"/>
      <c r="H116" s="91">
        <v>5</v>
      </c>
      <c r="I116" s="92"/>
      <c r="J116" s="92" t="str">
        <f>IF(I116="","Enter starting date",WORKDAY.INTL(I116,H116-1,1,TATIL!A109:A130))</f>
        <v>Enter starting date</v>
      </c>
      <c r="K116" s="93">
        <f t="shared" si="12"/>
        <v>5</v>
      </c>
      <c r="L116" s="93" t="str">
        <f t="shared" ca="1" si="13"/>
        <v/>
      </c>
      <c r="M116" s="94"/>
      <c r="N116" s="94"/>
      <c r="O116" s="94"/>
      <c r="P116" s="94"/>
      <c r="Q116" s="94"/>
      <c r="R116" s="94"/>
      <c r="S116" s="94"/>
      <c r="T116" s="95"/>
    </row>
    <row r="117" spans="1:20" s="56" customFormat="1" ht="42.6" customHeight="1" x14ac:dyDescent="0.25">
      <c r="A117" s="87" t="s">
        <v>394</v>
      </c>
      <c r="B117" s="88" t="s">
        <v>436</v>
      </c>
      <c r="C117" s="88">
        <v>12.16</v>
      </c>
      <c r="D117" s="88" t="s">
        <v>49</v>
      </c>
      <c r="E117" s="88" t="s">
        <v>406</v>
      </c>
      <c r="F117" s="89">
        <f t="shared" si="14"/>
        <v>0</v>
      </c>
      <c r="G117" s="90"/>
      <c r="H117" s="91">
        <v>2</v>
      </c>
      <c r="I117" s="92"/>
      <c r="J117" s="92" t="str">
        <f>IF(I117="","Enter starting date",WORKDAY.INTL(I117,H117-1,1,TATIL!A110:A131))</f>
        <v>Enter starting date</v>
      </c>
      <c r="K117" s="93">
        <f t="shared" si="12"/>
        <v>2</v>
      </c>
      <c r="L117" s="93" t="str">
        <f t="shared" ca="1" si="13"/>
        <v/>
      </c>
      <c r="M117" s="94"/>
      <c r="N117" s="94"/>
      <c r="O117" s="94"/>
      <c r="P117" s="94"/>
      <c r="Q117" s="94"/>
      <c r="R117" s="94"/>
      <c r="S117" s="94"/>
      <c r="T117" s="95"/>
    </row>
    <row r="118" spans="1:20" s="56" customFormat="1" ht="42.6" customHeight="1" x14ac:dyDescent="0.25">
      <c r="A118" s="87"/>
      <c r="B118" s="88" t="s">
        <v>392</v>
      </c>
      <c r="C118" s="88">
        <v>13</v>
      </c>
      <c r="D118" s="88" t="s">
        <v>70</v>
      </c>
      <c r="E118" s="88" t="s">
        <v>482</v>
      </c>
      <c r="F118" s="89">
        <f t="shared" si="14"/>
        <v>0</v>
      </c>
      <c r="G118" s="90"/>
      <c r="H118" s="91">
        <v>15</v>
      </c>
      <c r="I118" s="92"/>
      <c r="J118" s="92" t="str">
        <f>IF(I118="","Enter starting date",WORKDAY.INTL(I118,H118-1,1,TATIL!A111:A132))</f>
        <v>Enter starting date</v>
      </c>
      <c r="K118" s="93">
        <f t="shared" si="12"/>
        <v>15</v>
      </c>
      <c r="L118" s="93" t="e">
        <f t="shared" ca="1" si="13"/>
        <v>#VALUE!</v>
      </c>
      <c r="M118" s="94"/>
      <c r="N118" s="94"/>
      <c r="O118" s="94"/>
      <c r="P118" s="94"/>
      <c r="Q118" s="94"/>
      <c r="R118" s="94"/>
      <c r="S118" s="94"/>
      <c r="T118" s="95"/>
    </row>
    <row r="119" spans="1:20" s="56" customFormat="1" ht="42.6" customHeight="1" x14ac:dyDescent="0.25">
      <c r="A119" s="87"/>
      <c r="B119" s="88" t="s">
        <v>393</v>
      </c>
      <c r="C119" s="88">
        <v>13.01</v>
      </c>
      <c r="D119" s="88" t="s">
        <v>71</v>
      </c>
      <c r="E119" s="88" t="s">
        <v>477</v>
      </c>
      <c r="F119" s="89">
        <f t="shared" si="14"/>
        <v>0</v>
      </c>
      <c r="G119" s="90"/>
      <c r="H119" s="91">
        <v>10</v>
      </c>
      <c r="I119" s="92"/>
      <c r="J119" s="92" t="str">
        <f>IF(I119="","Enter starting date",WORKDAY.INTL(I119,H119-1,1,TATIL!A112:A133))</f>
        <v>Enter starting date</v>
      </c>
      <c r="K119" s="93">
        <f t="shared" si="12"/>
        <v>10</v>
      </c>
      <c r="L119" s="93" t="str">
        <f t="shared" ca="1" si="13"/>
        <v/>
      </c>
      <c r="M119" s="94"/>
      <c r="N119" s="94"/>
      <c r="O119" s="94"/>
      <c r="P119" s="94"/>
      <c r="Q119" s="94"/>
      <c r="R119" s="94"/>
      <c r="S119" s="94"/>
      <c r="T119" s="95"/>
    </row>
    <row r="120" spans="1:20" s="56" customFormat="1" ht="42.6" customHeight="1" x14ac:dyDescent="0.25">
      <c r="A120" s="87"/>
      <c r="B120" s="88" t="s">
        <v>393</v>
      </c>
      <c r="C120" s="88">
        <v>13.02</v>
      </c>
      <c r="D120" s="88" t="s">
        <v>72</v>
      </c>
      <c r="E120" s="88" t="s">
        <v>483</v>
      </c>
      <c r="F120" s="89">
        <f t="shared" si="14"/>
        <v>0</v>
      </c>
      <c r="G120" s="90"/>
      <c r="H120" s="91">
        <v>10</v>
      </c>
      <c r="I120" s="92"/>
      <c r="J120" s="92" t="str">
        <f>IF(I120="","Enter starting date",WORKDAY.INTL(I120,H120-1,1,TATIL!A113:A134))</f>
        <v>Enter starting date</v>
      </c>
      <c r="K120" s="93">
        <f t="shared" si="12"/>
        <v>10</v>
      </c>
      <c r="L120" s="93" t="str">
        <f t="shared" ca="1" si="13"/>
        <v/>
      </c>
      <c r="M120" s="94"/>
      <c r="N120" s="94"/>
      <c r="O120" s="94"/>
      <c r="P120" s="94"/>
      <c r="Q120" s="94"/>
      <c r="R120" s="94"/>
      <c r="S120" s="94"/>
      <c r="T120" s="95"/>
    </row>
    <row r="121" spans="1:20" s="56" customFormat="1" ht="42.6" customHeight="1" x14ac:dyDescent="0.25">
      <c r="A121" s="87"/>
      <c r="B121" s="88" t="s">
        <v>393</v>
      </c>
      <c r="C121" s="88">
        <v>13.03</v>
      </c>
      <c r="D121" s="88" t="s">
        <v>73</v>
      </c>
      <c r="E121" s="88" t="s">
        <v>477</v>
      </c>
      <c r="F121" s="89">
        <f t="shared" si="14"/>
        <v>0</v>
      </c>
      <c r="G121" s="90"/>
      <c r="H121" s="91">
        <v>10</v>
      </c>
      <c r="I121" s="92"/>
      <c r="J121" s="92" t="str">
        <f>IF(I121="","Enter starting date",WORKDAY.INTL(I121,H121-1,1,TATIL!A114:A135))</f>
        <v>Enter starting date</v>
      </c>
      <c r="K121" s="93">
        <f t="shared" si="12"/>
        <v>10</v>
      </c>
      <c r="L121" s="93" t="str">
        <f t="shared" ca="1" si="13"/>
        <v/>
      </c>
      <c r="M121" s="94"/>
      <c r="N121" s="94"/>
      <c r="O121" s="94"/>
      <c r="P121" s="94"/>
      <c r="Q121" s="94"/>
      <c r="R121" s="94"/>
      <c r="S121" s="94"/>
      <c r="T121" s="95"/>
    </row>
    <row r="122" spans="1:20" s="56" customFormat="1" ht="42.6" customHeight="1" x14ac:dyDescent="0.25">
      <c r="A122" s="87"/>
      <c r="B122" s="88" t="s">
        <v>393</v>
      </c>
      <c r="C122" s="88">
        <v>13.04</v>
      </c>
      <c r="D122" s="88" t="s">
        <v>74</v>
      </c>
      <c r="E122" s="88" t="s">
        <v>483</v>
      </c>
      <c r="F122" s="89">
        <f t="shared" si="14"/>
        <v>0</v>
      </c>
      <c r="G122" s="90"/>
      <c r="H122" s="91">
        <v>10</v>
      </c>
      <c r="I122" s="92"/>
      <c r="J122" s="92" t="str">
        <f>IF(I122="","Enter starting date",WORKDAY.INTL(I122,H122-1,1,TATIL!A115:A136))</f>
        <v>Enter starting date</v>
      </c>
      <c r="K122" s="93">
        <f t="shared" si="12"/>
        <v>10</v>
      </c>
      <c r="L122" s="93" t="str">
        <f t="shared" ca="1" si="13"/>
        <v/>
      </c>
      <c r="M122" s="94"/>
      <c r="N122" s="94"/>
      <c r="O122" s="94"/>
      <c r="P122" s="94"/>
      <c r="Q122" s="94"/>
      <c r="R122" s="94"/>
      <c r="S122" s="94"/>
      <c r="T122" s="95"/>
    </row>
    <row r="123" spans="1:20" s="56" customFormat="1" ht="42.6" customHeight="1" x14ac:dyDescent="0.25">
      <c r="A123" s="87"/>
      <c r="B123" s="88" t="s">
        <v>393</v>
      </c>
      <c r="C123" s="88">
        <v>13.049999999999999</v>
      </c>
      <c r="D123" s="88" t="s">
        <v>75</v>
      </c>
      <c r="E123" s="88" t="s">
        <v>477</v>
      </c>
      <c r="F123" s="89">
        <f t="shared" si="14"/>
        <v>0</v>
      </c>
      <c r="G123" s="90"/>
      <c r="H123" s="91">
        <v>10</v>
      </c>
      <c r="I123" s="92"/>
      <c r="J123" s="92" t="str">
        <f>IF(I123="","Enter starting date",WORKDAY.INTL(I123,H123-1,1,TATIL!A116:A137))</f>
        <v>Enter starting date</v>
      </c>
      <c r="K123" s="93">
        <f t="shared" si="12"/>
        <v>10</v>
      </c>
      <c r="L123" s="93" t="str">
        <f t="shared" ca="1" si="13"/>
        <v/>
      </c>
      <c r="M123" s="94"/>
      <c r="N123" s="94"/>
      <c r="O123" s="94"/>
      <c r="P123" s="94"/>
      <c r="Q123" s="94"/>
      <c r="R123" s="94"/>
      <c r="S123" s="94"/>
      <c r="T123" s="95"/>
    </row>
    <row r="124" spans="1:20" s="56" customFormat="1" ht="42.6" customHeight="1" x14ac:dyDescent="0.25">
      <c r="A124" s="87" t="s">
        <v>394</v>
      </c>
      <c r="B124" s="88" t="s">
        <v>393</v>
      </c>
      <c r="C124" s="88">
        <v>13.059999999999999</v>
      </c>
      <c r="D124" s="88" t="s">
        <v>76</v>
      </c>
      <c r="E124" s="88" t="s">
        <v>483</v>
      </c>
      <c r="F124" s="89"/>
      <c r="G124" s="90"/>
      <c r="H124" s="91">
        <v>10</v>
      </c>
      <c r="I124" s="92"/>
      <c r="J124" s="92"/>
      <c r="K124" s="93"/>
      <c r="L124" s="93" t="str">
        <f t="shared" ca="1" si="13"/>
        <v/>
      </c>
      <c r="M124" s="94"/>
      <c r="N124" s="94"/>
      <c r="O124" s="94"/>
      <c r="P124" s="94"/>
      <c r="Q124" s="94"/>
      <c r="R124" s="94"/>
      <c r="S124" s="94"/>
      <c r="T124" s="95"/>
    </row>
    <row r="125" spans="1:20" s="56" customFormat="1" ht="42.6" customHeight="1" x14ac:dyDescent="0.25">
      <c r="A125" s="87"/>
      <c r="B125" s="88" t="s">
        <v>393</v>
      </c>
      <c r="C125" s="88">
        <v>13.069999999999999</v>
      </c>
      <c r="D125" s="88" t="s">
        <v>77</v>
      </c>
      <c r="E125" s="88" t="s">
        <v>484</v>
      </c>
      <c r="F125" s="89">
        <f t="shared" ref="F125:F130" si="15">G125/H125</f>
        <v>0</v>
      </c>
      <c r="G125" s="90"/>
      <c r="H125" s="91">
        <v>10</v>
      </c>
      <c r="I125" s="92"/>
      <c r="J125" s="92" t="str">
        <f>IF(I125="","Enter starting date",WORKDAY.INTL(I125,H125-1,1,TATIL!A118:A139))</f>
        <v>Enter starting date</v>
      </c>
      <c r="K125" s="93">
        <f t="shared" si="12"/>
        <v>10</v>
      </c>
      <c r="L125" s="93" t="str">
        <f t="shared" ca="1" si="13"/>
        <v/>
      </c>
      <c r="M125" s="94"/>
      <c r="N125" s="94"/>
      <c r="O125" s="94"/>
      <c r="P125" s="94"/>
      <c r="Q125" s="94"/>
      <c r="R125" s="94"/>
      <c r="S125" s="94"/>
      <c r="T125" s="95"/>
    </row>
    <row r="126" spans="1:20" s="56" customFormat="1" ht="42.6" customHeight="1" x14ac:dyDescent="0.25">
      <c r="A126" s="87" t="s">
        <v>394</v>
      </c>
      <c r="B126" s="88" t="s">
        <v>393</v>
      </c>
      <c r="C126" s="88">
        <v>13.079999999999998</v>
      </c>
      <c r="D126" s="88" t="s">
        <v>78</v>
      </c>
      <c r="E126" s="88" t="s">
        <v>477</v>
      </c>
      <c r="F126" s="89">
        <f t="shared" si="15"/>
        <v>0</v>
      </c>
      <c r="G126" s="90"/>
      <c r="H126" s="91">
        <v>10</v>
      </c>
      <c r="I126" s="92"/>
      <c r="J126" s="92" t="str">
        <f>IF(I126="","Enter starting date",WORKDAY.INTL(I126,H126-1,1,TATIL!A119:A140))</f>
        <v>Enter starting date</v>
      </c>
      <c r="K126" s="93">
        <f t="shared" si="12"/>
        <v>10</v>
      </c>
      <c r="L126" s="93" t="str">
        <f t="shared" ca="1" si="13"/>
        <v/>
      </c>
      <c r="M126" s="94"/>
      <c r="N126" s="94"/>
      <c r="O126" s="94"/>
      <c r="P126" s="94"/>
      <c r="Q126" s="94"/>
      <c r="R126" s="94"/>
      <c r="S126" s="94"/>
      <c r="T126" s="95"/>
    </row>
    <row r="127" spans="1:20" s="56" customFormat="1" ht="42.6" customHeight="1" x14ac:dyDescent="0.25">
      <c r="A127" s="87"/>
      <c r="B127" s="88" t="s">
        <v>393</v>
      </c>
      <c r="C127" s="88">
        <v>13.089999999999998</v>
      </c>
      <c r="D127" s="88" t="s">
        <v>79</v>
      </c>
      <c r="E127" s="88" t="s">
        <v>477</v>
      </c>
      <c r="F127" s="89">
        <f t="shared" si="15"/>
        <v>0</v>
      </c>
      <c r="G127" s="90"/>
      <c r="H127" s="91">
        <v>10</v>
      </c>
      <c r="I127" s="92"/>
      <c r="J127" s="92" t="str">
        <f>IF(I127="","Enter starting date",WORKDAY.INTL(I127,H127-1,1,TATIL!A120:A141))</f>
        <v>Enter starting date</v>
      </c>
      <c r="K127" s="93">
        <f t="shared" si="12"/>
        <v>10</v>
      </c>
      <c r="L127" s="93" t="str">
        <f t="shared" ca="1" si="13"/>
        <v/>
      </c>
      <c r="M127" s="94"/>
      <c r="N127" s="94"/>
      <c r="O127" s="94"/>
      <c r="P127" s="94"/>
      <c r="Q127" s="94"/>
      <c r="R127" s="94"/>
      <c r="S127" s="94"/>
      <c r="T127" s="95"/>
    </row>
    <row r="128" spans="1:20" s="56" customFormat="1" ht="42.6" customHeight="1" x14ac:dyDescent="0.25">
      <c r="A128" s="87"/>
      <c r="B128" s="88" t="s">
        <v>393</v>
      </c>
      <c r="C128" s="88">
        <v>13.099999999999998</v>
      </c>
      <c r="D128" s="88" t="s">
        <v>80</v>
      </c>
      <c r="E128" s="88" t="s">
        <v>477</v>
      </c>
      <c r="F128" s="89">
        <f t="shared" si="15"/>
        <v>0</v>
      </c>
      <c r="G128" s="90"/>
      <c r="H128" s="91">
        <v>10</v>
      </c>
      <c r="I128" s="92"/>
      <c r="J128" s="92" t="str">
        <f>IF(I128="","Enter starting date",WORKDAY.INTL(I128,H128-1,1,TATIL!A121:A142))</f>
        <v>Enter starting date</v>
      </c>
      <c r="K128" s="93">
        <f t="shared" si="12"/>
        <v>10</v>
      </c>
      <c r="L128" s="93" t="str">
        <f t="shared" ca="1" si="13"/>
        <v/>
      </c>
      <c r="M128" s="94"/>
      <c r="N128" s="94"/>
      <c r="O128" s="94"/>
      <c r="P128" s="94"/>
      <c r="Q128" s="94"/>
      <c r="R128" s="94"/>
      <c r="S128" s="94"/>
      <c r="T128" s="95"/>
    </row>
    <row r="129" spans="1:20" s="56" customFormat="1" ht="42.6" customHeight="1" x14ac:dyDescent="0.25">
      <c r="A129" s="87"/>
      <c r="B129" s="88" t="s">
        <v>393</v>
      </c>
      <c r="C129" s="88">
        <v>13.109999999999998</v>
      </c>
      <c r="D129" s="88" t="s">
        <v>81</v>
      </c>
      <c r="E129" s="88" t="s">
        <v>483</v>
      </c>
      <c r="F129" s="89">
        <f t="shared" si="15"/>
        <v>0</v>
      </c>
      <c r="G129" s="90"/>
      <c r="H129" s="91">
        <v>10</v>
      </c>
      <c r="I129" s="92"/>
      <c r="J129" s="92" t="str">
        <f>IF(I129="","Enter starting date",WORKDAY.INTL(I129,H129-1,1,TATIL!A122:A143))</f>
        <v>Enter starting date</v>
      </c>
      <c r="K129" s="93">
        <f t="shared" si="12"/>
        <v>10</v>
      </c>
      <c r="L129" s="93" t="str">
        <f t="shared" ca="1" si="13"/>
        <v/>
      </c>
      <c r="M129" s="94"/>
      <c r="N129" s="94"/>
      <c r="O129" s="94"/>
      <c r="P129" s="94"/>
      <c r="Q129" s="94"/>
      <c r="R129" s="94"/>
      <c r="S129" s="94"/>
      <c r="T129" s="95"/>
    </row>
    <row r="130" spans="1:20" s="56" customFormat="1" ht="42.6" customHeight="1" x14ac:dyDescent="0.25">
      <c r="A130" s="87"/>
      <c r="B130" s="88" t="s">
        <v>393</v>
      </c>
      <c r="C130" s="88">
        <v>13.119999999999997</v>
      </c>
      <c r="D130" s="88" t="s">
        <v>82</v>
      </c>
      <c r="E130" s="88" t="s">
        <v>477</v>
      </c>
      <c r="F130" s="89">
        <f t="shared" si="15"/>
        <v>0</v>
      </c>
      <c r="G130" s="90"/>
      <c r="H130" s="91">
        <v>10</v>
      </c>
      <c r="I130" s="92"/>
      <c r="J130" s="92" t="str">
        <f>IF(I130="","Enter starting date",WORKDAY.INTL(I130,H130-1,1,TATIL!A123:A144))</f>
        <v>Enter starting date</v>
      </c>
      <c r="K130" s="93">
        <f t="shared" si="12"/>
        <v>10</v>
      </c>
      <c r="L130" s="93" t="str">
        <f t="shared" ca="1" si="13"/>
        <v/>
      </c>
      <c r="M130" s="94"/>
      <c r="N130" s="94"/>
      <c r="O130" s="94"/>
      <c r="P130" s="94"/>
      <c r="Q130" s="94"/>
      <c r="R130" s="94"/>
      <c r="S130" s="94"/>
      <c r="T130" s="95"/>
    </row>
    <row r="131" spans="1:20" s="56" customFormat="1" ht="42.6" customHeight="1" x14ac:dyDescent="0.25">
      <c r="A131" s="87" t="s">
        <v>394</v>
      </c>
      <c r="B131" s="88" t="s">
        <v>393</v>
      </c>
      <c r="C131" s="88">
        <v>13.129999999999997</v>
      </c>
      <c r="D131" s="88" t="s">
        <v>83</v>
      </c>
      <c r="E131" s="88" t="s">
        <v>484</v>
      </c>
      <c r="F131" s="89"/>
      <c r="G131" s="90"/>
      <c r="H131" s="91">
        <v>10</v>
      </c>
      <c r="I131" s="92"/>
      <c r="J131" s="92"/>
      <c r="K131" s="93"/>
      <c r="L131" s="93" t="str">
        <f t="shared" ca="1" si="13"/>
        <v/>
      </c>
      <c r="M131" s="94"/>
      <c r="N131" s="94"/>
      <c r="O131" s="94"/>
      <c r="P131" s="94"/>
      <c r="Q131" s="94"/>
      <c r="R131" s="94"/>
      <c r="S131" s="94"/>
      <c r="T131" s="95"/>
    </row>
    <row r="132" spans="1:20" s="56" customFormat="1" ht="42.6" customHeight="1" x14ac:dyDescent="0.25">
      <c r="A132" s="87"/>
      <c r="B132" s="88" t="s">
        <v>393</v>
      </c>
      <c r="C132" s="88">
        <v>13.139999999999997</v>
      </c>
      <c r="D132" s="88" t="s">
        <v>84</v>
      </c>
      <c r="E132" s="88" t="s">
        <v>483</v>
      </c>
      <c r="F132" s="89">
        <f t="shared" ref="F132:F146" si="16">G132/H132</f>
        <v>0</v>
      </c>
      <c r="G132" s="90"/>
      <c r="H132" s="91">
        <v>10</v>
      </c>
      <c r="I132" s="92"/>
      <c r="J132" s="92" t="str">
        <f>IF(I132="","Enter starting date",WORKDAY.INTL(I132,H132-1,1,TATIL!A125:A146))</f>
        <v>Enter starting date</v>
      </c>
      <c r="K132" s="93">
        <f t="shared" si="12"/>
        <v>10</v>
      </c>
      <c r="L132" s="93" t="str">
        <f t="shared" ca="1" si="13"/>
        <v/>
      </c>
      <c r="M132" s="94"/>
      <c r="N132" s="94"/>
      <c r="O132" s="94"/>
      <c r="P132" s="94"/>
      <c r="Q132" s="94"/>
      <c r="R132" s="94"/>
      <c r="S132" s="94"/>
      <c r="T132" s="95"/>
    </row>
    <row r="133" spans="1:20" s="56" customFormat="1" ht="42.6" customHeight="1" x14ac:dyDescent="0.25">
      <c r="A133" s="87" t="s">
        <v>394</v>
      </c>
      <c r="B133" s="88" t="s">
        <v>393</v>
      </c>
      <c r="C133" s="88">
        <v>13.149999999999997</v>
      </c>
      <c r="D133" s="88" t="s">
        <v>85</v>
      </c>
      <c r="E133" s="88" t="s">
        <v>482</v>
      </c>
      <c r="F133" s="89">
        <f t="shared" si="16"/>
        <v>0</v>
      </c>
      <c r="G133" s="90"/>
      <c r="H133" s="91">
        <v>5</v>
      </c>
      <c r="I133" s="92"/>
      <c r="J133" s="92" t="str">
        <f>IF(I133="","Enter starting date",WORKDAY.INTL(I133,H133-1,1,TATIL!A126:A147))</f>
        <v>Enter starting date</v>
      </c>
      <c r="K133" s="93">
        <f t="shared" si="12"/>
        <v>5</v>
      </c>
      <c r="L133" s="93" t="str">
        <f t="shared" ca="1" si="13"/>
        <v/>
      </c>
      <c r="M133" s="94"/>
      <c r="N133" s="94"/>
      <c r="O133" s="94"/>
      <c r="P133" s="94"/>
      <c r="Q133" s="94"/>
      <c r="R133" s="94"/>
      <c r="S133" s="94"/>
      <c r="T133" s="95"/>
    </row>
    <row r="134" spans="1:20" s="56" customFormat="1" ht="42.6" customHeight="1" x14ac:dyDescent="0.25">
      <c r="A134" s="87"/>
      <c r="B134" s="88" t="s">
        <v>436</v>
      </c>
      <c r="C134" s="88">
        <v>13.159999999999997</v>
      </c>
      <c r="D134" s="88" t="s">
        <v>49</v>
      </c>
      <c r="E134" s="88" t="s">
        <v>406</v>
      </c>
      <c r="F134" s="89">
        <f t="shared" si="16"/>
        <v>0</v>
      </c>
      <c r="G134" s="90"/>
      <c r="H134" s="91">
        <v>2</v>
      </c>
      <c r="I134" s="92"/>
      <c r="J134" s="92" t="str">
        <f>IF(I134="","Enter starting date",WORKDAY.INTL(I134,H134-1,1,TATIL!A127:A148))</f>
        <v>Enter starting date</v>
      </c>
      <c r="K134" s="93">
        <f t="shared" si="12"/>
        <v>2</v>
      </c>
      <c r="L134" s="93" t="str">
        <f t="shared" ca="1" si="13"/>
        <v/>
      </c>
      <c r="M134" s="94"/>
      <c r="N134" s="94"/>
      <c r="O134" s="94"/>
      <c r="P134" s="94"/>
      <c r="Q134" s="94"/>
      <c r="R134" s="94"/>
      <c r="S134" s="94"/>
      <c r="T134" s="95"/>
    </row>
    <row r="135" spans="1:20" s="56" customFormat="1" ht="42.6" customHeight="1" x14ac:dyDescent="0.25">
      <c r="A135" s="87"/>
      <c r="B135" s="88" t="s">
        <v>392</v>
      </c>
      <c r="C135" s="88">
        <v>14</v>
      </c>
      <c r="D135" s="88" t="s">
        <v>101</v>
      </c>
      <c r="E135" s="88" t="s">
        <v>440</v>
      </c>
      <c r="F135" s="89">
        <f t="shared" si="16"/>
        <v>0</v>
      </c>
      <c r="G135" s="90"/>
      <c r="H135" s="91">
        <v>4</v>
      </c>
      <c r="I135" s="92"/>
      <c r="J135" s="92" t="str">
        <f>IF(I135="","Enter starting date",WORKDAY.INTL(I135,H135-1,1,TATIL!A128:A149))</f>
        <v>Enter starting date</v>
      </c>
      <c r="K135" s="93">
        <f t="shared" si="12"/>
        <v>4</v>
      </c>
      <c r="L135" s="93" t="e">
        <f t="shared" ca="1" si="13"/>
        <v>#VALUE!</v>
      </c>
      <c r="M135" s="94"/>
      <c r="N135" s="94"/>
      <c r="O135" s="94"/>
      <c r="P135" s="94"/>
      <c r="Q135" s="94"/>
      <c r="R135" s="94"/>
      <c r="S135" s="94"/>
      <c r="T135" s="95"/>
    </row>
    <row r="136" spans="1:20" s="56" customFormat="1" ht="42.6" customHeight="1" x14ac:dyDescent="0.25">
      <c r="A136" s="87"/>
      <c r="B136" s="88" t="s">
        <v>393</v>
      </c>
      <c r="C136" s="88">
        <v>14.01</v>
      </c>
      <c r="D136" s="88" t="s">
        <v>102</v>
      </c>
      <c r="E136" s="88" t="s">
        <v>440</v>
      </c>
      <c r="F136" s="89">
        <f t="shared" si="16"/>
        <v>0</v>
      </c>
      <c r="G136" s="90"/>
      <c r="H136" s="91">
        <v>2</v>
      </c>
      <c r="I136" s="92"/>
      <c r="J136" s="92" t="str">
        <f>IF(I136="","Enter starting date",WORKDAY.INTL(I136,H136-1,1,TATIL!A129:A150))</f>
        <v>Enter starting date</v>
      </c>
      <c r="K136" s="93">
        <f t="shared" si="12"/>
        <v>2</v>
      </c>
      <c r="L136" s="93" t="str">
        <f t="shared" ca="1" si="13"/>
        <v/>
      </c>
      <c r="M136" s="94"/>
      <c r="N136" s="94"/>
      <c r="O136" s="94"/>
      <c r="P136" s="94"/>
      <c r="Q136" s="94"/>
      <c r="R136" s="94"/>
      <c r="S136" s="94"/>
      <c r="T136" s="95"/>
    </row>
    <row r="137" spans="1:20" s="56" customFormat="1" ht="42.6" customHeight="1" x14ac:dyDescent="0.25">
      <c r="A137" s="87"/>
      <c r="B137" s="88" t="s">
        <v>393</v>
      </c>
      <c r="C137" s="88">
        <v>14.02</v>
      </c>
      <c r="D137" s="88" t="s">
        <v>485</v>
      </c>
      <c r="E137" s="88" t="s">
        <v>440</v>
      </c>
      <c r="F137" s="89">
        <f t="shared" si="16"/>
        <v>0</v>
      </c>
      <c r="G137" s="90"/>
      <c r="H137" s="91">
        <v>2</v>
      </c>
      <c r="I137" s="92"/>
      <c r="J137" s="92" t="str">
        <f>IF(I137="","Enter starting date",WORKDAY.INTL(I137,H137-1,1,TATIL!A130:A151))</f>
        <v>Enter starting date</v>
      </c>
      <c r="K137" s="93">
        <f t="shared" ref="K137:K168" si="17">H137-G137</f>
        <v>2</v>
      </c>
      <c r="L137" s="93" t="str">
        <f t="shared" ca="1" si="13"/>
        <v/>
      </c>
      <c r="M137" s="94"/>
      <c r="N137" s="94"/>
      <c r="O137" s="94"/>
      <c r="P137" s="94"/>
      <c r="Q137" s="94"/>
      <c r="R137" s="94"/>
      <c r="S137" s="94"/>
      <c r="T137" s="95"/>
    </row>
    <row r="138" spans="1:20" s="56" customFormat="1" ht="42.6" customHeight="1" x14ac:dyDescent="0.25">
      <c r="A138" s="87"/>
      <c r="B138" s="88" t="s">
        <v>393</v>
      </c>
      <c r="C138" s="88">
        <v>14.03</v>
      </c>
      <c r="D138" s="88" t="s">
        <v>103</v>
      </c>
      <c r="E138" s="88" t="s">
        <v>440</v>
      </c>
      <c r="F138" s="89">
        <f t="shared" si="16"/>
        <v>0</v>
      </c>
      <c r="G138" s="90"/>
      <c r="H138" s="91">
        <v>2</v>
      </c>
      <c r="I138" s="92"/>
      <c r="J138" s="92" t="str">
        <f>IF(I138="","Enter starting date",WORKDAY.INTL(I138,H138-1,1,TATIL!A131:A152))</f>
        <v>Enter starting date</v>
      </c>
      <c r="K138" s="93">
        <f t="shared" si="17"/>
        <v>2</v>
      </c>
      <c r="L138" s="93" t="str">
        <f t="shared" ca="1" si="13"/>
        <v/>
      </c>
      <c r="M138" s="94"/>
      <c r="N138" s="94"/>
      <c r="O138" s="94"/>
      <c r="P138" s="94"/>
      <c r="Q138" s="94"/>
      <c r="R138" s="94"/>
      <c r="S138" s="94"/>
      <c r="T138" s="95"/>
    </row>
    <row r="139" spans="1:20" s="56" customFormat="1" ht="42.6" customHeight="1" x14ac:dyDescent="0.25">
      <c r="A139" s="87"/>
      <c r="B139" s="88" t="s">
        <v>393</v>
      </c>
      <c r="C139" s="88">
        <v>14.04</v>
      </c>
      <c r="D139" s="88" t="s">
        <v>104</v>
      </c>
      <c r="E139" s="88" t="s">
        <v>440</v>
      </c>
      <c r="F139" s="89">
        <f t="shared" si="16"/>
        <v>0</v>
      </c>
      <c r="G139" s="90"/>
      <c r="H139" s="91">
        <v>2</v>
      </c>
      <c r="I139" s="92"/>
      <c r="J139" s="92" t="str">
        <f>IF(I139="","Enter starting date",WORKDAY.INTL(I139,H139-1,1,TATIL!A132:A153))</f>
        <v>Enter starting date</v>
      </c>
      <c r="K139" s="93">
        <f t="shared" si="17"/>
        <v>2</v>
      </c>
      <c r="L139" s="93" t="str">
        <f t="shared" ca="1" si="13"/>
        <v/>
      </c>
      <c r="M139" s="94"/>
      <c r="N139" s="94"/>
      <c r="O139" s="94"/>
      <c r="P139" s="94"/>
      <c r="Q139" s="94"/>
      <c r="R139" s="94"/>
      <c r="S139" s="94"/>
      <c r="T139" s="95"/>
    </row>
    <row r="140" spans="1:20" s="56" customFormat="1" ht="42.6" customHeight="1" x14ac:dyDescent="0.25">
      <c r="A140" s="87"/>
      <c r="B140" s="88" t="s">
        <v>393</v>
      </c>
      <c r="C140" s="88">
        <v>14.049999999999999</v>
      </c>
      <c r="D140" s="88" t="s">
        <v>105</v>
      </c>
      <c r="E140" s="88" t="s">
        <v>440</v>
      </c>
      <c r="F140" s="89">
        <f t="shared" si="16"/>
        <v>0</v>
      </c>
      <c r="G140" s="90"/>
      <c r="H140" s="91">
        <v>2</v>
      </c>
      <c r="I140" s="92"/>
      <c r="J140" s="92" t="str">
        <f>IF(I140="","Enter starting date",WORKDAY.INTL(I140,H140-1,1,TATIL!A133:A154))</f>
        <v>Enter starting date</v>
      </c>
      <c r="K140" s="93">
        <f t="shared" si="17"/>
        <v>2</v>
      </c>
      <c r="L140" s="93" t="str">
        <f t="shared" ca="1" si="13"/>
        <v/>
      </c>
      <c r="M140" s="94"/>
      <c r="N140" s="94"/>
      <c r="O140" s="94"/>
      <c r="P140" s="94"/>
      <c r="Q140" s="94"/>
      <c r="R140" s="94"/>
      <c r="S140" s="94"/>
      <c r="T140" s="95"/>
    </row>
    <row r="141" spans="1:20" s="56" customFormat="1" ht="42.6" customHeight="1" x14ac:dyDescent="0.25">
      <c r="A141" s="87"/>
      <c r="B141" s="88" t="s">
        <v>393</v>
      </c>
      <c r="C141" s="88">
        <v>14.059999999999999</v>
      </c>
      <c r="D141" s="88" t="s">
        <v>486</v>
      </c>
      <c r="E141" s="88" t="s">
        <v>440</v>
      </c>
      <c r="F141" s="89">
        <f t="shared" si="16"/>
        <v>0</v>
      </c>
      <c r="G141" s="90"/>
      <c r="H141" s="91">
        <v>2</v>
      </c>
      <c r="I141" s="92"/>
      <c r="J141" s="92" t="str">
        <f>IF(I141="","Enter starting date",WORKDAY.INTL(I141,H141-1,1,TATIL!A134:A155))</f>
        <v>Enter starting date</v>
      </c>
      <c r="K141" s="93">
        <f t="shared" si="17"/>
        <v>2</v>
      </c>
      <c r="L141" s="93" t="str">
        <f t="shared" ca="1" si="13"/>
        <v/>
      </c>
      <c r="M141" s="94"/>
      <c r="N141" s="94"/>
      <c r="O141" s="94"/>
      <c r="P141" s="94"/>
      <c r="Q141" s="94"/>
      <c r="R141" s="94"/>
      <c r="S141" s="94"/>
      <c r="T141" s="95"/>
    </row>
    <row r="142" spans="1:20" s="56" customFormat="1" ht="42.6" customHeight="1" x14ac:dyDescent="0.25">
      <c r="A142" s="87"/>
      <c r="B142" s="88" t="s">
        <v>436</v>
      </c>
      <c r="C142" s="88">
        <v>14.069999999999999</v>
      </c>
      <c r="D142" s="88" t="s">
        <v>49</v>
      </c>
      <c r="E142" s="88" t="s">
        <v>406</v>
      </c>
      <c r="F142" s="89">
        <f t="shared" si="16"/>
        <v>0</v>
      </c>
      <c r="G142" s="90"/>
      <c r="H142" s="91">
        <v>2</v>
      </c>
      <c r="I142" s="92"/>
      <c r="J142" s="92" t="str">
        <f>IF(I142="","Enter starting date",WORKDAY.INTL(I142,H142-1,1,TATIL!A135:A156))</f>
        <v>Enter starting date</v>
      </c>
      <c r="K142" s="93">
        <f t="shared" si="17"/>
        <v>2</v>
      </c>
      <c r="L142" s="93" t="str">
        <f t="shared" ca="1" si="13"/>
        <v/>
      </c>
      <c r="M142" s="94"/>
      <c r="N142" s="94"/>
      <c r="O142" s="94"/>
      <c r="P142" s="94"/>
      <c r="Q142" s="94"/>
      <c r="R142" s="94"/>
      <c r="S142" s="94"/>
      <c r="T142" s="95"/>
    </row>
    <row r="143" spans="1:20" s="56" customFormat="1" ht="42.6" customHeight="1" x14ac:dyDescent="0.25">
      <c r="A143" s="87"/>
      <c r="B143" s="88" t="s">
        <v>392</v>
      </c>
      <c r="C143" s="88">
        <v>15</v>
      </c>
      <c r="D143" s="88" t="s">
        <v>106</v>
      </c>
      <c r="E143" s="88" t="s">
        <v>440</v>
      </c>
      <c r="F143" s="89">
        <f t="shared" si="16"/>
        <v>0</v>
      </c>
      <c r="G143" s="90"/>
      <c r="H143" s="91">
        <v>4</v>
      </c>
      <c r="I143" s="92"/>
      <c r="J143" s="92" t="str">
        <f>IF(I143="","Enter starting date",WORKDAY.INTL(I143,H143-1,1,TATIL!A136:A157))</f>
        <v>Enter starting date</v>
      </c>
      <c r="K143" s="93">
        <f t="shared" si="17"/>
        <v>4</v>
      </c>
      <c r="L143" s="93" t="e">
        <f t="shared" ca="1" si="13"/>
        <v>#VALUE!</v>
      </c>
      <c r="M143" s="94"/>
      <c r="N143" s="94"/>
      <c r="O143" s="94"/>
      <c r="P143" s="94"/>
      <c r="Q143" s="94"/>
      <c r="R143" s="94"/>
      <c r="S143" s="94"/>
      <c r="T143" s="95"/>
    </row>
    <row r="144" spans="1:20" s="56" customFormat="1" ht="42.6" customHeight="1" x14ac:dyDescent="0.25">
      <c r="A144" s="87"/>
      <c r="B144" s="88" t="s">
        <v>393</v>
      </c>
      <c r="C144" s="88">
        <v>15.01</v>
      </c>
      <c r="D144" s="88" t="s">
        <v>107</v>
      </c>
      <c r="E144" s="88" t="s">
        <v>440</v>
      </c>
      <c r="F144" s="89">
        <f t="shared" si="16"/>
        <v>0</v>
      </c>
      <c r="G144" s="90"/>
      <c r="H144" s="91">
        <v>2</v>
      </c>
      <c r="I144" s="92"/>
      <c r="J144" s="92" t="str">
        <f>IF(I144="","Enter starting date",WORKDAY.INTL(I144,H144-1,1,TATIL!A137:A158))</f>
        <v>Enter starting date</v>
      </c>
      <c r="K144" s="93">
        <f t="shared" si="17"/>
        <v>2</v>
      </c>
      <c r="L144" s="93" t="str">
        <f t="shared" ca="1" si="13"/>
        <v/>
      </c>
      <c r="M144" s="94"/>
      <c r="N144" s="94"/>
      <c r="O144" s="94"/>
      <c r="P144" s="94"/>
      <c r="Q144" s="94"/>
      <c r="R144" s="94"/>
      <c r="S144" s="94"/>
      <c r="T144" s="95"/>
    </row>
    <row r="145" spans="1:20" s="56" customFormat="1" ht="42.6" customHeight="1" x14ac:dyDescent="0.25">
      <c r="A145" s="87"/>
      <c r="B145" s="88" t="s">
        <v>393</v>
      </c>
      <c r="C145" s="88">
        <v>15.02</v>
      </c>
      <c r="D145" s="88" t="s">
        <v>108</v>
      </c>
      <c r="E145" s="88" t="s">
        <v>440</v>
      </c>
      <c r="F145" s="89">
        <f t="shared" si="16"/>
        <v>0</v>
      </c>
      <c r="G145" s="90"/>
      <c r="H145" s="91">
        <v>2</v>
      </c>
      <c r="I145" s="92"/>
      <c r="J145" s="92" t="str">
        <f>IF(I145="","Enter starting date",WORKDAY.INTL(I145,H145-1,1,TATIL!A138:A159))</f>
        <v>Enter starting date</v>
      </c>
      <c r="K145" s="93">
        <f t="shared" si="17"/>
        <v>2</v>
      </c>
      <c r="L145" s="93" t="str">
        <f t="shared" ca="1" si="13"/>
        <v/>
      </c>
      <c r="M145" s="94"/>
      <c r="N145" s="94"/>
      <c r="O145" s="94"/>
      <c r="P145" s="94"/>
      <c r="Q145" s="94"/>
      <c r="R145" s="94"/>
      <c r="S145" s="94"/>
      <c r="T145" s="95"/>
    </row>
    <row r="146" spans="1:20" s="56" customFormat="1" ht="42.6" customHeight="1" x14ac:dyDescent="0.25">
      <c r="A146" s="87"/>
      <c r="B146" s="88" t="s">
        <v>393</v>
      </c>
      <c r="C146" s="88">
        <v>15.03</v>
      </c>
      <c r="D146" s="88" t="s">
        <v>109</v>
      </c>
      <c r="E146" s="88" t="s">
        <v>440</v>
      </c>
      <c r="F146" s="89">
        <f t="shared" si="16"/>
        <v>0</v>
      </c>
      <c r="G146" s="90"/>
      <c r="H146" s="91">
        <v>2</v>
      </c>
      <c r="I146" s="92"/>
      <c r="J146" s="92" t="str">
        <f>IF(I146="","Enter starting date",WORKDAY.INTL(I146,H146-1,1,TATIL!A139:A160))</f>
        <v>Enter starting date</v>
      </c>
      <c r="K146" s="93">
        <f t="shared" si="17"/>
        <v>2</v>
      </c>
      <c r="L146" s="93" t="str">
        <f t="shared" ca="1" si="13"/>
        <v/>
      </c>
      <c r="M146" s="94"/>
      <c r="N146" s="94"/>
      <c r="O146" s="94"/>
      <c r="P146" s="94"/>
      <c r="Q146" s="94"/>
      <c r="R146" s="94"/>
      <c r="S146" s="94"/>
      <c r="T146" s="95"/>
    </row>
    <row r="147" spans="1:20" s="56" customFormat="1" ht="42.6" customHeight="1" x14ac:dyDescent="0.25">
      <c r="A147" s="87" t="s">
        <v>394</v>
      </c>
      <c r="B147" s="88" t="s">
        <v>393</v>
      </c>
      <c r="C147" s="88">
        <v>15.04</v>
      </c>
      <c r="D147" s="88" t="s">
        <v>110</v>
      </c>
      <c r="E147" s="88" t="s">
        <v>440</v>
      </c>
      <c r="F147" s="89"/>
      <c r="G147" s="90"/>
      <c r="H147" s="91">
        <v>2</v>
      </c>
      <c r="I147" s="92"/>
      <c r="J147" s="92"/>
      <c r="K147" s="93"/>
      <c r="L147" s="93" t="str">
        <f t="shared" ca="1" si="13"/>
        <v/>
      </c>
      <c r="M147" s="94"/>
      <c r="N147" s="94"/>
      <c r="O147" s="94"/>
      <c r="P147" s="94"/>
      <c r="Q147" s="94"/>
      <c r="R147" s="94"/>
      <c r="S147" s="94"/>
      <c r="T147" s="95"/>
    </row>
    <row r="148" spans="1:20" s="56" customFormat="1" ht="42.6" customHeight="1" x14ac:dyDescent="0.25">
      <c r="A148" s="87"/>
      <c r="B148" s="88" t="s">
        <v>393</v>
      </c>
      <c r="C148" s="88">
        <v>15.049999999999999</v>
      </c>
      <c r="D148" s="88" t="s">
        <v>111</v>
      </c>
      <c r="E148" s="88" t="s">
        <v>440</v>
      </c>
      <c r="F148" s="89">
        <f t="shared" ref="F148:F159" si="18">G148/H148</f>
        <v>0</v>
      </c>
      <c r="G148" s="90"/>
      <c r="H148" s="91">
        <v>2</v>
      </c>
      <c r="I148" s="92"/>
      <c r="J148" s="92" t="str">
        <f>IF(I148="","Enter starting date",WORKDAY.INTL(I148,H148-1,1,TATIL!A141:A162))</f>
        <v>Enter starting date</v>
      </c>
      <c r="K148" s="93">
        <f t="shared" si="17"/>
        <v>2</v>
      </c>
      <c r="L148" s="93" t="str">
        <f t="shared" ca="1" si="13"/>
        <v/>
      </c>
      <c r="M148" s="94"/>
      <c r="N148" s="94"/>
      <c r="O148" s="94"/>
      <c r="P148" s="94"/>
      <c r="Q148" s="94"/>
      <c r="R148" s="94"/>
      <c r="S148" s="94"/>
      <c r="T148" s="95"/>
    </row>
    <row r="149" spans="1:20" s="56" customFormat="1" ht="42.6" customHeight="1" x14ac:dyDescent="0.25">
      <c r="A149" s="87" t="s">
        <v>394</v>
      </c>
      <c r="B149" s="88" t="s">
        <v>436</v>
      </c>
      <c r="C149" s="88">
        <v>15.059999999999999</v>
      </c>
      <c r="D149" s="88" t="s">
        <v>49</v>
      </c>
      <c r="E149" s="88" t="s">
        <v>406</v>
      </c>
      <c r="F149" s="89">
        <f t="shared" si="18"/>
        <v>0</v>
      </c>
      <c r="G149" s="90"/>
      <c r="H149" s="91">
        <v>2</v>
      </c>
      <c r="I149" s="92"/>
      <c r="J149" s="92" t="str">
        <f>IF(I149="","Enter starting date",WORKDAY.INTL(I149,H149-1,1,TATIL!A142:A163))</f>
        <v>Enter starting date</v>
      </c>
      <c r="K149" s="93">
        <f t="shared" si="17"/>
        <v>2</v>
      </c>
      <c r="L149" s="93" t="str">
        <f t="shared" ca="1" si="13"/>
        <v/>
      </c>
      <c r="M149" s="94"/>
      <c r="N149" s="94"/>
      <c r="O149" s="94"/>
      <c r="P149" s="94"/>
      <c r="Q149" s="94"/>
      <c r="R149" s="94"/>
      <c r="S149" s="94"/>
      <c r="T149" s="95"/>
    </row>
    <row r="150" spans="1:20" s="56" customFormat="1" ht="42.6" customHeight="1" x14ac:dyDescent="0.25">
      <c r="A150" s="87"/>
      <c r="B150" s="88" t="s">
        <v>392</v>
      </c>
      <c r="C150" s="88">
        <v>16</v>
      </c>
      <c r="D150" s="88" t="s">
        <v>120</v>
      </c>
      <c r="E150" s="88" t="s">
        <v>440</v>
      </c>
      <c r="F150" s="89">
        <f t="shared" si="18"/>
        <v>0</v>
      </c>
      <c r="G150" s="90"/>
      <c r="H150" s="91">
        <v>18</v>
      </c>
      <c r="I150" s="92"/>
      <c r="J150" s="92" t="str">
        <f>IF(I150="","Enter starting date",WORKDAY.INTL(I150,H150-1,1,TATIL!A143:A164))</f>
        <v>Enter starting date</v>
      </c>
      <c r="K150" s="93">
        <f t="shared" si="17"/>
        <v>18</v>
      </c>
      <c r="L150" s="93" t="e">
        <f t="shared" ca="1" si="13"/>
        <v>#VALUE!</v>
      </c>
      <c r="M150" s="94"/>
      <c r="N150" s="94"/>
      <c r="O150" s="94"/>
      <c r="P150" s="94"/>
      <c r="Q150" s="94"/>
      <c r="R150" s="94"/>
      <c r="S150" s="94"/>
      <c r="T150" s="95"/>
    </row>
    <row r="151" spans="1:20" s="56" customFormat="1" ht="42.6" customHeight="1" x14ac:dyDescent="0.25">
      <c r="A151" s="87"/>
      <c r="B151" s="88" t="s">
        <v>393</v>
      </c>
      <c r="C151" s="88">
        <v>16.010000000000002</v>
      </c>
      <c r="D151" s="88" t="s">
        <v>121</v>
      </c>
      <c r="E151" s="88" t="s">
        <v>440</v>
      </c>
      <c r="F151" s="89">
        <f t="shared" si="18"/>
        <v>0</v>
      </c>
      <c r="G151" s="90"/>
      <c r="H151" s="91">
        <v>2</v>
      </c>
      <c r="I151" s="92"/>
      <c r="J151" s="92" t="str">
        <f>IF(I151="","Enter starting date",WORKDAY.INTL(I151,H151-1,1,TATIL!A144:A165))</f>
        <v>Enter starting date</v>
      </c>
      <c r="K151" s="93">
        <f t="shared" si="17"/>
        <v>2</v>
      </c>
      <c r="L151" s="93" t="str">
        <f t="shared" ca="1" si="13"/>
        <v/>
      </c>
      <c r="M151" s="94"/>
      <c r="N151" s="94"/>
      <c r="O151" s="94"/>
      <c r="P151" s="94"/>
      <c r="Q151" s="94"/>
      <c r="R151" s="94"/>
      <c r="S151" s="94"/>
      <c r="T151" s="95"/>
    </row>
    <row r="152" spans="1:20" s="56" customFormat="1" ht="42.6" customHeight="1" x14ac:dyDescent="0.25">
      <c r="A152" s="87"/>
      <c r="B152" s="88" t="s">
        <v>393</v>
      </c>
      <c r="C152" s="88">
        <v>16.020000000000003</v>
      </c>
      <c r="D152" s="88" t="s">
        <v>122</v>
      </c>
      <c r="E152" s="88" t="s">
        <v>440</v>
      </c>
      <c r="F152" s="89">
        <f t="shared" si="18"/>
        <v>0</v>
      </c>
      <c r="G152" s="90"/>
      <c r="H152" s="91">
        <v>2</v>
      </c>
      <c r="I152" s="92"/>
      <c r="J152" s="92" t="str">
        <f>IF(I152="","Enter starting date",WORKDAY.INTL(I152,H152-1,1,TATIL!A145:A166))</f>
        <v>Enter starting date</v>
      </c>
      <c r="K152" s="93">
        <f t="shared" si="17"/>
        <v>2</v>
      </c>
      <c r="L152" s="93" t="str">
        <f t="shared" ca="1" si="13"/>
        <v/>
      </c>
      <c r="M152" s="94"/>
      <c r="N152" s="94"/>
      <c r="O152" s="94"/>
      <c r="P152" s="94"/>
      <c r="Q152" s="94"/>
      <c r="R152" s="94"/>
      <c r="S152" s="94"/>
      <c r="T152" s="95"/>
    </row>
    <row r="153" spans="1:20" s="56" customFormat="1" ht="42.6" customHeight="1" x14ac:dyDescent="0.25">
      <c r="A153" s="87"/>
      <c r="B153" s="88" t="s">
        <v>393</v>
      </c>
      <c r="C153" s="88">
        <v>16.03</v>
      </c>
      <c r="D153" s="88" t="s">
        <v>123</v>
      </c>
      <c r="E153" s="88" t="s">
        <v>440</v>
      </c>
      <c r="F153" s="89">
        <f t="shared" si="18"/>
        <v>0</v>
      </c>
      <c r="G153" s="90"/>
      <c r="H153" s="91">
        <v>2</v>
      </c>
      <c r="I153" s="92"/>
      <c r="J153" s="92" t="str">
        <f>IF(I153="","Enter starting date",WORKDAY.INTL(I153,H153-1,1,TATIL!A146:A167))</f>
        <v>Enter starting date</v>
      </c>
      <c r="K153" s="93">
        <f t="shared" si="17"/>
        <v>2</v>
      </c>
      <c r="L153" s="93" t="str">
        <f t="shared" ca="1" si="13"/>
        <v/>
      </c>
      <c r="M153" s="94"/>
      <c r="N153" s="94"/>
      <c r="O153" s="94"/>
      <c r="P153" s="94"/>
      <c r="Q153" s="94"/>
      <c r="R153" s="94"/>
      <c r="S153" s="94"/>
      <c r="T153" s="95"/>
    </row>
    <row r="154" spans="1:20" s="56" customFormat="1" ht="42.6" customHeight="1" x14ac:dyDescent="0.25">
      <c r="A154" s="87"/>
      <c r="B154" s="88" t="s">
        <v>393</v>
      </c>
      <c r="C154" s="88">
        <v>16.04</v>
      </c>
      <c r="D154" s="88" t="s">
        <v>124</v>
      </c>
      <c r="E154" s="88" t="s">
        <v>440</v>
      </c>
      <c r="F154" s="89">
        <f t="shared" si="18"/>
        <v>0</v>
      </c>
      <c r="G154" s="90"/>
      <c r="H154" s="91">
        <v>2</v>
      </c>
      <c r="I154" s="92"/>
      <c r="J154" s="92" t="str">
        <f>IF(I154="","Enter starting date",WORKDAY.INTL(I154,H154-1,1,TATIL!A147:A168))</f>
        <v>Enter starting date</v>
      </c>
      <c r="K154" s="93">
        <f t="shared" si="17"/>
        <v>2</v>
      </c>
      <c r="L154" s="93" t="str">
        <f t="shared" ca="1" si="13"/>
        <v/>
      </c>
      <c r="M154" s="94"/>
      <c r="N154" s="94"/>
      <c r="O154" s="94"/>
      <c r="P154" s="94"/>
      <c r="Q154" s="94"/>
      <c r="R154" s="94"/>
      <c r="S154" s="94"/>
      <c r="T154" s="95"/>
    </row>
    <row r="155" spans="1:20" s="56" customFormat="1" ht="42.6" customHeight="1" x14ac:dyDescent="0.25">
      <c r="A155" s="87"/>
      <c r="B155" s="88" t="s">
        <v>393</v>
      </c>
      <c r="C155" s="88">
        <v>16.05</v>
      </c>
      <c r="D155" s="88" t="s">
        <v>125</v>
      </c>
      <c r="E155" s="88" t="s">
        <v>440</v>
      </c>
      <c r="F155" s="89">
        <f t="shared" si="18"/>
        <v>0</v>
      </c>
      <c r="G155" s="90"/>
      <c r="H155" s="91">
        <v>2</v>
      </c>
      <c r="I155" s="92"/>
      <c r="J155" s="92" t="str">
        <f>IF(I155="","Enter starting date",WORKDAY.INTL(I155,H155-1,1,TATIL!A148:A169))</f>
        <v>Enter starting date</v>
      </c>
      <c r="K155" s="93">
        <f t="shared" si="17"/>
        <v>2</v>
      </c>
      <c r="L155" s="93" t="str">
        <f t="shared" ca="1" si="13"/>
        <v/>
      </c>
      <c r="M155" s="94"/>
      <c r="N155" s="94"/>
      <c r="O155" s="94"/>
      <c r="P155" s="94"/>
      <c r="Q155" s="94"/>
      <c r="R155" s="94"/>
      <c r="S155" s="94"/>
      <c r="T155" s="95"/>
    </row>
    <row r="156" spans="1:20" s="56" customFormat="1" ht="42.6" customHeight="1" x14ac:dyDescent="0.25">
      <c r="A156" s="87"/>
      <c r="B156" s="88" t="s">
        <v>393</v>
      </c>
      <c r="C156" s="88">
        <v>16.059999999999999</v>
      </c>
      <c r="D156" s="88" t="s">
        <v>126</v>
      </c>
      <c r="E156" s="88" t="s">
        <v>440</v>
      </c>
      <c r="F156" s="89">
        <f t="shared" si="18"/>
        <v>0</v>
      </c>
      <c r="G156" s="90"/>
      <c r="H156" s="91">
        <v>2</v>
      </c>
      <c r="I156" s="92"/>
      <c r="J156" s="92" t="str">
        <f>IF(I156="","Enter starting date",WORKDAY.INTL(I156,H156-1,1,TATIL!A149:A170))</f>
        <v>Enter starting date</v>
      </c>
      <c r="K156" s="93">
        <f t="shared" si="17"/>
        <v>2</v>
      </c>
      <c r="L156" s="93" t="str">
        <f t="shared" ca="1" si="13"/>
        <v/>
      </c>
      <c r="M156" s="94"/>
      <c r="N156" s="94"/>
      <c r="O156" s="94"/>
      <c r="P156" s="94"/>
      <c r="Q156" s="94"/>
      <c r="R156" s="94"/>
      <c r="S156" s="94"/>
      <c r="T156" s="95"/>
    </row>
    <row r="157" spans="1:20" s="56" customFormat="1" ht="42.6" customHeight="1" x14ac:dyDescent="0.25">
      <c r="A157" s="87"/>
      <c r="B157" s="88" t="s">
        <v>393</v>
      </c>
      <c r="C157" s="88">
        <v>16.07</v>
      </c>
      <c r="D157" s="88" t="s">
        <v>127</v>
      </c>
      <c r="E157" s="88" t="s">
        <v>440</v>
      </c>
      <c r="F157" s="89">
        <f t="shared" si="18"/>
        <v>0</v>
      </c>
      <c r="G157" s="90"/>
      <c r="H157" s="91">
        <v>2</v>
      </c>
      <c r="I157" s="92"/>
      <c r="J157" s="92" t="str">
        <f>IF(I157="","Enter starting date",WORKDAY.INTL(I157,H157-1,1,TATIL!A150:A171))</f>
        <v>Enter starting date</v>
      </c>
      <c r="K157" s="93">
        <f t="shared" si="17"/>
        <v>2</v>
      </c>
      <c r="L157" s="93" t="str">
        <f t="shared" ca="1" si="13"/>
        <v/>
      </c>
      <c r="M157" s="94"/>
      <c r="N157" s="94"/>
      <c r="O157" s="94"/>
      <c r="P157" s="94"/>
      <c r="Q157" s="94"/>
      <c r="R157" s="94"/>
      <c r="S157" s="94"/>
      <c r="T157" s="95"/>
    </row>
    <row r="158" spans="1:20" s="56" customFormat="1" ht="42.6" customHeight="1" x14ac:dyDescent="0.25">
      <c r="A158" s="87"/>
      <c r="B158" s="88" t="s">
        <v>393</v>
      </c>
      <c r="C158" s="88">
        <v>16.079999999999998</v>
      </c>
      <c r="D158" s="88" t="s">
        <v>128</v>
      </c>
      <c r="E158" s="88" t="s">
        <v>440</v>
      </c>
      <c r="F158" s="89">
        <f t="shared" si="18"/>
        <v>0</v>
      </c>
      <c r="G158" s="90"/>
      <c r="H158" s="91">
        <v>2</v>
      </c>
      <c r="I158" s="92"/>
      <c r="J158" s="92" t="str">
        <f>IF(I158="","Enter starting date",WORKDAY.INTL(I158,H158-1,1,TATIL!A151:A172))</f>
        <v>Enter starting date</v>
      </c>
      <c r="K158" s="93">
        <f t="shared" si="17"/>
        <v>2</v>
      </c>
      <c r="L158" s="93" t="str">
        <f t="shared" ca="1" si="13"/>
        <v/>
      </c>
      <c r="M158" s="94"/>
      <c r="N158" s="94"/>
      <c r="O158" s="94"/>
      <c r="P158" s="94"/>
      <c r="Q158" s="94"/>
      <c r="R158" s="94"/>
      <c r="S158" s="94"/>
      <c r="T158" s="95"/>
    </row>
    <row r="159" spans="1:20" s="56" customFormat="1" ht="42.6" customHeight="1" x14ac:dyDescent="0.25">
      <c r="A159" s="87"/>
      <c r="B159" s="88" t="s">
        <v>393</v>
      </c>
      <c r="C159" s="88">
        <v>16.09</v>
      </c>
      <c r="D159" s="88" t="s">
        <v>132</v>
      </c>
      <c r="E159" s="88" t="s">
        <v>481</v>
      </c>
      <c r="F159" s="89">
        <f t="shared" si="18"/>
        <v>0</v>
      </c>
      <c r="G159" s="90"/>
      <c r="H159" s="91">
        <v>2</v>
      </c>
      <c r="I159" s="92"/>
      <c r="J159" s="92" t="str">
        <f>IF(I159="","Enter starting date",WORKDAY.INTL(I159,H159-1,1,TATIL!A152:A173))</f>
        <v>Enter starting date</v>
      </c>
      <c r="K159" s="93">
        <f t="shared" si="17"/>
        <v>2</v>
      </c>
      <c r="L159" s="93" t="str">
        <f t="shared" ca="1" si="13"/>
        <v/>
      </c>
      <c r="M159" s="94"/>
      <c r="N159" s="94"/>
      <c r="O159" s="94"/>
      <c r="P159" s="94"/>
      <c r="Q159" s="94"/>
      <c r="R159" s="94"/>
      <c r="S159" s="94"/>
      <c r="T159" s="95"/>
    </row>
    <row r="160" spans="1:20" s="56" customFormat="1" ht="42.6" customHeight="1" x14ac:dyDescent="0.25">
      <c r="A160" s="87" t="s">
        <v>394</v>
      </c>
      <c r="B160" s="88" t="s">
        <v>393</v>
      </c>
      <c r="C160" s="88">
        <v>16.100000000000001</v>
      </c>
      <c r="D160" s="88" t="s">
        <v>129</v>
      </c>
      <c r="E160" s="88" t="s">
        <v>440</v>
      </c>
      <c r="F160" s="89"/>
      <c r="G160" s="90"/>
      <c r="H160" s="91">
        <v>2</v>
      </c>
      <c r="I160" s="92"/>
      <c r="J160" s="92"/>
      <c r="K160" s="93"/>
      <c r="L160" s="93" t="str">
        <f t="shared" ca="1" si="13"/>
        <v/>
      </c>
      <c r="M160" s="94"/>
      <c r="N160" s="94"/>
      <c r="O160" s="94"/>
      <c r="P160" s="94"/>
      <c r="Q160" s="94"/>
      <c r="R160" s="94"/>
      <c r="S160" s="94"/>
      <c r="T160" s="95"/>
    </row>
    <row r="161" spans="1:20" s="56" customFormat="1" ht="42.6" customHeight="1" x14ac:dyDescent="0.25">
      <c r="A161" s="87"/>
      <c r="B161" s="88" t="s">
        <v>393</v>
      </c>
      <c r="C161" s="88">
        <v>16.11</v>
      </c>
      <c r="D161" s="88" t="s">
        <v>130</v>
      </c>
      <c r="E161" s="88" t="s">
        <v>440</v>
      </c>
      <c r="F161" s="89">
        <f t="shared" ref="F161:F176" si="19">G161/H161</f>
        <v>0</v>
      </c>
      <c r="G161" s="90"/>
      <c r="H161" s="91">
        <v>1</v>
      </c>
      <c r="I161" s="92"/>
      <c r="J161" s="92" t="str">
        <f>IF(I161="","Enter starting date",WORKDAY.INTL(I161,H161-1,1,TATIL!A154:A175))</f>
        <v>Enter starting date</v>
      </c>
      <c r="K161" s="93">
        <f t="shared" si="17"/>
        <v>1</v>
      </c>
      <c r="L161" s="93" t="str">
        <f t="shared" ca="1" si="13"/>
        <v/>
      </c>
      <c r="M161" s="94"/>
      <c r="N161" s="94"/>
      <c r="O161" s="94"/>
      <c r="P161" s="94"/>
      <c r="Q161" s="94"/>
      <c r="R161" s="94"/>
      <c r="S161" s="94"/>
      <c r="T161" s="95"/>
    </row>
    <row r="162" spans="1:20" s="56" customFormat="1" ht="42.6" customHeight="1" x14ac:dyDescent="0.25">
      <c r="A162" s="87" t="s">
        <v>394</v>
      </c>
      <c r="B162" s="88" t="s">
        <v>436</v>
      </c>
      <c r="C162" s="88">
        <v>16.12</v>
      </c>
      <c r="D162" s="88" t="s">
        <v>49</v>
      </c>
      <c r="E162" s="88" t="s">
        <v>406</v>
      </c>
      <c r="F162" s="89">
        <f t="shared" si="19"/>
        <v>0</v>
      </c>
      <c r="G162" s="90"/>
      <c r="H162" s="91">
        <v>2</v>
      </c>
      <c r="I162" s="92"/>
      <c r="J162" s="92" t="str">
        <f>IF(I162="","Enter starting date",WORKDAY.INTL(I162,H162-1,1,TATIL!A155:A176))</f>
        <v>Enter starting date</v>
      </c>
      <c r="K162" s="93">
        <f t="shared" si="17"/>
        <v>2</v>
      </c>
      <c r="L162" s="93" t="str">
        <f t="shared" ca="1" si="13"/>
        <v/>
      </c>
      <c r="M162" s="94"/>
      <c r="N162" s="94"/>
      <c r="O162" s="94"/>
      <c r="P162" s="94"/>
      <c r="Q162" s="94"/>
      <c r="R162" s="94"/>
      <c r="S162" s="94"/>
      <c r="T162" s="95"/>
    </row>
    <row r="163" spans="1:20" s="56" customFormat="1" ht="42.6" customHeight="1" x14ac:dyDescent="0.25">
      <c r="A163" s="87"/>
      <c r="B163" s="88" t="s">
        <v>393</v>
      </c>
      <c r="C163" s="88">
        <v>16.13</v>
      </c>
      <c r="D163" s="88" t="s">
        <v>131</v>
      </c>
      <c r="E163" s="88" t="s">
        <v>440</v>
      </c>
      <c r="F163" s="89">
        <f t="shared" si="19"/>
        <v>0</v>
      </c>
      <c r="G163" s="90"/>
      <c r="H163" s="91">
        <v>2</v>
      </c>
      <c r="I163" s="92"/>
      <c r="J163" s="92" t="str">
        <f>IF(I163="","Enter starting date",WORKDAY.INTL(I163,H163-1,1,TATIL!A156:A177))</f>
        <v>Enter starting date</v>
      </c>
      <c r="K163" s="93">
        <f t="shared" si="17"/>
        <v>2</v>
      </c>
      <c r="L163" s="93" t="str">
        <f t="shared" ca="1" si="13"/>
        <v/>
      </c>
      <c r="M163" s="94"/>
      <c r="N163" s="94"/>
      <c r="O163" s="94"/>
      <c r="P163" s="94"/>
      <c r="Q163" s="94"/>
      <c r="R163" s="94"/>
      <c r="S163" s="94"/>
      <c r="T163" s="95"/>
    </row>
    <row r="164" spans="1:20" s="56" customFormat="1" ht="42.6" customHeight="1" x14ac:dyDescent="0.25">
      <c r="A164" s="87"/>
      <c r="B164" s="88" t="s">
        <v>393</v>
      </c>
      <c r="C164" s="88">
        <v>16.14</v>
      </c>
      <c r="D164" s="88" t="s">
        <v>134</v>
      </c>
      <c r="E164" s="88" t="s">
        <v>487</v>
      </c>
      <c r="F164" s="89">
        <f t="shared" si="19"/>
        <v>0</v>
      </c>
      <c r="G164" s="90"/>
      <c r="H164" s="91">
        <v>2</v>
      </c>
      <c r="I164" s="92"/>
      <c r="J164" s="92" t="str">
        <f>IF(I164="","Enter starting date",WORKDAY.INTL(I164,H164-1,1,TATIL!A157:A178))</f>
        <v>Enter starting date</v>
      </c>
      <c r="K164" s="93">
        <f t="shared" si="17"/>
        <v>2</v>
      </c>
      <c r="L164" s="93" t="str">
        <f t="shared" ca="1" si="13"/>
        <v/>
      </c>
      <c r="M164" s="94"/>
      <c r="N164" s="94"/>
      <c r="O164" s="94"/>
      <c r="P164" s="94"/>
      <c r="Q164" s="94"/>
      <c r="R164" s="94"/>
      <c r="S164" s="94"/>
      <c r="T164" s="95"/>
    </row>
    <row r="165" spans="1:20" s="56" customFormat="1" ht="42.6" customHeight="1" x14ac:dyDescent="0.25">
      <c r="A165" s="87"/>
      <c r="B165" s="88" t="s">
        <v>393</v>
      </c>
      <c r="C165" s="88">
        <v>16.149999999999999</v>
      </c>
      <c r="D165" s="88" t="s">
        <v>133</v>
      </c>
      <c r="E165" s="88" t="s">
        <v>487</v>
      </c>
      <c r="F165" s="89">
        <f t="shared" si="19"/>
        <v>0</v>
      </c>
      <c r="G165" s="90"/>
      <c r="H165" s="91">
        <v>2</v>
      </c>
      <c r="I165" s="92"/>
      <c r="J165" s="92" t="str">
        <f>IF(I165="","Enter starting date",WORKDAY.INTL(I165,H165-1,1,TATIL!A158:A179))</f>
        <v>Enter starting date</v>
      </c>
      <c r="K165" s="93">
        <f t="shared" si="17"/>
        <v>2</v>
      </c>
      <c r="L165" s="93" t="str">
        <f t="shared" ca="1" si="13"/>
        <v/>
      </c>
      <c r="M165" s="94"/>
      <c r="N165" s="94"/>
      <c r="O165" s="94"/>
      <c r="P165" s="94"/>
      <c r="Q165" s="94"/>
      <c r="R165" s="94"/>
      <c r="S165" s="94"/>
      <c r="T165" s="95"/>
    </row>
    <row r="166" spans="1:20" s="56" customFormat="1" ht="42.6" customHeight="1" x14ac:dyDescent="0.25">
      <c r="A166" s="87"/>
      <c r="B166" s="88" t="s">
        <v>393</v>
      </c>
      <c r="C166" s="88">
        <v>16.16</v>
      </c>
      <c r="D166" s="88" t="s">
        <v>488</v>
      </c>
      <c r="E166" s="88" t="s">
        <v>440</v>
      </c>
      <c r="F166" s="89">
        <f t="shared" si="19"/>
        <v>0</v>
      </c>
      <c r="G166" s="90"/>
      <c r="H166" s="91">
        <v>2</v>
      </c>
      <c r="I166" s="92"/>
      <c r="J166" s="92" t="str">
        <f>IF(I166="","Enter starting date",WORKDAY.INTL(I166,H166-1,1,TATIL!A159:A180))</f>
        <v>Enter starting date</v>
      </c>
      <c r="K166" s="93">
        <f t="shared" si="17"/>
        <v>2</v>
      </c>
      <c r="L166" s="93" t="str">
        <f t="shared" ca="1" si="13"/>
        <v/>
      </c>
      <c r="M166" s="94"/>
      <c r="N166" s="94"/>
      <c r="O166" s="94"/>
      <c r="P166" s="94"/>
      <c r="Q166" s="94"/>
      <c r="R166" s="94"/>
      <c r="S166" s="94"/>
      <c r="T166" s="95"/>
    </row>
    <row r="167" spans="1:20" s="56" customFormat="1" ht="42.6" customHeight="1" x14ac:dyDescent="0.25">
      <c r="A167" s="87"/>
      <c r="B167" s="88" t="s">
        <v>393</v>
      </c>
      <c r="C167" s="88">
        <v>16.170000000000002</v>
      </c>
      <c r="D167" s="88" t="s">
        <v>489</v>
      </c>
      <c r="E167" s="88" t="s">
        <v>440</v>
      </c>
      <c r="F167" s="89">
        <f t="shared" si="19"/>
        <v>0</v>
      </c>
      <c r="G167" s="90"/>
      <c r="H167" s="91">
        <v>2</v>
      </c>
      <c r="I167" s="92"/>
      <c r="J167" s="92" t="str">
        <f>IF(I167="","Enter starting date",WORKDAY.INTL(I167,H167-1,1,TATIL!A160:A181))</f>
        <v>Enter starting date</v>
      </c>
      <c r="K167" s="93">
        <f t="shared" si="17"/>
        <v>2</v>
      </c>
      <c r="L167" s="93" t="str">
        <f t="shared" ca="1" si="13"/>
        <v/>
      </c>
      <c r="M167" s="94"/>
      <c r="N167" s="94"/>
      <c r="O167" s="94"/>
      <c r="P167" s="94"/>
      <c r="Q167" s="94"/>
      <c r="R167" s="94"/>
      <c r="S167" s="94"/>
      <c r="T167" s="95"/>
    </row>
    <row r="168" spans="1:20" s="56" customFormat="1" ht="42.6" customHeight="1" x14ac:dyDescent="0.25">
      <c r="A168" s="87"/>
      <c r="B168" s="88" t="s">
        <v>393</v>
      </c>
      <c r="C168" s="88">
        <v>16.18</v>
      </c>
      <c r="D168" s="88" t="s">
        <v>490</v>
      </c>
      <c r="E168" s="88" t="s">
        <v>440</v>
      </c>
      <c r="F168" s="89">
        <f t="shared" si="19"/>
        <v>0</v>
      </c>
      <c r="G168" s="90"/>
      <c r="H168" s="91">
        <v>2</v>
      </c>
      <c r="I168" s="92"/>
      <c r="J168" s="92" t="str">
        <f>IF(I168="","Enter starting date",WORKDAY.INTL(I168,H168-1,1,TATIL!A161:A182))</f>
        <v>Enter starting date</v>
      </c>
      <c r="K168" s="93">
        <f t="shared" si="17"/>
        <v>2</v>
      </c>
      <c r="L168" s="93" t="str">
        <f t="shared" ca="1" si="13"/>
        <v/>
      </c>
      <c r="M168" s="94"/>
      <c r="N168" s="94"/>
      <c r="O168" s="94"/>
      <c r="P168" s="94"/>
      <c r="Q168" s="94"/>
      <c r="R168" s="94"/>
      <c r="S168" s="94"/>
      <c r="T168" s="95"/>
    </row>
    <row r="169" spans="1:20" s="56" customFormat="1" ht="42.6" customHeight="1" x14ac:dyDescent="0.25">
      <c r="A169" s="87"/>
      <c r="B169" s="88" t="s">
        <v>393</v>
      </c>
      <c r="C169" s="88">
        <v>16.190000000000001</v>
      </c>
      <c r="D169" s="88" t="s">
        <v>491</v>
      </c>
      <c r="E169" s="88" t="s">
        <v>440</v>
      </c>
      <c r="F169" s="89">
        <f t="shared" si="19"/>
        <v>0</v>
      </c>
      <c r="G169" s="90"/>
      <c r="H169" s="91">
        <v>2</v>
      </c>
      <c r="I169" s="92"/>
      <c r="J169" s="92" t="str">
        <f>IF(I169="","Enter starting date",WORKDAY.INTL(I169,H169-1,1,TATIL!A162:A183))</f>
        <v>Enter starting date</v>
      </c>
      <c r="K169" s="93">
        <f t="shared" ref="K169:K199" si="20">H169-G169</f>
        <v>2</v>
      </c>
      <c r="L169" s="93" t="str">
        <f t="shared" ca="1" si="13"/>
        <v/>
      </c>
      <c r="M169" s="94"/>
      <c r="N169" s="94"/>
      <c r="O169" s="94"/>
      <c r="P169" s="94"/>
      <c r="Q169" s="94"/>
      <c r="R169" s="94"/>
      <c r="S169" s="94"/>
      <c r="T169" s="95"/>
    </row>
    <row r="170" spans="1:20" s="56" customFormat="1" ht="42.6" customHeight="1" x14ac:dyDescent="0.25">
      <c r="A170" s="87"/>
      <c r="B170" s="88" t="s">
        <v>436</v>
      </c>
      <c r="C170" s="88">
        <v>16.2</v>
      </c>
      <c r="D170" s="88" t="s">
        <v>49</v>
      </c>
      <c r="E170" s="88" t="s">
        <v>406</v>
      </c>
      <c r="F170" s="89">
        <f t="shared" si="19"/>
        <v>0</v>
      </c>
      <c r="G170" s="90"/>
      <c r="H170" s="91">
        <v>2</v>
      </c>
      <c r="I170" s="92"/>
      <c r="J170" s="92" t="str">
        <f>IF(I170="","Enter starting date",WORKDAY.INTL(I170,H170-1,1,TATIL!A163:A184))</f>
        <v>Enter starting date</v>
      </c>
      <c r="K170" s="93">
        <f t="shared" si="20"/>
        <v>2</v>
      </c>
      <c r="L170" s="93" t="str">
        <f t="shared" ca="1" si="13"/>
        <v/>
      </c>
      <c r="M170" s="94"/>
      <c r="N170" s="94"/>
      <c r="O170" s="94"/>
      <c r="P170" s="94"/>
      <c r="Q170" s="94"/>
      <c r="R170" s="94"/>
      <c r="S170" s="94"/>
      <c r="T170" s="95"/>
    </row>
    <row r="171" spans="1:20" s="56" customFormat="1" ht="42.6" customHeight="1" x14ac:dyDescent="0.25">
      <c r="A171" s="87"/>
      <c r="B171" s="88" t="s">
        <v>392</v>
      </c>
      <c r="C171" s="88">
        <v>17</v>
      </c>
      <c r="D171" s="88" t="s">
        <v>492</v>
      </c>
      <c r="E171" s="88" t="s">
        <v>472</v>
      </c>
      <c r="F171" s="89">
        <f t="shared" si="19"/>
        <v>0</v>
      </c>
      <c r="G171" s="90"/>
      <c r="H171" s="91">
        <v>16</v>
      </c>
      <c r="I171" s="92"/>
      <c r="J171" s="92" t="str">
        <f>IF(I171="","Enter starting date",WORKDAY.INTL(I171,H171-1,1,TATIL!A164:A185))</f>
        <v>Enter starting date</v>
      </c>
      <c r="K171" s="93">
        <f t="shared" si="20"/>
        <v>16</v>
      </c>
      <c r="L171" s="93" t="e">
        <f t="shared" ca="1" si="13"/>
        <v>#VALUE!</v>
      </c>
      <c r="M171" s="94"/>
      <c r="N171" s="94"/>
      <c r="O171" s="94"/>
      <c r="P171" s="94"/>
      <c r="Q171" s="94"/>
      <c r="R171" s="94"/>
      <c r="S171" s="94"/>
      <c r="T171" s="95"/>
    </row>
    <row r="172" spans="1:20" s="56" customFormat="1" ht="42.6" customHeight="1" x14ac:dyDescent="0.25">
      <c r="A172" s="87"/>
      <c r="B172" s="88" t="s">
        <v>393</v>
      </c>
      <c r="C172" s="88">
        <v>17.010000000000002</v>
      </c>
      <c r="D172" s="88" t="s">
        <v>152</v>
      </c>
      <c r="E172" s="88" t="s">
        <v>477</v>
      </c>
      <c r="F172" s="89">
        <f t="shared" si="19"/>
        <v>0</v>
      </c>
      <c r="G172" s="90"/>
      <c r="H172" s="91">
        <v>1</v>
      </c>
      <c r="I172" s="92"/>
      <c r="J172" s="92" t="str">
        <f>IF(I172="","Enter starting date",WORKDAY.INTL(I172,H172-1,1,TATIL!A165:A186))</f>
        <v>Enter starting date</v>
      </c>
      <c r="K172" s="93">
        <f t="shared" si="20"/>
        <v>1</v>
      </c>
      <c r="L172" s="93" t="str">
        <f t="shared" ca="1" si="13"/>
        <v/>
      </c>
      <c r="M172" s="94"/>
      <c r="N172" s="94"/>
      <c r="O172" s="94"/>
      <c r="P172" s="94"/>
      <c r="Q172" s="94"/>
      <c r="R172" s="94"/>
      <c r="S172" s="94"/>
      <c r="T172" s="95"/>
    </row>
    <row r="173" spans="1:20" s="56" customFormat="1" ht="42.6" customHeight="1" x14ac:dyDescent="0.25">
      <c r="A173" s="87"/>
      <c r="B173" s="88" t="s">
        <v>393</v>
      </c>
      <c r="C173" s="88">
        <v>17.02</v>
      </c>
      <c r="D173" s="88" t="s">
        <v>154</v>
      </c>
      <c r="E173" s="88" t="s">
        <v>477</v>
      </c>
      <c r="F173" s="89">
        <f t="shared" si="19"/>
        <v>0</v>
      </c>
      <c r="G173" s="90"/>
      <c r="H173" s="91">
        <v>1</v>
      </c>
      <c r="I173" s="92"/>
      <c r="J173" s="92" t="str">
        <f>IF(I173="","Enter starting date",WORKDAY.INTL(I173,H173-1,1,TATIL!A166:A187))</f>
        <v>Enter starting date</v>
      </c>
      <c r="K173" s="93">
        <f t="shared" si="20"/>
        <v>1</v>
      </c>
      <c r="L173" s="93" t="str">
        <f t="shared" ca="1" si="13"/>
        <v/>
      </c>
      <c r="M173" s="94"/>
      <c r="N173" s="94"/>
      <c r="O173" s="94"/>
      <c r="P173" s="94"/>
      <c r="Q173" s="94"/>
      <c r="R173" s="94"/>
      <c r="S173" s="94"/>
      <c r="T173" s="95"/>
    </row>
    <row r="174" spans="1:20" s="56" customFormat="1" ht="42.6" customHeight="1" x14ac:dyDescent="0.25">
      <c r="A174" s="87"/>
      <c r="B174" s="88"/>
      <c r="C174" s="88">
        <v>17.03</v>
      </c>
      <c r="D174" s="88" t="s">
        <v>155</v>
      </c>
      <c r="E174" s="88" t="s">
        <v>477</v>
      </c>
      <c r="F174" s="89">
        <f t="shared" si="19"/>
        <v>0</v>
      </c>
      <c r="G174" s="90"/>
      <c r="H174" s="91">
        <v>1</v>
      </c>
      <c r="I174" s="92"/>
      <c r="J174" s="92" t="str">
        <f>IF(I174="","Enter starting date",WORKDAY.INTL(I174,H174-1,1,TATIL!A167:A188))</f>
        <v>Enter starting date</v>
      </c>
      <c r="K174" s="93">
        <f t="shared" si="20"/>
        <v>1</v>
      </c>
      <c r="L174" s="93" t="str">
        <f t="shared" ca="1" si="13"/>
        <v/>
      </c>
      <c r="M174" s="94"/>
      <c r="N174" s="94"/>
      <c r="O174" s="94"/>
      <c r="P174" s="94"/>
      <c r="Q174" s="94"/>
      <c r="R174" s="94"/>
      <c r="S174" s="94"/>
      <c r="T174" s="95"/>
    </row>
    <row r="175" spans="1:20" s="56" customFormat="1" ht="42.6" customHeight="1" x14ac:dyDescent="0.25">
      <c r="A175" s="87"/>
      <c r="B175" s="88" t="s">
        <v>393</v>
      </c>
      <c r="C175" s="88">
        <v>17.04</v>
      </c>
      <c r="D175" s="88" t="s">
        <v>157</v>
      </c>
      <c r="E175" s="88" t="s">
        <v>477</v>
      </c>
      <c r="F175" s="89">
        <f t="shared" si="19"/>
        <v>0</v>
      </c>
      <c r="G175" s="90"/>
      <c r="H175" s="91">
        <v>1</v>
      </c>
      <c r="I175" s="92"/>
      <c r="J175" s="92" t="str">
        <f>IF(I175="","Enter starting date",WORKDAY.INTL(I175,H175-1,1,TATIL!A168:A189))</f>
        <v>Enter starting date</v>
      </c>
      <c r="K175" s="93">
        <f t="shared" si="20"/>
        <v>1</v>
      </c>
      <c r="L175" s="93" t="str">
        <f t="shared" ca="1" si="13"/>
        <v/>
      </c>
      <c r="M175" s="94"/>
      <c r="N175" s="94"/>
      <c r="O175" s="94"/>
      <c r="P175" s="94"/>
      <c r="Q175" s="94"/>
      <c r="R175" s="94"/>
      <c r="S175" s="94"/>
      <c r="T175" s="95"/>
    </row>
    <row r="176" spans="1:20" s="56" customFormat="1" ht="42.6" customHeight="1" x14ac:dyDescent="0.25">
      <c r="A176" s="87"/>
      <c r="B176" s="88" t="s">
        <v>393</v>
      </c>
      <c r="C176" s="88">
        <v>17.05</v>
      </c>
      <c r="D176" s="88" t="s">
        <v>158</v>
      </c>
      <c r="E176" s="88" t="s">
        <v>477</v>
      </c>
      <c r="F176" s="89">
        <f t="shared" si="19"/>
        <v>0</v>
      </c>
      <c r="G176" s="90"/>
      <c r="H176" s="91">
        <v>1</v>
      </c>
      <c r="I176" s="92"/>
      <c r="J176" s="92" t="str">
        <f>IF(I176="","Enter starting date",WORKDAY.INTL(I176,H176-1,1,TATIL!A169:A190))</f>
        <v>Enter starting date</v>
      </c>
      <c r="K176" s="93">
        <f t="shared" si="20"/>
        <v>1</v>
      </c>
      <c r="L176" s="93" t="str">
        <f t="shared" ref="L176:L207" ca="1" si="21">IF(B176="Main",IF(F176=1,_xlfn.DAYS(J176,N176),IF(_xlfn.DAYS(J176,TODAY())&gt;0,0,_xlfn.DAYS(J176,TODAY()))),"")</f>
        <v/>
      </c>
      <c r="M176" s="94"/>
      <c r="N176" s="94"/>
      <c r="O176" s="94"/>
      <c r="P176" s="94"/>
      <c r="Q176" s="94"/>
      <c r="R176" s="94"/>
      <c r="S176" s="94"/>
      <c r="T176" s="95"/>
    </row>
    <row r="177" spans="1:20" s="56" customFormat="1" ht="42.6" customHeight="1" x14ac:dyDescent="0.25">
      <c r="A177" s="87" t="s">
        <v>394</v>
      </c>
      <c r="B177" s="88" t="s">
        <v>393</v>
      </c>
      <c r="C177" s="88">
        <v>17.059999999999999</v>
      </c>
      <c r="D177" s="88" t="s">
        <v>159</v>
      </c>
      <c r="E177" s="88" t="s">
        <v>477</v>
      </c>
      <c r="F177" s="89"/>
      <c r="G177" s="90"/>
      <c r="H177" s="91">
        <v>1</v>
      </c>
      <c r="I177" s="92"/>
      <c r="J177" s="92"/>
      <c r="K177" s="93"/>
      <c r="L177" s="93" t="str">
        <f t="shared" ca="1" si="21"/>
        <v/>
      </c>
      <c r="M177" s="94"/>
      <c r="N177" s="94"/>
      <c r="O177" s="94"/>
      <c r="P177" s="94"/>
      <c r="Q177" s="94"/>
      <c r="R177" s="94"/>
      <c r="S177" s="94"/>
      <c r="T177" s="95"/>
    </row>
    <row r="178" spans="1:20" s="56" customFormat="1" ht="42.6" customHeight="1" x14ac:dyDescent="0.25">
      <c r="A178" s="87"/>
      <c r="B178" s="88" t="s">
        <v>393</v>
      </c>
      <c r="C178" s="88">
        <v>17.07</v>
      </c>
      <c r="D178" s="88" t="s">
        <v>493</v>
      </c>
      <c r="E178" s="88" t="s">
        <v>477</v>
      </c>
      <c r="F178" s="89">
        <f t="shared" ref="F178:F190" si="22">G178/H178</f>
        <v>0</v>
      </c>
      <c r="G178" s="90"/>
      <c r="H178" s="91">
        <v>1</v>
      </c>
      <c r="I178" s="92"/>
      <c r="J178" s="92" t="str">
        <f>IF(I178="","Enter starting date",WORKDAY.INTL(I178,H178-1,1,TATIL!A171:A192))</f>
        <v>Enter starting date</v>
      </c>
      <c r="K178" s="93">
        <f t="shared" si="20"/>
        <v>1</v>
      </c>
      <c r="L178" s="93" t="str">
        <f t="shared" ca="1" si="21"/>
        <v/>
      </c>
      <c r="M178" s="94"/>
      <c r="N178" s="94"/>
      <c r="O178" s="94"/>
      <c r="P178" s="94"/>
      <c r="Q178" s="94"/>
      <c r="R178" s="94"/>
      <c r="S178" s="94"/>
      <c r="T178" s="95"/>
    </row>
    <row r="179" spans="1:20" s="56" customFormat="1" ht="42.6" customHeight="1" x14ac:dyDescent="0.25">
      <c r="A179" s="87" t="s">
        <v>394</v>
      </c>
      <c r="B179" s="88" t="s">
        <v>393</v>
      </c>
      <c r="C179" s="88">
        <v>17.079999999999998</v>
      </c>
      <c r="D179" s="88" t="s">
        <v>494</v>
      </c>
      <c r="E179" s="88" t="s">
        <v>477</v>
      </c>
      <c r="F179" s="89">
        <f t="shared" si="22"/>
        <v>0</v>
      </c>
      <c r="G179" s="90"/>
      <c r="H179" s="91">
        <v>1</v>
      </c>
      <c r="I179" s="92"/>
      <c r="J179" s="92" t="str">
        <f>IF(I179="","Enter starting date",WORKDAY.INTL(I179,H179-1,1,TATIL!A172:A193))</f>
        <v>Enter starting date</v>
      </c>
      <c r="K179" s="93">
        <f t="shared" si="20"/>
        <v>1</v>
      </c>
      <c r="L179" s="93" t="str">
        <f t="shared" ca="1" si="21"/>
        <v/>
      </c>
      <c r="M179" s="94"/>
      <c r="N179" s="94"/>
      <c r="O179" s="94"/>
      <c r="P179" s="94"/>
      <c r="Q179" s="94"/>
      <c r="R179" s="94"/>
      <c r="S179" s="94"/>
      <c r="T179" s="95"/>
    </row>
    <row r="180" spans="1:20" s="56" customFormat="1" ht="42.6" customHeight="1" x14ac:dyDescent="0.25">
      <c r="A180" s="87"/>
      <c r="B180" s="88" t="s">
        <v>393</v>
      </c>
      <c r="C180" s="88">
        <v>17.09</v>
      </c>
      <c r="D180" s="88" t="s">
        <v>161</v>
      </c>
      <c r="E180" s="88" t="s">
        <v>477</v>
      </c>
      <c r="F180" s="89">
        <f t="shared" si="22"/>
        <v>0</v>
      </c>
      <c r="G180" s="90"/>
      <c r="H180" s="91">
        <v>1</v>
      </c>
      <c r="I180" s="92"/>
      <c r="J180" s="92" t="str">
        <f>IF(I180="","Enter starting date",WORKDAY.INTL(I180,H180-1,1,TATIL!A173:A194))</f>
        <v>Enter starting date</v>
      </c>
      <c r="K180" s="93">
        <f t="shared" si="20"/>
        <v>1</v>
      </c>
      <c r="L180" s="93" t="str">
        <f t="shared" ca="1" si="21"/>
        <v/>
      </c>
      <c r="M180" s="94"/>
      <c r="N180" s="94"/>
      <c r="O180" s="94"/>
      <c r="P180" s="94"/>
      <c r="Q180" s="94"/>
      <c r="R180" s="94"/>
      <c r="S180" s="94"/>
      <c r="T180" s="95"/>
    </row>
    <row r="181" spans="1:20" s="56" customFormat="1" ht="42.6" customHeight="1" x14ac:dyDescent="0.25">
      <c r="A181" s="87"/>
      <c r="B181" s="88" t="s">
        <v>393</v>
      </c>
      <c r="C181" s="88">
        <v>17.100000000000001</v>
      </c>
      <c r="D181" s="88" t="s">
        <v>495</v>
      </c>
      <c r="E181" s="88" t="s">
        <v>477</v>
      </c>
      <c r="F181" s="89">
        <f t="shared" si="22"/>
        <v>0</v>
      </c>
      <c r="G181" s="90"/>
      <c r="H181" s="91">
        <v>1</v>
      </c>
      <c r="I181" s="92"/>
      <c r="J181" s="92" t="str">
        <f>IF(I181="","Enter starting date",WORKDAY.INTL(I181,H181-1,1,TATIL!A174:A195))</f>
        <v>Enter starting date</v>
      </c>
      <c r="K181" s="93">
        <f t="shared" si="20"/>
        <v>1</v>
      </c>
      <c r="L181" s="93" t="str">
        <f t="shared" ca="1" si="21"/>
        <v/>
      </c>
      <c r="M181" s="94"/>
      <c r="N181" s="94"/>
      <c r="O181" s="94"/>
      <c r="P181" s="94"/>
      <c r="Q181" s="94"/>
      <c r="R181" s="94"/>
      <c r="S181" s="94"/>
      <c r="T181" s="95"/>
    </row>
    <row r="182" spans="1:20" s="56" customFormat="1" ht="42.6" customHeight="1" x14ac:dyDescent="0.25">
      <c r="A182" s="87"/>
      <c r="B182" s="88" t="s">
        <v>393</v>
      </c>
      <c r="C182" s="88">
        <v>17.11</v>
      </c>
      <c r="D182" s="88" t="s">
        <v>496</v>
      </c>
      <c r="E182" s="88" t="s">
        <v>477</v>
      </c>
      <c r="F182" s="89">
        <f t="shared" si="22"/>
        <v>0</v>
      </c>
      <c r="G182" s="90"/>
      <c r="H182" s="91">
        <v>1</v>
      </c>
      <c r="I182" s="92"/>
      <c r="J182" s="92" t="str">
        <f>IF(I182="","Enter starting date",WORKDAY.INTL(I182,H182-1,1,TATIL!A175:A196))</f>
        <v>Enter starting date</v>
      </c>
      <c r="K182" s="93">
        <f t="shared" si="20"/>
        <v>1</v>
      </c>
      <c r="L182" s="93" t="str">
        <f t="shared" ca="1" si="21"/>
        <v/>
      </c>
      <c r="M182" s="94"/>
      <c r="N182" s="94"/>
      <c r="O182" s="94"/>
      <c r="P182" s="94"/>
      <c r="Q182" s="94"/>
      <c r="R182" s="94"/>
      <c r="S182" s="94"/>
      <c r="T182" s="95"/>
    </row>
    <row r="183" spans="1:20" s="56" customFormat="1" ht="42.6" customHeight="1" x14ac:dyDescent="0.25">
      <c r="A183" s="87"/>
      <c r="B183" s="88" t="s">
        <v>393</v>
      </c>
      <c r="C183" s="88">
        <v>17.12</v>
      </c>
      <c r="D183" s="88" t="s">
        <v>497</v>
      </c>
      <c r="E183" s="88" t="s">
        <v>477</v>
      </c>
      <c r="F183" s="89">
        <f t="shared" si="22"/>
        <v>0</v>
      </c>
      <c r="G183" s="90"/>
      <c r="H183" s="91">
        <v>1</v>
      </c>
      <c r="I183" s="92"/>
      <c r="J183" s="92" t="str">
        <f>IF(I183="","Enter starting date",WORKDAY.INTL(I183,H183-1,1,TATIL!A176:A197))</f>
        <v>Enter starting date</v>
      </c>
      <c r="K183" s="93">
        <f t="shared" si="20"/>
        <v>1</v>
      </c>
      <c r="L183" s="93" t="str">
        <f t="shared" ca="1" si="21"/>
        <v/>
      </c>
      <c r="M183" s="94"/>
      <c r="N183" s="94"/>
      <c r="O183" s="94"/>
      <c r="P183" s="94"/>
      <c r="Q183" s="94"/>
      <c r="R183" s="94"/>
      <c r="S183" s="94"/>
      <c r="T183" s="95"/>
    </row>
    <row r="184" spans="1:20" s="56" customFormat="1" ht="42.6" customHeight="1" x14ac:dyDescent="0.25">
      <c r="A184" s="87"/>
      <c r="B184" s="88" t="s">
        <v>393</v>
      </c>
      <c r="C184" s="88">
        <v>17.13</v>
      </c>
      <c r="D184" s="88" t="s">
        <v>162</v>
      </c>
      <c r="E184" s="88" t="s">
        <v>481</v>
      </c>
      <c r="F184" s="89">
        <f t="shared" si="22"/>
        <v>0</v>
      </c>
      <c r="G184" s="90"/>
      <c r="H184" s="91">
        <v>5</v>
      </c>
      <c r="I184" s="92"/>
      <c r="J184" s="92" t="str">
        <f>IF(I184="","Enter starting date",WORKDAY.INTL(I184,H184-1,1,TATIL!A177:A198))</f>
        <v>Enter starting date</v>
      </c>
      <c r="K184" s="93">
        <f t="shared" si="20"/>
        <v>5</v>
      </c>
      <c r="L184" s="93" t="str">
        <f t="shared" ca="1" si="21"/>
        <v/>
      </c>
      <c r="M184" s="94"/>
      <c r="N184" s="94"/>
      <c r="O184" s="94"/>
      <c r="P184" s="94"/>
      <c r="Q184" s="94"/>
      <c r="R184" s="94"/>
      <c r="S184" s="94"/>
      <c r="T184" s="95"/>
    </row>
    <row r="185" spans="1:20" s="56" customFormat="1" ht="42.6" customHeight="1" x14ac:dyDescent="0.25">
      <c r="A185" s="87"/>
      <c r="B185" s="88" t="s">
        <v>436</v>
      </c>
      <c r="C185" s="88">
        <v>17.14</v>
      </c>
      <c r="D185" s="88" t="s">
        <v>49</v>
      </c>
      <c r="E185" s="88" t="s">
        <v>406</v>
      </c>
      <c r="F185" s="89">
        <f t="shared" si="22"/>
        <v>0</v>
      </c>
      <c r="G185" s="90"/>
      <c r="H185" s="91">
        <v>2</v>
      </c>
      <c r="I185" s="92"/>
      <c r="J185" s="92" t="str">
        <f>IF(I185="","Enter starting date",WORKDAY.INTL(I185,H185-1,1,TATIL!A178:A199))</f>
        <v>Enter starting date</v>
      </c>
      <c r="K185" s="93">
        <f t="shared" si="20"/>
        <v>2</v>
      </c>
      <c r="L185" s="93" t="str">
        <f t="shared" ca="1" si="21"/>
        <v/>
      </c>
      <c r="M185" s="94"/>
      <c r="N185" s="94"/>
      <c r="O185" s="94"/>
      <c r="P185" s="94"/>
      <c r="Q185" s="94"/>
      <c r="R185" s="94"/>
      <c r="S185" s="94"/>
      <c r="T185" s="95"/>
    </row>
    <row r="186" spans="1:20" s="56" customFormat="1" ht="42.6" customHeight="1" x14ac:dyDescent="0.25">
      <c r="A186" s="87"/>
      <c r="B186" s="88" t="s">
        <v>392</v>
      </c>
      <c r="C186" s="88">
        <v>18</v>
      </c>
      <c r="D186" s="88" t="s">
        <v>112</v>
      </c>
      <c r="E186" s="88" t="s">
        <v>440</v>
      </c>
      <c r="F186" s="89">
        <f t="shared" si="22"/>
        <v>0</v>
      </c>
      <c r="G186" s="90"/>
      <c r="H186" s="91">
        <v>12</v>
      </c>
      <c r="I186" s="92"/>
      <c r="J186" s="92" t="str">
        <f>IF(I186="","Enter starting date",WORKDAY.INTL(I186,H186-1,1,TATIL!A179:A200))</f>
        <v>Enter starting date</v>
      </c>
      <c r="K186" s="93">
        <f t="shared" si="20"/>
        <v>12</v>
      </c>
      <c r="L186" s="93" t="e">
        <f t="shared" ca="1" si="21"/>
        <v>#VALUE!</v>
      </c>
      <c r="M186" s="94"/>
      <c r="N186" s="94"/>
      <c r="O186" s="94"/>
      <c r="P186" s="94"/>
      <c r="Q186" s="94"/>
      <c r="R186" s="94"/>
      <c r="S186" s="94"/>
      <c r="T186" s="95"/>
    </row>
    <row r="187" spans="1:20" s="56" customFormat="1" ht="42.6" customHeight="1" x14ac:dyDescent="0.25">
      <c r="A187" s="87"/>
      <c r="B187" s="88" t="s">
        <v>393</v>
      </c>
      <c r="C187" s="88">
        <v>18.010000000000002</v>
      </c>
      <c r="D187" s="88" t="s">
        <v>113</v>
      </c>
      <c r="E187" s="88" t="s">
        <v>481</v>
      </c>
      <c r="F187" s="89">
        <f t="shared" si="22"/>
        <v>0</v>
      </c>
      <c r="G187" s="90"/>
      <c r="H187" s="91">
        <v>2</v>
      </c>
      <c r="I187" s="92"/>
      <c r="J187" s="92" t="str">
        <f>IF(I187="","Enter starting date",WORKDAY.INTL(I187,H187-1,1,TATIL!A180:A201))</f>
        <v>Enter starting date</v>
      </c>
      <c r="K187" s="93">
        <f t="shared" si="20"/>
        <v>2</v>
      </c>
      <c r="L187" s="93" t="str">
        <f t="shared" ca="1" si="21"/>
        <v/>
      </c>
      <c r="M187" s="94"/>
      <c r="N187" s="94"/>
      <c r="O187" s="94"/>
      <c r="P187" s="94"/>
      <c r="Q187" s="94"/>
      <c r="R187" s="94"/>
      <c r="S187" s="94"/>
      <c r="T187" s="95"/>
    </row>
    <row r="188" spans="1:20" s="56" customFormat="1" ht="42.6" customHeight="1" x14ac:dyDescent="0.25">
      <c r="A188" s="87"/>
      <c r="B188" s="88" t="s">
        <v>393</v>
      </c>
      <c r="C188" s="88">
        <v>18.020000000000003</v>
      </c>
      <c r="D188" s="88" t="s">
        <v>114</v>
      </c>
      <c r="E188" s="88" t="s">
        <v>481</v>
      </c>
      <c r="F188" s="89">
        <f t="shared" si="22"/>
        <v>0</v>
      </c>
      <c r="G188" s="90"/>
      <c r="H188" s="91">
        <v>2</v>
      </c>
      <c r="I188" s="92"/>
      <c r="J188" s="92" t="str">
        <f>IF(I188="","Enter starting date",WORKDAY.INTL(I188,H188-1,1,TATIL!A181:A202))</f>
        <v>Enter starting date</v>
      </c>
      <c r="K188" s="93">
        <f t="shared" si="20"/>
        <v>2</v>
      </c>
      <c r="L188" s="93" t="str">
        <f t="shared" ca="1" si="21"/>
        <v/>
      </c>
      <c r="M188" s="94"/>
      <c r="N188" s="94"/>
      <c r="O188" s="94"/>
      <c r="P188" s="94"/>
      <c r="Q188" s="94"/>
      <c r="R188" s="94"/>
      <c r="S188" s="94"/>
      <c r="T188" s="95"/>
    </row>
    <row r="189" spans="1:20" s="56" customFormat="1" ht="42.6" customHeight="1" x14ac:dyDescent="0.25">
      <c r="A189" s="87"/>
      <c r="B189" s="88" t="s">
        <v>393</v>
      </c>
      <c r="C189" s="88">
        <v>18.03</v>
      </c>
      <c r="D189" s="88" t="s">
        <v>115</v>
      </c>
      <c r="E189" s="88" t="s">
        <v>481</v>
      </c>
      <c r="F189" s="89">
        <f t="shared" si="22"/>
        <v>0</v>
      </c>
      <c r="G189" s="90"/>
      <c r="H189" s="91">
        <v>4</v>
      </c>
      <c r="I189" s="92"/>
      <c r="J189" s="92" t="str">
        <f>IF(I189="","Enter starting date",WORKDAY.INTL(I189,H189-1,1,TATIL!A182:A203))</f>
        <v>Enter starting date</v>
      </c>
      <c r="K189" s="93">
        <f t="shared" si="20"/>
        <v>4</v>
      </c>
      <c r="L189" s="93" t="str">
        <f t="shared" ca="1" si="21"/>
        <v/>
      </c>
      <c r="M189" s="94"/>
      <c r="N189" s="94"/>
      <c r="O189" s="94"/>
      <c r="P189" s="94"/>
      <c r="Q189" s="94"/>
      <c r="R189" s="94"/>
      <c r="S189" s="94"/>
      <c r="T189" s="95"/>
    </row>
    <row r="190" spans="1:20" s="56" customFormat="1" ht="42.6" customHeight="1" x14ac:dyDescent="0.25">
      <c r="A190" s="87"/>
      <c r="B190" s="88" t="s">
        <v>393</v>
      </c>
      <c r="C190" s="88">
        <v>18.04</v>
      </c>
      <c r="D190" s="88" t="s">
        <v>116</v>
      </c>
      <c r="E190" s="88" t="s">
        <v>481</v>
      </c>
      <c r="F190" s="89">
        <f t="shared" si="22"/>
        <v>0</v>
      </c>
      <c r="G190" s="90"/>
      <c r="H190" s="91">
        <v>1</v>
      </c>
      <c r="I190" s="92"/>
      <c r="J190" s="92" t="str">
        <f>IF(I190="","Enter starting date",WORKDAY.INTL(I190,H190-1,1,TATIL!A183:A204))</f>
        <v>Enter starting date</v>
      </c>
      <c r="K190" s="93">
        <f t="shared" si="20"/>
        <v>1</v>
      </c>
      <c r="L190" s="93" t="str">
        <f t="shared" ca="1" si="21"/>
        <v/>
      </c>
      <c r="M190" s="94"/>
      <c r="N190" s="94"/>
      <c r="O190" s="94"/>
      <c r="P190" s="94"/>
      <c r="Q190" s="94"/>
      <c r="R190" s="94"/>
      <c r="S190" s="94"/>
      <c r="T190" s="95"/>
    </row>
    <row r="191" spans="1:20" s="56" customFormat="1" ht="42.6" customHeight="1" x14ac:dyDescent="0.25">
      <c r="A191" s="87" t="s">
        <v>394</v>
      </c>
      <c r="B191" s="88" t="s">
        <v>393</v>
      </c>
      <c r="C191" s="88">
        <v>18.05</v>
      </c>
      <c r="D191" s="88" t="s">
        <v>117</v>
      </c>
      <c r="E191" s="88" t="s">
        <v>481</v>
      </c>
      <c r="F191" s="89"/>
      <c r="G191" s="90"/>
      <c r="H191" s="91">
        <v>1</v>
      </c>
      <c r="I191" s="92"/>
      <c r="J191" s="92"/>
      <c r="K191" s="93"/>
      <c r="L191" s="93" t="str">
        <f t="shared" ca="1" si="21"/>
        <v/>
      </c>
      <c r="M191" s="94"/>
      <c r="N191" s="94"/>
      <c r="O191" s="94"/>
      <c r="P191" s="94"/>
      <c r="Q191" s="94"/>
      <c r="R191" s="94"/>
      <c r="S191" s="94"/>
      <c r="T191" s="95"/>
    </row>
    <row r="192" spans="1:20" s="56" customFormat="1" ht="42.6" customHeight="1" x14ac:dyDescent="0.25">
      <c r="A192" s="87"/>
      <c r="B192" s="88" t="s">
        <v>393</v>
      </c>
      <c r="C192" s="88">
        <v>18.059999999999999</v>
      </c>
      <c r="D192" s="88" t="s">
        <v>118</v>
      </c>
      <c r="E192" s="88" t="s">
        <v>481</v>
      </c>
      <c r="F192" s="89">
        <f>G192/H192</f>
        <v>0</v>
      </c>
      <c r="G192" s="90"/>
      <c r="H192" s="91">
        <v>1</v>
      </c>
      <c r="I192" s="92"/>
      <c r="J192" s="92" t="str">
        <f>IF(I192="","Enter starting date",WORKDAY.INTL(I192,H192-1,1,TATIL!A185:A206))</f>
        <v>Enter starting date</v>
      </c>
      <c r="K192" s="93">
        <f t="shared" si="20"/>
        <v>1</v>
      </c>
      <c r="L192" s="93" t="str">
        <f t="shared" ca="1" si="21"/>
        <v/>
      </c>
      <c r="M192" s="94"/>
      <c r="N192" s="94"/>
      <c r="O192" s="94"/>
      <c r="P192" s="94"/>
      <c r="Q192" s="94"/>
      <c r="R192" s="94"/>
      <c r="S192" s="94"/>
      <c r="T192" s="95"/>
    </row>
    <row r="193" spans="1:20" s="56" customFormat="1" ht="42.6" customHeight="1" x14ac:dyDescent="0.25">
      <c r="A193" s="87"/>
      <c r="B193" s="88" t="s">
        <v>393</v>
      </c>
      <c r="C193" s="88">
        <v>18.07</v>
      </c>
      <c r="D193" s="88" t="s">
        <v>119</v>
      </c>
      <c r="E193" s="88" t="s">
        <v>481</v>
      </c>
      <c r="F193" s="89">
        <f>G193/H193</f>
        <v>0</v>
      </c>
      <c r="G193" s="90"/>
      <c r="H193" s="91">
        <v>3</v>
      </c>
      <c r="I193" s="92"/>
      <c r="J193" s="92" t="str">
        <f>IF(I193="","Enter starting date",WORKDAY.INTL(I193,H193-1,1,TATIL!A186:A207))</f>
        <v>Enter starting date</v>
      </c>
      <c r="K193" s="93">
        <f t="shared" si="20"/>
        <v>3</v>
      </c>
      <c r="L193" s="93" t="str">
        <f t="shared" ca="1" si="21"/>
        <v/>
      </c>
      <c r="M193" s="94"/>
      <c r="N193" s="94"/>
      <c r="O193" s="94"/>
      <c r="P193" s="94"/>
      <c r="Q193" s="94"/>
      <c r="R193" s="94"/>
      <c r="S193" s="94"/>
      <c r="T193" s="95"/>
    </row>
    <row r="194" spans="1:20" s="56" customFormat="1" ht="42.6" customHeight="1" x14ac:dyDescent="0.25">
      <c r="A194" s="87"/>
      <c r="B194" s="88" t="s">
        <v>436</v>
      </c>
      <c r="C194" s="88">
        <v>18.079999999999998</v>
      </c>
      <c r="D194" s="88" t="s">
        <v>49</v>
      </c>
      <c r="E194" s="88" t="s">
        <v>406</v>
      </c>
      <c r="F194" s="89">
        <f>G194/H194</f>
        <v>0</v>
      </c>
      <c r="G194" s="90"/>
      <c r="H194" s="91">
        <v>2</v>
      </c>
      <c r="I194" s="92"/>
      <c r="J194" s="92" t="str">
        <f>IF(I194="","Enter starting date",WORKDAY.INTL(I194,H194-1,1,TATIL!A187:A208))</f>
        <v>Enter starting date</v>
      </c>
      <c r="K194" s="93">
        <f t="shared" si="20"/>
        <v>2</v>
      </c>
      <c r="L194" s="93" t="str">
        <f t="shared" ca="1" si="21"/>
        <v/>
      </c>
      <c r="M194" s="94"/>
      <c r="N194" s="94"/>
      <c r="O194" s="94"/>
      <c r="P194" s="94"/>
      <c r="Q194" s="94"/>
      <c r="R194" s="94"/>
      <c r="S194" s="94"/>
      <c r="T194" s="95"/>
    </row>
    <row r="195" spans="1:20" s="56" customFormat="1" ht="42.6" customHeight="1" x14ac:dyDescent="0.25">
      <c r="A195" s="87"/>
      <c r="B195" s="88" t="s">
        <v>392</v>
      </c>
      <c r="C195" s="88">
        <v>19</v>
      </c>
      <c r="D195" s="88" t="s">
        <v>498</v>
      </c>
      <c r="E195" s="88" t="s">
        <v>440</v>
      </c>
      <c r="F195" s="89">
        <f>G195/H195</f>
        <v>0</v>
      </c>
      <c r="G195" s="90"/>
      <c r="H195" s="91">
        <v>3</v>
      </c>
      <c r="I195" s="92"/>
      <c r="J195" s="92" t="str">
        <f>IF(I195="","Enter starting date",WORKDAY.INTL(I195,H195-1,1,TATIL!A188:A209))</f>
        <v>Enter starting date</v>
      </c>
      <c r="K195" s="93">
        <f t="shared" si="20"/>
        <v>3</v>
      </c>
      <c r="L195" s="93" t="e">
        <f t="shared" ca="1" si="21"/>
        <v>#VALUE!</v>
      </c>
      <c r="M195" s="94"/>
      <c r="N195" s="94"/>
      <c r="O195" s="94"/>
      <c r="P195" s="94"/>
      <c r="Q195" s="94"/>
      <c r="R195" s="94"/>
      <c r="S195" s="94"/>
      <c r="T195" s="95"/>
    </row>
    <row r="196" spans="1:20" s="56" customFormat="1" ht="42.6" customHeight="1" x14ac:dyDescent="0.25">
      <c r="A196" s="87" t="s">
        <v>394</v>
      </c>
      <c r="B196" s="88" t="s">
        <v>393</v>
      </c>
      <c r="C196" s="88">
        <v>19.010000000000002</v>
      </c>
      <c r="D196" s="88" t="s">
        <v>499</v>
      </c>
      <c r="E196" s="88" t="s">
        <v>440</v>
      </c>
      <c r="F196" s="89"/>
      <c r="G196" s="90"/>
      <c r="H196" s="91">
        <v>1</v>
      </c>
      <c r="I196" s="92"/>
      <c r="J196" s="92"/>
      <c r="K196" s="93"/>
      <c r="L196" s="93" t="str">
        <f t="shared" ca="1" si="21"/>
        <v/>
      </c>
      <c r="M196" s="94"/>
      <c r="N196" s="94"/>
      <c r="O196" s="94"/>
      <c r="P196" s="94"/>
      <c r="Q196" s="94"/>
      <c r="R196" s="94"/>
      <c r="S196" s="94"/>
      <c r="T196" s="95"/>
    </row>
    <row r="197" spans="1:20" s="56" customFormat="1" ht="42.6" customHeight="1" x14ac:dyDescent="0.25">
      <c r="A197" s="87"/>
      <c r="B197" s="88" t="s">
        <v>393</v>
      </c>
      <c r="C197" s="88">
        <v>19.020000000000003</v>
      </c>
      <c r="D197" s="88" t="s">
        <v>500</v>
      </c>
      <c r="E197" s="88" t="s">
        <v>440</v>
      </c>
      <c r="F197" s="89">
        <f>G197/H197</f>
        <v>0</v>
      </c>
      <c r="G197" s="90"/>
      <c r="H197" s="91">
        <v>1</v>
      </c>
      <c r="I197" s="92"/>
      <c r="J197" s="92" t="str">
        <f>IF(I197="","Enter starting date",WORKDAY.INTL(I197,H197-1,1,TATIL!A190:A211))</f>
        <v>Enter starting date</v>
      </c>
      <c r="K197" s="93">
        <f t="shared" si="20"/>
        <v>1</v>
      </c>
      <c r="L197" s="93" t="str">
        <f t="shared" ca="1" si="21"/>
        <v/>
      </c>
      <c r="M197" s="94"/>
      <c r="N197" s="94"/>
      <c r="O197" s="94"/>
      <c r="P197" s="94"/>
      <c r="Q197" s="94"/>
      <c r="R197" s="94"/>
      <c r="S197" s="94"/>
      <c r="T197" s="95"/>
    </row>
    <row r="198" spans="1:20" s="56" customFormat="1" ht="42.6" customHeight="1" x14ac:dyDescent="0.25">
      <c r="A198" s="87" t="s">
        <v>394</v>
      </c>
      <c r="B198" s="88" t="s">
        <v>393</v>
      </c>
      <c r="C198" s="88">
        <v>19.030000000000005</v>
      </c>
      <c r="D198" s="88" t="s">
        <v>501</v>
      </c>
      <c r="E198" s="88" t="s">
        <v>440</v>
      </c>
      <c r="F198" s="89">
        <f>G198/H198</f>
        <v>0</v>
      </c>
      <c r="G198" s="90"/>
      <c r="H198" s="91">
        <v>1</v>
      </c>
      <c r="I198" s="92"/>
      <c r="J198" s="92" t="str">
        <f>IF(I198="","Enter starting date",WORKDAY.INTL(I198,H198-1,1,TATIL!A191:A212))</f>
        <v>Enter starting date</v>
      </c>
      <c r="K198" s="93">
        <f t="shared" si="20"/>
        <v>1</v>
      </c>
      <c r="L198" s="93" t="str">
        <f t="shared" ca="1" si="21"/>
        <v/>
      </c>
      <c r="M198" s="94"/>
      <c r="N198" s="94"/>
      <c r="O198" s="94"/>
      <c r="P198" s="94"/>
      <c r="Q198" s="94"/>
      <c r="R198" s="94"/>
      <c r="S198" s="94"/>
      <c r="T198" s="95"/>
    </row>
    <row r="199" spans="1:20" s="56" customFormat="1" ht="42.6" customHeight="1" x14ac:dyDescent="0.25">
      <c r="A199" s="87"/>
      <c r="B199" s="88" t="s">
        <v>393</v>
      </c>
      <c r="C199" s="88">
        <v>19.040000000000006</v>
      </c>
      <c r="D199" s="88" t="s">
        <v>502</v>
      </c>
      <c r="E199" s="88" t="s">
        <v>440</v>
      </c>
      <c r="F199" s="89">
        <f>G199/H199</f>
        <v>0</v>
      </c>
      <c r="G199" s="90"/>
      <c r="H199" s="91">
        <v>1</v>
      </c>
      <c r="I199" s="92"/>
      <c r="J199" s="92" t="str">
        <f>IF(I199="","Enter starting date",WORKDAY.INTL(I199,H199-1,1,TATIL!A192:A213))</f>
        <v>Enter starting date</v>
      </c>
      <c r="K199" s="93">
        <f t="shared" si="20"/>
        <v>1</v>
      </c>
      <c r="L199" s="93" t="str">
        <f t="shared" ca="1" si="21"/>
        <v/>
      </c>
      <c r="M199" s="94"/>
      <c r="N199" s="94"/>
      <c r="O199" s="94"/>
      <c r="P199" s="94"/>
      <c r="Q199" s="94"/>
      <c r="R199" s="94"/>
      <c r="S199" s="94"/>
      <c r="T199" s="95"/>
    </row>
    <row r="200" spans="1:20" s="56" customFormat="1" ht="42.6" customHeight="1" x14ac:dyDescent="0.25">
      <c r="A200" s="87" t="s">
        <v>394</v>
      </c>
      <c r="B200" s="88" t="s">
        <v>393</v>
      </c>
      <c r="C200" s="88">
        <v>19.050000000000008</v>
      </c>
      <c r="D200" s="88" t="s">
        <v>503</v>
      </c>
      <c r="E200" s="88" t="s">
        <v>440</v>
      </c>
      <c r="F200" s="89"/>
      <c r="G200" s="90"/>
      <c r="H200" s="91">
        <v>1</v>
      </c>
      <c r="I200" s="92"/>
      <c r="J200" s="92"/>
      <c r="K200" s="93"/>
      <c r="L200" s="93" t="str">
        <f t="shared" ca="1" si="21"/>
        <v/>
      </c>
      <c r="M200" s="94"/>
      <c r="N200" s="94"/>
      <c r="O200" s="94"/>
      <c r="P200" s="94"/>
      <c r="Q200" s="94"/>
      <c r="R200" s="94"/>
      <c r="S200" s="94"/>
      <c r="T200" s="95"/>
    </row>
    <row r="201" spans="1:20" s="56" customFormat="1" ht="42.6" customHeight="1" x14ac:dyDescent="0.25">
      <c r="A201" s="87"/>
      <c r="B201" s="88" t="s">
        <v>393</v>
      </c>
      <c r="C201" s="88">
        <v>19.060000000000009</v>
      </c>
      <c r="D201" s="88" t="s">
        <v>504</v>
      </c>
      <c r="E201" s="88" t="s">
        <v>440</v>
      </c>
      <c r="F201" s="89">
        <f>G201/H201</f>
        <v>0</v>
      </c>
      <c r="G201" s="90"/>
      <c r="H201" s="91">
        <v>1</v>
      </c>
      <c r="I201" s="92"/>
      <c r="J201" s="92" t="str">
        <f>IF(I201="","Enter starting date",WORKDAY.INTL(I201,H201-1,1,TATIL!A194:A215))</f>
        <v>Enter starting date</v>
      </c>
      <c r="K201" s="93">
        <f t="shared" ref="K201:K207" si="23">H201-G201</f>
        <v>1</v>
      </c>
      <c r="L201" s="93" t="str">
        <f t="shared" ca="1" si="21"/>
        <v/>
      </c>
      <c r="M201" s="94"/>
      <c r="N201" s="94"/>
      <c r="O201" s="94"/>
      <c r="P201" s="94"/>
      <c r="Q201" s="94"/>
      <c r="R201" s="94"/>
      <c r="S201" s="94"/>
      <c r="T201" s="95"/>
    </row>
    <row r="202" spans="1:20" s="56" customFormat="1" ht="42.6" customHeight="1" x14ac:dyDescent="0.25">
      <c r="A202" s="87" t="s">
        <v>394</v>
      </c>
      <c r="B202" s="88" t="s">
        <v>436</v>
      </c>
      <c r="C202" s="88">
        <v>19.070000000000011</v>
      </c>
      <c r="D202" s="88" t="s">
        <v>49</v>
      </c>
      <c r="E202" s="88" t="s">
        <v>406</v>
      </c>
      <c r="F202" s="89">
        <f>G202/H202</f>
        <v>0</v>
      </c>
      <c r="G202" s="90"/>
      <c r="H202" s="91">
        <v>2</v>
      </c>
      <c r="I202" s="92"/>
      <c r="J202" s="92" t="str">
        <f>IF(I202="","Enter starting date",WORKDAY.INTL(I202,H202-1,1,TATIL!A195:A216))</f>
        <v>Enter starting date</v>
      </c>
      <c r="K202" s="93">
        <f t="shared" si="23"/>
        <v>2</v>
      </c>
      <c r="L202" s="93" t="str">
        <f t="shared" ca="1" si="21"/>
        <v/>
      </c>
      <c r="M202" s="94"/>
      <c r="N202" s="94"/>
      <c r="O202" s="94"/>
      <c r="P202" s="94"/>
      <c r="Q202" s="94"/>
      <c r="R202" s="94"/>
      <c r="S202" s="94"/>
      <c r="T202" s="95"/>
    </row>
    <row r="203" spans="1:20" s="56" customFormat="1" ht="42.6" customHeight="1" x14ac:dyDescent="0.25">
      <c r="A203" s="87"/>
      <c r="B203" s="88" t="s">
        <v>392</v>
      </c>
      <c r="C203" s="88">
        <v>20</v>
      </c>
      <c r="D203" s="88" t="s">
        <v>505</v>
      </c>
      <c r="E203" s="88" t="s">
        <v>440</v>
      </c>
      <c r="F203" s="89">
        <f>G203/H203</f>
        <v>0</v>
      </c>
      <c r="G203" s="90"/>
      <c r="H203" s="91">
        <v>15</v>
      </c>
      <c r="I203" s="92"/>
      <c r="J203" s="92" t="str">
        <f>IF(I203="","Enter starting date",WORKDAY.INTL(I203,H203-1,1,TATIL!A196:A217))</f>
        <v>Enter starting date</v>
      </c>
      <c r="K203" s="93">
        <f t="shared" si="23"/>
        <v>15</v>
      </c>
      <c r="L203" s="93" t="e">
        <f t="shared" ca="1" si="21"/>
        <v>#VALUE!</v>
      </c>
      <c r="M203" s="94"/>
      <c r="N203" s="94"/>
      <c r="O203" s="94"/>
      <c r="P203" s="94"/>
      <c r="Q203" s="94"/>
      <c r="R203" s="94"/>
      <c r="S203" s="94"/>
      <c r="T203" s="95"/>
    </row>
    <row r="204" spans="1:20" s="56" customFormat="1" ht="42.6" customHeight="1" x14ac:dyDescent="0.25">
      <c r="A204" s="87"/>
      <c r="B204" s="88" t="s">
        <v>393</v>
      </c>
      <c r="C204" s="88">
        <v>20.010000000000002</v>
      </c>
      <c r="D204" s="88" t="s">
        <v>506</v>
      </c>
      <c r="E204" s="88" t="s">
        <v>472</v>
      </c>
      <c r="F204" s="89">
        <f>G204/H204</f>
        <v>0</v>
      </c>
      <c r="G204" s="90"/>
      <c r="H204" s="91">
        <v>5</v>
      </c>
      <c r="I204" s="92"/>
      <c r="J204" s="92" t="str">
        <f>IF(I204="","Enter starting date",WORKDAY.INTL(I204,H204-1,1,TATIL!A197:A218))</f>
        <v>Enter starting date</v>
      </c>
      <c r="K204" s="93">
        <f t="shared" si="23"/>
        <v>5</v>
      </c>
      <c r="L204" s="93" t="str">
        <f t="shared" ca="1" si="21"/>
        <v/>
      </c>
      <c r="M204" s="94"/>
      <c r="N204" s="94"/>
      <c r="O204" s="94"/>
      <c r="P204" s="94"/>
      <c r="Q204" s="94"/>
      <c r="R204" s="94"/>
      <c r="S204" s="94"/>
      <c r="T204" s="95"/>
    </row>
    <row r="205" spans="1:20" s="56" customFormat="1" ht="42.6" customHeight="1" x14ac:dyDescent="0.25">
      <c r="A205" s="87"/>
      <c r="B205" s="88" t="s">
        <v>393</v>
      </c>
      <c r="C205" s="88">
        <v>20.020000000000003</v>
      </c>
      <c r="D205" s="88" t="s">
        <v>507</v>
      </c>
      <c r="E205" s="88" t="s">
        <v>472</v>
      </c>
      <c r="F205" s="89">
        <f>G205/H205</f>
        <v>0</v>
      </c>
      <c r="G205" s="90"/>
      <c r="H205" s="91">
        <v>5</v>
      </c>
      <c r="I205" s="92"/>
      <c r="J205" s="92" t="str">
        <f>IF(I205="","Enter starting date",WORKDAY.INTL(I205,H205-1,1,TATIL!A198:A219))</f>
        <v>Enter starting date</v>
      </c>
      <c r="K205" s="93">
        <f t="shared" si="23"/>
        <v>5</v>
      </c>
      <c r="L205" s="93" t="str">
        <f t="shared" ca="1" si="21"/>
        <v/>
      </c>
      <c r="M205" s="94"/>
      <c r="N205" s="94"/>
      <c r="O205" s="94"/>
      <c r="P205" s="94"/>
      <c r="Q205" s="94"/>
      <c r="R205" s="94"/>
      <c r="S205" s="94"/>
      <c r="T205" s="95"/>
    </row>
    <row r="206" spans="1:20" s="56" customFormat="1" ht="42.6" customHeight="1" x14ac:dyDescent="0.25">
      <c r="A206" s="87"/>
      <c r="B206" s="88" t="s">
        <v>393</v>
      </c>
      <c r="C206" s="88">
        <v>20.030000000000005</v>
      </c>
      <c r="D206" s="88" t="s">
        <v>508</v>
      </c>
      <c r="E206" s="88" t="s">
        <v>440</v>
      </c>
      <c r="F206" s="89"/>
      <c r="G206" s="90"/>
      <c r="H206" s="91">
        <v>1</v>
      </c>
      <c r="I206" s="92"/>
      <c r="J206" s="92"/>
      <c r="K206" s="93"/>
      <c r="L206" s="93" t="str">
        <f t="shared" ca="1" si="21"/>
        <v/>
      </c>
      <c r="M206" s="94"/>
      <c r="N206" s="94"/>
      <c r="O206" s="94"/>
      <c r="P206" s="94"/>
      <c r="Q206" s="94"/>
      <c r="R206" s="94"/>
      <c r="S206" s="94"/>
      <c r="T206" s="95"/>
    </row>
    <row r="207" spans="1:20" s="56" customFormat="1" ht="42.6" customHeight="1" x14ac:dyDescent="0.25">
      <c r="A207" s="87" t="s">
        <v>394</v>
      </c>
      <c r="B207" s="88" t="s">
        <v>393</v>
      </c>
      <c r="C207" s="88">
        <v>20.040000000000006</v>
      </c>
      <c r="D207" s="88" t="s">
        <v>509</v>
      </c>
      <c r="E207" s="88" t="s">
        <v>440</v>
      </c>
      <c r="F207" s="89">
        <f>G207/H207</f>
        <v>0</v>
      </c>
      <c r="G207" s="90"/>
      <c r="H207" s="91">
        <v>1</v>
      </c>
      <c r="I207" s="92"/>
      <c r="J207" s="92" t="str">
        <f>IF(I207="","Enter starting date",WORKDAY.INTL(I207,H207-1,1,TATIL!A200:A221))</f>
        <v>Enter starting date</v>
      </c>
      <c r="K207" s="93">
        <f t="shared" si="23"/>
        <v>1</v>
      </c>
      <c r="L207" s="93" t="str">
        <f t="shared" ca="1" si="21"/>
        <v/>
      </c>
      <c r="M207" s="94"/>
      <c r="N207" s="94"/>
      <c r="O207" s="94"/>
      <c r="P207" s="94"/>
      <c r="Q207" s="94"/>
      <c r="R207" s="94"/>
      <c r="S207" s="94"/>
      <c r="T207" s="95"/>
    </row>
    <row r="208" spans="1:20" s="56" customFormat="1" ht="42.6" customHeight="1" x14ac:dyDescent="0.25">
      <c r="A208" s="87"/>
      <c r="B208" s="88" t="s">
        <v>393</v>
      </c>
      <c r="C208" s="88">
        <v>20.050000000000008</v>
      </c>
      <c r="D208" s="88" t="s">
        <v>510</v>
      </c>
      <c r="E208" s="88" t="s">
        <v>440</v>
      </c>
      <c r="F208" s="89"/>
      <c r="G208" s="90"/>
      <c r="H208" s="91">
        <v>1</v>
      </c>
      <c r="I208" s="92"/>
      <c r="J208" s="92" t="str">
        <f>IF(I208="","Enter starting date",WORKDAY.INTL(I208,H208-1,1,TATIL!A201:A222))</f>
        <v>Enter starting date</v>
      </c>
      <c r="K208" s="93">
        <f t="shared" ref="K208:K271" si="24">H208-G208</f>
        <v>1</v>
      </c>
      <c r="L208" s="93" t="str">
        <f t="shared" ref="L208:L271" ca="1" si="25">IF(B208="Main",IF(F208=1,_xlfn.DAYS(J208,N208),IF(_xlfn.DAYS(J208,TODAY())&gt;0,0,_xlfn.DAYS(J208,TODAY()))),"")</f>
        <v/>
      </c>
      <c r="M208" s="94"/>
      <c r="N208" s="94"/>
      <c r="O208" s="94"/>
      <c r="P208" s="94"/>
      <c r="Q208" s="94"/>
      <c r="R208" s="94"/>
      <c r="S208" s="94"/>
      <c r="T208" s="95"/>
    </row>
    <row r="209" spans="1:20" s="56" customFormat="1" ht="42.6" customHeight="1" x14ac:dyDescent="0.25">
      <c r="A209" s="87"/>
      <c r="B209" s="88" t="s">
        <v>393</v>
      </c>
      <c r="C209" s="88">
        <v>20.060000000000009</v>
      </c>
      <c r="D209" s="88" t="s">
        <v>511</v>
      </c>
      <c r="E209" s="88" t="s">
        <v>440</v>
      </c>
      <c r="F209" s="89"/>
      <c r="G209" s="90"/>
      <c r="H209" s="91">
        <v>1</v>
      </c>
      <c r="I209" s="92"/>
      <c r="J209" s="92" t="str">
        <f>IF(I209="","Enter starting date",WORKDAY.INTL(I209,H209-1,1,TATIL!A202:A223))</f>
        <v>Enter starting date</v>
      </c>
      <c r="K209" s="93">
        <f t="shared" si="24"/>
        <v>1</v>
      </c>
      <c r="L209" s="93" t="str">
        <f t="shared" ca="1" si="25"/>
        <v/>
      </c>
      <c r="M209" s="94"/>
      <c r="N209" s="94"/>
      <c r="O209" s="94"/>
      <c r="P209" s="94"/>
      <c r="Q209" s="94"/>
      <c r="R209" s="94"/>
      <c r="S209" s="94"/>
      <c r="T209" s="95"/>
    </row>
    <row r="210" spans="1:20" s="56" customFormat="1" ht="42.6" customHeight="1" x14ac:dyDescent="0.25">
      <c r="A210" s="87"/>
      <c r="B210" s="88" t="s">
        <v>393</v>
      </c>
      <c r="C210" s="88">
        <v>20.070000000000011</v>
      </c>
      <c r="D210" s="88" t="s">
        <v>512</v>
      </c>
      <c r="E210" s="88" t="s">
        <v>440</v>
      </c>
      <c r="F210" s="89"/>
      <c r="G210" s="90"/>
      <c r="H210" s="91">
        <v>1</v>
      </c>
      <c r="I210" s="92"/>
      <c r="J210" s="92" t="str">
        <f>IF(I210="","Enter starting date",WORKDAY.INTL(I210,H210-1,1,TATIL!A203:A224))</f>
        <v>Enter starting date</v>
      </c>
      <c r="K210" s="93">
        <f t="shared" si="24"/>
        <v>1</v>
      </c>
      <c r="L210" s="93" t="str">
        <f t="shared" ca="1" si="25"/>
        <v/>
      </c>
      <c r="M210" s="94"/>
      <c r="N210" s="94"/>
      <c r="O210" s="94"/>
      <c r="P210" s="94"/>
      <c r="Q210" s="94"/>
      <c r="R210" s="94"/>
      <c r="S210" s="94"/>
      <c r="T210" s="95"/>
    </row>
    <row r="211" spans="1:20" s="56" customFormat="1" ht="42.6" customHeight="1" x14ac:dyDescent="0.25">
      <c r="A211" s="87"/>
      <c r="B211" s="88" t="s">
        <v>436</v>
      </c>
      <c r="C211" s="88">
        <v>20.080000000000013</v>
      </c>
      <c r="D211" s="88" t="s">
        <v>49</v>
      </c>
      <c r="E211" s="88" t="s">
        <v>406</v>
      </c>
      <c r="F211" s="89"/>
      <c r="G211" s="90"/>
      <c r="H211" s="91">
        <v>2</v>
      </c>
      <c r="I211" s="92"/>
      <c r="J211" s="92" t="str">
        <f>IF(I211="","Enter starting date",WORKDAY.INTL(I211,H211-1,1,TATIL!A204:A225))</f>
        <v>Enter starting date</v>
      </c>
      <c r="K211" s="93">
        <f t="shared" si="24"/>
        <v>2</v>
      </c>
      <c r="L211" s="93" t="str">
        <f t="shared" ca="1" si="25"/>
        <v/>
      </c>
      <c r="M211" s="94"/>
      <c r="N211" s="94"/>
      <c r="O211" s="94"/>
      <c r="P211" s="94"/>
      <c r="Q211" s="94"/>
      <c r="R211" s="94"/>
      <c r="S211" s="94"/>
      <c r="T211" s="95"/>
    </row>
    <row r="212" spans="1:20" s="56" customFormat="1" ht="42.6" customHeight="1" x14ac:dyDescent="0.25">
      <c r="A212" s="87"/>
      <c r="B212" s="88" t="s">
        <v>392</v>
      </c>
      <c r="C212" s="88">
        <v>21</v>
      </c>
      <c r="D212" s="88" t="s">
        <v>513</v>
      </c>
      <c r="E212" s="88" t="s">
        <v>440</v>
      </c>
      <c r="F212" s="89"/>
      <c r="G212" s="90"/>
      <c r="H212" s="91">
        <v>15</v>
      </c>
      <c r="I212" s="92"/>
      <c r="J212" s="92" t="str">
        <f>IF(I212="","Enter starting date",WORKDAY.INTL(I212,H212-1,1,TATIL!A205:A226))</f>
        <v>Enter starting date</v>
      </c>
      <c r="K212" s="93">
        <f t="shared" si="24"/>
        <v>15</v>
      </c>
      <c r="L212" s="93" t="e">
        <f t="shared" ca="1" si="25"/>
        <v>#VALUE!</v>
      </c>
      <c r="M212" s="94"/>
      <c r="N212" s="94"/>
      <c r="O212" s="94"/>
      <c r="P212" s="94"/>
      <c r="Q212" s="94"/>
      <c r="R212" s="94"/>
      <c r="S212" s="94"/>
      <c r="T212" s="95"/>
    </row>
    <row r="213" spans="1:20" s="56" customFormat="1" ht="42.6" customHeight="1" x14ac:dyDescent="0.25">
      <c r="A213" s="87"/>
      <c r="B213" s="88" t="s">
        <v>393</v>
      </c>
      <c r="C213" s="88">
        <v>21.01</v>
      </c>
      <c r="D213" s="88" t="s">
        <v>514</v>
      </c>
      <c r="E213" s="88" t="s">
        <v>472</v>
      </c>
      <c r="F213" s="89"/>
      <c r="G213" s="90"/>
      <c r="H213" s="91">
        <v>5</v>
      </c>
      <c r="I213" s="92"/>
      <c r="J213" s="92" t="str">
        <f>IF(I213="","Enter starting date",WORKDAY.INTL(I213,H213-1,1,TATIL!A206:A227))</f>
        <v>Enter starting date</v>
      </c>
      <c r="K213" s="93">
        <f t="shared" si="24"/>
        <v>5</v>
      </c>
      <c r="L213" s="93" t="str">
        <f t="shared" ca="1" si="25"/>
        <v/>
      </c>
      <c r="M213" s="94"/>
      <c r="N213" s="94"/>
      <c r="O213" s="94"/>
      <c r="P213" s="94"/>
      <c r="Q213" s="94"/>
      <c r="R213" s="94"/>
      <c r="S213" s="94"/>
      <c r="T213" s="95"/>
    </row>
    <row r="214" spans="1:20" s="56" customFormat="1" ht="42.6" customHeight="1" x14ac:dyDescent="0.25">
      <c r="A214" s="87"/>
      <c r="B214" s="88" t="s">
        <v>393</v>
      </c>
      <c r="C214" s="88">
        <v>21.020000000000003</v>
      </c>
      <c r="D214" s="88" t="s">
        <v>515</v>
      </c>
      <c r="E214" s="88" t="s">
        <v>472</v>
      </c>
      <c r="F214" s="89"/>
      <c r="G214" s="90"/>
      <c r="H214" s="91">
        <v>5</v>
      </c>
      <c r="I214" s="92"/>
      <c r="J214" s="92" t="str">
        <f>IF(I214="","Enter starting date",WORKDAY.INTL(I214,H214-1,1,TATIL!A207:A228))</f>
        <v>Enter starting date</v>
      </c>
      <c r="K214" s="93">
        <f t="shared" si="24"/>
        <v>5</v>
      </c>
      <c r="L214" s="93" t="str">
        <f t="shared" ca="1" si="25"/>
        <v/>
      </c>
      <c r="M214" s="94"/>
      <c r="N214" s="94"/>
      <c r="O214" s="94"/>
      <c r="P214" s="94"/>
      <c r="Q214" s="94"/>
      <c r="R214" s="94"/>
      <c r="S214" s="94"/>
      <c r="T214" s="95"/>
    </row>
    <row r="215" spans="1:20" s="56" customFormat="1" ht="42.6" customHeight="1" x14ac:dyDescent="0.25">
      <c r="A215" s="87"/>
      <c r="B215" s="88" t="s">
        <v>393</v>
      </c>
      <c r="C215" s="88">
        <v>21.020000000000003</v>
      </c>
      <c r="D215" s="88" t="s">
        <v>516</v>
      </c>
      <c r="E215" s="88" t="s">
        <v>440</v>
      </c>
      <c r="F215" s="89"/>
      <c r="G215" s="90"/>
      <c r="H215" s="91">
        <v>1</v>
      </c>
      <c r="I215" s="92"/>
      <c r="J215" s="92" t="str">
        <f>IF(I215="","Enter starting date",WORKDAY.INTL(I215,H215-1,1,TATIL!A208:A229))</f>
        <v>Enter starting date</v>
      </c>
      <c r="K215" s="93">
        <f t="shared" si="24"/>
        <v>1</v>
      </c>
      <c r="L215" s="93" t="str">
        <f t="shared" ca="1" si="25"/>
        <v/>
      </c>
      <c r="M215" s="94"/>
      <c r="N215" s="94"/>
      <c r="O215" s="94"/>
      <c r="P215" s="94"/>
      <c r="Q215" s="94"/>
      <c r="R215" s="94"/>
      <c r="S215" s="94"/>
      <c r="T215" s="95"/>
    </row>
    <row r="216" spans="1:20" s="56" customFormat="1" ht="42.6" customHeight="1" x14ac:dyDescent="0.25">
      <c r="A216" s="87"/>
      <c r="B216" s="88" t="s">
        <v>393</v>
      </c>
      <c r="C216" s="88">
        <v>21.030000000000005</v>
      </c>
      <c r="D216" s="88" t="s">
        <v>517</v>
      </c>
      <c r="E216" s="88" t="s">
        <v>440</v>
      </c>
      <c r="F216" s="89"/>
      <c r="G216" s="90"/>
      <c r="H216" s="91">
        <v>1</v>
      </c>
      <c r="I216" s="92"/>
      <c r="J216" s="92" t="str">
        <f>IF(I216="","Enter starting date",WORKDAY.INTL(I216,H216-1,1,TATIL!A209:A230))</f>
        <v>Enter starting date</v>
      </c>
      <c r="K216" s="93">
        <f t="shared" si="24"/>
        <v>1</v>
      </c>
      <c r="L216" s="93" t="str">
        <f t="shared" ca="1" si="25"/>
        <v/>
      </c>
      <c r="M216" s="94"/>
      <c r="N216" s="94"/>
      <c r="O216" s="94"/>
      <c r="P216" s="94"/>
      <c r="Q216" s="94"/>
      <c r="R216" s="94"/>
      <c r="S216" s="94"/>
      <c r="T216" s="95"/>
    </row>
    <row r="217" spans="1:20" s="56" customFormat="1" ht="42.6" customHeight="1" x14ac:dyDescent="0.25">
      <c r="A217" s="87"/>
      <c r="B217" s="88" t="s">
        <v>393</v>
      </c>
      <c r="C217" s="88">
        <v>21.030000000000005</v>
      </c>
      <c r="D217" s="88" t="s">
        <v>518</v>
      </c>
      <c r="E217" s="88" t="s">
        <v>472</v>
      </c>
      <c r="F217" s="89"/>
      <c r="G217" s="90"/>
      <c r="H217" s="91">
        <v>1</v>
      </c>
      <c r="I217" s="92"/>
      <c r="J217" s="92" t="str">
        <f>IF(I217="","Enter starting date",WORKDAY.INTL(I217,H217-1,1,TATIL!A210:A231))</f>
        <v>Enter starting date</v>
      </c>
      <c r="K217" s="93">
        <f t="shared" si="24"/>
        <v>1</v>
      </c>
      <c r="L217" s="93" t="str">
        <f t="shared" ca="1" si="25"/>
        <v/>
      </c>
      <c r="M217" s="94"/>
      <c r="N217" s="94"/>
      <c r="O217" s="94"/>
      <c r="P217" s="94"/>
      <c r="Q217" s="94"/>
      <c r="R217" s="94"/>
      <c r="S217" s="94"/>
      <c r="T217" s="95"/>
    </row>
    <row r="218" spans="1:20" s="56" customFormat="1" ht="42.6" customHeight="1" x14ac:dyDescent="0.25">
      <c r="A218" s="87"/>
      <c r="B218" s="88" t="s">
        <v>393</v>
      </c>
      <c r="C218" s="88">
        <v>21.040000000000006</v>
      </c>
      <c r="D218" s="88" t="s">
        <v>519</v>
      </c>
      <c r="E218" s="88" t="s">
        <v>440</v>
      </c>
      <c r="F218" s="89"/>
      <c r="G218" s="90"/>
      <c r="H218" s="91">
        <v>1</v>
      </c>
      <c r="I218" s="92"/>
      <c r="J218" s="92" t="str">
        <f>IF(I218="","Enter starting date",WORKDAY.INTL(I218,H218-1,1,TATIL!A211:A232))</f>
        <v>Enter starting date</v>
      </c>
      <c r="K218" s="93">
        <f t="shared" si="24"/>
        <v>1</v>
      </c>
      <c r="L218" s="93" t="str">
        <f t="shared" ca="1" si="25"/>
        <v/>
      </c>
      <c r="M218" s="94"/>
      <c r="N218" s="94"/>
      <c r="O218" s="94"/>
      <c r="P218" s="94"/>
      <c r="Q218" s="94"/>
      <c r="R218" s="94"/>
      <c r="S218" s="94"/>
      <c r="T218" s="95"/>
    </row>
    <row r="219" spans="1:20" s="56" customFormat="1" ht="42.6" customHeight="1" x14ac:dyDescent="0.25">
      <c r="A219" s="87"/>
      <c r="B219" s="88" t="s">
        <v>393</v>
      </c>
      <c r="C219" s="88">
        <v>21.040000000000006</v>
      </c>
      <c r="D219" s="88" t="s">
        <v>520</v>
      </c>
      <c r="E219" s="88" t="s">
        <v>472</v>
      </c>
      <c r="F219" s="89"/>
      <c r="G219" s="90"/>
      <c r="H219" s="91">
        <v>1</v>
      </c>
      <c r="I219" s="92"/>
      <c r="J219" s="92" t="str">
        <f>IF(I219="","Enter starting date",WORKDAY.INTL(I219,H219-1,1,TATIL!A212:A233))</f>
        <v>Enter starting date</v>
      </c>
      <c r="K219" s="93">
        <f t="shared" si="24"/>
        <v>1</v>
      </c>
      <c r="L219" s="93" t="str">
        <f t="shared" ca="1" si="25"/>
        <v/>
      </c>
      <c r="M219" s="94"/>
      <c r="N219" s="94"/>
      <c r="O219" s="94"/>
      <c r="P219" s="94"/>
      <c r="Q219" s="94"/>
      <c r="R219" s="94"/>
      <c r="S219" s="94"/>
      <c r="T219" s="95"/>
    </row>
    <row r="220" spans="1:20" s="56" customFormat="1" ht="42.6" customHeight="1" x14ac:dyDescent="0.25">
      <c r="A220" s="87"/>
      <c r="B220" s="88" t="s">
        <v>436</v>
      </c>
      <c r="C220" s="88">
        <v>21.050000000000008</v>
      </c>
      <c r="D220" s="88" t="s">
        <v>49</v>
      </c>
      <c r="E220" s="88" t="s">
        <v>406</v>
      </c>
      <c r="F220" s="89"/>
      <c r="G220" s="90"/>
      <c r="H220" s="91">
        <v>2</v>
      </c>
      <c r="I220" s="92"/>
      <c r="J220" s="92" t="str">
        <f>IF(I220="","Enter starting date",WORKDAY.INTL(I220,H220-1,1,TATIL!A213:A234))</f>
        <v>Enter starting date</v>
      </c>
      <c r="K220" s="93">
        <f t="shared" si="24"/>
        <v>2</v>
      </c>
      <c r="L220" s="93" t="str">
        <f t="shared" ca="1" si="25"/>
        <v/>
      </c>
      <c r="M220" s="94"/>
      <c r="N220" s="94"/>
      <c r="O220" s="94"/>
      <c r="P220" s="94"/>
      <c r="Q220" s="94"/>
      <c r="R220" s="94"/>
      <c r="S220" s="94"/>
      <c r="T220" s="95"/>
    </row>
    <row r="221" spans="1:20" s="56" customFormat="1" ht="42.6" customHeight="1" x14ac:dyDescent="0.25">
      <c r="A221" s="87"/>
      <c r="B221" s="88" t="s">
        <v>392</v>
      </c>
      <c r="C221" s="88">
        <v>22</v>
      </c>
      <c r="D221" s="88" t="s">
        <v>521</v>
      </c>
      <c r="E221" s="88" t="s">
        <v>440</v>
      </c>
      <c r="F221" s="89"/>
      <c r="G221" s="90"/>
      <c r="H221" s="91">
        <v>3</v>
      </c>
      <c r="I221" s="92"/>
      <c r="J221" s="92" t="str">
        <f>IF(I221="","Enter starting date",WORKDAY.INTL(I221,H221-1,1,TATIL!A214:A235))</f>
        <v>Enter starting date</v>
      </c>
      <c r="K221" s="93">
        <f t="shared" si="24"/>
        <v>3</v>
      </c>
      <c r="L221" s="93" t="e">
        <f t="shared" ca="1" si="25"/>
        <v>#VALUE!</v>
      </c>
      <c r="M221" s="94"/>
      <c r="N221" s="94"/>
      <c r="O221" s="94"/>
      <c r="P221" s="94"/>
      <c r="Q221" s="94"/>
      <c r="R221" s="94"/>
      <c r="S221" s="94"/>
      <c r="T221" s="95"/>
    </row>
    <row r="222" spans="1:20" s="56" customFormat="1" ht="42.6" customHeight="1" x14ac:dyDescent="0.25">
      <c r="A222" s="87"/>
      <c r="B222" s="88" t="s">
        <v>393</v>
      </c>
      <c r="C222" s="88">
        <v>22.01</v>
      </c>
      <c r="D222" s="88" t="s">
        <v>522</v>
      </c>
      <c r="E222" s="88" t="s">
        <v>440</v>
      </c>
      <c r="F222" s="89"/>
      <c r="G222" s="90"/>
      <c r="H222" s="91">
        <v>1</v>
      </c>
      <c r="I222" s="92"/>
      <c r="J222" s="92" t="str">
        <f>IF(I222="","Enter starting date",WORKDAY.INTL(I222,H222-1,1,TATIL!A215:A236))</f>
        <v>Enter starting date</v>
      </c>
      <c r="K222" s="93">
        <f t="shared" si="24"/>
        <v>1</v>
      </c>
      <c r="L222" s="93" t="str">
        <f t="shared" ca="1" si="25"/>
        <v/>
      </c>
      <c r="M222" s="94"/>
      <c r="N222" s="94"/>
      <c r="O222" s="94"/>
      <c r="P222" s="94"/>
      <c r="Q222" s="94"/>
      <c r="R222" s="94"/>
      <c r="S222" s="94"/>
      <c r="T222" s="95"/>
    </row>
    <row r="223" spans="1:20" s="56" customFormat="1" ht="42.6" customHeight="1" x14ac:dyDescent="0.25">
      <c r="A223" s="87"/>
      <c r="B223" s="88" t="s">
        <v>393</v>
      </c>
      <c r="C223" s="88">
        <v>22.020000000000003</v>
      </c>
      <c r="D223" s="88" t="s">
        <v>523</v>
      </c>
      <c r="E223" s="88" t="s">
        <v>440</v>
      </c>
      <c r="F223" s="89"/>
      <c r="G223" s="90"/>
      <c r="H223" s="91">
        <v>1</v>
      </c>
      <c r="I223" s="92"/>
      <c r="J223" s="92" t="str">
        <f>IF(I223="","Enter starting date",WORKDAY.INTL(I223,H223-1,1,TATIL!A216:A237))</f>
        <v>Enter starting date</v>
      </c>
      <c r="K223" s="93">
        <f t="shared" si="24"/>
        <v>1</v>
      </c>
      <c r="L223" s="93" t="str">
        <f t="shared" ca="1" si="25"/>
        <v/>
      </c>
      <c r="M223" s="94"/>
      <c r="N223" s="94"/>
      <c r="O223" s="94"/>
      <c r="P223" s="94"/>
      <c r="Q223" s="94"/>
      <c r="R223" s="94"/>
      <c r="S223" s="94"/>
      <c r="T223" s="95"/>
    </row>
    <row r="224" spans="1:20" s="56" customFormat="1" ht="42.6" customHeight="1" x14ac:dyDescent="0.25">
      <c r="A224" s="87"/>
      <c r="B224" s="88" t="s">
        <v>393</v>
      </c>
      <c r="C224" s="88">
        <v>22.030000000000005</v>
      </c>
      <c r="D224" s="88" t="s">
        <v>524</v>
      </c>
      <c r="E224" s="88" t="s">
        <v>440</v>
      </c>
      <c r="F224" s="89"/>
      <c r="G224" s="90"/>
      <c r="H224" s="91">
        <v>1</v>
      </c>
      <c r="I224" s="92"/>
      <c r="J224" s="92" t="str">
        <f>IF(I224="","Enter starting date",WORKDAY.INTL(I224,H224-1,1,TATIL!A217:A238))</f>
        <v>Enter starting date</v>
      </c>
      <c r="K224" s="93">
        <f t="shared" si="24"/>
        <v>1</v>
      </c>
      <c r="L224" s="93" t="str">
        <f t="shared" ca="1" si="25"/>
        <v/>
      </c>
      <c r="M224" s="94"/>
      <c r="N224" s="94"/>
      <c r="O224" s="94"/>
      <c r="P224" s="94"/>
      <c r="Q224" s="94"/>
      <c r="R224" s="94"/>
      <c r="S224" s="94"/>
      <c r="T224" s="95"/>
    </row>
    <row r="225" spans="1:20" s="56" customFormat="1" ht="42.6" customHeight="1" x14ac:dyDescent="0.25">
      <c r="A225" s="87"/>
      <c r="B225" s="88" t="s">
        <v>393</v>
      </c>
      <c r="C225" s="88">
        <v>22.040000000000006</v>
      </c>
      <c r="D225" s="88" t="s">
        <v>525</v>
      </c>
      <c r="E225" s="88" t="s">
        <v>440</v>
      </c>
      <c r="F225" s="89"/>
      <c r="G225" s="90"/>
      <c r="H225" s="91">
        <v>1</v>
      </c>
      <c r="I225" s="92"/>
      <c r="J225" s="92" t="str">
        <f>IF(I225="","Enter starting date",WORKDAY.INTL(I225,H225-1,1,TATIL!A218:A239))</f>
        <v>Enter starting date</v>
      </c>
      <c r="K225" s="93">
        <f t="shared" si="24"/>
        <v>1</v>
      </c>
      <c r="L225" s="93" t="str">
        <f t="shared" ca="1" si="25"/>
        <v/>
      </c>
      <c r="M225" s="94"/>
      <c r="N225" s="94"/>
      <c r="O225" s="94"/>
      <c r="P225" s="94"/>
      <c r="Q225" s="94"/>
      <c r="R225" s="94"/>
      <c r="S225" s="94"/>
      <c r="T225" s="95"/>
    </row>
    <row r="226" spans="1:20" s="56" customFormat="1" ht="42.6" customHeight="1" x14ac:dyDescent="0.25">
      <c r="A226" s="87"/>
      <c r="B226" s="88" t="s">
        <v>393</v>
      </c>
      <c r="C226" s="88">
        <v>22.050000000000008</v>
      </c>
      <c r="D226" s="88" t="s">
        <v>526</v>
      </c>
      <c r="E226" s="88" t="s">
        <v>440</v>
      </c>
      <c r="F226" s="89"/>
      <c r="G226" s="90"/>
      <c r="H226" s="91">
        <v>1</v>
      </c>
      <c r="I226" s="92"/>
      <c r="J226" s="92" t="str">
        <f>IF(I226="","Enter starting date",WORKDAY.INTL(I226,H226-1,1,TATIL!A219:A240))</f>
        <v>Enter starting date</v>
      </c>
      <c r="K226" s="93">
        <f t="shared" si="24"/>
        <v>1</v>
      </c>
      <c r="L226" s="93" t="str">
        <f t="shared" ca="1" si="25"/>
        <v/>
      </c>
      <c r="M226" s="94"/>
      <c r="N226" s="94"/>
      <c r="O226" s="94"/>
      <c r="P226" s="94"/>
      <c r="Q226" s="94"/>
      <c r="R226" s="94"/>
      <c r="S226" s="94"/>
      <c r="T226" s="95"/>
    </row>
    <row r="227" spans="1:20" s="56" customFormat="1" ht="42.6" customHeight="1" x14ac:dyDescent="0.25">
      <c r="A227" s="87"/>
      <c r="B227" s="88" t="s">
        <v>393</v>
      </c>
      <c r="C227" s="88">
        <v>22.060000000000009</v>
      </c>
      <c r="D227" s="88" t="s">
        <v>527</v>
      </c>
      <c r="E227" s="88" t="s">
        <v>440</v>
      </c>
      <c r="F227" s="89"/>
      <c r="G227" s="90"/>
      <c r="H227" s="91">
        <v>1</v>
      </c>
      <c r="I227" s="92"/>
      <c r="J227" s="92" t="str">
        <f>IF(I227="","Enter starting date",WORKDAY.INTL(I227,H227-1,1,TATIL!A220:A241))</f>
        <v>Enter starting date</v>
      </c>
      <c r="K227" s="93">
        <f t="shared" si="24"/>
        <v>1</v>
      </c>
      <c r="L227" s="93" t="str">
        <f t="shared" ca="1" si="25"/>
        <v/>
      </c>
      <c r="M227" s="94"/>
      <c r="N227" s="94"/>
      <c r="O227" s="94"/>
      <c r="P227" s="94"/>
      <c r="Q227" s="94"/>
      <c r="R227" s="94"/>
      <c r="S227" s="94"/>
      <c r="T227" s="95"/>
    </row>
    <row r="228" spans="1:20" s="56" customFormat="1" ht="42.6" customHeight="1" x14ac:dyDescent="0.25">
      <c r="A228" s="87"/>
      <c r="B228" s="88" t="s">
        <v>393</v>
      </c>
      <c r="C228" s="88">
        <v>22.070000000000011</v>
      </c>
      <c r="D228" s="88" t="s">
        <v>528</v>
      </c>
      <c r="E228" s="88" t="s">
        <v>440</v>
      </c>
      <c r="F228" s="89"/>
      <c r="G228" s="90"/>
      <c r="H228" s="91">
        <v>1</v>
      </c>
      <c r="I228" s="92"/>
      <c r="J228" s="92" t="str">
        <f>IF(I228="","Enter starting date",WORKDAY.INTL(I228,H228-1,1,TATIL!A221:A242))</f>
        <v>Enter starting date</v>
      </c>
      <c r="K228" s="93">
        <f t="shared" si="24"/>
        <v>1</v>
      </c>
      <c r="L228" s="93" t="str">
        <f t="shared" ca="1" si="25"/>
        <v/>
      </c>
      <c r="M228" s="94"/>
      <c r="N228" s="94"/>
      <c r="O228" s="94"/>
      <c r="P228" s="94"/>
      <c r="Q228" s="94"/>
      <c r="R228" s="94"/>
      <c r="S228" s="94"/>
      <c r="T228" s="95"/>
    </row>
    <row r="229" spans="1:20" s="56" customFormat="1" ht="42.6" customHeight="1" x14ac:dyDescent="0.25">
      <c r="A229" s="87"/>
      <c r="B229" s="88" t="s">
        <v>393</v>
      </c>
      <c r="C229" s="88">
        <v>22.080000000000013</v>
      </c>
      <c r="D229" s="88" t="s">
        <v>529</v>
      </c>
      <c r="E229" s="88" t="s">
        <v>440</v>
      </c>
      <c r="F229" s="89"/>
      <c r="G229" s="90"/>
      <c r="H229" s="91">
        <v>1</v>
      </c>
      <c r="I229" s="92"/>
      <c r="J229" s="92" t="str">
        <f>IF(I229="","Enter starting date",WORKDAY.INTL(I229,H229-1,1,TATIL!A222:A243))</f>
        <v>Enter starting date</v>
      </c>
      <c r="K229" s="93">
        <f t="shared" si="24"/>
        <v>1</v>
      </c>
      <c r="L229" s="93" t="str">
        <f t="shared" ca="1" si="25"/>
        <v/>
      </c>
      <c r="M229" s="94"/>
      <c r="N229" s="94"/>
      <c r="O229" s="94"/>
      <c r="P229" s="94"/>
      <c r="Q229" s="94"/>
      <c r="R229" s="94"/>
      <c r="S229" s="94"/>
      <c r="T229" s="95"/>
    </row>
    <row r="230" spans="1:20" s="56" customFormat="1" ht="42.6" customHeight="1" x14ac:dyDescent="0.25">
      <c r="A230" s="87"/>
      <c r="B230" s="88" t="s">
        <v>393</v>
      </c>
      <c r="C230" s="88">
        <v>22.090000000000014</v>
      </c>
      <c r="D230" s="88" t="s">
        <v>530</v>
      </c>
      <c r="E230" s="88" t="s">
        <v>440</v>
      </c>
      <c r="F230" s="89"/>
      <c r="G230" s="90"/>
      <c r="H230" s="91">
        <v>1</v>
      </c>
      <c r="I230" s="92"/>
      <c r="J230" s="92" t="str">
        <f>IF(I230="","Enter starting date",WORKDAY.INTL(I230,H230-1,1,TATIL!A223:A244))</f>
        <v>Enter starting date</v>
      </c>
      <c r="K230" s="93">
        <f t="shared" si="24"/>
        <v>1</v>
      </c>
      <c r="L230" s="93" t="str">
        <f t="shared" ca="1" si="25"/>
        <v/>
      </c>
      <c r="M230" s="94"/>
      <c r="N230" s="94"/>
      <c r="O230" s="94"/>
      <c r="P230" s="94"/>
      <c r="Q230" s="94"/>
      <c r="R230" s="94"/>
      <c r="S230" s="94"/>
      <c r="T230" s="95"/>
    </row>
    <row r="231" spans="1:20" s="56" customFormat="1" ht="42.6" customHeight="1" x14ac:dyDescent="0.25">
      <c r="A231" s="87"/>
      <c r="B231" s="88" t="s">
        <v>393</v>
      </c>
      <c r="C231" s="88">
        <v>22.100000000000016</v>
      </c>
      <c r="D231" s="88" t="s">
        <v>531</v>
      </c>
      <c r="E231" s="88" t="s">
        <v>440</v>
      </c>
      <c r="F231" s="89"/>
      <c r="G231" s="90"/>
      <c r="H231" s="91">
        <v>1</v>
      </c>
      <c r="I231" s="92"/>
      <c r="J231" s="92" t="str">
        <f>IF(I231="","Enter starting date",WORKDAY.INTL(I231,H231-1,1,TATIL!A224:A245))</f>
        <v>Enter starting date</v>
      </c>
      <c r="K231" s="93">
        <f t="shared" si="24"/>
        <v>1</v>
      </c>
      <c r="L231" s="93" t="str">
        <f t="shared" ca="1" si="25"/>
        <v/>
      </c>
      <c r="M231" s="94"/>
      <c r="N231" s="94"/>
      <c r="O231" s="94"/>
      <c r="P231" s="94"/>
      <c r="Q231" s="94"/>
      <c r="R231" s="94"/>
      <c r="S231" s="94"/>
      <c r="T231" s="95"/>
    </row>
    <row r="232" spans="1:20" s="56" customFormat="1" ht="42.6" customHeight="1" x14ac:dyDescent="0.25">
      <c r="A232" s="87"/>
      <c r="B232" s="88" t="s">
        <v>436</v>
      </c>
      <c r="C232" s="88">
        <v>22.110000000000017</v>
      </c>
      <c r="D232" s="88" t="s">
        <v>49</v>
      </c>
      <c r="E232" s="88" t="s">
        <v>406</v>
      </c>
      <c r="F232" s="89"/>
      <c r="G232" s="90"/>
      <c r="H232" s="91">
        <v>2</v>
      </c>
      <c r="I232" s="92"/>
      <c r="J232" s="92" t="str">
        <f>IF(I232="","Enter starting date",WORKDAY.INTL(I232,H232-1,1,TATIL!A225:A246))</f>
        <v>Enter starting date</v>
      </c>
      <c r="K232" s="93">
        <f t="shared" si="24"/>
        <v>2</v>
      </c>
      <c r="L232" s="93" t="str">
        <f t="shared" ca="1" si="25"/>
        <v/>
      </c>
      <c r="M232" s="94"/>
      <c r="N232" s="94"/>
      <c r="O232" s="94"/>
      <c r="P232" s="94"/>
      <c r="Q232" s="94"/>
      <c r="R232" s="94"/>
      <c r="S232" s="94"/>
      <c r="T232" s="95"/>
    </row>
    <row r="233" spans="1:20" s="56" customFormat="1" ht="42.6" customHeight="1" x14ac:dyDescent="0.25">
      <c r="A233" s="87"/>
      <c r="B233" s="88" t="s">
        <v>392</v>
      </c>
      <c r="C233" s="88">
        <v>23</v>
      </c>
      <c r="D233" s="88" t="s">
        <v>532</v>
      </c>
      <c r="E233" s="88" t="s">
        <v>472</v>
      </c>
      <c r="F233" s="89"/>
      <c r="G233" s="90"/>
      <c r="H233" s="91">
        <v>8</v>
      </c>
      <c r="I233" s="92"/>
      <c r="J233" s="92" t="str">
        <f>IF(I233="","Enter starting date",WORKDAY.INTL(I233,H233-1,1,TATIL!A226:A247))</f>
        <v>Enter starting date</v>
      </c>
      <c r="K233" s="93">
        <f t="shared" si="24"/>
        <v>8</v>
      </c>
      <c r="L233" s="93" t="e">
        <f t="shared" ca="1" si="25"/>
        <v>#VALUE!</v>
      </c>
      <c r="M233" s="94"/>
      <c r="N233" s="94"/>
      <c r="O233" s="94"/>
      <c r="P233" s="94"/>
      <c r="Q233" s="94"/>
      <c r="R233" s="94"/>
      <c r="S233" s="94"/>
      <c r="T233" s="95"/>
    </row>
    <row r="234" spans="1:20" s="56" customFormat="1" ht="42.6" customHeight="1" x14ac:dyDescent="0.25">
      <c r="A234" s="87"/>
      <c r="B234" s="88" t="s">
        <v>393</v>
      </c>
      <c r="C234" s="88">
        <v>23.01</v>
      </c>
      <c r="D234" s="88" t="s">
        <v>533</v>
      </c>
      <c r="E234" s="88" t="s">
        <v>472</v>
      </c>
      <c r="F234" s="89"/>
      <c r="G234" s="90"/>
      <c r="H234" s="91">
        <v>5</v>
      </c>
      <c r="I234" s="92"/>
      <c r="J234" s="92" t="str">
        <f>IF(I234="","Enter starting date",WORKDAY.INTL(I234,H234-1,1,TATIL!A227:A248))</f>
        <v>Enter starting date</v>
      </c>
      <c r="K234" s="93">
        <f t="shared" si="24"/>
        <v>5</v>
      </c>
      <c r="L234" s="93" t="str">
        <f t="shared" ca="1" si="25"/>
        <v/>
      </c>
      <c r="M234" s="94"/>
      <c r="N234" s="94"/>
      <c r="O234" s="94"/>
      <c r="P234" s="94"/>
      <c r="Q234" s="94"/>
      <c r="R234" s="94"/>
      <c r="S234" s="94"/>
      <c r="T234" s="95"/>
    </row>
    <row r="235" spans="1:20" s="56" customFormat="1" ht="42.6" customHeight="1" x14ac:dyDescent="0.25">
      <c r="A235" s="87"/>
      <c r="B235" s="88" t="s">
        <v>393</v>
      </c>
      <c r="C235" s="88">
        <v>23.020000000000003</v>
      </c>
      <c r="D235" s="88" t="s">
        <v>534</v>
      </c>
      <c r="E235" s="88" t="s">
        <v>472</v>
      </c>
      <c r="F235" s="89"/>
      <c r="G235" s="90"/>
      <c r="H235" s="91">
        <v>5</v>
      </c>
      <c r="I235" s="92"/>
      <c r="J235" s="92" t="str">
        <f>IF(I235="","Enter starting date",WORKDAY.INTL(I235,H235-1,1,TATIL!A228:A249))</f>
        <v>Enter starting date</v>
      </c>
      <c r="K235" s="93">
        <f t="shared" si="24"/>
        <v>5</v>
      </c>
      <c r="L235" s="93" t="str">
        <f t="shared" ca="1" si="25"/>
        <v/>
      </c>
      <c r="M235" s="94"/>
      <c r="N235" s="94"/>
      <c r="O235" s="94"/>
      <c r="P235" s="94"/>
      <c r="Q235" s="94"/>
      <c r="R235" s="94"/>
      <c r="S235" s="94"/>
      <c r="T235" s="95"/>
    </row>
    <row r="236" spans="1:20" s="56" customFormat="1" ht="42.6" customHeight="1" x14ac:dyDescent="0.25">
      <c r="A236" s="87"/>
      <c r="B236" s="88" t="s">
        <v>393</v>
      </c>
      <c r="C236" s="88">
        <v>23.030000000000005</v>
      </c>
      <c r="D236" s="88" t="s">
        <v>535</v>
      </c>
      <c r="E236" s="88" t="s">
        <v>472</v>
      </c>
      <c r="F236" s="89"/>
      <c r="G236" s="90"/>
      <c r="H236" s="91">
        <v>1</v>
      </c>
      <c r="I236" s="92"/>
      <c r="J236" s="92" t="str">
        <f>IF(I236="","Enter starting date",WORKDAY.INTL(I236,H236-1,1,TATIL!A229:A250))</f>
        <v>Enter starting date</v>
      </c>
      <c r="K236" s="93">
        <f t="shared" si="24"/>
        <v>1</v>
      </c>
      <c r="L236" s="93" t="str">
        <f t="shared" ca="1" si="25"/>
        <v/>
      </c>
      <c r="M236" s="94"/>
      <c r="N236" s="94"/>
      <c r="O236" s="94"/>
      <c r="P236" s="94"/>
      <c r="Q236" s="94"/>
      <c r="R236" s="94"/>
      <c r="S236" s="94"/>
      <c r="T236" s="95"/>
    </row>
    <row r="237" spans="1:20" s="56" customFormat="1" ht="42.6" customHeight="1" x14ac:dyDescent="0.25">
      <c r="A237" s="87"/>
      <c r="B237" s="88" t="s">
        <v>393</v>
      </c>
      <c r="C237" s="88">
        <v>23.040000000000006</v>
      </c>
      <c r="D237" s="88" t="s">
        <v>536</v>
      </c>
      <c r="E237" s="88" t="s">
        <v>472</v>
      </c>
      <c r="F237" s="89"/>
      <c r="G237" s="90"/>
      <c r="H237" s="91">
        <v>1</v>
      </c>
      <c r="I237" s="92"/>
      <c r="J237" s="92" t="str">
        <f>IF(I237="","Enter starting date",WORKDAY.INTL(I237,H237-1,1,TATIL!A230:A251))</f>
        <v>Enter starting date</v>
      </c>
      <c r="K237" s="93">
        <f t="shared" si="24"/>
        <v>1</v>
      </c>
      <c r="L237" s="93" t="str">
        <f t="shared" ca="1" si="25"/>
        <v/>
      </c>
      <c r="M237" s="94"/>
      <c r="N237" s="94"/>
      <c r="O237" s="94"/>
      <c r="P237" s="94"/>
      <c r="Q237" s="94"/>
      <c r="R237" s="94"/>
      <c r="S237" s="94"/>
      <c r="T237" s="95"/>
    </row>
    <row r="238" spans="1:20" s="56" customFormat="1" ht="42.6" customHeight="1" x14ac:dyDescent="0.25">
      <c r="A238" s="87"/>
      <c r="B238" s="88" t="s">
        <v>393</v>
      </c>
      <c r="C238" s="88">
        <v>23.050000000000008</v>
      </c>
      <c r="D238" s="88" t="s">
        <v>537</v>
      </c>
      <c r="E238" s="88" t="s">
        <v>472</v>
      </c>
      <c r="F238" s="89"/>
      <c r="G238" s="90"/>
      <c r="H238" s="91">
        <v>1</v>
      </c>
      <c r="I238" s="92"/>
      <c r="J238" s="92" t="str">
        <f>IF(I238="","Enter starting date",WORKDAY.INTL(I238,H238-1,1,TATIL!A231:A252))</f>
        <v>Enter starting date</v>
      </c>
      <c r="K238" s="93">
        <f t="shared" si="24"/>
        <v>1</v>
      </c>
      <c r="L238" s="93" t="str">
        <f t="shared" ca="1" si="25"/>
        <v/>
      </c>
      <c r="M238" s="94"/>
      <c r="N238" s="94"/>
      <c r="O238" s="94"/>
      <c r="P238" s="94"/>
      <c r="Q238" s="94"/>
      <c r="R238" s="94"/>
      <c r="S238" s="94"/>
      <c r="T238" s="95"/>
    </row>
    <row r="239" spans="1:20" s="56" customFormat="1" ht="42.6" customHeight="1" x14ac:dyDescent="0.25">
      <c r="A239" s="87"/>
      <c r="B239" s="88" t="s">
        <v>393</v>
      </c>
      <c r="C239" s="88">
        <v>23.060000000000009</v>
      </c>
      <c r="D239" s="88" t="s">
        <v>538</v>
      </c>
      <c r="E239" s="88" t="s">
        <v>539</v>
      </c>
      <c r="F239" s="89"/>
      <c r="G239" s="90"/>
      <c r="H239" s="91">
        <v>1</v>
      </c>
      <c r="I239" s="92"/>
      <c r="J239" s="92" t="str">
        <f>IF(I239="","Enter starting date",WORKDAY.INTL(I239,H239-1,1,TATIL!A232:A253))</f>
        <v>Enter starting date</v>
      </c>
      <c r="K239" s="93">
        <f t="shared" si="24"/>
        <v>1</v>
      </c>
      <c r="L239" s="93" t="str">
        <f t="shared" ca="1" si="25"/>
        <v/>
      </c>
      <c r="M239" s="94"/>
      <c r="N239" s="94"/>
      <c r="O239" s="94"/>
      <c r="P239" s="94"/>
      <c r="Q239" s="94"/>
      <c r="R239" s="94"/>
      <c r="S239" s="94"/>
      <c r="T239" s="95"/>
    </row>
    <row r="240" spans="1:20" s="56" customFormat="1" ht="42.6" customHeight="1" x14ac:dyDescent="0.25">
      <c r="A240" s="87"/>
      <c r="B240" s="88" t="s">
        <v>393</v>
      </c>
      <c r="C240" s="88">
        <v>23.070000000000011</v>
      </c>
      <c r="D240" s="88" t="s">
        <v>540</v>
      </c>
      <c r="E240" s="88" t="s">
        <v>539</v>
      </c>
      <c r="F240" s="89"/>
      <c r="G240" s="90"/>
      <c r="H240" s="91">
        <v>1</v>
      </c>
      <c r="I240" s="92"/>
      <c r="J240" s="92" t="str">
        <f>IF(I240="","Enter starting date",WORKDAY.INTL(I240,H240-1,1,TATIL!A233:A254))</f>
        <v>Enter starting date</v>
      </c>
      <c r="K240" s="93">
        <f t="shared" si="24"/>
        <v>1</v>
      </c>
      <c r="L240" s="93" t="str">
        <f t="shared" ca="1" si="25"/>
        <v/>
      </c>
      <c r="M240" s="94"/>
      <c r="N240" s="94"/>
      <c r="O240" s="94"/>
      <c r="P240" s="94"/>
      <c r="Q240" s="94"/>
      <c r="R240" s="94"/>
      <c r="S240" s="94"/>
      <c r="T240" s="95"/>
    </row>
    <row r="241" spans="1:20" s="56" customFormat="1" ht="42.6" customHeight="1" x14ac:dyDescent="0.25">
      <c r="A241" s="87"/>
      <c r="B241" s="88" t="s">
        <v>393</v>
      </c>
      <c r="C241" s="88">
        <v>23.080000000000013</v>
      </c>
      <c r="D241" s="88" t="s">
        <v>541</v>
      </c>
      <c r="E241" s="88" t="s">
        <v>539</v>
      </c>
      <c r="F241" s="89"/>
      <c r="G241" s="90"/>
      <c r="H241" s="91">
        <v>1</v>
      </c>
      <c r="I241" s="92"/>
      <c r="J241" s="92" t="str">
        <f>IF(I241="","Enter starting date",WORKDAY.INTL(I241,H241-1,1,TATIL!A234:A255))</f>
        <v>Enter starting date</v>
      </c>
      <c r="K241" s="93">
        <f t="shared" si="24"/>
        <v>1</v>
      </c>
      <c r="L241" s="93" t="str">
        <f t="shared" ca="1" si="25"/>
        <v/>
      </c>
      <c r="M241" s="94"/>
      <c r="N241" s="94"/>
      <c r="O241" s="94"/>
      <c r="P241" s="94"/>
      <c r="Q241" s="94"/>
      <c r="R241" s="94"/>
      <c r="S241" s="94"/>
      <c r="T241" s="95"/>
    </row>
    <row r="242" spans="1:20" s="56" customFormat="1" ht="42.6" customHeight="1" x14ac:dyDescent="0.25">
      <c r="A242" s="87"/>
      <c r="B242" s="88" t="s">
        <v>393</v>
      </c>
      <c r="C242" s="88">
        <v>23.090000000000014</v>
      </c>
      <c r="D242" s="88" t="s">
        <v>542</v>
      </c>
      <c r="E242" s="88" t="s">
        <v>440</v>
      </c>
      <c r="F242" s="89"/>
      <c r="G242" s="90"/>
      <c r="H242" s="91">
        <v>1</v>
      </c>
      <c r="I242" s="92"/>
      <c r="J242" s="92" t="str">
        <f>IF(I242="","Enter starting date",WORKDAY.INTL(I242,H242-1,1,TATIL!A235:A256))</f>
        <v>Enter starting date</v>
      </c>
      <c r="K242" s="93">
        <f t="shared" si="24"/>
        <v>1</v>
      </c>
      <c r="L242" s="93" t="str">
        <f t="shared" ca="1" si="25"/>
        <v/>
      </c>
      <c r="M242" s="94"/>
      <c r="N242" s="94"/>
      <c r="O242" s="94"/>
      <c r="P242" s="94"/>
      <c r="Q242" s="94"/>
      <c r="R242" s="94"/>
      <c r="S242" s="94"/>
      <c r="T242" s="95"/>
    </row>
    <row r="243" spans="1:20" s="56" customFormat="1" ht="42.6" customHeight="1" x14ac:dyDescent="0.25">
      <c r="A243" s="87"/>
      <c r="B243" s="88" t="s">
        <v>393</v>
      </c>
      <c r="C243" s="88">
        <v>23.100000000000016</v>
      </c>
      <c r="D243" s="88" t="s">
        <v>543</v>
      </c>
      <c r="E243" s="88" t="s">
        <v>440</v>
      </c>
      <c r="F243" s="89"/>
      <c r="G243" s="90"/>
      <c r="H243" s="91">
        <v>1</v>
      </c>
      <c r="I243" s="92"/>
      <c r="J243" s="92" t="str">
        <f>IF(I243="","Enter starting date",WORKDAY.INTL(I243,H243-1,1,TATIL!A236:A257))</f>
        <v>Enter starting date</v>
      </c>
      <c r="K243" s="93">
        <f t="shared" si="24"/>
        <v>1</v>
      </c>
      <c r="L243" s="93" t="str">
        <f t="shared" ca="1" si="25"/>
        <v/>
      </c>
      <c r="M243" s="94"/>
      <c r="N243" s="94"/>
      <c r="O243" s="94"/>
      <c r="P243" s="94"/>
      <c r="Q243" s="94"/>
      <c r="R243" s="94"/>
      <c r="S243" s="94"/>
      <c r="T243" s="95"/>
    </row>
    <row r="244" spans="1:20" s="56" customFormat="1" ht="42.6" customHeight="1" x14ac:dyDescent="0.25">
      <c r="A244" s="87"/>
      <c r="B244" s="88" t="s">
        <v>393</v>
      </c>
      <c r="C244" s="88">
        <v>23.110000000000017</v>
      </c>
      <c r="D244" s="88" t="s">
        <v>544</v>
      </c>
      <c r="E244" s="88" t="s">
        <v>440</v>
      </c>
      <c r="F244" s="89"/>
      <c r="G244" s="90"/>
      <c r="H244" s="91">
        <v>1</v>
      </c>
      <c r="I244" s="92"/>
      <c r="J244" s="92" t="str">
        <f>IF(I244="","Enter starting date",WORKDAY.INTL(I244,H244-1,1,TATIL!A237:A258))</f>
        <v>Enter starting date</v>
      </c>
      <c r="K244" s="93">
        <f t="shared" si="24"/>
        <v>1</v>
      </c>
      <c r="L244" s="93" t="str">
        <f t="shared" ca="1" si="25"/>
        <v/>
      </c>
      <c r="M244" s="94"/>
      <c r="N244" s="94"/>
      <c r="O244" s="94"/>
      <c r="P244" s="94"/>
      <c r="Q244" s="94"/>
      <c r="R244" s="94"/>
      <c r="S244" s="94"/>
      <c r="T244" s="95"/>
    </row>
    <row r="245" spans="1:20" s="56" customFormat="1" ht="42.6" customHeight="1" x14ac:dyDescent="0.25">
      <c r="A245" s="87"/>
      <c r="B245" s="88" t="s">
        <v>436</v>
      </c>
      <c r="C245" s="88">
        <v>23.120000000000019</v>
      </c>
      <c r="D245" s="88" t="s">
        <v>49</v>
      </c>
      <c r="E245" s="88" t="s">
        <v>406</v>
      </c>
      <c r="F245" s="89"/>
      <c r="G245" s="90"/>
      <c r="H245" s="91">
        <v>2</v>
      </c>
      <c r="I245" s="92"/>
      <c r="J245" s="92" t="str">
        <f>IF(I245="","Enter starting date",WORKDAY.INTL(I245,H245-1,1,TATIL!A238:A259))</f>
        <v>Enter starting date</v>
      </c>
      <c r="K245" s="93">
        <f t="shared" si="24"/>
        <v>2</v>
      </c>
      <c r="L245" s="93" t="str">
        <f t="shared" ca="1" si="25"/>
        <v/>
      </c>
      <c r="M245" s="94"/>
      <c r="N245" s="94"/>
      <c r="O245" s="94"/>
      <c r="P245" s="94"/>
      <c r="Q245" s="94"/>
      <c r="R245" s="94"/>
      <c r="S245" s="94"/>
      <c r="T245" s="95"/>
    </row>
    <row r="246" spans="1:20" s="56" customFormat="1" ht="42.6" customHeight="1" x14ac:dyDescent="0.25">
      <c r="A246" s="87"/>
      <c r="B246" s="88" t="s">
        <v>392</v>
      </c>
      <c r="C246" s="88">
        <v>24</v>
      </c>
      <c r="D246" s="88" t="s">
        <v>545</v>
      </c>
      <c r="E246" s="88" t="s">
        <v>440</v>
      </c>
      <c r="F246" s="89"/>
      <c r="G246" s="90"/>
      <c r="H246" s="91">
        <v>3</v>
      </c>
      <c r="I246" s="92"/>
      <c r="J246" s="92" t="str">
        <f>IF(I246="","Enter starting date",WORKDAY.INTL(I246,H246-1,1,TATIL!A239:A260))</f>
        <v>Enter starting date</v>
      </c>
      <c r="K246" s="93">
        <f t="shared" si="24"/>
        <v>3</v>
      </c>
      <c r="L246" s="93" t="e">
        <f t="shared" ca="1" si="25"/>
        <v>#VALUE!</v>
      </c>
      <c r="M246" s="94"/>
      <c r="N246" s="94"/>
      <c r="O246" s="94"/>
      <c r="P246" s="94"/>
      <c r="Q246" s="94"/>
      <c r="R246" s="94"/>
      <c r="S246" s="94"/>
      <c r="T246" s="95"/>
    </row>
    <row r="247" spans="1:20" s="56" customFormat="1" ht="42.6" customHeight="1" x14ac:dyDescent="0.25">
      <c r="A247" s="87"/>
      <c r="B247" s="88" t="s">
        <v>393</v>
      </c>
      <c r="C247" s="88">
        <v>24.01</v>
      </c>
      <c r="D247" s="88" t="s">
        <v>546</v>
      </c>
      <c r="E247" s="88" t="s">
        <v>440</v>
      </c>
      <c r="F247" s="89"/>
      <c r="G247" s="90"/>
      <c r="H247" s="91">
        <v>1</v>
      </c>
      <c r="I247" s="92"/>
      <c r="J247" s="92" t="str">
        <f>IF(I247="","Enter starting date",WORKDAY.INTL(I247,H247-1,1,TATIL!A240:A261))</f>
        <v>Enter starting date</v>
      </c>
      <c r="K247" s="93">
        <f t="shared" si="24"/>
        <v>1</v>
      </c>
      <c r="L247" s="93" t="str">
        <f t="shared" ca="1" si="25"/>
        <v/>
      </c>
      <c r="M247" s="94"/>
      <c r="N247" s="94"/>
      <c r="O247" s="94"/>
      <c r="P247" s="94"/>
      <c r="Q247" s="94"/>
      <c r="R247" s="94"/>
      <c r="S247" s="94"/>
      <c r="T247" s="95"/>
    </row>
    <row r="248" spans="1:20" s="56" customFormat="1" ht="42.6" customHeight="1" x14ac:dyDescent="0.25">
      <c r="A248" s="87"/>
      <c r="B248" s="88" t="s">
        <v>393</v>
      </c>
      <c r="C248" s="88">
        <v>24.020000000000003</v>
      </c>
      <c r="D248" s="88" t="s">
        <v>547</v>
      </c>
      <c r="E248" s="88" t="s">
        <v>440</v>
      </c>
      <c r="F248" s="89"/>
      <c r="G248" s="90"/>
      <c r="H248" s="91">
        <v>1</v>
      </c>
      <c r="I248" s="92"/>
      <c r="J248" s="92" t="str">
        <f>IF(I248="","Enter starting date",WORKDAY.INTL(I248,H248-1,1,TATIL!A241:A262))</f>
        <v>Enter starting date</v>
      </c>
      <c r="K248" s="93">
        <f t="shared" si="24"/>
        <v>1</v>
      </c>
      <c r="L248" s="93" t="str">
        <f t="shared" ca="1" si="25"/>
        <v/>
      </c>
      <c r="M248" s="94"/>
      <c r="N248" s="94"/>
      <c r="O248" s="94"/>
      <c r="P248" s="94"/>
      <c r="Q248" s="94"/>
      <c r="R248" s="94"/>
      <c r="S248" s="94"/>
      <c r="T248" s="95"/>
    </row>
    <row r="249" spans="1:20" s="56" customFormat="1" ht="42.6" customHeight="1" x14ac:dyDescent="0.25">
      <c r="A249" s="87"/>
      <c r="B249" s="88" t="s">
        <v>393</v>
      </c>
      <c r="C249" s="88">
        <v>24.030000000000005</v>
      </c>
      <c r="D249" s="88" t="s">
        <v>548</v>
      </c>
      <c r="E249" s="88" t="s">
        <v>440</v>
      </c>
      <c r="F249" s="89"/>
      <c r="G249" s="90"/>
      <c r="H249" s="91">
        <v>1</v>
      </c>
      <c r="I249" s="92"/>
      <c r="J249" s="92" t="str">
        <f>IF(I249="","Enter starting date",WORKDAY.INTL(I249,H249-1,1,TATIL!A242:A263))</f>
        <v>Enter starting date</v>
      </c>
      <c r="K249" s="93">
        <f t="shared" si="24"/>
        <v>1</v>
      </c>
      <c r="L249" s="93" t="str">
        <f t="shared" ca="1" si="25"/>
        <v/>
      </c>
      <c r="M249" s="94"/>
      <c r="N249" s="94"/>
      <c r="O249" s="94"/>
      <c r="P249" s="94"/>
      <c r="Q249" s="94"/>
      <c r="R249" s="94"/>
      <c r="S249" s="94"/>
      <c r="T249" s="95"/>
    </row>
    <row r="250" spans="1:20" s="56" customFormat="1" ht="42.6" customHeight="1" x14ac:dyDescent="0.25">
      <c r="A250" s="87"/>
      <c r="B250" s="88" t="s">
        <v>393</v>
      </c>
      <c r="C250" s="88">
        <v>24.040000000000006</v>
      </c>
      <c r="D250" s="88" t="s">
        <v>549</v>
      </c>
      <c r="E250" s="88" t="s">
        <v>440</v>
      </c>
      <c r="F250" s="89"/>
      <c r="G250" s="90"/>
      <c r="H250" s="91">
        <v>1</v>
      </c>
      <c r="I250" s="92"/>
      <c r="J250" s="92" t="str">
        <f>IF(I250="","Enter starting date",WORKDAY.INTL(I250,H250-1,1,TATIL!A243:A264))</f>
        <v>Enter starting date</v>
      </c>
      <c r="K250" s="93">
        <f t="shared" si="24"/>
        <v>1</v>
      </c>
      <c r="L250" s="93" t="str">
        <f t="shared" ca="1" si="25"/>
        <v/>
      </c>
      <c r="M250" s="94"/>
      <c r="N250" s="94"/>
      <c r="O250" s="94"/>
      <c r="P250" s="94"/>
      <c r="Q250" s="94"/>
      <c r="R250" s="94"/>
      <c r="S250" s="94"/>
      <c r="T250" s="95"/>
    </row>
    <row r="251" spans="1:20" s="56" customFormat="1" ht="42.6" customHeight="1" x14ac:dyDescent="0.25">
      <c r="A251" s="87"/>
      <c r="B251" s="88" t="s">
        <v>393</v>
      </c>
      <c r="C251" s="88">
        <v>24.050000000000008</v>
      </c>
      <c r="D251" s="88" t="s">
        <v>550</v>
      </c>
      <c r="E251" s="88" t="s">
        <v>440</v>
      </c>
      <c r="F251" s="89"/>
      <c r="G251" s="90"/>
      <c r="H251" s="91">
        <v>1</v>
      </c>
      <c r="I251" s="92"/>
      <c r="J251" s="92" t="str">
        <f>IF(I251="","Enter starting date",WORKDAY.INTL(I251,H251-1,1,TATIL!A244:A265))</f>
        <v>Enter starting date</v>
      </c>
      <c r="K251" s="93">
        <f t="shared" si="24"/>
        <v>1</v>
      </c>
      <c r="L251" s="93" t="str">
        <f t="shared" ca="1" si="25"/>
        <v/>
      </c>
      <c r="M251" s="94"/>
      <c r="N251" s="94"/>
      <c r="O251" s="94"/>
      <c r="P251" s="94"/>
      <c r="Q251" s="94"/>
      <c r="R251" s="94"/>
      <c r="S251" s="94"/>
      <c r="T251" s="95"/>
    </row>
    <row r="252" spans="1:20" s="56" customFormat="1" ht="42.6" customHeight="1" x14ac:dyDescent="0.25">
      <c r="A252" s="87"/>
      <c r="B252" s="88" t="s">
        <v>393</v>
      </c>
      <c r="C252" s="88">
        <v>24.060000000000009</v>
      </c>
      <c r="D252" s="88" t="s">
        <v>551</v>
      </c>
      <c r="E252" s="88" t="s">
        <v>440</v>
      </c>
      <c r="F252" s="89"/>
      <c r="G252" s="90"/>
      <c r="H252" s="91">
        <v>1</v>
      </c>
      <c r="I252" s="92"/>
      <c r="J252" s="92" t="str">
        <f>IF(I252="","Enter starting date",WORKDAY.INTL(I252,H252-1,1,TATIL!A245:A266))</f>
        <v>Enter starting date</v>
      </c>
      <c r="K252" s="93">
        <f t="shared" si="24"/>
        <v>1</v>
      </c>
      <c r="L252" s="93" t="str">
        <f t="shared" ca="1" si="25"/>
        <v/>
      </c>
      <c r="M252" s="94"/>
      <c r="N252" s="94"/>
      <c r="O252" s="94"/>
      <c r="P252" s="94"/>
      <c r="Q252" s="94"/>
      <c r="R252" s="94"/>
      <c r="S252" s="94"/>
      <c r="T252" s="95"/>
    </row>
    <row r="253" spans="1:20" s="56" customFormat="1" ht="42.6" customHeight="1" x14ac:dyDescent="0.25">
      <c r="A253" s="87"/>
      <c r="B253" s="88" t="s">
        <v>393</v>
      </c>
      <c r="C253" s="88">
        <v>24.070000000000011</v>
      </c>
      <c r="D253" s="88" t="s">
        <v>552</v>
      </c>
      <c r="E253" s="88" t="s">
        <v>440</v>
      </c>
      <c r="F253" s="89"/>
      <c r="G253" s="90"/>
      <c r="H253" s="91">
        <v>1</v>
      </c>
      <c r="I253" s="92"/>
      <c r="J253" s="92" t="str">
        <f>IF(I253="","Enter starting date",WORKDAY.INTL(I253,H253-1,1,TATIL!A246:A267))</f>
        <v>Enter starting date</v>
      </c>
      <c r="K253" s="93">
        <f t="shared" si="24"/>
        <v>1</v>
      </c>
      <c r="L253" s="93" t="str">
        <f t="shared" ca="1" si="25"/>
        <v/>
      </c>
      <c r="M253" s="94"/>
      <c r="N253" s="94"/>
      <c r="O253" s="94"/>
      <c r="P253" s="94"/>
      <c r="Q253" s="94"/>
      <c r="R253" s="94"/>
      <c r="S253" s="94"/>
      <c r="T253" s="95"/>
    </row>
    <row r="254" spans="1:20" s="56" customFormat="1" ht="42.6" customHeight="1" x14ac:dyDescent="0.25">
      <c r="A254" s="87"/>
      <c r="B254" s="88" t="s">
        <v>436</v>
      </c>
      <c r="C254" s="88">
        <v>24.080000000000013</v>
      </c>
      <c r="D254" s="88" t="s">
        <v>49</v>
      </c>
      <c r="E254" s="88" t="s">
        <v>406</v>
      </c>
      <c r="F254" s="89"/>
      <c r="G254" s="90"/>
      <c r="H254" s="91">
        <v>2</v>
      </c>
      <c r="I254" s="92"/>
      <c r="J254" s="92" t="str">
        <f>IF(I254="","Enter starting date",WORKDAY.INTL(I254,H254-1,1,TATIL!A247:A268))</f>
        <v>Enter starting date</v>
      </c>
      <c r="K254" s="93">
        <f t="shared" si="24"/>
        <v>2</v>
      </c>
      <c r="L254" s="93" t="str">
        <f t="shared" ca="1" si="25"/>
        <v/>
      </c>
      <c r="M254" s="94"/>
      <c r="N254" s="94"/>
      <c r="O254" s="94"/>
      <c r="P254" s="94"/>
      <c r="Q254" s="94"/>
      <c r="R254" s="94"/>
      <c r="S254" s="94"/>
      <c r="T254" s="95"/>
    </row>
    <row r="255" spans="1:20" s="56" customFormat="1" ht="42.6" customHeight="1" x14ac:dyDescent="0.25">
      <c r="A255" s="87"/>
      <c r="B255" s="88" t="s">
        <v>392</v>
      </c>
      <c r="C255" s="88">
        <v>25</v>
      </c>
      <c r="D255" s="88" t="s">
        <v>165</v>
      </c>
      <c r="E255" s="88" t="s">
        <v>440</v>
      </c>
      <c r="F255" s="89"/>
      <c r="G255" s="90"/>
      <c r="H255" s="91">
        <v>13</v>
      </c>
      <c r="I255" s="92"/>
      <c r="J255" s="92" t="str">
        <f>IF(I255="","Enter starting date",WORKDAY.INTL(I255,H255-1,1,TATIL!A248:A269))</f>
        <v>Enter starting date</v>
      </c>
      <c r="K255" s="93">
        <f t="shared" si="24"/>
        <v>13</v>
      </c>
      <c r="L255" s="93" t="e">
        <f t="shared" ca="1" si="25"/>
        <v>#VALUE!</v>
      </c>
      <c r="M255" s="94"/>
      <c r="N255" s="94"/>
      <c r="O255" s="94"/>
      <c r="P255" s="94"/>
      <c r="Q255" s="94"/>
      <c r="R255" s="94"/>
      <c r="S255" s="94"/>
      <c r="T255" s="95"/>
    </row>
    <row r="256" spans="1:20" s="56" customFormat="1" ht="42.6" customHeight="1" x14ac:dyDescent="0.25">
      <c r="A256" s="87"/>
      <c r="B256" s="88" t="s">
        <v>393</v>
      </c>
      <c r="C256" s="88">
        <v>25.01</v>
      </c>
      <c r="D256" s="88" t="s">
        <v>166</v>
      </c>
      <c r="E256" s="88" t="s">
        <v>440</v>
      </c>
      <c r="F256" s="89"/>
      <c r="G256" s="90"/>
      <c r="H256" s="91">
        <v>1</v>
      </c>
      <c r="I256" s="92"/>
      <c r="J256" s="92" t="str">
        <f>IF(I256="","Enter starting date",WORKDAY.INTL(I256,H256-1,1,TATIL!A249:A270))</f>
        <v>Enter starting date</v>
      </c>
      <c r="K256" s="93">
        <f t="shared" si="24"/>
        <v>1</v>
      </c>
      <c r="L256" s="93" t="str">
        <f t="shared" ca="1" si="25"/>
        <v/>
      </c>
      <c r="M256" s="94"/>
      <c r="N256" s="94"/>
      <c r="O256" s="94"/>
      <c r="P256" s="94"/>
      <c r="Q256" s="94"/>
      <c r="R256" s="94"/>
      <c r="S256" s="94"/>
      <c r="T256" s="95"/>
    </row>
    <row r="257" spans="1:20" s="56" customFormat="1" ht="42.6" customHeight="1" x14ac:dyDescent="0.25">
      <c r="A257" s="87"/>
      <c r="B257" s="88" t="s">
        <v>393</v>
      </c>
      <c r="C257" s="88">
        <v>25.020000000000003</v>
      </c>
      <c r="D257" s="88" t="s">
        <v>167</v>
      </c>
      <c r="E257" s="88" t="s">
        <v>440</v>
      </c>
      <c r="F257" s="89"/>
      <c r="G257" s="90"/>
      <c r="H257" s="91">
        <v>1</v>
      </c>
      <c r="I257" s="92"/>
      <c r="J257" s="92" t="str">
        <f>IF(I257="","Enter starting date",WORKDAY.INTL(I257,H257-1,1,TATIL!A250:A271))</f>
        <v>Enter starting date</v>
      </c>
      <c r="K257" s="93">
        <f t="shared" si="24"/>
        <v>1</v>
      </c>
      <c r="L257" s="93" t="str">
        <f t="shared" ca="1" si="25"/>
        <v/>
      </c>
      <c r="M257" s="94"/>
      <c r="N257" s="94"/>
      <c r="O257" s="94"/>
      <c r="P257" s="94"/>
      <c r="Q257" s="94"/>
      <c r="R257" s="94"/>
      <c r="S257" s="94"/>
      <c r="T257" s="95"/>
    </row>
    <row r="258" spans="1:20" s="56" customFormat="1" ht="42.6" customHeight="1" x14ac:dyDescent="0.25">
      <c r="A258" s="87"/>
      <c r="B258" s="88" t="s">
        <v>393</v>
      </c>
      <c r="C258" s="88">
        <v>25.030000000000005</v>
      </c>
      <c r="D258" s="88" t="s">
        <v>168</v>
      </c>
      <c r="E258" s="88" t="s">
        <v>472</v>
      </c>
      <c r="F258" s="89"/>
      <c r="G258" s="90"/>
      <c r="H258" s="91">
        <v>10</v>
      </c>
      <c r="I258" s="92"/>
      <c r="J258" s="92" t="str">
        <f>IF(I258="","Enter starting date",WORKDAY.INTL(I258,H258-1,1,TATIL!A251:A272))</f>
        <v>Enter starting date</v>
      </c>
      <c r="K258" s="93">
        <f t="shared" si="24"/>
        <v>10</v>
      </c>
      <c r="L258" s="93" t="str">
        <f t="shared" ca="1" si="25"/>
        <v/>
      </c>
      <c r="M258" s="94"/>
      <c r="N258" s="94"/>
      <c r="O258" s="94"/>
      <c r="P258" s="94"/>
      <c r="Q258" s="94"/>
      <c r="R258" s="94"/>
      <c r="S258" s="94"/>
      <c r="T258" s="95"/>
    </row>
    <row r="259" spans="1:20" s="56" customFormat="1" ht="42.6" customHeight="1" x14ac:dyDescent="0.25">
      <c r="A259" s="87"/>
      <c r="B259" s="88" t="s">
        <v>393</v>
      </c>
      <c r="C259" s="88">
        <v>25.040000000000006</v>
      </c>
      <c r="D259" s="88" t="s">
        <v>169</v>
      </c>
      <c r="E259" s="88" t="s">
        <v>440</v>
      </c>
      <c r="F259" s="89"/>
      <c r="G259" s="90"/>
      <c r="H259" s="91">
        <v>1</v>
      </c>
      <c r="I259" s="92"/>
      <c r="J259" s="92" t="str">
        <f>IF(I259="","Enter starting date",WORKDAY.INTL(I259,H259-1,1,TATIL!A252:A273))</f>
        <v>Enter starting date</v>
      </c>
      <c r="K259" s="93">
        <f t="shared" si="24"/>
        <v>1</v>
      </c>
      <c r="L259" s="93" t="str">
        <f t="shared" ca="1" si="25"/>
        <v/>
      </c>
      <c r="M259" s="94"/>
      <c r="N259" s="94"/>
      <c r="O259" s="94"/>
      <c r="P259" s="94"/>
      <c r="Q259" s="94"/>
      <c r="R259" s="94"/>
      <c r="S259" s="94"/>
      <c r="T259" s="95"/>
    </row>
    <row r="260" spans="1:20" s="56" customFormat="1" ht="42.6" customHeight="1" x14ac:dyDescent="0.25">
      <c r="A260" s="87"/>
      <c r="B260" s="88" t="s">
        <v>393</v>
      </c>
      <c r="C260" s="88">
        <v>25.050000000000008</v>
      </c>
      <c r="D260" s="88" t="s">
        <v>170</v>
      </c>
      <c r="E260" s="88" t="s">
        <v>440</v>
      </c>
      <c r="F260" s="89"/>
      <c r="G260" s="90"/>
      <c r="H260" s="91">
        <v>1</v>
      </c>
      <c r="I260" s="92"/>
      <c r="J260" s="92" t="str">
        <f>IF(I260="","Enter starting date",WORKDAY.INTL(I260,H260-1,1,TATIL!A253:A274))</f>
        <v>Enter starting date</v>
      </c>
      <c r="K260" s="93">
        <f t="shared" si="24"/>
        <v>1</v>
      </c>
      <c r="L260" s="93" t="str">
        <f t="shared" ca="1" si="25"/>
        <v/>
      </c>
      <c r="M260" s="94"/>
      <c r="N260" s="94"/>
      <c r="O260" s="94"/>
      <c r="P260" s="94"/>
      <c r="Q260" s="94"/>
      <c r="R260" s="94"/>
      <c r="S260" s="94"/>
      <c r="T260" s="95"/>
    </row>
    <row r="261" spans="1:20" s="56" customFormat="1" ht="42.6" customHeight="1" x14ac:dyDescent="0.25">
      <c r="A261" s="87"/>
      <c r="B261" s="88" t="s">
        <v>393</v>
      </c>
      <c r="C261" s="88">
        <v>25.060000000000009</v>
      </c>
      <c r="D261" s="88" t="s">
        <v>171</v>
      </c>
      <c r="E261" s="88" t="s">
        <v>440</v>
      </c>
      <c r="F261" s="89"/>
      <c r="G261" s="90"/>
      <c r="H261" s="91">
        <v>1</v>
      </c>
      <c r="I261" s="92"/>
      <c r="J261" s="92" t="str">
        <f>IF(I261="","Enter starting date",WORKDAY.INTL(I261,H261-1,1,TATIL!A254:A275))</f>
        <v>Enter starting date</v>
      </c>
      <c r="K261" s="93">
        <f t="shared" si="24"/>
        <v>1</v>
      </c>
      <c r="L261" s="93" t="str">
        <f t="shared" ca="1" si="25"/>
        <v/>
      </c>
      <c r="M261" s="94"/>
      <c r="N261" s="94"/>
      <c r="O261" s="94"/>
      <c r="P261" s="94"/>
      <c r="Q261" s="94"/>
      <c r="R261" s="94"/>
      <c r="S261" s="94"/>
      <c r="T261" s="95"/>
    </row>
    <row r="262" spans="1:20" s="56" customFormat="1" ht="42.6" customHeight="1" x14ac:dyDescent="0.25">
      <c r="A262" s="87"/>
      <c r="B262" s="88" t="s">
        <v>393</v>
      </c>
      <c r="C262" s="88">
        <v>25.070000000000011</v>
      </c>
      <c r="D262" s="88" t="s">
        <v>172</v>
      </c>
      <c r="E262" s="88" t="s">
        <v>440</v>
      </c>
      <c r="F262" s="89"/>
      <c r="G262" s="90"/>
      <c r="H262" s="91">
        <v>1</v>
      </c>
      <c r="I262" s="92"/>
      <c r="J262" s="92" t="str">
        <f>IF(I262="","Enter starting date",WORKDAY.INTL(I262,H262-1,1,TATIL!A255:A276))</f>
        <v>Enter starting date</v>
      </c>
      <c r="K262" s="93">
        <f t="shared" si="24"/>
        <v>1</v>
      </c>
      <c r="L262" s="93" t="str">
        <f t="shared" ca="1" si="25"/>
        <v/>
      </c>
      <c r="M262" s="94"/>
      <c r="N262" s="94"/>
      <c r="O262" s="94"/>
      <c r="P262" s="94"/>
      <c r="Q262" s="94"/>
      <c r="R262" s="94"/>
      <c r="S262" s="94"/>
      <c r="T262" s="95"/>
    </row>
    <row r="263" spans="1:20" s="56" customFormat="1" ht="42.6" customHeight="1" x14ac:dyDescent="0.25">
      <c r="A263" s="87"/>
      <c r="B263" s="88" t="s">
        <v>393</v>
      </c>
      <c r="C263" s="88">
        <v>25.080000000000013</v>
      </c>
      <c r="D263" s="88" t="s">
        <v>173</v>
      </c>
      <c r="E263" s="88" t="s">
        <v>440</v>
      </c>
      <c r="F263" s="89"/>
      <c r="G263" s="90"/>
      <c r="H263" s="91">
        <v>1</v>
      </c>
      <c r="I263" s="92"/>
      <c r="J263" s="92" t="str">
        <f>IF(I263="","Enter starting date",WORKDAY.INTL(I263,H263-1,1,TATIL!A256:A277))</f>
        <v>Enter starting date</v>
      </c>
      <c r="K263" s="93">
        <f t="shared" si="24"/>
        <v>1</v>
      </c>
      <c r="L263" s="93" t="str">
        <f t="shared" ca="1" si="25"/>
        <v/>
      </c>
      <c r="M263" s="94"/>
      <c r="N263" s="94"/>
      <c r="O263" s="94"/>
      <c r="P263" s="94"/>
      <c r="Q263" s="94"/>
      <c r="R263" s="94"/>
      <c r="S263" s="94"/>
      <c r="T263" s="95"/>
    </row>
    <row r="264" spans="1:20" s="56" customFormat="1" ht="42.6" customHeight="1" x14ac:dyDescent="0.25">
      <c r="A264" s="87"/>
      <c r="B264" s="88" t="s">
        <v>393</v>
      </c>
      <c r="C264" s="88">
        <v>25.090000000000014</v>
      </c>
      <c r="D264" s="88" t="s">
        <v>174</v>
      </c>
      <c r="E264" s="88" t="s">
        <v>440</v>
      </c>
      <c r="F264" s="89"/>
      <c r="G264" s="90"/>
      <c r="H264" s="91">
        <v>1</v>
      </c>
      <c r="I264" s="92"/>
      <c r="J264" s="92" t="str">
        <f>IF(I264="","Enter starting date",WORKDAY.INTL(I264,H264-1,1,TATIL!A257:A278))</f>
        <v>Enter starting date</v>
      </c>
      <c r="K264" s="93">
        <f t="shared" si="24"/>
        <v>1</v>
      </c>
      <c r="L264" s="93" t="str">
        <f t="shared" ca="1" si="25"/>
        <v/>
      </c>
      <c r="M264" s="94"/>
      <c r="N264" s="94"/>
      <c r="O264" s="94"/>
      <c r="P264" s="94"/>
      <c r="Q264" s="94"/>
      <c r="R264" s="94"/>
      <c r="S264" s="94"/>
      <c r="T264" s="95"/>
    </row>
    <row r="265" spans="1:20" s="56" customFormat="1" ht="42.6" customHeight="1" x14ac:dyDescent="0.25">
      <c r="A265" s="87"/>
      <c r="B265" s="88" t="s">
        <v>393</v>
      </c>
      <c r="C265" s="88">
        <v>25.100000000000016</v>
      </c>
      <c r="D265" s="88" t="s">
        <v>175</v>
      </c>
      <c r="E265" s="88" t="s">
        <v>440</v>
      </c>
      <c r="F265" s="89"/>
      <c r="G265" s="90"/>
      <c r="H265" s="91">
        <v>1</v>
      </c>
      <c r="I265" s="92"/>
      <c r="J265" s="92" t="str">
        <f>IF(I265="","Enter starting date",WORKDAY.INTL(I265,H265-1,1,TATIL!A258:A279))</f>
        <v>Enter starting date</v>
      </c>
      <c r="K265" s="93">
        <f t="shared" si="24"/>
        <v>1</v>
      </c>
      <c r="L265" s="93" t="str">
        <f t="shared" ca="1" si="25"/>
        <v/>
      </c>
      <c r="M265" s="94"/>
      <c r="N265" s="94"/>
      <c r="O265" s="94"/>
      <c r="P265" s="94"/>
      <c r="Q265" s="94"/>
      <c r="R265" s="94"/>
      <c r="S265" s="94"/>
      <c r="T265" s="95"/>
    </row>
    <row r="266" spans="1:20" s="56" customFormat="1" ht="42.6" customHeight="1" x14ac:dyDescent="0.25">
      <c r="A266" s="87"/>
      <c r="B266" s="88" t="s">
        <v>393</v>
      </c>
      <c r="C266" s="88">
        <v>25.110000000000017</v>
      </c>
      <c r="D266" s="88" t="s">
        <v>176</v>
      </c>
      <c r="E266" s="88" t="s">
        <v>440</v>
      </c>
      <c r="F266" s="89"/>
      <c r="G266" s="90"/>
      <c r="H266" s="91">
        <v>1</v>
      </c>
      <c r="I266" s="92"/>
      <c r="J266" s="92" t="str">
        <f>IF(I266="","Enter starting date",WORKDAY.INTL(I266,H266-1,1,TATIL!A259:A280))</f>
        <v>Enter starting date</v>
      </c>
      <c r="K266" s="93">
        <f t="shared" si="24"/>
        <v>1</v>
      </c>
      <c r="L266" s="93" t="str">
        <f t="shared" ca="1" si="25"/>
        <v/>
      </c>
      <c r="M266" s="94"/>
      <c r="N266" s="94"/>
      <c r="O266" s="94"/>
      <c r="P266" s="94"/>
      <c r="Q266" s="94"/>
      <c r="R266" s="94"/>
      <c r="S266" s="94"/>
      <c r="T266" s="95"/>
    </row>
    <row r="267" spans="1:20" s="56" customFormat="1" ht="42.6" customHeight="1" x14ac:dyDescent="0.25">
      <c r="A267" s="87"/>
      <c r="B267" s="88" t="s">
        <v>393</v>
      </c>
      <c r="C267" s="88">
        <v>25.120000000000019</v>
      </c>
      <c r="D267" s="88" t="s">
        <v>553</v>
      </c>
      <c r="E267" s="88" t="s">
        <v>440</v>
      </c>
      <c r="F267" s="89"/>
      <c r="G267" s="90"/>
      <c r="H267" s="91">
        <v>1</v>
      </c>
      <c r="I267" s="92"/>
      <c r="J267" s="92" t="str">
        <f>IF(I267="","Enter starting date",WORKDAY.INTL(I267,H267-1,1,TATIL!A260:A281))</f>
        <v>Enter starting date</v>
      </c>
      <c r="K267" s="93">
        <f t="shared" si="24"/>
        <v>1</v>
      </c>
      <c r="L267" s="93" t="str">
        <f t="shared" ca="1" si="25"/>
        <v/>
      </c>
      <c r="M267" s="94"/>
      <c r="N267" s="94"/>
      <c r="O267" s="94"/>
      <c r="P267" s="94"/>
      <c r="Q267" s="94"/>
      <c r="R267" s="94"/>
      <c r="S267" s="94"/>
      <c r="T267" s="95"/>
    </row>
    <row r="268" spans="1:20" s="56" customFormat="1" ht="42.6" customHeight="1" x14ac:dyDescent="0.25">
      <c r="A268" s="87"/>
      <c r="B268" s="88" t="s">
        <v>436</v>
      </c>
      <c r="C268" s="88">
        <v>25.13</v>
      </c>
      <c r="D268" s="88" t="s">
        <v>49</v>
      </c>
      <c r="E268" s="88" t="s">
        <v>406</v>
      </c>
      <c r="F268" s="89"/>
      <c r="G268" s="90"/>
      <c r="H268" s="91">
        <v>2</v>
      </c>
      <c r="I268" s="92"/>
      <c r="J268" s="92" t="str">
        <f>IF(I268="","Enter starting date",WORKDAY.INTL(I268,H268-1,1,TATIL!A261:A282))</f>
        <v>Enter starting date</v>
      </c>
      <c r="K268" s="93">
        <f t="shared" si="24"/>
        <v>2</v>
      </c>
      <c r="L268" s="93" t="str">
        <f t="shared" ca="1" si="25"/>
        <v/>
      </c>
      <c r="M268" s="94"/>
      <c r="N268" s="94"/>
      <c r="O268" s="94"/>
      <c r="P268" s="94"/>
      <c r="Q268" s="94"/>
      <c r="R268" s="94"/>
      <c r="S268" s="94"/>
      <c r="T268" s="95"/>
    </row>
    <row r="269" spans="1:20" s="56" customFormat="1" ht="42.6" customHeight="1" x14ac:dyDescent="0.25">
      <c r="A269" s="87"/>
      <c r="B269" s="88" t="s">
        <v>392</v>
      </c>
      <c r="C269" s="88">
        <v>26</v>
      </c>
      <c r="D269" s="88" t="s">
        <v>554</v>
      </c>
      <c r="E269" s="88" t="s">
        <v>440</v>
      </c>
      <c r="F269" s="89"/>
      <c r="G269" s="90"/>
      <c r="H269" s="91">
        <v>4</v>
      </c>
      <c r="I269" s="92"/>
      <c r="J269" s="92" t="str">
        <f>IF(I269="","Enter starting date",WORKDAY.INTL(I269,H269-1,1,TATIL!A262:A283))</f>
        <v>Enter starting date</v>
      </c>
      <c r="K269" s="93">
        <f t="shared" si="24"/>
        <v>4</v>
      </c>
      <c r="L269" s="93" t="e">
        <f t="shared" ca="1" si="25"/>
        <v>#VALUE!</v>
      </c>
      <c r="M269" s="94"/>
      <c r="N269" s="94"/>
      <c r="O269" s="94"/>
      <c r="P269" s="94"/>
      <c r="Q269" s="94"/>
      <c r="R269" s="94"/>
      <c r="S269" s="94"/>
      <c r="T269" s="95"/>
    </row>
    <row r="270" spans="1:20" s="56" customFormat="1" ht="42.6" customHeight="1" x14ac:dyDescent="0.25">
      <c r="A270" s="87"/>
      <c r="B270" s="88" t="s">
        <v>393</v>
      </c>
      <c r="C270" s="88">
        <v>26.01</v>
      </c>
      <c r="D270" s="88" t="s">
        <v>555</v>
      </c>
      <c r="E270" s="88" t="s">
        <v>440</v>
      </c>
      <c r="F270" s="89"/>
      <c r="G270" s="90"/>
      <c r="H270" s="91">
        <v>2</v>
      </c>
      <c r="I270" s="92"/>
      <c r="J270" s="92" t="str">
        <f>IF(I270="","Enter starting date",WORKDAY.INTL(I270,H270-1,1,TATIL!A263:A284))</f>
        <v>Enter starting date</v>
      </c>
      <c r="K270" s="93">
        <f t="shared" si="24"/>
        <v>2</v>
      </c>
      <c r="L270" s="93" t="str">
        <f t="shared" ca="1" si="25"/>
        <v/>
      </c>
      <c r="M270" s="94"/>
      <c r="N270" s="94"/>
      <c r="O270" s="94"/>
      <c r="P270" s="94"/>
      <c r="Q270" s="94"/>
      <c r="R270" s="94"/>
      <c r="S270" s="94"/>
      <c r="T270" s="95"/>
    </row>
    <row r="271" spans="1:20" s="56" customFormat="1" ht="42.6" customHeight="1" x14ac:dyDescent="0.25">
      <c r="A271" s="87"/>
      <c r="B271" s="88" t="s">
        <v>393</v>
      </c>
      <c r="C271" s="88">
        <v>26.020000000000003</v>
      </c>
      <c r="D271" s="88" t="s">
        <v>186</v>
      </c>
      <c r="E271" s="88" t="s">
        <v>440</v>
      </c>
      <c r="F271" s="89"/>
      <c r="G271" s="90"/>
      <c r="H271" s="91">
        <v>2</v>
      </c>
      <c r="I271" s="92"/>
      <c r="J271" s="92" t="str">
        <f>IF(I271="","Enter starting date",WORKDAY.INTL(I271,H271-1,1,TATIL!A264:A285))</f>
        <v>Enter starting date</v>
      </c>
      <c r="K271" s="93">
        <f t="shared" si="24"/>
        <v>2</v>
      </c>
      <c r="L271" s="93" t="str">
        <f t="shared" ca="1" si="25"/>
        <v/>
      </c>
      <c r="M271" s="94"/>
      <c r="N271" s="94"/>
      <c r="O271" s="94"/>
      <c r="P271" s="94"/>
      <c r="Q271" s="94"/>
      <c r="R271" s="94"/>
      <c r="S271" s="94"/>
      <c r="T271" s="95"/>
    </row>
    <row r="272" spans="1:20" s="56" customFormat="1" ht="42.6" customHeight="1" x14ac:dyDescent="0.25">
      <c r="A272" s="87"/>
      <c r="B272" s="88" t="s">
        <v>393</v>
      </c>
      <c r="C272" s="88">
        <v>26.030000000000005</v>
      </c>
      <c r="D272" s="88" t="s">
        <v>187</v>
      </c>
      <c r="E272" s="88" t="s">
        <v>440</v>
      </c>
      <c r="F272" s="89"/>
      <c r="G272" s="90"/>
      <c r="H272" s="91">
        <v>2</v>
      </c>
      <c r="I272" s="92"/>
      <c r="J272" s="92" t="str">
        <f>IF(I272="","Enter starting date",WORKDAY.INTL(I272,H272-1,1,TATIL!A265:A286))</f>
        <v>Enter starting date</v>
      </c>
      <c r="K272" s="93">
        <f t="shared" ref="K272:K292" si="26">H272-G272</f>
        <v>2</v>
      </c>
      <c r="L272" s="93" t="str">
        <f t="shared" ref="L272:L292" ca="1" si="27">IF(B272="Main",IF(F272=1,_xlfn.DAYS(J272,N272),IF(_xlfn.DAYS(J272,TODAY())&gt;0,0,_xlfn.DAYS(J272,TODAY()))),"")</f>
        <v/>
      </c>
      <c r="M272" s="94"/>
      <c r="N272" s="94"/>
      <c r="O272" s="94"/>
      <c r="P272" s="94"/>
      <c r="Q272" s="94"/>
      <c r="R272" s="94"/>
      <c r="S272" s="94"/>
      <c r="T272" s="95"/>
    </row>
    <row r="273" spans="1:20" s="56" customFormat="1" ht="42.6" customHeight="1" x14ac:dyDescent="0.25">
      <c r="A273" s="87"/>
      <c r="B273" s="88" t="s">
        <v>393</v>
      </c>
      <c r="C273" s="88">
        <v>26.040000000000006</v>
      </c>
      <c r="D273" s="88" t="s">
        <v>188</v>
      </c>
      <c r="E273" s="88" t="s">
        <v>440</v>
      </c>
      <c r="F273" s="89"/>
      <c r="G273" s="90"/>
      <c r="H273" s="91">
        <v>2</v>
      </c>
      <c r="I273" s="92"/>
      <c r="J273" s="92" t="str">
        <f>IF(I273="","Enter starting date",WORKDAY.INTL(I273,H273-1,1,TATIL!A266:A287))</f>
        <v>Enter starting date</v>
      </c>
      <c r="K273" s="93">
        <f t="shared" si="26"/>
        <v>2</v>
      </c>
      <c r="L273" s="93" t="str">
        <f t="shared" ca="1" si="27"/>
        <v/>
      </c>
      <c r="M273" s="94"/>
      <c r="N273" s="94"/>
      <c r="O273" s="94"/>
      <c r="P273" s="94"/>
      <c r="Q273" s="94"/>
      <c r="R273" s="94"/>
      <c r="S273" s="94"/>
      <c r="T273" s="95"/>
    </row>
    <row r="274" spans="1:20" s="56" customFormat="1" ht="42.6" customHeight="1" x14ac:dyDescent="0.25">
      <c r="A274" s="87"/>
      <c r="B274" s="88" t="s">
        <v>393</v>
      </c>
      <c r="C274" s="88">
        <v>26.050000000000008</v>
      </c>
      <c r="D274" s="88" t="s">
        <v>49</v>
      </c>
      <c r="E274" s="88" t="s">
        <v>406</v>
      </c>
      <c r="F274" s="89"/>
      <c r="G274" s="90"/>
      <c r="H274" s="91">
        <v>2</v>
      </c>
      <c r="I274" s="92"/>
      <c r="J274" s="92" t="str">
        <f>IF(I274="","Enter starting date",WORKDAY.INTL(I274,H274-1,1,TATIL!A267:A288))</f>
        <v>Enter starting date</v>
      </c>
      <c r="K274" s="93">
        <f t="shared" si="26"/>
        <v>2</v>
      </c>
      <c r="L274" s="93" t="str">
        <f t="shared" ca="1" si="27"/>
        <v/>
      </c>
      <c r="M274" s="94"/>
      <c r="N274" s="94"/>
      <c r="O274" s="94"/>
      <c r="P274" s="94"/>
      <c r="Q274" s="94"/>
      <c r="R274" s="94"/>
      <c r="S274" s="94"/>
      <c r="T274" s="95"/>
    </row>
    <row r="275" spans="1:20" s="56" customFormat="1" ht="42.6" customHeight="1" x14ac:dyDescent="0.25">
      <c r="A275" s="87"/>
      <c r="B275" s="88" t="s">
        <v>392</v>
      </c>
      <c r="C275" s="88">
        <v>27</v>
      </c>
      <c r="D275" s="88" t="s">
        <v>556</v>
      </c>
      <c r="E275" s="88" t="s">
        <v>440</v>
      </c>
      <c r="F275" s="89"/>
      <c r="G275" s="90"/>
      <c r="H275" s="91">
        <v>4</v>
      </c>
      <c r="I275" s="92"/>
      <c r="J275" s="92" t="str">
        <f>IF(I275="","Enter starting date",WORKDAY.INTL(I275,H275-1,1,TATIL!A268:A289))</f>
        <v>Enter starting date</v>
      </c>
      <c r="K275" s="93">
        <f t="shared" si="26"/>
        <v>4</v>
      </c>
      <c r="L275" s="93" t="e">
        <f t="shared" ca="1" si="27"/>
        <v>#VALUE!</v>
      </c>
      <c r="M275" s="94"/>
      <c r="N275" s="94"/>
      <c r="O275" s="94"/>
      <c r="P275" s="94"/>
      <c r="Q275" s="94"/>
      <c r="R275" s="94"/>
      <c r="S275" s="94"/>
      <c r="T275" s="95"/>
    </row>
    <row r="276" spans="1:20" s="56" customFormat="1" ht="42.6" customHeight="1" x14ac:dyDescent="0.25">
      <c r="A276" s="87"/>
      <c r="B276" s="88" t="s">
        <v>393</v>
      </c>
      <c r="C276" s="88">
        <v>27.01</v>
      </c>
      <c r="D276" s="88" t="s">
        <v>189</v>
      </c>
      <c r="E276" s="88" t="s">
        <v>440</v>
      </c>
      <c r="F276" s="89"/>
      <c r="G276" s="90"/>
      <c r="H276" s="91">
        <v>2</v>
      </c>
      <c r="I276" s="92"/>
      <c r="J276" s="92" t="str">
        <f>IF(I276="","Enter starting date",WORKDAY.INTL(I276,H276-1,1,TATIL!A269:A290))</f>
        <v>Enter starting date</v>
      </c>
      <c r="K276" s="93">
        <f t="shared" si="26"/>
        <v>2</v>
      </c>
      <c r="L276" s="93" t="str">
        <f t="shared" ca="1" si="27"/>
        <v/>
      </c>
      <c r="M276" s="94"/>
      <c r="N276" s="94"/>
      <c r="O276" s="94"/>
      <c r="P276" s="94"/>
      <c r="Q276" s="94"/>
      <c r="R276" s="94"/>
      <c r="S276" s="94"/>
      <c r="T276" s="95"/>
    </row>
    <row r="277" spans="1:20" s="56" customFormat="1" ht="42.6" customHeight="1" x14ac:dyDescent="0.25">
      <c r="A277" s="87"/>
      <c r="B277" s="88" t="s">
        <v>393</v>
      </c>
      <c r="C277" s="88">
        <v>27.020000000000003</v>
      </c>
      <c r="D277" s="88" t="s">
        <v>190</v>
      </c>
      <c r="E277" s="88" t="s">
        <v>440</v>
      </c>
      <c r="F277" s="89"/>
      <c r="G277" s="90"/>
      <c r="H277" s="91">
        <v>2</v>
      </c>
      <c r="I277" s="92"/>
      <c r="J277" s="92" t="str">
        <f>IF(I277="","Enter starting date",WORKDAY.INTL(I277,H277-1,1,TATIL!A270:A291))</f>
        <v>Enter starting date</v>
      </c>
      <c r="K277" s="93">
        <f t="shared" si="26"/>
        <v>2</v>
      </c>
      <c r="L277" s="93" t="str">
        <f t="shared" ca="1" si="27"/>
        <v/>
      </c>
      <c r="M277" s="94"/>
      <c r="N277" s="94"/>
      <c r="O277" s="94"/>
      <c r="P277" s="94"/>
      <c r="Q277" s="94"/>
      <c r="R277" s="94"/>
      <c r="S277" s="94"/>
      <c r="T277" s="95"/>
    </row>
    <row r="278" spans="1:20" s="56" customFormat="1" ht="42.6" customHeight="1" x14ac:dyDescent="0.25">
      <c r="A278" s="87"/>
      <c r="B278" s="88" t="s">
        <v>436</v>
      </c>
      <c r="C278" s="88">
        <v>27.030000000000005</v>
      </c>
      <c r="D278" s="88" t="s">
        <v>49</v>
      </c>
      <c r="E278" s="88" t="s">
        <v>406</v>
      </c>
      <c r="F278" s="89"/>
      <c r="G278" s="90"/>
      <c r="H278" s="91">
        <v>2</v>
      </c>
      <c r="I278" s="92"/>
      <c r="J278" s="92" t="str">
        <f>IF(I278="","Enter starting date",WORKDAY.INTL(I278,H278-1,1,TATIL!A271:A292))</f>
        <v>Enter starting date</v>
      </c>
      <c r="K278" s="93">
        <f t="shared" si="26"/>
        <v>2</v>
      </c>
      <c r="L278" s="93" t="str">
        <f t="shared" ca="1" si="27"/>
        <v/>
      </c>
      <c r="M278" s="94"/>
      <c r="N278" s="94"/>
      <c r="O278" s="94"/>
      <c r="P278" s="94"/>
      <c r="Q278" s="94"/>
      <c r="R278" s="94"/>
      <c r="S278" s="94"/>
      <c r="T278" s="95"/>
    </row>
    <row r="279" spans="1:20" s="56" customFormat="1" ht="42.6" customHeight="1" x14ac:dyDescent="0.25">
      <c r="A279" s="87"/>
      <c r="B279" s="88" t="s">
        <v>392</v>
      </c>
      <c r="C279" s="88">
        <v>28</v>
      </c>
      <c r="D279" s="88" t="s">
        <v>557</v>
      </c>
      <c r="E279" s="88" t="s">
        <v>440</v>
      </c>
      <c r="F279" s="89"/>
      <c r="G279" s="90"/>
      <c r="H279" s="91">
        <v>27</v>
      </c>
      <c r="I279" s="92"/>
      <c r="J279" s="92" t="str">
        <f>IF(I279="","Enter starting date",WORKDAY.INTL(I279,H279-1,1,TATIL!A272:A293))</f>
        <v>Enter starting date</v>
      </c>
      <c r="K279" s="93">
        <f t="shared" si="26"/>
        <v>27</v>
      </c>
      <c r="L279" s="93" t="e">
        <f t="shared" ca="1" si="27"/>
        <v>#VALUE!</v>
      </c>
      <c r="M279" s="94"/>
      <c r="N279" s="94"/>
      <c r="O279" s="94"/>
      <c r="P279" s="94"/>
      <c r="Q279" s="94"/>
      <c r="R279" s="94"/>
      <c r="S279" s="94"/>
      <c r="T279" s="95"/>
    </row>
    <row r="280" spans="1:20" s="56" customFormat="1" ht="42.6" customHeight="1" x14ac:dyDescent="0.25">
      <c r="A280" s="87"/>
      <c r="B280" s="88" t="s">
        <v>393</v>
      </c>
      <c r="C280" s="88">
        <v>28.01</v>
      </c>
      <c r="D280" s="88" t="s">
        <v>191</v>
      </c>
      <c r="E280" s="88" t="s">
        <v>440</v>
      </c>
      <c r="F280" s="89"/>
      <c r="G280" s="90"/>
      <c r="H280" s="91">
        <v>1</v>
      </c>
      <c r="I280" s="92"/>
      <c r="J280" s="92" t="str">
        <f>IF(I280="","Enter starting date",WORKDAY.INTL(I280,H280-1,1,TATIL!A273:A294))</f>
        <v>Enter starting date</v>
      </c>
      <c r="K280" s="93">
        <f t="shared" si="26"/>
        <v>1</v>
      </c>
      <c r="L280" s="93" t="str">
        <f t="shared" ca="1" si="27"/>
        <v/>
      </c>
      <c r="M280" s="94"/>
      <c r="N280" s="94"/>
      <c r="O280" s="94"/>
      <c r="P280" s="94"/>
      <c r="Q280" s="94"/>
      <c r="R280" s="94"/>
      <c r="S280" s="94"/>
      <c r="T280" s="95"/>
    </row>
    <row r="281" spans="1:20" s="56" customFormat="1" ht="42.6" customHeight="1" x14ac:dyDescent="0.25">
      <c r="A281" s="87"/>
      <c r="B281" s="88" t="s">
        <v>393</v>
      </c>
      <c r="C281" s="88">
        <v>28.020000000000003</v>
      </c>
      <c r="D281" s="88" t="s">
        <v>192</v>
      </c>
      <c r="E281" s="88" t="s">
        <v>440</v>
      </c>
      <c r="F281" s="89"/>
      <c r="G281" s="90"/>
      <c r="H281" s="91">
        <v>4</v>
      </c>
      <c r="I281" s="92"/>
      <c r="J281" s="92" t="str">
        <f>IF(I281="","Enter starting date",WORKDAY.INTL(I281,H281-1,1,TATIL!A274:A295))</f>
        <v>Enter starting date</v>
      </c>
      <c r="K281" s="93">
        <f t="shared" si="26"/>
        <v>4</v>
      </c>
      <c r="L281" s="93" t="str">
        <f t="shared" ca="1" si="27"/>
        <v/>
      </c>
      <c r="M281" s="94"/>
      <c r="N281" s="94"/>
      <c r="O281" s="94"/>
      <c r="P281" s="94"/>
      <c r="Q281" s="94"/>
      <c r="R281" s="94"/>
      <c r="S281" s="94"/>
      <c r="T281" s="95"/>
    </row>
    <row r="282" spans="1:20" s="56" customFormat="1" ht="42.6" customHeight="1" x14ac:dyDescent="0.25">
      <c r="A282" s="87"/>
      <c r="B282" s="88" t="s">
        <v>393</v>
      </c>
      <c r="C282" s="88">
        <v>28.030000000000005</v>
      </c>
      <c r="D282" s="88" t="s">
        <v>558</v>
      </c>
      <c r="E282" s="88" t="s">
        <v>440</v>
      </c>
      <c r="F282" s="89"/>
      <c r="G282" s="90"/>
      <c r="H282" s="91">
        <v>4</v>
      </c>
      <c r="I282" s="92"/>
      <c r="J282" s="92" t="str">
        <f>IF(I282="","Enter starting date",WORKDAY.INTL(I282,H282-1,1,TATIL!A275:A296))</f>
        <v>Enter starting date</v>
      </c>
      <c r="K282" s="93">
        <f t="shared" si="26"/>
        <v>4</v>
      </c>
      <c r="L282" s="93" t="str">
        <f t="shared" ca="1" si="27"/>
        <v/>
      </c>
      <c r="M282" s="94"/>
      <c r="N282" s="94"/>
      <c r="O282" s="94"/>
      <c r="P282" s="94"/>
      <c r="Q282" s="94"/>
      <c r="R282" s="94"/>
      <c r="S282" s="94"/>
      <c r="T282" s="95"/>
    </row>
    <row r="283" spans="1:20" s="56" customFormat="1" ht="42.6" customHeight="1" x14ac:dyDescent="0.25">
      <c r="A283" s="87"/>
      <c r="B283" s="88" t="s">
        <v>393</v>
      </c>
      <c r="C283" s="88">
        <v>28.040000000000006</v>
      </c>
      <c r="D283" s="88" t="s">
        <v>193</v>
      </c>
      <c r="E283" s="88" t="s">
        <v>440</v>
      </c>
      <c r="F283" s="89"/>
      <c r="G283" s="90"/>
      <c r="H283" s="91">
        <v>4</v>
      </c>
      <c r="I283" s="92"/>
      <c r="J283" s="92" t="str">
        <f>IF(I283="","Enter starting date",WORKDAY.INTL(I283,H283-1,1,TATIL!A276:A297))</f>
        <v>Enter starting date</v>
      </c>
      <c r="K283" s="93">
        <f t="shared" si="26"/>
        <v>4</v>
      </c>
      <c r="L283" s="93" t="str">
        <f t="shared" ca="1" si="27"/>
        <v/>
      </c>
      <c r="M283" s="94"/>
      <c r="N283" s="94"/>
      <c r="O283" s="94"/>
      <c r="P283" s="94"/>
      <c r="Q283" s="94"/>
      <c r="R283" s="94"/>
      <c r="S283" s="94"/>
      <c r="T283" s="95"/>
    </row>
    <row r="284" spans="1:20" s="56" customFormat="1" ht="42.6" customHeight="1" x14ac:dyDescent="0.25">
      <c r="A284" s="87"/>
      <c r="B284" s="88" t="s">
        <v>393</v>
      </c>
      <c r="C284" s="88">
        <v>28.050000000000008</v>
      </c>
      <c r="D284" s="88" t="s">
        <v>194</v>
      </c>
      <c r="E284" s="88" t="s">
        <v>559</v>
      </c>
      <c r="F284" s="89"/>
      <c r="G284" s="90"/>
      <c r="H284" s="91">
        <v>4</v>
      </c>
      <c r="I284" s="92"/>
      <c r="J284" s="92" t="str">
        <f>IF(I284="","Enter starting date",WORKDAY.INTL(I284,H284-1,1,TATIL!A277:A298))</f>
        <v>Enter starting date</v>
      </c>
      <c r="K284" s="93">
        <f t="shared" si="26"/>
        <v>4</v>
      </c>
      <c r="L284" s="93" t="str">
        <f t="shared" ca="1" si="27"/>
        <v/>
      </c>
      <c r="M284" s="94"/>
      <c r="N284" s="94"/>
      <c r="O284" s="94"/>
      <c r="P284" s="94"/>
      <c r="Q284" s="94"/>
      <c r="R284" s="94"/>
      <c r="S284" s="94"/>
      <c r="T284" s="95"/>
    </row>
    <row r="285" spans="1:20" s="56" customFormat="1" ht="42.6" customHeight="1" x14ac:dyDescent="0.25">
      <c r="A285" s="87"/>
      <c r="B285" s="88" t="s">
        <v>393</v>
      </c>
      <c r="C285" s="88">
        <v>28.060000000000009</v>
      </c>
      <c r="D285" s="88" t="s">
        <v>560</v>
      </c>
      <c r="E285" s="88" t="s">
        <v>473</v>
      </c>
      <c r="F285" s="89"/>
      <c r="G285" s="90"/>
      <c r="H285" s="91">
        <v>4</v>
      </c>
      <c r="I285" s="92"/>
      <c r="J285" s="92" t="str">
        <f>IF(I285="","Enter starting date",WORKDAY.INTL(I285,H285-1,1,TATIL!A278:A299))</f>
        <v>Enter starting date</v>
      </c>
      <c r="K285" s="93">
        <f t="shared" si="26"/>
        <v>4</v>
      </c>
      <c r="L285" s="93" t="str">
        <f t="shared" ca="1" si="27"/>
        <v/>
      </c>
      <c r="M285" s="94"/>
      <c r="N285" s="94"/>
      <c r="O285" s="94"/>
      <c r="P285" s="94"/>
      <c r="Q285" s="94"/>
      <c r="R285" s="94"/>
      <c r="S285" s="94"/>
      <c r="T285" s="95"/>
    </row>
    <row r="286" spans="1:20" s="56" customFormat="1" ht="42.6" customHeight="1" x14ac:dyDescent="0.25">
      <c r="A286" s="87"/>
      <c r="B286" s="88" t="s">
        <v>393</v>
      </c>
      <c r="C286" s="88">
        <v>28.070000000000011</v>
      </c>
      <c r="D286" s="88" t="s">
        <v>561</v>
      </c>
      <c r="E286" s="88" t="s">
        <v>473</v>
      </c>
      <c r="F286" s="89"/>
      <c r="G286" s="90"/>
      <c r="H286" s="91">
        <v>4</v>
      </c>
      <c r="I286" s="92"/>
      <c r="J286" s="92" t="str">
        <f>IF(I286="","Enter starting date",WORKDAY.INTL(I286,H286-1,1,TATIL!A279:A300))</f>
        <v>Enter starting date</v>
      </c>
      <c r="K286" s="93">
        <f t="shared" si="26"/>
        <v>4</v>
      </c>
      <c r="L286" s="93" t="str">
        <f t="shared" ca="1" si="27"/>
        <v/>
      </c>
      <c r="M286" s="94"/>
      <c r="N286" s="94"/>
      <c r="O286" s="94"/>
      <c r="P286" s="94"/>
      <c r="Q286" s="94"/>
      <c r="R286" s="94"/>
      <c r="S286" s="94"/>
      <c r="T286" s="95"/>
    </row>
    <row r="287" spans="1:20" s="56" customFormat="1" ht="42.6" customHeight="1" x14ac:dyDescent="0.25">
      <c r="A287" s="87"/>
      <c r="B287" s="88" t="s">
        <v>436</v>
      </c>
      <c r="C287" s="88">
        <v>28.080000000000013</v>
      </c>
      <c r="D287" s="88" t="s">
        <v>49</v>
      </c>
      <c r="E287" s="88" t="s">
        <v>406</v>
      </c>
      <c r="F287" s="89"/>
      <c r="G287" s="90"/>
      <c r="H287" s="91">
        <v>2</v>
      </c>
      <c r="I287" s="92"/>
      <c r="J287" s="92" t="str">
        <f>IF(I287="","Enter starting date",WORKDAY.INTL(I287,H287-1,1,TATIL!A280:A301))</f>
        <v>Enter starting date</v>
      </c>
      <c r="K287" s="93">
        <f t="shared" si="26"/>
        <v>2</v>
      </c>
      <c r="L287" s="93" t="str">
        <f t="shared" ca="1" si="27"/>
        <v/>
      </c>
      <c r="M287" s="94"/>
      <c r="N287" s="94"/>
      <c r="O287" s="94"/>
      <c r="P287" s="94"/>
      <c r="Q287" s="94"/>
      <c r="R287" s="94"/>
      <c r="S287" s="94"/>
      <c r="T287" s="95"/>
    </row>
    <row r="288" spans="1:20" s="56" customFormat="1" ht="42.6" customHeight="1" x14ac:dyDescent="0.25">
      <c r="A288" s="87"/>
      <c r="B288" s="88" t="s">
        <v>392</v>
      </c>
      <c r="C288" s="88">
        <v>29</v>
      </c>
      <c r="D288" s="88" t="s">
        <v>195</v>
      </c>
      <c r="E288" s="88" t="s">
        <v>406</v>
      </c>
      <c r="F288" s="89"/>
      <c r="G288" s="90"/>
      <c r="H288" s="91">
        <v>10</v>
      </c>
      <c r="I288" s="92"/>
      <c r="J288" s="92" t="str">
        <f>IF(I288="","Enter starting date",WORKDAY.INTL(I288,H288-1,1,TATIL!A281:A302))</f>
        <v>Enter starting date</v>
      </c>
      <c r="K288" s="93">
        <f t="shared" si="26"/>
        <v>10</v>
      </c>
      <c r="L288" s="93" t="e">
        <f t="shared" ca="1" si="27"/>
        <v>#VALUE!</v>
      </c>
      <c r="M288" s="94"/>
      <c r="N288" s="94"/>
      <c r="O288" s="94"/>
      <c r="P288" s="94"/>
      <c r="Q288" s="94"/>
      <c r="R288" s="94"/>
      <c r="S288" s="94"/>
      <c r="T288" s="95"/>
    </row>
    <row r="289" spans="1:20" s="56" customFormat="1" ht="42.6" customHeight="1" x14ac:dyDescent="0.25">
      <c r="A289" s="87"/>
      <c r="B289" s="88" t="s">
        <v>393</v>
      </c>
      <c r="C289" s="88">
        <v>29.01</v>
      </c>
      <c r="D289" s="88" t="s">
        <v>562</v>
      </c>
      <c r="E289" s="88" t="s">
        <v>406</v>
      </c>
      <c r="F289" s="89"/>
      <c r="G289" s="90"/>
      <c r="H289" s="91">
        <v>3</v>
      </c>
      <c r="I289" s="92"/>
      <c r="J289" s="92" t="str">
        <f>IF(I289="","Enter starting date",WORKDAY.INTL(I289,H289-1,1,TATIL!A282:A303))</f>
        <v>Enter starting date</v>
      </c>
      <c r="K289" s="93">
        <f t="shared" si="26"/>
        <v>3</v>
      </c>
      <c r="L289" s="93" t="str">
        <f t="shared" ca="1" si="27"/>
        <v/>
      </c>
      <c r="M289" s="94"/>
      <c r="N289" s="94"/>
      <c r="O289" s="94"/>
      <c r="P289" s="94"/>
      <c r="Q289" s="94"/>
      <c r="R289" s="94"/>
      <c r="S289" s="94"/>
      <c r="T289" s="95"/>
    </row>
    <row r="290" spans="1:20" s="56" customFormat="1" ht="42.6" customHeight="1" x14ac:dyDescent="0.25">
      <c r="A290" s="87"/>
      <c r="B290" s="88" t="s">
        <v>393</v>
      </c>
      <c r="C290" s="88">
        <v>29.020000000000003</v>
      </c>
      <c r="D290" s="88" t="s">
        <v>563</v>
      </c>
      <c r="E290" s="88" t="s">
        <v>406</v>
      </c>
      <c r="F290" s="89"/>
      <c r="G290" s="90"/>
      <c r="H290" s="91">
        <v>3</v>
      </c>
      <c r="I290" s="92"/>
      <c r="J290" s="92" t="str">
        <f>IF(I290="","Enter starting date",WORKDAY.INTL(I290,H290-1,1,TATIL!A283:A304))</f>
        <v>Enter starting date</v>
      </c>
      <c r="K290" s="93">
        <f t="shared" si="26"/>
        <v>3</v>
      </c>
      <c r="L290" s="93" t="str">
        <f t="shared" ca="1" si="27"/>
        <v/>
      </c>
      <c r="M290" s="94"/>
      <c r="N290" s="94"/>
      <c r="O290" s="94"/>
      <c r="P290" s="94"/>
      <c r="Q290" s="94"/>
      <c r="R290" s="94"/>
      <c r="S290" s="94"/>
      <c r="T290" s="95"/>
    </row>
    <row r="291" spans="1:20" s="56" customFormat="1" ht="42.6" customHeight="1" x14ac:dyDescent="0.25">
      <c r="A291" s="87"/>
      <c r="B291" s="88" t="s">
        <v>393</v>
      </c>
      <c r="C291" s="88">
        <v>29.030000000000005</v>
      </c>
      <c r="D291" s="88" t="s">
        <v>564</v>
      </c>
      <c r="E291" s="88" t="s">
        <v>406</v>
      </c>
      <c r="F291" s="89"/>
      <c r="G291" s="90"/>
      <c r="H291" s="91">
        <v>3</v>
      </c>
      <c r="I291" s="92"/>
      <c r="J291" s="92" t="str">
        <f>IF(I291="","Enter starting date",WORKDAY.INTL(I291,H291-1,1,TATIL!A284:A305))</f>
        <v>Enter starting date</v>
      </c>
      <c r="K291" s="93">
        <f t="shared" si="26"/>
        <v>3</v>
      </c>
      <c r="L291" s="93" t="str">
        <f t="shared" ca="1" si="27"/>
        <v/>
      </c>
      <c r="M291" s="94"/>
      <c r="N291" s="94"/>
      <c r="O291" s="94"/>
      <c r="P291" s="94"/>
      <c r="Q291" s="94"/>
      <c r="R291" s="94"/>
      <c r="S291" s="94"/>
      <c r="T291" s="95"/>
    </row>
    <row r="292" spans="1:20" s="56" customFormat="1" ht="42.6" customHeight="1" x14ac:dyDescent="0.25">
      <c r="A292" s="87"/>
      <c r="B292" s="88" t="s">
        <v>436</v>
      </c>
      <c r="C292" s="88">
        <v>29.040000000000006</v>
      </c>
      <c r="D292" s="88" t="s">
        <v>565</v>
      </c>
      <c r="E292" s="88" t="s">
        <v>406</v>
      </c>
      <c r="F292" s="89"/>
      <c r="G292" s="90"/>
      <c r="H292" s="91">
        <v>1</v>
      </c>
      <c r="I292" s="92"/>
      <c r="J292" s="92" t="str">
        <f>IF(I292="","Enter starting date",WORKDAY.INTL(I292,H292-1,1,TATIL!A285:A306))</f>
        <v>Enter starting date</v>
      </c>
      <c r="K292" s="93">
        <f t="shared" si="26"/>
        <v>1</v>
      </c>
      <c r="L292" s="93" t="str">
        <f t="shared" ca="1" si="27"/>
        <v/>
      </c>
      <c r="M292" s="94"/>
      <c r="N292" s="94"/>
      <c r="O292" s="94"/>
      <c r="P292" s="94"/>
      <c r="Q292" s="94"/>
      <c r="R292" s="94"/>
      <c r="S292" s="94"/>
      <c r="T292" s="95"/>
    </row>
  </sheetData>
  <autoFilter ref="B8:T207" xr:uid="{08EDAAD7-FADF-43B3-8ADD-BF192C2A16F0}"/>
  <mergeCells count="19">
    <mergeCell ref="B7:B8"/>
    <mergeCell ref="A7:A8"/>
    <mergeCell ref="A1:A6"/>
    <mergeCell ref="I1:I2"/>
    <mergeCell ref="I5:I6"/>
    <mergeCell ref="L5:L6"/>
    <mergeCell ref="D1:E6"/>
    <mergeCell ref="G1:H1"/>
    <mergeCell ref="G2:H2"/>
    <mergeCell ref="G5:H5"/>
    <mergeCell ref="G6:H6"/>
    <mergeCell ref="J1:K2"/>
    <mergeCell ref="J3:K4"/>
    <mergeCell ref="J5:K6"/>
    <mergeCell ref="G3:H3"/>
    <mergeCell ref="I3:I4"/>
    <mergeCell ref="G4:H4"/>
    <mergeCell ref="L3:L4"/>
    <mergeCell ref="L1:L2"/>
  </mergeCells>
  <conditionalFormatting sqref="L1:L4">
    <cfRule type="dataBar" priority="13">
      <dataBar>
        <cfvo type="num" val="0"/>
        <cfvo type="num" val="1"/>
        <color rgb="FF00B050"/>
      </dataBar>
      <extLst>
        <ext xmlns:x14="http://schemas.microsoft.com/office/spreadsheetml/2009/9/main" uri="{B025F937-C7B1-47D3-B67F-A62EFF666E3E}">
          <x14:id>{A67610EC-A8A9-4E84-B25A-664165555D13}</x14:id>
        </ext>
      </extLst>
    </cfRule>
  </conditionalFormatting>
  <conditionalFormatting sqref="F9:F999">
    <cfRule type="dataBar" priority="6">
      <dataBar>
        <cfvo type="num" val="0"/>
        <cfvo type="num" val="1"/>
        <color rgb="FF00B050"/>
      </dataBar>
      <extLst>
        <ext xmlns:x14="http://schemas.microsoft.com/office/spreadsheetml/2009/9/main" uri="{B025F937-C7B1-47D3-B67F-A62EFF666E3E}">
          <x14:id>{B136D885-216B-42C5-AB79-E6E4D5C41C94}</x14:id>
        </ext>
      </extLst>
    </cfRule>
  </conditionalFormatting>
  <conditionalFormatting sqref="C9:L999">
    <cfRule type="expression" dxfId="9" priority="10">
      <formula>($L9&lt;0)</formula>
    </cfRule>
    <cfRule type="expression" dxfId="8" priority="11">
      <formula>AND($F9&gt;0,$F9&lt;1)</formula>
    </cfRule>
    <cfRule type="expression" dxfId="7" priority="12">
      <formula>($F9=1)</formula>
    </cfRule>
  </conditionalFormatting>
  <conditionalFormatting sqref="A9:T999">
    <cfRule type="expression" dxfId="6" priority="2">
      <formula>$B9="Main"</formula>
    </cfRule>
    <cfRule type="expression" dxfId="5" priority="1">
      <formula>$B9="Closure"</formula>
    </cfRule>
  </conditionalFormatting>
  <pageMargins left="0.23622047244094491" right="0.23622047244094491" top="0.74803149606299213" bottom="0.74803149606299213" header="0.31496062992125984" footer="0.31496062992125984"/>
  <pageSetup paperSize="9" scale="70" fitToHeight="0" orientation="portrait" r:id="rId1"/>
  <headerFooter>
    <oddFooter>&amp;LTMM-PL.06 / 15.11.2021 Rev.02&amp;RPage/Sayfa &amp;P / &amp;N</oddFooter>
  </headerFooter>
  <drawing r:id="rId2"/>
  <extLst>
    <ext xmlns:x14="http://schemas.microsoft.com/office/spreadsheetml/2009/9/main" uri="{78C0D931-6437-407d-A8EE-F0AAD7539E65}">
      <x14:conditionalFormattings>
        <x14:conditionalFormatting xmlns:xm="http://schemas.microsoft.com/office/excel/2006/main">
          <x14:cfRule type="dataBar" id="{A67610EC-A8A9-4E84-B25A-664165555D13}">
            <x14:dataBar minLength="0" maxLength="100" gradient="0">
              <x14:cfvo type="num">
                <xm:f>0</xm:f>
              </x14:cfvo>
              <x14:cfvo type="num">
                <xm:f>1</xm:f>
              </x14:cfvo>
              <x14:negativeFillColor rgb="FFFF0000"/>
              <x14:axisColor rgb="FF000000"/>
            </x14:dataBar>
          </x14:cfRule>
          <xm:sqref>L1:L4</xm:sqref>
        </x14:conditionalFormatting>
        <x14:conditionalFormatting xmlns:xm="http://schemas.microsoft.com/office/excel/2006/main">
          <x14:cfRule type="dataBar" id="{B136D885-216B-42C5-AB79-E6E4D5C41C94}">
            <x14:dataBar minLength="0" maxLength="100" border="1" gradient="0">
              <x14:cfvo type="num">
                <xm:f>0</xm:f>
              </x14:cfvo>
              <x14:cfvo type="num">
                <xm:f>1</xm:f>
              </x14:cfvo>
              <x14:borderColor rgb="FF000000"/>
              <x14:negativeFillColor rgb="FFFF0000"/>
              <x14:axisColor rgb="FF000000"/>
            </x14:dataBar>
          </x14:cfRule>
          <xm:sqref>F9:F999</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N295"/>
  <sheetViews>
    <sheetView showGridLines="0" tabSelected="1" showRuler="0" zoomScale="55" zoomScaleNormal="55" zoomScaleSheetLayoutView="85" zoomScalePageLayoutView="70" workbookViewId="0">
      <selection activeCell="D11" sqref="D11"/>
    </sheetView>
  </sheetViews>
  <sheetFormatPr defaultColWidth="8.77734375" defaultRowHeight="30" customHeight="1" x14ac:dyDescent="0.3"/>
  <cols>
    <col min="1" max="1" width="2.6640625" style="16" customWidth="1"/>
    <col min="2" max="2" width="3.33203125" style="16" customWidth="1"/>
    <col min="3" max="3" width="52.44140625" style="22" customWidth="1"/>
    <col min="4" max="4" width="30.6640625" style="22" customWidth="1"/>
    <col min="5" max="5" width="9.44140625" style="26" customWidth="1"/>
    <col min="6" max="6" width="10.6640625" customWidth="1"/>
    <col min="7" max="7" width="11.6640625" style="3" customWidth="1"/>
    <col min="8" max="8" width="11.6640625" customWidth="1"/>
    <col min="9" max="9" width="2.6640625" customWidth="1"/>
    <col min="10" max="10" width="6.109375" hidden="1" customWidth="1"/>
    <col min="11" max="66" width="2.44140625" customWidth="1"/>
    <col min="71" max="72" width="10.33203125"/>
  </cols>
  <sheetData>
    <row r="1" spans="1:66" ht="27.6" customHeight="1" x14ac:dyDescent="0.3">
      <c r="A1" s="17" t="s">
        <v>6</v>
      </c>
      <c r="B1" s="17"/>
      <c r="C1" s="162" t="s">
        <v>407</v>
      </c>
      <c r="D1" s="163"/>
      <c r="E1" s="138" t="s">
        <v>418</v>
      </c>
      <c r="F1" s="139"/>
      <c r="G1" s="121">
        <f>'PL.06-REV.02'!I1</f>
        <v>0</v>
      </c>
      <c r="H1" s="121"/>
      <c r="I1" s="78"/>
      <c r="J1" s="1"/>
      <c r="K1" s="129" t="s">
        <v>414</v>
      </c>
      <c r="L1" s="130"/>
      <c r="M1" s="130"/>
      <c r="N1" s="131"/>
      <c r="O1" s="144" t="s">
        <v>419</v>
      </c>
      <c r="P1" s="144"/>
      <c r="Q1" s="144"/>
      <c r="R1" s="144"/>
      <c r="S1" s="144"/>
      <c r="T1" s="144"/>
      <c r="U1" s="144"/>
      <c r="V1" s="160">
        <f>'PL.06-REV.02'!L1</f>
        <v>0</v>
      </c>
      <c r="W1" s="160"/>
      <c r="X1" s="160"/>
      <c r="Y1" s="160"/>
      <c r="Z1" s="160"/>
      <c r="AA1" s="160"/>
      <c r="AB1" s="160"/>
      <c r="AC1" s="160"/>
      <c r="AD1" s="160"/>
      <c r="AE1" s="160"/>
      <c r="AF1" s="160"/>
      <c r="AG1" s="160"/>
      <c r="AH1" s="160"/>
      <c r="AI1" s="160"/>
      <c r="AJ1" s="160"/>
      <c r="AK1" s="160"/>
      <c r="AL1" s="160"/>
      <c r="AM1" s="160"/>
      <c r="AN1" s="160"/>
      <c r="AO1" s="160"/>
      <c r="AP1" s="160"/>
      <c r="AQ1" s="160"/>
      <c r="AR1" s="160"/>
      <c r="AS1" s="160"/>
      <c r="AT1" s="160"/>
      <c r="AU1" s="160"/>
      <c r="AV1" s="160"/>
      <c r="AW1" s="160"/>
      <c r="AX1" s="160"/>
      <c r="AY1" s="160"/>
      <c r="AZ1" s="160"/>
      <c r="BA1" s="160"/>
      <c r="BB1" s="160"/>
      <c r="BC1" s="151" t="s">
        <v>403</v>
      </c>
      <c r="BD1" s="152"/>
      <c r="BE1" s="152"/>
      <c r="BF1" s="153"/>
      <c r="BG1" s="122" t="s">
        <v>422</v>
      </c>
      <c r="BH1" s="123"/>
      <c r="BI1" s="123"/>
      <c r="BJ1" s="123"/>
      <c r="BK1" s="123"/>
      <c r="BL1" s="123"/>
      <c r="BM1" s="145" t="s">
        <v>402</v>
      </c>
      <c r="BN1" s="146"/>
    </row>
    <row r="2" spans="1:66" ht="27.6" customHeight="1" x14ac:dyDescent="0.3">
      <c r="A2" s="16" t="s">
        <v>2</v>
      </c>
      <c r="C2" s="164"/>
      <c r="D2" s="165"/>
      <c r="E2" s="119" t="s">
        <v>415</v>
      </c>
      <c r="F2" s="120"/>
      <c r="G2" s="121">
        <f>'PL.06-REV.02'!I3</f>
        <v>0</v>
      </c>
      <c r="H2" s="121"/>
      <c r="I2" s="79"/>
      <c r="K2" s="132"/>
      <c r="L2" s="133"/>
      <c r="M2" s="133"/>
      <c r="N2" s="134"/>
      <c r="O2" s="144" t="s">
        <v>420</v>
      </c>
      <c r="P2" s="144"/>
      <c r="Q2" s="144"/>
      <c r="R2" s="144"/>
      <c r="S2" s="144"/>
      <c r="T2" s="144"/>
      <c r="U2" s="144"/>
      <c r="V2" s="160">
        <f>'PL.06-REV.02'!L3</f>
        <v>0</v>
      </c>
      <c r="W2" s="160"/>
      <c r="X2" s="160"/>
      <c r="Y2" s="160"/>
      <c r="Z2" s="160"/>
      <c r="AA2" s="160"/>
      <c r="AB2" s="160"/>
      <c r="AC2" s="160"/>
      <c r="AD2" s="160"/>
      <c r="AE2" s="160"/>
      <c r="AF2" s="160"/>
      <c r="AG2" s="160"/>
      <c r="AH2" s="160"/>
      <c r="AI2" s="160"/>
      <c r="AJ2" s="160"/>
      <c r="AK2" s="160"/>
      <c r="AL2" s="160"/>
      <c r="AM2" s="160"/>
      <c r="AN2" s="160"/>
      <c r="AO2" s="160"/>
      <c r="AP2" s="160"/>
      <c r="AQ2" s="160"/>
      <c r="AR2" s="160"/>
      <c r="AS2" s="160"/>
      <c r="AT2" s="160"/>
      <c r="AU2" s="160"/>
      <c r="AV2" s="160"/>
      <c r="AW2" s="160"/>
      <c r="AX2" s="160"/>
      <c r="AY2" s="160"/>
      <c r="AZ2" s="160"/>
      <c r="BA2" s="160"/>
      <c r="BB2" s="160"/>
      <c r="BC2" s="154"/>
      <c r="BD2" s="155"/>
      <c r="BE2" s="155"/>
      <c r="BF2" s="156"/>
      <c r="BG2" s="124" t="s">
        <v>423</v>
      </c>
      <c r="BH2" s="125"/>
      <c r="BI2" s="125"/>
      <c r="BJ2" s="125"/>
      <c r="BK2" s="125"/>
      <c r="BL2" s="125"/>
      <c r="BM2" s="147"/>
      <c r="BN2" s="148"/>
    </row>
    <row r="3" spans="1:66" ht="27.6" customHeight="1" x14ac:dyDescent="0.3">
      <c r="A3" s="16" t="s">
        <v>7</v>
      </c>
      <c r="C3" s="164"/>
      <c r="D3" s="165"/>
      <c r="E3" s="119" t="s">
        <v>416</v>
      </c>
      <c r="F3" s="120"/>
      <c r="G3" s="121">
        <f>'PL.06-REV.02'!I5</f>
        <v>0</v>
      </c>
      <c r="H3" s="121"/>
      <c r="I3" s="79"/>
      <c r="K3" s="135"/>
      <c r="L3" s="136"/>
      <c r="M3" s="136"/>
      <c r="N3" s="137"/>
      <c r="O3" s="144" t="s">
        <v>421</v>
      </c>
      <c r="P3" s="144"/>
      <c r="Q3" s="144"/>
      <c r="R3" s="144"/>
      <c r="S3" s="144"/>
      <c r="T3" s="144"/>
      <c r="U3" s="144"/>
      <c r="V3" s="161"/>
      <c r="W3" s="161"/>
      <c r="X3" s="161"/>
      <c r="Y3" s="161"/>
      <c r="Z3" s="161"/>
      <c r="AA3" s="161"/>
      <c r="AB3" s="161"/>
      <c r="AC3" s="161"/>
      <c r="AD3" s="161"/>
      <c r="AE3" s="161"/>
      <c r="AF3" s="161"/>
      <c r="AG3" s="161"/>
      <c r="AH3" s="161"/>
      <c r="AI3" s="161"/>
      <c r="AJ3" s="161"/>
      <c r="AK3" s="161"/>
      <c r="AL3" s="161"/>
      <c r="AM3" s="161"/>
      <c r="AN3" s="161"/>
      <c r="AO3" s="161"/>
      <c r="AP3" s="161"/>
      <c r="AQ3" s="161"/>
      <c r="AR3" s="161"/>
      <c r="AS3" s="161"/>
      <c r="AT3" s="161"/>
      <c r="AU3" s="161"/>
      <c r="AV3" s="161"/>
      <c r="AW3" s="161"/>
      <c r="AX3" s="161"/>
      <c r="AY3" s="161"/>
      <c r="AZ3" s="161"/>
      <c r="BA3" s="161"/>
      <c r="BB3" s="161"/>
      <c r="BC3" s="157"/>
      <c r="BD3" s="158"/>
      <c r="BE3" s="158"/>
      <c r="BF3" s="159"/>
      <c r="BG3" s="126" t="s">
        <v>424</v>
      </c>
      <c r="BH3" s="127"/>
      <c r="BI3" s="127"/>
      <c r="BJ3" s="127"/>
      <c r="BK3" s="127"/>
      <c r="BL3" s="127"/>
      <c r="BM3" s="149"/>
      <c r="BN3" s="150"/>
    </row>
    <row r="4" spans="1:66" ht="30" customHeight="1" x14ac:dyDescent="0.3">
      <c r="A4" s="17" t="s">
        <v>8</v>
      </c>
      <c r="B4" s="17"/>
      <c r="C4" s="164"/>
      <c r="D4" s="165"/>
      <c r="E4" s="138" t="s">
        <v>417</v>
      </c>
      <c r="F4" s="143"/>
      <c r="G4" s="128">
        <v>1</v>
      </c>
      <c r="H4" s="128"/>
      <c r="I4" s="79"/>
      <c r="K4" s="140">
        <f>K5</f>
        <v>-5</v>
      </c>
      <c r="L4" s="141"/>
      <c r="M4" s="141"/>
      <c r="N4" s="141"/>
      <c r="O4" s="141"/>
      <c r="P4" s="141"/>
      <c r="Q4" s="142"/>
      <c r="R4" s="140">
        <f>R5</f>
        <v>2</v>
      </c>
      <c r="S4" s="141"/>
      <c r="T4" s="141"/>
      <c r="U4" s="141"/>
      <c r="V4" s="141"/>
      <c r="W4" s="141"/>
      <c r="X4" s="142"/>
      <c r="Y4" s="140">
        <f>Y5</f>
        <v>9</v>
      </c>
      <c r="Z4" s="141"/>
      <c r="AA4" s="141"/>
      <c r="AB4" s="141"/>
      <c r="AC4" s="141"/>
      <c r="AD4" s="141"/>
      <c r="AE4" s="142"/>
      <c r="AF4" s="140">
        <f>AF5</f>
        <v>16</v>
      </c>
      <c r="AG4" s="141"/>
      <c r="AH4" s="141"/>
      <c r="AI4" s="141"/>
      <c r="AJ4" s="141"/>
      <c r="AK4" s="141"/>
      <c r="AL4" s="142"/>
      <c r="AM4" s="140">
        <f>AM5</f>
        <v>23</v>
      </c>
      <c r="AN4" s="141"/>
      <c r="AO4" s="141"/>
      <c r="AP4" s="141"/>
      <c r="AQ4" s="141"/>
      <c r="AR4" s="141"/>
      <c r="AS4" s="142"/>
      <c r="AT4" s="140">
        <f>AT5</f>
        <v>30</v>
      </c>
      <c r="AU4" s="141"/>
      <c r="AV4" s="141"/>
      <c r="AW4" s="141"/>
      <c r="AX4" s="141"/>
      <c r="AY4" s="141"/>
      <c r="AZ4" s="142"/>
      <c r="BA4" s="140">
        <f>BA5</f>
        <v>37</v>
      </c>
      <c r="BB4" s="141"/>
      <c r="BC4" s="141"/>
      <c r="BD4" s="141"/>
      <c r="BE4" s="141"/>
      <c r="BF4" s="141"/>
      <c r="BG4" s="142"/>
      <c r="BH4" s="140">
        <f>BH5</f>
        <v>44</v>
      </c>
      <c r="BI4" s="141"/>
      <c r="BJ4" s="141"/>
      <c r="BK4" s="141"/>
      <c r="BL4" s="141"/>
      <c r="BM4" s="141"/>
      <c r="BN4" s="142"/>
    </row>
    <row r="5" spans="1:66" ht="15" customHeight="1" x14ac:dyDescent="0.3">
      <c r="A5" s="17" t="s">
        <v>9</v>
      </c>
      <c r="B5" s="17"/>
      <c r="C5" s="166"/>
      <c r="D5" s="167"/>
      <c r="E5" s="100"/>
      <c r="F5" s="80"/>
      <c r="G5" s="80"/>
      <c r="H5" s="80"/>
      <c r="I5" s="81"/>
      <c r="K5" s="6">
        <f>Project_Start-WEEKDAY(Project_Start,1)+2+7*(Display_Week-1)</f>
        <v>-5</v>
      </c>
      <c r="L5" s="5">
        <f>K5+1</f>
        <v>-4</v>
      </c>
      <c r="M5" s="5">
        <f t="shared" ref="M5:AZ5" si="0">L5+1</f>
        <v>-3</v>
      </c>
      <c r="N5" s="5">
        <f t="shared" si="0"/>
        <v>-2</v>
      </c>
      <c r="O5" s="5">
        <f t="shared" si="0"/>
        <v>-1</v>
      </c>
      <c r="P5" s="5">
        <f t="shared" si="0"/>
        <v>0</v>
      </c>
      <c r="Q5" s="7">
        <f t="shared" si="0"/>
        <v>1</v>
      </c>
      <c r="R5" s="6">
        <f>Q5+1</f>
        <v>2</v>
      </c>
      <c r="S5" s="5">
        <f>R5+1</f>
        <v>3</v>
      </c>
      <c r="T5" s="5">
        <f t="shared" si="0"/>
        <v>4</v>
      </c>
      <c r="U5" s="5">
        <f t="shared" si="0"/>
        <v>5</v>
      </c>
      <c r="V5" s="5">
        <f t="shared" si="0"/>
        <v>6</v>
      </c>
      <c r="W5" s="5">
        <f t="shared" si="0"/>
        <v>7</v>
      </c>
      <c r="X5" s="7">
        <f t="shared" si="0"/>
        <v>8</v>
      </c>
      <c r="Y5" s="6">
        <f>X5+1</f>
        <v>9</v>
      </c>
      <c r="Z5" s="5">
        <f>Y5+1</f>
        <v>10</v>
      </c>
      <c r="AA5" s="5">
        <f t="shared" si="0"/>
        <v>11</v>
      </c>
      <c r="AB5" s="5">
        <f t="shared" si="0"/>
        <v>12</v>
      </c>
      <c r="AC5" s="5">
        <f t="shared" si="0"/>
        <v>13</v>
      </c>
      <c r="AD5" s="5">
        <f t="shared" si="0"/>
        <v>14</v>
      </c>
      <c r="AE5" s="7">
        <f t="shared" si="0"/>
        <v>15</v>
      </c>
      <c r="AF5" s="6">
        <f>AE5+1</f>
        <v>16</v>
      </c>
      <c r="AG5" s="5">
        <f>AF5+1</f>
        <v>17</v>
      </c>
      <c r="AH5" s="5">
        <f t="shared" si="0"/>
        <v>18</v>
      </c>
      <c r="AI5" s="5">
        <f t="shared" si="0"/>
        <v>19</v>
      </c>
      <c r="AJ5" s="5">
        <f t="shared" si="0"/>
        <v>20</v>
      </c>
      <c r="AK5" s="5">
        <f t="shared" si="0"/>
        <v>21</v>
      </c>
      <c r="AL5" s="7">
        <f t="shared" si="0"/>
        <v>22</v>
      </c>
      <c r="AM5" s="6">
        <f>AL5+1</f>
        <v>23</v>
      </c>
      <c r="AN5" s="5">
        <f>AM5+1</f>
        <v>24</v>
      </c>
      <c r="AO5" s="5">
        <f t="shared" si="0"/>
        <v>25</v>
      </c>
      <c r="AP5" s="5">
        <f t="shared" si="0"/>
        <v>26</v>
      </c>
      <c r="AQ5" s="5">
        <f t="shared" si="0"/>
        <v>27</v>
      </c>
      <c r="AR5" s="5">
        <f t="shared" si="0"/>
        <v>28</v>
      </c>
      <c r="AS5" s="7">
        <f t="shared" si="0"/>
        <v>29</v>
      </c>
      <c r="AT5" s="6">
        <f>AS5+1</f>
        <v>30</v>
      </c>
      <c r="AU5" s="5">
        <f>AT5+1</f>
        <v>31</v>
      </c>
      <c r="AV5" s="5">
        <f t="shared" si="0"/>
        <v>32</v>
      </c>
      <c r="AW5" s="5">
        <f t="shared" si="0"/>
        <v>33</v>
      </c>
      <c r="AX5" s="5">
        <f t="shared" si="0"/>
        <v>34</v>
      </c>
      <c r="AY5" s="5">
        <f t="shared" si="0"/>
        <v>35</v>
      </c>
      <c r="AZ5" s="7">
        <f t="shared" si="0"/>
        <v>36</v>
      </c>
      <c r="BA5" s="6">
        <f>AZ5+1</f>
        <v>37</v>
      </c>
      <c r="BB5" s="5">
        <f>BA5+1</f>
        <v>38</v>
      </c>
      <c r="BC5" s="5">
        <f t="shared" ref="BC5:BG5" si="1">BB5+1</f>
        <v>39</v>
      </c>
      <c r="BD5" s="5">
        <f t="shared" si="1"/>
        <v>40</v>
      </c>
      <c r="BE5" s="5">
        <f t="shared" si="1"/>
        <v>41</v>
      </c>
      <c r="BF5" s="5">
        <f t="shared" si="1"/>
        <v>42</v>
      </c>
      <c r="BG5" s="7">
        <f t="shared" si="1"/>
        <v>43</v>
      </c>
      <c r="BH5" s="6">
        <f>BG5+1</f>
        <v>44</v>
      </c>
      <c r="BI5" s="5">
        <f>BH5+1</f>
        <v>45</v>
      </c>
      <c r="BJ5" s="5">
        <f t="shared" ref="BJ5:BN5" si="2">BI5+1</f>
        <v>46</v>
      </c>
      <c r="BK5" s="5">
        <f t="shared" si="2"/>
        <v>47</v>
      </c>
      <c r="BL5" s="5">
        <f t="shared" si="2"/>
        <v>48</v>
      </c>
      <c r="BM5" s="5">
        <f t="shared" si="2"/>
        <v>49</v>
      </c>
      <c r="BN5" s="7">
        <f t="shared" si="2"/>
        <v>50</v>
      </c>
    </row>
    <row r="6" spans="1:66" s="59" customFormat="1" ht="58.2" customHeight="1" thickBot="1" x14ac:dyDescent="0.35">
      <c r="A6" s="58" t="s">
        <v>10</v>
      </c>
      <c r="B6" s="60" t="s">
        <v>396</v>
      </c>
      <c r="C6" s="74" t="s">
        <v>408</v>
      </c>
      <c r="D6" s="75" t="s">
        <v>409</v>
      </c>
      <c r="E6" s="76" t="s">
        <v>410</v>
      </c>
      <c r="F6" s="77" t="s">
        <v>411</v>
      </c>
      <c r="G6" s="77" t="s">
        <v>412</v>
      </c>
      <c r="H6" s="77" t="s">
        <v>413</v>
      </c>
      <c r="I6" s="77"/>
      <c r="J6" s="72" t="s">
        <v>1</v>
      </c>
      <c r="K6" s="73" t="e">
        <f t="shared" ref="K6" si="3">LEFT(TEXT(K5,"ddd"),1)</f>
        <v>#VALUE!</v>
      </c>
      <c r="L6" s="73" t="e">
        <f t="shared" ref="L6:AT6" si="4">LEFT(TEXT(L5,"ddd"),1)</f>
        <v>#VALUE!</v>
      </c>
      <c r="M6" s="73" t="e">
        <f t="shared" si="4"/>
        <v>#VALUE!</v>
      </c>
      <c r="N6" s="73" t="e">
        <f t="shared" si="4"/>
        <v>#VALUE!</v>
      </c>
      <c r="O6" s="73" t="e">
        <f t="shared" si="4"/>
        <v>#VALUE!</v>
      </c>
      <c r="P6" s="73" t="str">
        <f t="shared" si="4"/>
        <v>0</v>
      </c>
      <c r="Q6" s="73" t="str">
        <f t="shared" si="4"/>
        <v>0</v>
      </c>
      <c r="R6" s="73" t="str">
        <f t="shared" si="4"/>
        <v>0</v>
      </c>
      <c r="S6" s="73" t="str">
        <f t="shared" si="4"/>
        <v>0</v>
      </c>
      <c r="T6" s="73" t="str">
        <f t="shared" si="4"/>
        <v>0</v>
      </c>
      <c r="U6" s="73" t="str">
        <f t="shared" si="4"/>
        <v>0</v>
      </c>
      <c r="V6" s="73" t="str">
        <f t="shared" si="4"/>
        <v>0</v>
      </c>
      <c r="W6" s="73" t="str">
        <f t="shared" si="4"/>
        <v>0</v>
      </c>
      <c r="X6" s="73" t="str">
        <f t="shared" si="4"/>
        <v>0</v>
      </c>
      <c r="Y6" s="73" t="str">
        <f t="shared" si="4"/>
        <v>0</v>
      </c>
      <c r="Z6" s="73" t="str">
        <f t="shared" si="4"/>
        <v>0</v>
      </c>
      <c r="AA6" s="73" t="str">
        <f t="shared" si="4"/>
        <v>0</v>
      </c>
      <c r="AB6" s="73" t="str">
        <f t="shared" si="4"/>
        <v>0</v>
      </c>
      <c r="AC6" s="73" t="str">
        <f t="shared" si="4"/>
        <v>0</v>
      </c>
      <c r="AD6" s="73" t="str">
        <f t="shared" si="4"/>
        <v>0</v>
      </c>
      <c r="AE6" s="73" t="str">
        <f t="shared" si="4"/>
        <v>0</v>
      </c>
      <c r="AF6" s="73" t="str">
        <f t="shared" si="4"/>
        <v>0</v>
      </c>
      <c r="AG6" s="73" t="str">
        <f t="shared" si="4"/>
        <v>0</v>
      </c>
      <c r="AH6" s="73" t="str">
        <f t="shared" si="4"/>
        <v>0</v>
      </c>
      <c r="AI6" s="73" t="str">
        <f t="shared" si="4"/>
        <v>0</v>
      </c>
      <c r="AJ6" s="73" t="str">
        <f t="shared" si="4"/>
        <v>0</v>
      </c>
      <c r="AK6" s="73" t="str">
        <f t="shared" si="4"/>
        <v>0</v>
      </c>
      <c r="AL6" s="73" t="str">
        <f t="shared" si="4"/>
        <v>0</v>
      </c>
      <c r="AM6" s="73" t="str">
        <f t="shared" si="4"/>
        <v>0</v>
      </c>
      <c r="AN6" s="73" t="str">
        <f t="shared" si="4"/>
        <v>0</v>
      </c>
      <c r="AO6" s="73" t="str">
        <f t="shared" si="4"/>
        <v>0</v>
      </c>
      <c r="AP6" s="73" t="str">
        <f t="shared" si="4"/>
        <v>0</v>
      </c>
      <c r="AQ6" s="73" t="str">
        <f t="shared" si="4"/>
        <v>0</v>
      </c>
      <c r="AR6" s="73" t="str">
        <f t="shared" si="4"/>
        <v>0</v>
      </c>
      <c r="AS6" s="73" t="str">
        <f t="shared" si="4"/>
        <v>0</v>
      </c>
      <c r="AT6" s="73" t="str">
        <f t="shared" si="4"/>
        <v>0</v>
      </c>
      <c r="AU6" s="73" t="str">
        <f t="shared" ref="AU6:BN6" si="5">LEFT(TEXT(AU5,"ddd"),1)</f>
        <v>0</v>
      </c>
      <c r="AV6" s="73" t="str">
        <f t="shared" si="5"/>
        <v>0</v>
      </c>
      <c r="AW6" s="73" t="str">
        <f t="shared" si="5"/>
        <v>0</v>
      </c>
      <c r="AX6" s="73" t="str">
        <f t="shared" si="5"/>
        <v>0</v>
      </c>
      <c r="AY6" s="73" t="str">
        <f t="shared" si="5"/>
        <v>0</v>
      </c>
      <c r="AZ6" s="73" t="str">
        <f t="shared" si="5"/>
        <v>0</v>
      </c>
      <c r="BA6" s="73" t="str">
        <f t="shared" si="5"/>
        <v>0</v>
      </c>
      <c r="BB6" s="73" t="str">
        <f t="shared" si="5"/>
        <v>0</v>
      </c>
      <c r="BC6" s="73" t="str">
        <f t="shared" si="5"/>
        <v>0</v>
      </c>
      <c r="BD6" s="73" t="str">
        <f t="shared" si="5"/>
        <v>0</v>
      </c>
      <c r="BE6" s="73" t="str">
        <f t="shared" si="5"/>
        <v>0</v>
      </c>
      <c r="BF6" s="73" t="str">
        <f t="shared" si="5"/>
        <v>0</v>
      </c>
      <c r="BG6" s="73" t="str">
        <f t="shared" si="5"/>
        <v>0</v>
      </c>
      <c r="BH6" s="73" t="str">
        <f t="shared" si="5"/>
        <v>0</v>
      </c>
      <c r="BI6" s="73" t="str">
        <f t="shared" si="5"/>
        <v>0</v>
      </c>
      <c r="BJ6" s="73" t="str">
        <f t="shared" si="5"/>
        <v>0</v>
      </c>
      <c r="BK6" s="73" t="str">
        <f t="shared" si="5"/>
        <v>0</v>
      </c>
      <c r="BL6" s="73" t="str">
        <f t="shared" si="5"/>
        <v>0</v>
      </c>
      <c r="BM6" s="73" t="str">
        <f t="shared" si="5"/>
        <v>0</v>
      </c>
      <c r="BN6" s="73" t="str">
        <f t="shared" si="5"/>
        <v>0</v>
      </c>
    </row>
    <row r="7" spans="1:66" ht="15" customHeight="1" thickBot="1" x14ac:dyDescent="0.35">
      <c r="A7" s="16" t="s">
        <v>5</v>
      </c>
      <c r="G7"/>
      <c r="J7" t="str">
        <f>IF(OR(ISBLANK(task_start),ISBLANK(task_end)),"",task_end-task_start+1)</f>
        <v/>
      </c>
      <c r="K7" s="13"/>
      <c r="L7" s="13"/>
      <c r="M7" s="13"/>
      <c r="N7" s="13"/>
      <c r="O7" s="13"/>
      <c r="P7" s="13"/>
      <c r="Q7" s="13"/>
      <c r="R7" s="13"/>
      <c r="S7" s="13"/>
      <c r="T7" s="13"/>
      <c r="U7" s="13"/>
      <c r="V7" s="13"/>
      <c r="W7" s="13"/>
      <c r="X7" s="13"/>
      <c r="Y7" s="13"/>
      <c r="Z7" s="13"/>
      <c r="AA7" s="13"/>
      <c r="AB7" s="13"/>
      <c r="AC7" s="13"/>
      <c r="AD7" s="13"/>
      <c r="AE7" s="13"/>
      <c r="AF7" s="13"/>
      <c r="AG7" s="13"/>
      <c r="AH7" s="13"/>
      <c r="AI7" s="13"/>
      <c r="AJ7" s="13"/>
      <c r="AK7" s="13"/>
      <c r="AL7" s="13"/>
      <c r="AM7" s="13"/>
      <c r="AN7" s="13"/>
      <c r="AO7" s="13"/>
      <c r="AP7" s="13"/>
      <c r="AQ7" s="13"/>
      <c r="AR7" s="13"/>
      <c r="AS7" s="13"/>
      <c r="AT7" s="13"/>
      <c r="AU7" s="13"/>
      <c r="AV7" s="13"/>
      <c r="AW7" s="13"/>
      <c r="AX7" s="13"/>
      <c r="AY7" s="13"/>
      <c r="AZ7" s="13"/>
      <c r="BA7" s="13"/>
      <c r="BB7" s="13"/>
      <c r="BC7" s="13"/>
      <c r="BD7" s="13"/>
      <c r="BE7" s="13"/>
      <c r="BF7" s="13"/>
      <c r="BG7" s="13"/>
      <c r="BH7" s="13"/>
      <c r="BI7" s="13"/>
      <c r="BJ7" s="13"/>
      <c r="BK7" s="13"/>
      <c r="BL7" s="13"/>
      <c r="BM7" s="13"/>
      <c r="BN7" s="13"/>
    </row>
    <row r="8" spans="1:66" s="2" customFormat="1" ht="19.2" customHeight="1" thickBot="1" x14ac:dyDescent="0.35">
      <c r="A8" s="17" t="s">
        <v>11</v>
      </c>
      <c r="B8" s="17" t="str">
        <f>'PL.06-REV.02'!B9</f>
        <v>Main</v>
      </c>
      <c r="C8" s="30" t="str">
        <f>'PL.06-REV.02'!C9&amp;" "&amp;'PL.06-REV.02'!D9</f>
        <v>1 Proje Başlangıcı</v>
      </c>
      <c r="D8" s="33" t="str">
        <f>IF('PL.06-REV.02'!E9="","",'PL.06-REV.02'!E9)</f>
        <v>Proje Yöneticisi</v>
      </c>
      <c r="E8" s="31">
        <f>IF(D8="","",'PL.06-REV.02'!H9)</f>
        <v>3</v>
      </c>
      <c r="F8" s="32">
        <f>IF(D8="","",'PL.06-REV.02'!F9)</f>
        <v>0</v>
      </c>
      <c r="G8" s="34">
        <f>IF(D8="","",'PL.06-REV.02'!I9)</f>
        <v>0</v>
      </c>
      <c r="H8" s="34" t="str">
        <f>IF(D8="","",'PL.06-REV.02'!J9)</f>
        <v>Enter starting date</v>
      </c>
      <c r="I8" s="8"/>
      <c r="J8" s="8" t="e">
        <f t="shared" ref="J8:J292" si="6">IF(OR(ISBLANK(task_start),ISBLANK(task_end)),"",task_end-task_start+1)</f>
        <v>#VALUE!</v>
      </c>
      <c r="K8" s="13"/>
      <c r="L8" s="13"/>
      <c r="M8" s="13"/>
      <c r="N8" s="13"/>
      <c r="O8" s="13"/>
      <c r="P8" s="13"/>
      <c r="Q8" s="13"/>
      <c r="R8" s="13"/>
      <c r="S8" s="13"/>
      <c r="T8" s="13"/>
      <c r="U8" s="13"/>
      <c r="V8" s="13"/>
      <c r="W8" s="13"/>
      <c r="X8" s="13"/>
      <c r="Y8" s="13"/>
      <c r="Z8" s="13"/>
      <c r="AA8" s="13"/>
      <c r="AB8" s="13"/>
      <c r="AC8" s="13"/>
      <c r="AD8" s="13"/>
      <c r="AE8" s="13"/>
      <c r="AF8" s="13"/>
      <c r="AG8" s="13"/>
      <c r="AH8" s="13"/>
      <c r="AI8" s="13"/>
      <c r="AJ8" s="13"/>
      <c r="AK8" s="13"/>
      <c r="AL8" s="13"/>
      <c r="AM8" s="13"/>
      <c r="AN8" s="13"/>
      <c r="AO8" s="13"/>
      <c r="AP8" s="13"/>
      <c r="AQ8" s="13"/>
      <c r="AR8" s="13"/>
      <c r="AS8" s="13"/>
      <c r="AT8" s="13"/>
      <c r="AU8" s="13"/>
      <c r="AV8" s="13"/>
      <c r="AW8" s="13"/>
      <c r="AX8" s="13"/>
      <c r="AY8" s="13"/>
      <c r="AZ8" s="13"/>
      <c r="BA8" s="13"/>
      <c r="BB8" s="13"/>
      <c r="BC8" s="13"/>
      <c r="BD8" s="13"/>
      <c r="BE8" s="13"/>
      <c r="BF8" s="13"/>
      <c r="BG8" s="13"/>
      <c r="BH8" s="13"/>
      <c r="BI8" s="13"/>
      <c r="BJ8" s="13"/>
      <c r="BK8" s="13"/>
      <c r="BL8" s="13"/>
      <c r="BM8" s="13"/>
      <c r="BN8" s="13"/>
    </row>
    <row r="9" spans="1:66" s="2" customFormat="1" ht="19.2" customHeight="1" thickBot="1" x14ac:dyDescent="0.35">
      <c r="A9" s="17"/>
      <c r="B9" s="17" t="str">
        <f>'PL.06-REV.02'!B10</f>
        <v>Sub</v>
      </c>
      <c r="C9" s="30" t="str">
        <f>'PL.06-REV.02'!C10&amp;" "&amp;'PL.06-REV.02'!D10</f>
        <v>1,01 Proje Açılış Toplanbtısının Yapılması</v>
      </c>
      <c r="D9" s="33" t="str">
        <f>IF('PL.06-REV.02'!E10="","",'PL.06-REV.02'!E10)</f>
        <v>Proje Yöneticisi</v>
      </c>
      <c r="E9" s="31">
        <f>IF(D9="","",'PL.06-REV.02'!H10)</f>
        <v>1</v>
      </c>
      <c r="F9" s="32">
        <f>IF(D9="","",'PL.06-REV.02'!F10)</f>
        <v>0</v>
      </c>
      <c r="G9" s="34">
        <f>IF(D9="","",'PL.06-REV.02'!I10)</f>
        <v>0</v>
      </c>
      <c r="H9" s="34" t="str">
        <f>IF(D9="","",'PL.06-REV.02'!J10)</f>
        <v>Enter starting date</v>
      </c>
      <c r="I9" s="8"/>
      <c r="J9" s="8"/>
      <c r="K9" s="13"/>
      <c r="L9" s="13"/>
      <c r="M9" s="13"/>
      <c r="N9" s="13"/>
      <c r="O9" s="13"/>
      <c r="P9" s="13"/>
      <c r="Q9" s="13"/>
      <c r="R9" s="13"/>
      <c r="S9" s="13"/>
      <c r="T9" s="13"/>
      <c r="U9" s="13"/>
      <c r="V9" s="13"/>
      <c r="W9" s="13"/>
      <c r="X9" s="13"/>
      <c r="Y9" s="13"/>
      <c r="Z9" s="13"/>
      <c r="AA9" s="13"/>
      <c r="AB9" s="13"/>
      <c r="AC9" s="13"/>
      <c r="AD9" s="13"/>
      <c r="AE9" s="13"/>
      <c r="AF9" s="13"/>
      <c r="AG9" s="13"/>
      <c r="AH9" s="13"/>
      <c r="AI9" s="13"/>
      <c r="AJ9" s="13"/>
      <c r="AK9" s="13"/>
      <c r="AL9" s="13"/>
      <c r="AM9" s="13"/>
      <c r="AN9" s="13"/>
      <c r="AO9" s="13"/>
      <c r="AP9" s="13"/>
      <c r="AQ9" s="13"/>
      <c r="AR9" s="13"/>
      <c r="AS9" s="13"/>
      <c r="AT9" s="13"/>
      <c r="AU9" s="13"/>
      <c r="AV9" s="13"/>
      <c r="AW9" s="13"/>
      <c r="AX9" s="13"/>
      <c r="AY9" s="13"/>
      <c r="AZ9" s="13"/>
      <c r="BA9" s="13"/>
      <c r="BB9" s="13"/>
      <c r="BC9" s="13"/>
      <c r="BD9" s="13"/>
      <c r="BE9" s="13"/>
      <c r="BF9" s="13"/>
      <c r="BG9" s="13"/>
      <c r="BH9" s="13"/>
      <c r="BI9" s="13"/>
      <c r="BJ9" s="13"/>
      <c r="BK9" s="13"/>
      <c r="BL9" s="13"/>
      <c r="BM9" s="13"/>
      <c r="BN9" s="13"/>
    </row>
    <row r="10" spans="1:66" s="2" customFormat="1" ht="19.2" customHeight="1" thickBot="1" x14ac:dyDescent="0.35">
      <c r="A10" s="17"/>
      <c r="B10" s="17" t="str">
        <f>'PL.06-REV.02'!B11</f>
        <v>Sub</v>
      </c>
      <c r="C10" s="30" t="str">
        <f>'PL.06-REV.02'!C11&amp;" "&amp;'PL.06-REV.02'!D11</f>
        <v>1,02 Tedarik Planlama</v>
      </c>
      <c r="D10" s="33" t="str">
        <f>IF('PL.06-REV.02'!E11="","",'PL.06-REV.02'!E11)</f>
        <v>Proje Yöneticisi</v>
      </c>
      <c r="E10" s="31">
        <f>IF(D10="","",'PL.06-REV.02'!H11)</f>
        <v>1</v>
      </c>
      <c r="F10" s="32">
        <f>IF(D10="","",'PL.06-REV.02'!F11)</f>
        <v>0</v>
      </c>
      <c r="G10" s="34">
        <f>IF(D10="","",'PL.06-REV.02'!I11)</f>
        <v>0</v>
      </c>
      <c r="H10" s="34" t="str">
        <f>IF(D10="","",'PL.06-REV.02'!J11)</f>
        <v>Enter starting date</v>
      </c>
      <c r="I10" s="8"/>
      <c r="J10" s="8"/>
      <c r="K10" s="13"/>
      <c r="L10" s="13"/>
      <c r="M10" s="13"/>
      <c r="N10" s="13"/>
      <c r="O10" s="13"/>
      <c r="P10" s="13"/>
      <c r="Q10" s="13"/>
      <c r="R10" s="13"/>
      <c r="S10" s="13"/>
      <c r="T10" s="13"/>
      <c r="U10" s="13"/>
      <c r="V10" s="13"/>
      <c r="W10" s="13"/>
      <c r="X10" s="13"/>
      <c r="Y10" s="13"/>
      <c r="Z10" s="13"/>
      <c r="AA10" s="13"/>
      <c r="AB10" s="13"/>
      <c r="AC10" s="13"/>
      <c r="AD10" s="13"/>
      <c r="AE10" s="13"/>
      <c r="AF10" s="13"/>
      <c r="AG10" s="13"/>
      <c r="AH10" s="13"/>
      <c r="AI10" s="13"/>
      <c r="AJ10" s="13"/>
      <c r="AK10" s="13"/>
      <c r="AL10" s="13"/>
      <c r="AM10" s="13"/>
      <c r="AN10" s="13"/>
      <c r="AO10" s="13"/>
      <c r="AP10" s="13"/>
      <c r="AQ10" s="13"/>
      <c r="AR10" s="13"/>
      <c r="AS10" s="13"/>
      <c r="AT10" s="13"/>
      <c r="AU10" s="13"/>
      <c r="AV10" s="13"/>
      <c r="AW10" s="13"/>
      <c r="AX10" s="13"/>
      <c r="AY10" s="13"/>
      <c r="AZ10" s="13"/>
      <c r="BA10" s="13"/>
      <c r="BB10" s="13"/>
      <c r="BC10" s="13"/>
      <c r="BD10" s="13"/>
      <c r="BE10" s="13"/>
      <c r="BF10" s="13"/>
      <c r="BG10" s="13"/>
      <c r="BH10" s="13"/>
      <c r="BI10" s="13"/>
      <c r="BJ10" s="13"/>
      <c r="BK10" s="13"/>
      <c r="BL10" s="13"/>
      <c r="BM10" s="13"/>
      <c r="BN10" s="13"/>
    </row>
    <row r="11" spans="1:66" s="2" customFormat="1" ht="19.2" customHeight="1" thickBot="1" x14ac:dyDescent="0.35">
      <c r="A11" s="17"/>
      <c r="B11" s="17" t="str">
        <f>'PL.06-REV.02'!B12</f>
        <v>Sub</v>
      </c>
      <c r="C11" s="30" t="str">
        <f>'PL.06-REV.02'!C12&amp;" "&amp;'PL.06-REV.02'!D12</f>
        <v>1,03 Zamanı Planlama</v>
      </c>
      <c r="D11" s="33" t="str">
        <f>IF('PL.06-REV.02'!E12="","",'PL.06-REV.02'!E12)</f>
        <v>Proje Yöneticisi</v>
      </c>
      <c r="E11" s="31">
        <f>IF(D11="","",'PL.06-REV.02'!H12)</f>
        <v>1</v>
      </c>
      <c r="F11" s="32">
        <f>IF(D11="","",'PL.06-REV.02'!F12)</f>
        <v>0</v>
      </c>
      <c r="G11" s="34">
        <f>IF(D11="","",'PL.06-REV.02'!I12)</f>
        <v>0</v>
      </c>
      <c r="H11" s="34" t="str">
        <f>IF(D11="","",'PL.06-REV.02'!J12)</f>
        <v>Enter starting date</v>
      </c>
      <c r="I11" s="8"/>
      <c r="J11" s="8"/>
      <c r="K11" s="13"/>
      <c r="L11" s="13"/>
      <c r="M11" s="13"/>
      <c r="N11" s="13"/>
      <c r="O11" s="13"/>
      <c r="P11" s="13"/>
      <c r="Q11" s="13"/>
      <c r="R11" s="13"/>
      <c r="S11" s="13"/>
      <c r="T11" s="13"/>
      <c r="U11" s="13"/>
      <c r="V11" s="13"/>
      <c r="W11" s="13"/>
      <c r="X11" s="13"/>
      <c r="Y11" s="13"/>
      <c r="Z11" s="13"/>
      <c r="AA11" s="13"/>
      <c r="AB11" s="13"/>
      <c r="AC11" s="13"/>
      <c r="AD11" s="13"/>
      <c r="AE11" s="13"/>
      <c r="AF11" s="13"/>
      <c r="AG11" s="13"/>
      <c r="AH11" s="13"/>
      <c r="AI11" s="13"/>
      <c r="AJ11" s="13"/>
      <c r="AK11" s="13"/>
      <c r="AL11" s="13"/>
      <c r="AM11" s="13"/>
      <c r="AN11" s="13"/>
      <c r="AO11" s="13"/>
      <c r="AP11" s="13"/>
      <c r="AQ11" s="13"/>
      <c r="AR11" s="13"/>
      <c r="AS11" s="13"/>
      <c r="AT11" s="13"/>
      <c r="AU11" s="13"/>
      <c r="AV11" s="13"/>
      <c r="AW11" s="13"/>
      <c r="AX11" s="13"/>
      <c r="AY11" s="13"/>
      <c r="AZ11" s="13"/>
      <c r="BA11" s="13"/>
      <c r="BB11" s="13"/>
      <c r="BC11" s="13"/>
      <c r="BD11" s="13"/>
      <c r="BE11" s="13"/>
      <c r="BF11" s="13"/>
      <c r="BG11" s="13"/>
      <c r="BH11" s="13"/>
      <c r="BI11" s="13"/>
      <c r="BJ11" s="13"/>
      <c r="BK11" s="13"/>
      <c r="BL11" s="13"/>
      <c r="BM11" s="13"/>
      <c r="BN11" s="13"/>
    </row>
    <row r="12" spans="1:66" s="2" customFormat="1" ht="19.2" customHeight="1" thickBot="1" x14ac:dyDescent="0.35">
      <c r="A12" s="17"/>
      <c r="B12" s="17" t="str">
        <f>'PL.06-REV.02'!B13</f>
        <v>Sub</v>
      </c>
      <c r="C12" s="30" t="str">
        <f>'PL.06-REV.02'!C13&amp;" "&amp;'PL.06-REV.02'!D13</f>
        <v>1,04 Performans kriterleirni belirleme</v>
      </c>
      <c r="D12" s="33" t="str">
        <f>IF('PL.06-REV.02'!E13="","",'PL.06-REV.02'!E13)</f>
        <v>Proje Yöneticisi</v>
      </c>
      <c r="E12" s="31">
        <f>IF(D12="","",'PL.06-REV.02'!H13)</f>
        <v>1</v>
      </c>
      <c r="F12" s="32">
        <f>IF(D12="","",'PL.06-REV.02'!F13)</f>
        <v>0</v>
      </c>
      <c r="G12" s="34">
        <f>IF(D12="","",'PL.06-REV.02'!I13)</f>
        <v>0</v>
      </c>
      <c r="H12" s="34" t="str">
        <f>IF(D12="","",'PL.06-REV.02'!J13)</f>
        <v>Enter starting date</v>
      </c>
      <c r="I12" s="8"/>
      <c r="J12" s="8"/>
      <c r="K12" s="13"/>
      <c r="L12" s="13"/>
      <c r="M12" s="13"/>
      <c r="N12" s="13"/>
      <c r="O12" s="13"/>
      <c r="P12" s="13"/>
      <c r="Q12" s="13"/>
      <c r="R12" s="13"/>
      <c r="S12" s="13"/>
      <c r="T12" s="13"/>
      <c r="U12" s="13"/>
      <c r="V12" s="13"/>
      <c r="W12" s="13"/>
      <c r="X12" s="13"/>
      <c r="Y12" s="13"/>
      <c r="Z12" s="13"/>
      <c r="AA12" s="13"/>
      <c r="AB12" s="13"/>
      <c r="AC12" s="13"/>
      <c r="AD12" s="13"/>
      <c r="AE12" s="13"/>
      <c r="AF12" s="13"/>
      <c r="AG12" s="13"/>
      <c r="AH12" s="13"/>
      <c r="AI12" s="13"/>
      <c r="AJ12" s="13"/>
      <c r="AK12" s="13"/>
      <c r="AL12" s="13"/>
      <c r="AM12" s="13"/>
      <c r="AN12" s="13"/>
      <c r="AO12" s="13"/>
      <c r="AP12" s="13"/>
      <c r="AQ12" s="13"/>
      <c r="AR12" s="13"/>
      <c r="AS12" s="13"/>
      <c r="AT12" s="13"/>
      <c r="AU12" s="13"/>
      <c r="AV12" s="13"/>
      <c r="AW12" s="13"/>
      <c r="AX12" s="13"/>
      <c r="AY12" s="13"/>
      <c r="AZ12" s="13"/>
      <c r="BA12" s="13"/>
      <c r="BB12" s="13"/>
      <c r="BC12" s="13"/>
      <c r="BD12" s="13"/>
      <c r="BE12" s="13"/>
      <c r="BF12" s="13"/>
      <c r="BG12" s="13"/>
      <c r="BH12" s="13"/>
      <c r="BI12" s="13"/>
      <c r="BJ12" s="13"/>
      <c r="BK12" s="13"/>
      <c r="BL12" s="13"/>
      <c r="BM12" s="13"/>
      <c r="BN12" s="13"/>
    </row>
    <row r="13" spans="1:66" s="2" customFormat="1" ht="19.2" customHeight="1" thickBot="1" x14ac:dyDescent="0.35">
      <c r="A13" s="17"/>
      <c r="B13" s="17" t="str">
        <f>'PL.06-REV.02'!B14</f>
        <v>Sub</v>
      </c>
      <c r="C13" s="30" t="str">
        <f>'PL.06-REV.02'!C14&amp;" "&amp;'PL.06-REV.02'!D14</f>
        <v>1,05 Paydaşları belirleme</v>
      </c>
      <c r="D13" s="33" t="str">
        <f>IF('PL.06-REV.02'!E14="","",'PL.06-REV.02'!E14)</f>
        <v>Proje Yöneticisi</v>
      </c>
      <c r="E13" s="31">
        <f>IF(D13="","",'PL.06-REV.02'!H14)</f>
        <v>1</v>
      </c>
      <c r="F13" s="32">
        <f>IF(D13="","",'PL.06-REV.02'!F14)</f>
        <v>0</v>
      </c>
      <c r="G13" s="34">
        <f>IF(D13="","",'PL.06-REV.02'!I14)</f>
        <v>0</v>
      </c>
      <c r="H13" s="34" t="str">
        <f>IF(D13="","",'PL.06-REV.02'!J14)</f>
        <v>Enter starting date</v>
      </c>
      <c r="I13" s="8"/>
      <c r="J13" s="8"/>
      <c r="K13" s="13"/>
      <c r="L13" s="13"/>
      <c r="M13" s="13"/>
      <c r="N13" s="13"/>
      <c r="O13" s="13"/>
      <c r="P13" s="13"/>
      <c r="Q13" s="13"/>
      <c r="R13" s="13"/>
      <c r="S13" s="13"/>
      <c r="T13" s="13"/>
      <c r="U13" s="13"/>
      <c r="V13" s="13"/>
      <c r="W13" s="13"/>
      <c r="X13" s="13"/>
      <c r="Y13" s="13"/>
      <c r="Z13" s="13"/>
      <c r="AA13" s="13"/>
      <c r="AB13" s="13"/>
      <c r="AC13" s="13"/>
      <c r="AD13" s="13"/>
      <c r="AE13" s="13"/>
      <c r="AF13" s="13"/>
      <c r="AG13" s="13"/>
      <c r="AH13" s="13"/>
      <c r="AI13" s="13"/>
      <c r="AJ13" s="13"/>
      <c r="AK13" s="13"/>
      <c r="AL13" s="13"/>
      <c r="AM13" s="13"/>
      <c r="AN13" s="13"/>
      <c r="AO13" s="13"/>
      <c r="AP13" s="13"/>
      <c r="AQ13" s="13"/>
      <c r="AR13" s="13"/>
      <c r="AS13" s="13"/>
      <c r="AT13" s="13"/>
      <c r="AU13" s="13"/>
      <c r="AV13" s="13"/>
      <c r="AW13" s="13"/>
      <c r="AX13" s="13"/>
      <c r="AY13" s="13"/>
      <c r="AZ13" s="13"/>
      <c r="BA13" s="13"/>
      <c r="BB13" s="13"/>
      <c r="BC13" s="13"/>
      <c r="BD13" s="13"/>
      <c r="BE13" s="13"/>
      <c r="BF13" s="13"/>
      <c r="BG13" s="13"/>
      <c r="BH13" s="13"/>
      <c r="BI13" s="13"/>
      <c r="BJ13" s="13"/>
      <c r="BK13" s="13"/>
      <c r="BL13" s="13"/>
      <c r="BM13" s="13"/>
      <c r="BN13" s="13"/>
    </row>
    <row r="14" spans="1:66" s="2" customFormat="1" ht="19.2" customHeight="1" thickBot="1" x14ac:dyDescent="0.35">
      <c r="A14" s="17"/>
      <c r="B14" s="17" t="str">
        <f>'PL.06-REV.02'!B15</f>
        <v>Sub</v>
      </c>
      <c r="C14" s="30" t="str">
        <f>'PL.06-REV.02'!C15&amp;" "&amp;'PL.06-REV.02'!D15</f>
        <v>1,06 Eğitim Planlama</v>
      </c>
      <c r="D14" s="33" t="str">
        <f>IF('PL.06-REV.02'!E15="","",'PL.06-REV.02'!E15)</f>
        <v>Proje Yöneticisi</v>
      </c>
      <c r="E14" s="31">
        <f>IF(D14="","",'PL.06-REV.02'!H15)</f>
        <v>1</v>
      </c>
      <c r="F14" s="32">
        <f>IF(D14="","",'PL.06-REV.02'!F15)</f>
        <v>0</v>
      </c>
      <c r="G14" s="34">
        <f>IF(D14="","",'PL.06-REV.02'!I15)</f>
        <v>0</v>
      </c>
      <c r="H14" s="34" t="str">
        <f>IF(D14="","",'PL.06-REV.02'!J15)</f>
        <v>Enter starting date</v>
      </c>
      <c r="I14" s="8"/>
      <c r="J14" s="8"/>
      <c r="K14" s="13"/>
      <c r="L14" s="13"/>
      <c r="M14" s="13"/>
      <c r="N14" s="13"/>
      <c r="O14" s="13"/>
      <c r="P14" s="13"/>
      <c r="Q14" s="13"/>
      <c r="R14" s="13"/>
      <c r="S14" s="13"/>
      <c r="T14" s="13"/>
      <c r="U14" s="13"/>
      <c r="V14" s="13"/>
      <c r="W14" s="13"/>
      <c r="X14" s="13"/>
      <c r="Y14" s="13"/>
      <c r="Z14" s="13"/>
      <c r="AA14" s="13"/>
      <c r="AB14" s="13"/>
      <c r="AC14" s="13"/>
      <c r="AD14" s="13"/>
      <c r="AE14" s="13"/>
      <c r="AF14" s="13"/>
      <c r="AG14" s="13"/>
      <c r="AH14" s="13"/>
      <c r="AI14" s="13"/>
      <c r="AJ14" s="13"/>
      <c r="AK14" s="13"/>
      <c r="AL14" s="13"/>
      <c r="AM14" s="13"/>
      <c r="AN14" s="13"/>
      <c r="AO14" s="13"/>
      <c r="AP14" s="13"/>
      <c r="AQ14" s="13"/>
      <c r="AR14" s="13"/>
      <c r="AS14" s="13"/>
      <c r="AT14" s="13"/>
      <c r="AU14" s="13"/>
      <c r="AV14" s="13"/>
      <c r="AW14" s="13"/>
      <c r="AX14" s="13"/>
      <c r="AY14" s="13"/>
      <c r="AZ14" s="13"/>
      <c r="BA14" s="13"/>
      <c r="BB14" s="13"/>
      <c r="BC14" s="13"/>
      <c r="BD14" s="13"/>
      <c r="BE14" s="13"/>
      <c r="BF14" s="13"/>
      <c r="BG14" s="13"/>
      <c r="BH14" s="13"/>
      <c r="BI14" s="13"/>
      <c r="BJ14" s="13"/>
      <c r="BK14" s="13"/>
      <c r="BL14" s="13"/>
      <c r="BM14" s="13"/>
      <c r="BN14" s="13"/>
    </row>
    <row r="15" spans="1:66" s="2" customFormat="1" ht="19.2" customHeight="1" thickBot="1" x14ac:dyDescent="0.35">
      <c r="A15" s="17"/>
      <c r="B15" s="17" t="str">
        <f>'PL.06-REV.02'!B16</f>
        <v>Sub</v>
      </c>
      <c r="C15" s="30" t="str">
        <f>'PL.06-REV.02'!C16&amp;" "&amp;'PL.06-REV.02'!D16</f>
        <v>1,07 Sitede sunulacak dillerin belirlenmesi</v>
      </c>
      <c r="D15" s="33" t="str">
        <f>IF('PL.06-REV.02'!E16="","",'PL.06-REV.02'!E16)</f>
        <v>Proje Müşterisi</v>
      </c>
      <c r="E15" s="31">
        <f>IF(D15="","",'PL.06-REV.02'!H16)</f>
        <v>1</v>
      </c>
      <c r="F15" s="32">
        <f>IF(D15="","",'PL.06-REV.02'!F16)</f>
        <v>0</v>
      </c>
      <c r="G15" s="34">
        <f>IF(D15="","",'PL.06-REV.02'!I16)</f>
        <v>0</v>
      </c>
      <c r="H15" s="34" t="str">
        <f>IF(D15="","",'PL.06-REV.02'!J16)</f>
        <v>Enter starting date</v>
      </c>
      <c r="I15" s="8"/>
      <c r="J15" s="8"/>
      <c r="K15" s="13"/>
      <c r="L15" s="13"/>
      <c r="M15" s="13"/>
      <c r="N15" s="13"/>
      <c r="O15" s="13"/>
      <c r="P15" s="13"/>
      <c r="Q15" s="13"/>
      <c r="R15" s="13"/>
      <c r="S15" s="13"/>
      <c r="T15" s="13"/>
      <c r="U15" s="13"/>
      <c r="V15" s="13"/>
      <c r="W15" s="13"/>
      <c r="X15" s="13"/>
      <c r="Y15" s="13"/>
      <c r="Z15" s="13"/>
      <c r="AA15" s="13"/>
      <c r="AB15" s="13"/>
      <c r="AC15" s="13"/>
      <c r="AD15" s="13"/>
      <c r="AE15" s="13"/>
      <c r="AF15" s="13"/>
      <c r="AG15" s="13"/>
      <c r="AH15" s="13"/>
      <c r="AI15" s="13"/>
      <c r="AJ15" s="13"/>
      <c r="AK15" s="13"/>
      <c r="AL15" s="13"/>
      <c r="AM15" s="13"/>
      <c r="AN15" s="13"/>
      <c r="AO15" s="13"/>
      <c r="AP15" s="13"/>
      <c r="AQ15" s="13"/>
      <c r="AR15" s="13"/>
      <c r="AS15" s="13"/>
      <c r="AT15" s="13"/>
      <c r="AU15" s="13"/>
      <c r="AV15" s="13"/>
      <c r="AW15" s="13"/>
      <c r="AX15" s="13"/>
      <c r="AY15" s="13"/>
      <c r="AZ15" s="13"/>
      <c r="BA15" s="13"/>
      <c r="BB15" s="13"/>
      <c r="BC15" s="13"/>
      <c r="BD15" s="13"/>
      <c r="BE15" s="13"/>
      <c r="BF15" s="13"/>
      <c r="BG15" s="13"/>
      <c r="BH15" s="13"/>
      <c r="BI15" s="13"/>
      <c r="BJ15" s="13"/>
      <c r="BK15" s="13"/>
      <c r="BL15" s="13"/>
      <c r="BM15" s="13"/>
      <c r="BN15" s="13"/>
    </row>
    <row r="16" spans="1:66" s="2" customFormat="1" ht="19.2" customHeight="1" thickBot="1" x14ac:dyDescent="0.35">
      <c r="A16" s="17"/>
      <c r="B16" s="17" t="str">
        <f>'PL.06-REV.02'!B17</f>
        <v>Sub</v>
      </c>
      <c r="C16" s="30" t="str">
        <f>'PL.06-REV.02'!C17&amp;" "&amp;'PL.06-REV.02'!D17</f>
        <v>1,08 Mevcut / Ek / Yeni Ürün Kapsamının Belirlenmesi</v>
      </c>
      <c r="D16" s="33" t="str">
        <f>IF('PL.06-REV.02'!E17="","",'PL.06-REV.02'!E17)</f>
        <v>Proje Müşterisi</v>
      </c>
      <c r="E16" s="31">
        <f>IF(D16="","",'PL.06-REV.02'!H17)</f>
        <v>1</v>
      </c>
      <c r="F16" s="32">
        <f>IF(D16="","",'PL.06-REV.02'!F17)</f>
        <v>0</v>
      </c>
      <c r="G16" s="34">
        <f>IF(D16="","",'PL.06-REV.02'!I17)</f>
        <v>0</v>
      </c>
      <c r="H16" s="34" t="str">
        <f>IF(D16="","",'PL.06-REV.02'!J17)</f>
        <v>Enter starting date</v>
      </c>
      <c r="I16" s="8"/>
      <c r="J16" s="8"/>
      <c r="K16" s="13"/>
      <c r="L16" s="13"/>
      <c r="M16" s="13"/>
      <c r="N16" s="13"/>
      <c r="O16" s="13"/>
      <c r="P16" s="13"/>
      <c r="Q16" s="13"/>
      <c r="R16" s="13"/>
      <c r="S16" s="13"/>
      <c r="T16" s="13"/>
      <c r="U16" s="13"/>
      <c r="V16" s="13"/>
      <c r="W16" s="13"/>
      <c r="X16" s="13"/>
      <c r="Y16" s="13"/>
      <c r="Z16" s="13"/>
      <c r="AA16" s="13"/>
      <c r="AB16" s="13"/>
      <c r="AC16" s="13"/>
      <c r="AD16" s="13"/>
      <c r="AE16" s="13"/>
      <c r="AF16" s="13"/>
      <c r="AG16" s="13"/>
      <c r="AH16" s="13"/>
      <c r="AI16" s="13"/>
      <c r="AJ16" s="13"/>
      <c r="AK16" s="13"/>
      <c r="AL16" s="13"/>
      <c r="AM16" s="13"/>
      <c r="AN16" s="13"/>
      <c r="AO16" s="13"/>
      <c r="AP16" s="13"/>
      <c r="AQ16" s="13"/>
      <c r="AR16" s="13"/>
      <c r="AS16" s="13"/>
      <c r="AT16" s="13"/>
      <c r="AU16" s="13"/>
      <c r="AV16" s="13"/>
      <c r="AW16" s="13"/>
      <c r="AX16" s="13"/>
      <c r="AY16" s="13"/>
      <c r="AZ16" s="13"/>
      <c r="BA16" s="13"/>
      <c r="BB16" s="13"/>
      <c r="BC16" s="13"/>
      <c r="BD16" s="13"/>
      <c r="BE16" s="13"/>
      <c r="BF16" s="13"/>
      <c r="BG16" s="13"/>
      <c r="BH16" s="13"/>
      <c r="BI16" s="13"/>
      <c r="BJ16" s="13"/>
      <c r="BK16" s="13"/>
      <c r="BL16" s="13"/>
      <c r="BM16" s="13"/>
      <c r="BN16" s="13"/>
    </row>
    <row r="17" spans="1:66" s="2" customFormat="1" ht="19.2" customHeight="1" thickBot="1" x14ac:dyDescent="0.35">
      <c r="A17" s="17"/>
      <c r="B17" s="17" t="str">
        <f>'PL.06-REV.02'!B18</f>
        <v>Sub</v>
      </c>
      <c r="C17" s="30" t="str">
        <f>'PL.06-REV.02'!C18&amp;" "&amp;'PL.06-REV.02'!D18</f>
        <v>1,09 Mevcut / Yeni Mağaza bilgilerinin belirlenmesi (Adres, telefon, Vergi dairesi)</v>
      </c>
      <c r="D17" s="33" t="str">
        <f>IF('PL.06-REV.02'!E18="","",'PL.06-REV.02'!E18)</f>
        <v>Proje Müşterisi</v>
      </c>
      <c r="E17" s="31">
        <f>IF(D17="","",'PL.06-REV.02'!H18)</f>
        <v>1</v>
      </c>
      <c r="F17" s="32">
        <f>IF(D17="","",'PL.06-REV.02'!F18)</f>
        <v>0</v>
      </c>
      <c r="G17" s="34">
        <f>IF(D17="","",'PL.06-REV.02'!I18)</f>
        <v>0</v>
      </c>
      <c r="H17" s="34" t="str">
        <f>IF(D17="","",'PL.06-REV.02'!J18)</f>
        <v>Enter starting date</v>
      </c>
      <c r="I17" s="8"/>
      <c r="J17" s="8"/>
      <c r="K17" s="13"/>
      <c r="L17" s="13"/>
      <c r="M17" s="13"/>
      <c r="N17" s="13"/>
      <c r="O17" s="13"/>
      <c r="P17" s="13"/>
      <c r="Q17" s="13"/>
      <c r="R17" s="13"/>
      <c r="S17" s="13"/>
      <c r="T17" s="13"/>
      <c r="U17" s="13"/>
      <c r="V17" s="13"/>
      <c r="W17" s="13"/>
      <c r="X17" s="13"/>
      <c r="Y17" s="13"/>
      <c r="Z17" s="13"/>
      <c r="AA17" s="13"/>
      <c r="AB17" s="13"/>
      <c r="AC17" s="13"/>
      <c r="AD17" s="13"/>
      <c r="AE17" s="13"/>
      <c r="AF17" s="13"/>
      <c r="AG17" s="13"/>
      <c r="AH17" s="13"/>
      <c r="AI17" s="13"/>
      <c r="AJ17" s="13"/>
      <c r="AK17" s="13"/>
      <c r="AL17" s="13"/>
      <c r="AM17" s="13"/>
      <c r="AN17" s="13"/>
      <c r="AO17" s="13"/>
      <c r="AP17" s="13"/>
      <c r="AQ17" s="13"/>
      <c r="AR17" s="13"/>
      <c r="AS17" s="13"/>
      <c r="AT17" s="13"/>
      <c r="AU17" s="13"/>
      <c r="AV17" s="13"/>
      <c r="AW17" s="13"/>
      <c r="AX17" s="13"/>
      <c r="AY17" s="13"/>
      <c r="AZ17" s="13"/>
      <c r="BA17" s="13"/>
      <c r="BB17" s="13"/>
      <c r="BC17" s="13"/>
      <c r="BD17" s="13"/>
      <c r="BE17" s="13"/>
      <c r="BF17" s="13"/>
      <c r="BG17" s="13"/>
      <c r="BH17" s="13"/>
      <c r="BI17" s="13"/>
      <c r="BJ17" s="13"/>
      <c r="BK17" s="13"/>
      <c r="BL17" s="13"/>
      <c r="BM17" s="13"/>
      <c r="BN17" s="13"/>
    </row>
    <row r="18" spans="1:66" s="2" customFormat="1" ht="19.2" customHeight="1" thickBot="1" x14ac:dyDescent="0.35">
      <c r="A18" s="17"/>
      <c r="B18" s="17" t="str">
        <f>'PL.06-REV.02'!B19</f>
        <v>Sub</v>
      </c>
      <c r="C18" s="30" t="str">
        <f>'PL.06-REV.02'!C19&amp;" "&amp;'PL.06-REV.02'!D19</f>
        <v>1,1 Rakip Analizlerinin hazırlanması</v>
      </c>
      <c r="D18" s="33" t="str">
        <f>IF('PL.06-REV.02'!E19="","",'PL.06-REV.02'!E19)</f>
        <v>Mağaza Müdürü, Kurumsal İletişim</v>
      </c>
      <c r="E18" s="31">
        <f>IF(D18="","",'PL.06-REV.02'!H19)</f>
        <v>1</v>
      </c>
      <c r="F18" s="32">
        <f>IF(D18="","",'PL.06-REV.02'!F19)</f>
        <v>0</v>
      </c>
      <c r="G18" s="34">
        <f>IF(D18="","",'PL.06-REV.02'!I19)</f>
        <v>0</v>
      </c>
      <c r="H18" s="34">
        <f>IF(D18="","",'PL.06-REV.02'!J19)</f>
        <v>0</v>
      </c>
      <c r="I18" s="8"/>
      <c r="J18" s="8"/>
      <c r="K18" s="13"/>
      <c r="L18" s="13"/>
      <c r="M18" s="13"/>
      <c r="N18" s="13"/>
      <c r="O18" s="13"/>
      <c r="P18" s="13"/>
      <c r="Q18" s="13"/>
      <c r="R18" s="13"/>
      <c r="S18" s="13"/>
      <c r="T18" s="13"/>
      <c r="U18" s="13"/>
      <c r="V18" s="13"/>
      <c r="W18" s="13"/>
      <c r="X18" s="13"/>
      <c r="Y18" s="13"/>
      <c r="Z18" s="13"/>
      <c r="AA18" s="13"/>
      <c r="AB18" s="13"/>
      <c r="AC18" s="13"/>
      <c r="AD18" s="13"/>
      <c r="AE18" s="13"/>
      <c r="AF18" s="13"/>
      <c r="AG18" s="13"/>
      <c r="AH18" s="13"/>
      <c r="AI18" s="13"/>
      <c r="AJ18" s="13"/>
      <c r="AK18" s="13"/>
      <c r="AL18" s="13"/>
      <c r="AM18" s="13"/>
      <c r="AN18" s="13"/>
      <c r="AO18" s="13"/>
      <c r="AP18" s="13"/>
      <c r="AQ18" s="13"/>
      <c r="AR18" s="13"/>
      <c r="AS18" s="13"/>
      <c r="AT18" s="13"/>
      <c r="AU18" s="13"/>
      <c r="AV18" s="13"/>
      <c r="AW18" s="13"/>
      <c r="AX18" s="13"/>
      <c r="AY18" s="13"/>
      <c r="AZ18" s="13"/>
      <c r="BA18" s="13"/>
      <c r="BB18" s="13"/>
      <c r="BC18" s="13"/>
      <c r="BD18" s="13"/>
      <c r="BE18" s="13"/>
      <c r="BF18" s="13"/>
      <c r="BG18" s="13"/>
      <c r="BH18" s="13"/>
      <c r="BI18" s="13"/>
      <c r="BJ18" s="13"/>
      <c r="BK18" s="13"/>
      <c r="BL18" s="13"/>
      <c r="BM18" s="13"/>
      <c r="BN18" s="13"/>
    </row>
    <row r="19" spans="1:66" s="2" customFormat="1" ht="19.2" customHeight="1" thickBot="1" x14ac:dyDescent="0.35">
      <c r="A19" s="17"/>
      <c r="B19" s="17" t="str">
        <f>'PL.06-REV.02'!B20</f>
        <v>Closure</v>
      </c>
      <c r="C19" s="30" t="str">
        <f>'PL.06-REV.02'!C20&amp;" "&amp;'PL.06-REV.02'!D20</f>
        <v>1,11 Faz Kapanışı (Toplantı tutanağı doldurulması, Proje Başlatma belgesi oluşmasıu, iş kırılımı / planı  / kapsamı oluşması)</v>
      </c>
      <c r="D19" s="33" t="str">
        <f>IF('PL.06-REV.02'!E20="","",'PL.06-REV.02'!E20)</f>
        <v>Proje Yöneticisi</v>
      </c>
      <c r="E19" s="31">
        <f>IF(D19="","",'PL.06-REV.02'!H20)</f>
        <v>2</v>
      </c>
      <c r="F19" s="32">
        <f>IF(D19="","",'PL.06-REV.02'!F20)</f>
        <v>0</v>
      </c>
      <c r="G19" s="34">
        <f>IF(D19="","",'PL.06-REV.02'!I20)</f>
        <v>0</v>
      </c>
      <c r="H19" s="34" t="str">
        <f>IF(D19="","",'PL.06-REV.02'!J20)</f>
        <v>Enter starting date</v>
      </c>
      <c r="I19" s="8"/>
      <c r="J19" s="8"/>
      <c r="K19" s="13"/>
      <c r="L19" s="13"/>
      <c r="M19" s="13"/>
      <c r="N19" s="13"/>
      <c r="O19" s="13"/>
      <c r="P19" s="13"/>
      <c r="Q19" s="13"/>
      <c r="R19" s="13"/>
      <c r="S19" s="13"/>
      <c r="T19" s="13"/>
      <c r="U19" s="13"/>
      <c r="V19" s="13"/>
      <c r="W19" s="13"/>
      <c r="X19" s="13"/>
      <c r="Y19" s="13"/>
      <c r="Z19" s="13"/>
      <c r="AA19" s="13"/>
      <c r="AB19" s="13"/>
      <c r="AC19" s="13"/>
      <c r="AD19" s="13"/>
      <c r="AE19" s="13"/>
      <c r="AF19" s="13"/>
      <c r="AG19" s="13"/>
      <c r="AH19" s="13"/>
      <c r="AI19" s="13"/>
      <c r="AJ19" s="13"/>
      <c r="AK19" s="13"/>
      <c r="AL19" s="13"/>
      <c r="AM19" s="13"/>
      <c r="AN19" s="13"/>
      <c r="AO19" s="13"/>
      <c r="AP19" s="13"/>
      <c r="AQ19" s="13"/>
      <c r="AR19" s="13"/>
      <c r="AS19" s="13"/>
      <c r="AT19" s="13"/>
      <c r="AU19" s="13"/>
      <c r="AV19" s="13"/>
      <c r="AW19" s="13"/>
      <c r="AX19" s="13"/>
      <c r="AY19" s="13"/>
      <c r="AZ19" s="13"/>
      <c r="BA19" s="13"/>
      <c r="BB19" s="13"/>
      <c r="BC19" s="13"/>
      <c r="BD19" s="13"/>
      <c r="BE19" s="13"/>
      <c r="BF19" s="13"/>
      <c r="BG19" s="13"/>
      <c r="BH19" s="13"/>
      <c r="BI19" s="13"/>
      <c r="BJ19" s="13"/>
      <c r="BK19" s="13"/>
      <c r="BL19" s="13"/>
      <c r="BM19" s="13"/>
      <c r="BN19" s="13"/>
    </row>
    <row r="20" spans="1:66" s="2" customFormat="1" ht="19.2" customHeight="1" thickBot="1" x14ac:dyDescent="0.35">
      <c r="A20" s="17"/>
      <c r="B20" s="17" t="str">
        <f>'PL.06-REV.02'!B21</f>
        <v>Main</v>
      </c>
      <c r="C20" s="30" t="str">
        <f>'PL.06-REV.02'!C21&amp;" "&amp;'PL.06-REV.02'!D21</f>
        <v>2 İsim Hakkı</v>
      </c>
      <c r="D20" s="33" t="str">
        <f>IF('PL.06-REV.02'!E21="","",'PL.06-REV.02'!E21)</f>
        <v>Sosyal Medya Yöneticisi</v>
      </c>
      <c r="E20" s="31">
        <f>IF(D20="","",'PL.06-REV.02'!H21)</f>
        <v>3</v>
      </c>
      <c r="F20" s="32">
        <f>IF(D20="","",'PL.06-REV.02'!F21)</f>
        <v>0</v>
      </c>
      <c r="G20" s="34">
        <f>IF(D20="","",'PL.06-REV.02'!I21)</f>
        <v>0</v>
      </c>
      <c r="H20" s="34" t="str">
        <f>IF(D20="","",'PL.06-REV.02'!J21)</f>
        <v>Enter starting date</v>
      </c>
      <c r="I20" s="8"/>
      <c r="J20" s="8"/>
      <c r="K20" s="13"/>
      <c r="L20" s="13"/>
      <c r="M20" s="13"/>
      <c r="N20" s="13"/>
      <c r="O20" s="13"/>
      <c r="P20" s="13"/>
      <c r="Q20" s="13"/>
      <c r="R20" s="13"/>
      <c r="S20" s="13"/>
      <c r="T20" s="13"/>
      <c r="U20" s="13"/>
      <c r="V20" s="13"/>
      <c r="W20" s="13"/>
      <c r="X20" s="13"/>
      <c r="Y20" s="13"/>
      <c r="Z20" s="13"/>
      <c r="AA20" s="13"/>
      <c r="AB20" s="13"/>
      <c r="AC20" s="13"/>
      <c r="AD20" s="13"/>
      <c r="AE20" s="13"/>
      <c r="AF20" s="13"/>
      <c r="AG20" s="13"/>
      <c r="AH20" s="13"/>
      <c r="AI20" s="13"/>
      <c r="AJ20" s="13"/>
      <c r="AK20" s="13"/>
      <c r="AL20" s="13"/>
      <c r="AM20" s="13"/>
      <c r="AN20" s="13"/>
      <c r="AO20" s="13"/>
      <c r="AP20" s="13"/>
      <c r="AQ20" s="13"/>
      <c r="AR20" s="13"/>
      <c r="AS20" s="13"/>
      <c r="AT20" s="13"/>
      <c r="AU20" s="13"/>
      <c r="AV20" s="13"/>
      <c r="AW20" s="13"/>
      <c r="AX20" s="13"/>
      <c r="AY20" s="13"/>
      <c r="AZ20" s="13"/>
      <c r="BA20" s="13"/>
      <c r="BB20" s="13"/>
      <c r="BC20" s="13"/>
      <c r="BD20" s="13"/>
      <c r="BE20" s="13"/>
      <c r="BF20" s="13"/>
      <c r="BG20" s="13"/>
      <c r="BH20" s="13"/>
      <c r="BI20" s="13"/>
      <c r="BJ20" s="13"/>
      <c r="BK20" s="13"/>
      <c r="BL20" s="13"/>
      <c r="BM20" s="13"/>
      <c r="BN20" s="13"/>
    </row>
    <row r="21" spans="1:66" s="2" customFormat="1" ht="19.2" customHeight="1" thickBot="1" x14ac:dyDescent="0.35">
      <c r="A21" s="17"/>
      <c r="B21" s="17" t="str">
        <f>'PL.06-REV.02'!B22</f>
        <v>Sub</v>
      </c>
      <c r="C21" s="30" t="str">
        <f>'PL.06-REV.02'!C22&amp;" "&amp;'PL.06-REV.02'!D22</f>
        <v>2,01 Alan adının alınması</v>
      </c>
      <c r="D21" s="33" t="str">
        <f>IF('PL.06-REV.02'!E22="","",'PL.06-REV.02'!E22)</f>
        <v>IT</v>
      </c>
      <c r="E21" s="31">
        <f>IF(D21="","",'PL.06-REV.02'!H22)</f>
        <v>1</v>
      </c>
      <c r="F21" s="32">
        <f>IF(D21="","",'PL.06-REV.02'!F22)</f>
        <v>0</v>
      </c>
      <c r="G21" s="34">
        <f>IF(D21="","",'PL.06-REV.02'!I22)</f>
        <v>0</v>
      </c>
      <c r="H21" s="34" t="str">
        <f>IF(D21="","",'PL.06-REV.02'!J22)</f>
        <v>Enter starting date</v>
      </c>
      <c r="I21" s="8"/>
      <c r="J21" s="8"/>
      <c r="K21" s="13"/>
      <c r="L21" s="13"/>
      <c r="M21" s="13"/>
      <c r="N21" s="13"/>
      <c r="O21" s="13"/>
      <c r="P21" s="13"/>
      <c r="Q21" s="13"/>
      <c r="R21" s="13"/>
      <c r="S21" s="13"/>
      <c r="T21" s="13"/>
      <c r="U21" s="13"/>
      <c r="V21" s="13"/>
      <c r="W21" s="13"/>
      <c r="X21" s="13"/>
      <c r="Y21" s="13"/>
      <c r="Z21" s="13"/>
      <c r="AA21" s="13"/>
      <c r="AB21" s="13"/>
      <c r="AC21" s="13"/>
      <c r="AD21" s="13"/>
      <c r="AE21" s="13"/>
      <c r="AF21" s="13"/>
      <c r="AG21" s="13"/>
      <c r="AH21" s="13"/>
      <c r="AI21" s="13"/>
      <c r="AJ21" s="13"/>
      <c r="AK21" s="13"/>
      <c r="AL21" s="13"/>
      <c r="AM21" s="13"/>
      <c r="AN21" s="13"/>
      <c r="AO21" s="13"/>
      <c r="AP21" s="13"/>
      <c r="AQ21" s="13"/>
      <c r="AR21" s="13"/>
      <c r="AS21" s="13"/>
      <c r="AT21" s="13"/>
      <c r="AU21" s="13"/>
      <c r="AV21" s="13"/>
      <c r="AW21" s="13"/>
      <c r="AX21" s="13"/>
      <c r="AY21" s="13"/>
      <c r="AZ21" s="13"/>
      <c r="BA21" s="13"/>
      <c r="BB21" s="13"/>
      <c r="BC21" s="13"/>
      <c r="BD21" s="13"/>
      <c r="BE21" s="13"/>
      <c r="BF21" s="13"/>
      <c r="BG21" s="13"/>
      <c r="BH21" s="13"/>
      <c r="BI21" s="13"/>
      <c r="BJ21" s="13"/>
      <c r="BK21" s="13"/>
      <c r="BL21" s="13"/>
      <c r="BM21" s="13"/>
      <c r="BN21" s="13"/>
    </row>
    <row r="22" spans="1:66" s="2" customFormat="1" ht="19.2" customHeight="1" thickBot="1" x14ac:dyDescent="0.35">
      <c r="A22" s="17"/>
      <c r="B22" s="17" t="str">
        <f>'PL.06-REV.02'!B23</f>
        <v>Sub</v>
      </c>
      <c r="C22" s="30" t="str">
        <f>'PL.06-REV.02'!C23&amp;" "&amp;'PL.06-REV.02'!D23</f>
        <v>2,02 Twitter hesabı açılması</v>
      </c>
      <c r="D22" s="33" t="str">
        <f>IF('PL.06-REV.02'!E23="","",'PL.06-REV.02'!E23)</f>
        <v>Sosyal Medya Yöneticisi</v>
      </c>
      <c r="E22" s="31">
        <f>IF(D22="","",'PL.06-REV.02'!H23)</f>
        <v>1</v>
      </c>
      <c r="F22" s="32">
        <f>IF(D22="","",'PL.06-REV.02'!F23)</f>
        <v>0</v>
      </c>
      <c r="G22" s="34">
        <f>IF(D22="","",'PL.06-REV.02'!I23)</f>
        <v>0</v>
      </c>
      <c r="H22" s="34" t="str">
        <f>IF(D22="","",'PL.06-REV.02'!J23)</f>
        <v>Enter starting date</v>
      </c>
      <c r="I22" s="8"/>
      <c r="J22" s="8"/>
      <c r="K22" s="13"/>
      <c r="L22" s="13"/>
      <c r="M22" s="13"/>
      <c r="N22" s="13"/>
      <c r="O22" s="13"/>
      <c r="P22" s="13"/>
      <c r="Q22" s="13"/>
      <c r="R22" s="13"/>
      <c r="S22" s="13"/>
      <c r="T22" s="13"/>
      <c r="U22" s="13"/>
      <c r="V22" s="13"/>
      <c r="W22" s="13"/>
      <c r="X22" s="13"/>
      <c r="Y22" s="13"/>
      <c r="Z22" s="13"/>
      <c r="AA22" s="13"/>
      <c r="AB22" s="13"/>
      <c r="AC22" s="13"/>
      <c r="AD22" s="13"/>
      <c r="AE22" s="13"/>
      <c r="AF22" s="13"/>
      <c r="AG22" s="13"/>
      <c r="AH22" s="13"/>
      <c r="AI22" s="13"/>
      <c r="AJ22" s="13"/>
      <c r="AK22" s="13"/>
      <c r="AL22" s="13"/>
      <c r="AM22" s="13"/>
      <c r="AN22" s="13"/>
      <c r="AO22" s="13"/>
      <c r="AP22" s="13"/>
      <c r="AQ22" s="13"/>
      <c r="AR22" s="13"/>
      <c r="AS22" s="13"/>
      <c r="AT22" s="13"/>
      <c r="AU22" s="13"/>
      <c r="AV22" s="13"/>
      <c r="AW22" s="13"/>
      <c r="AX22" s="13"/>
      <c r="AY22" s="13"/>
      <c r="AZ22" s="13"/>
      <c r="BA22" s="13"/>
      <c r="BB22" s="13"/>
      <c r="BC22" s="13"/>
      <c r="BD22" s="13"/>
      <c r="BE22" s="13"/>
      <c r="BF22" s="13"/>
      <c r="BG22" s="13"/>
      <c r="BH22" s="13"/>
      <c r="BI22" s="13"/>
      <c r="BJ22" s="13"/>
      <c r="BK22" s="13"/>
      <c r="BL22" s="13"/>
      <c r="BM22" s="13"/>
      <c r="BN22" s="13"/>
    </row>
    <row r="23" spans="1:66" s="2" customFormat="1" ht="19.2" customHeight="1" thickBot="1" x14ac:dyDescent="0.35">
      <c r="A23" s="17"/>
      <c r="B23" s="17" t="str">
        <f>'PL.06-REV.02'!B24</f>
        <v>Sub</v>
      </c>
      <c r="C23" s="30" t="str">
        <f>'PL.06-REV.02'!C24&amp;" "&amp;'PL.06-REV.02'!D24</f>
        <v>2,03 Facebook hesabı açılması</v>
      </c>
      <c r="D23" s="33" t="str">
        <f>IF('PL.06-REV.02'!E24="","",'PL.06-REV.02'!E24)</f>
        <v>Sosyal Medya Yöneticisi</v>
      </c>
      <c r="E23" s="31">
        <f>IF(D23="","",'PL.06-REV.02'!H24)</f>
        <v>1</v>
      </c>
      <c r="F23" s="32">
        <f>IF(D23="","",'PL.06-REV.02'!F24)</f>
        <v>0</v>
      </c>
      <c r="G23" s="34">
        <f>IF(D23="","",'PL.06-REV.02'!I24)</f>
        <v>0</v>
      </c>
      <c r="H23" s="34" t="str">
        <f>IF(D23="","",'PL.06-REV.02'!J24)</f>
        <v>Enter starting date</v>
      </c>
      <c r="I23" s="8"/>
      <c r="J23" s="8"/>
      <c r="K23" s="13"/>
      <c r="L23" s="13"/>
      <c r="M23" s="13"/>
      <c r="N23" s="13"/>
      <c r="O23" s="13"/>
      <c r="P23" s="13"/>
      <c r="Q23" s="13"/>
      <c r="R23" s="13"/>
      <c r="S23" s="13"/>
      <c r="T23" s="13"/>
      <c r="U23" s="13"/>
      <c r="V23" s="13"/>
      <c r="W23" s="13"/>
      <c r="X23" s="13"/>
      <c r="Y23" s="13"/>
      <c r="Z23" s="13"/>
      <c r="AA23" s="13"/>
      <c r="AB23" s="13"/>
      <c r="AC23" s="13"/>
      <c r="AD23" s="13"/>
      <c r="AE23" s="13"/>
      <c r="AF23" s="13"/>
      <c r="AG23" s="13"/>
      <c r="AH23" s="13"/>
      <c r="AI23" s="13"/>
      <c r="AJ23" s="13"/>
      <c r="AK23" s="13"/>
      <c r="AL23" s="13"/>
      <c r="AM23" s="13"/>
      <c r="AN23" s="13"/>
      <c r="AO23" s="13"/>
      <c r="AP23" s="13"/>
      <c r="AQ23" s="13"/>
      <c r="AR23" s="13"/>
      <c r="AS23" s="13"/>
      <c r="AT23" s="13"/>
      <c r="AU23" s="13"/>
      <c r="AV23" s="13"/>
      <c r="AW23" s="13"/>
      <c r="AX23" s="13"/>
      <c r="AY23" s="13"/>
      <c r="AZ23" s="13"/>
      <c r="BA23" s="13"/>
      <c r="BB23" s="13"/>
      <c r="BC23" s="13"/>
      <c r="BD23" s="13"/>
      <c r="BE23" s="13"/>
      <c r="BF23" s="13"/>
      <c r="BG23" s="13"/>
      <c r="BH23" s="13"/>
      <c r="BI23" s="13"/>
      <c r="BJ23" s="13"/>
      <c r="BK23" s="13"/>
      <c r="BL23" s="13"/>
      <c r="BM23" s="13"/>
      <c r="BN23" s="13"/>
    </row>
    <row r="24" spans="1:66" s="2" customFormat="1" ht="19.2" customHeight="1" thickBot="1" x14ac:dyDescent="0.35">
      <c r="A24" s="17"/>
      <c r="B24" s="17" t="str">
        <f>'PL.06-REV.02'!B25</f>
        <v>Sub</v>
      </c>
      <c r="C24" s="30" t="str">
        <f>'PL.06-REV.02'!C25&amp;" "&amp;'PL.06-REV.02'!D25</f>
        <v>2,04 Linkedin hesabı açılması</v>
      </c>
      <c r="D24" s="33" t="str">
        <f>IF('PL.06-REV.02'!E25="","",'PL.06-REV.02'!E25)</f>
        <v>Sosyal Medya Yöneticisi</v>
      </c>
      <c r="E24" s="31">
        <f>IF(D24="","",'PL.06-REV.02'!H25)</f>
        <v>1</v>
      </c>
      <c r="F24" s="32">
        <f>IF(D24="","",'PL.06-REV.02'!F25)</f>
        <v>0</v>
      </c>
      <c r="G24" s="34">
        <f>IF(D24="","",'PL.06-REV.02'!I25)</f>
        <v>0</v>
      </c>
      <c r="H24" s="34" t="str">
        <f>IF(D24="","",'PL.06-REV.02'!J25)</f>
        <v>Enter starting date</v>
      </c>
      <c r="I24" s="8"/>
      <c r="J24" s="8"/>
      <c r="K24" s="13"/>
      <c r="L24" s="13"/>
      <c r="M24" s="13"/>
      <c r="N24" s="13"/>
      <c r="O24" s="13"/>
      <c r="P24" s="13"/>
      <c r="Q24" s="13"/>
      <c r="R24" s="13"/>
      <c r="S24" s="13"/>
      <c r="T24" s="13"/>
      <c r="U24" s="13"/>
      <c r="V24" s="13"/>
      <c r="W24" s="13"/>
      <c r="X24" s="13"/>
      <c r="Y24" s="13"/>
      <c r="Z24" s="13"/>
      <c r="AA24" s="13"/>
      <c r="AB24" s="13"/>
      <c r="AC24" s="13"/>
      <c r="AD24" s="13"/>
      <c r="AE24" s="13"/>
      <c r="AF24" s="13"/>
      <c r="AG24" s="13"/>
      <c r="AH24" s="13"/>
      <c r="AI24" s="13"/>
      <c r="AJ24" s="13"/>
      <c r="AK24" s="13"/>
      <c r="AL24" s="13"/>
      <c r="AM24" s="13"/>
      <c r="AN24" s="13"/>
      <c r="AO24" s="13"/>
      <c r="AP24" s="13"/>
      <c r="AQ24" s="13"/>
      <c r="AR24" s="13"/>
      <c r="AS24" s="13"/>
      <c r="AT24" s="13"/>
      <c r="AU24" s="13"/>
      <c r="AV24" s="13"/>
      <c r="AW24" s="13"/>
      <c r="AX24" s="13"/>
      <c r="AY24" s="13"/>
      <c r="AZ24" s="13"/>
      <c r="BA24" s="13"/>
      <c r="BB24" s="13"/>
      <c r="BC24" s="13"/>
      <c r="BD24" s="13"/>
      <c r="BE24" s="13"/>
      <c r="BF24" s="13"/>
      <c r="BG24" s="13"/>
      <c r="BH24" s="13"/>
      <c r="BI24" s="13"/>
      <c r="BJ24" s="13"/>
      <c r="BK24" s="13"/>
      <c r="BL24" s="13"/>
      <c r="BM24" s="13"/>
      <c r="BN24" s="13"/>
    </row>
    <row r="25" spans="1:66" s="2" customFormat="1" ht="19.2" customHeight="1" thickBot="1" x14ac:dyDescent="0.35">
      <c r="A25" s="17"/>
      <c r="B25" s="17" t="str">
        <f>'PL.06-REV.02'!B26</f>
        <v>Sub</v>
      </c>
      <c r="C25" s="30" t="str">
        <f>'PL.06-REV.02'!C26&amp;" "&amp;'PL.06-REV.02'!D26</f>
        <v>2,05 Instagram Hesabı açılması</v>
      </c>
      <c r="D25" s="33" t="str">
        <f>IF('PL.06-REV.02'!E26="","",'PL.06-REV.02'!E26)</f>
        <v>Sosyal Medya Yöneticisi</v>
      </c>
      <c r="E25" s="31">
        <f>IF(D25="","",'PL.06-REV.02'!H26)</f>
        <v>1</v>
      </c>
      <c r="F25" s="32">
        <f>IF(D25="","",'PL.06-REV.02'!F26)</f>
        <v>0</v>
      </c>
      <c r="G25" s="34">
        <f>IF(D25="","",'PL.06-REV.02'!I26)</f>
        <v>0</v>
      </c>
      <c r="H25" s="34" t="str">
        <f>IF(D25="","",'PL.06-REV.02'!J26)</f>
        <v>Enter starting date</v>
      </c>
      <c r="I25" s="8"/>
      <c r="J25" s="8"/>
      <c r="K25" s="13"/>
      <c r="L25" s="13"/>
      <c r="M25" s="13"/>
      <c r="N25" s="13"/>
      <c r="O25" s="13"/>
      <c r="P25" s="13"/>
      <c r="Q25" s="13"/>
      <c r="R25" s="13"/>
      <c r="S25" s="13"/>
      <c r="T25" s="13"/>
      <c r="U25" s="13"/>
      <c r="V25" s="13"/>
      <c r="W25" s="13"/>
      <c r="X25" s="13"/>
      <c r="Y25" s="13"/>
      <c r="Z25" s="13"/>
      <c r="AA25" s="13"/>
      <c r="AB25" s="13"/>
      <c r="AC25" s="13"/>
      <c r="AD25" s="13"/>
      <c r="AE25" s="13"/>
      <c r="AF25" s="13"/>
      <c r="AG25" s="13"/>
      <c r="AH25" s="13"/>
      <c r="AI25" s="13"/>
      <c r="AJ25" s="13"/>
      <c r="AK25" s="13"/>
      <c r="AL25" s="13"/>
      <c r="AM25" s="13"/>
      <c r="AN25" s="13"/>
      <c r="AO25" s="13"/>
      <c r="AP25" s="13"/>
      <c r="AQ25" s="13"/>
      <c r="AR25" s="13"/>
      <c r="AS25" s="13"/>
      <c r="AT25" s="13"/>
      <c r="AU25" s="13"/>
      <c r="AV25" s="13"/>
      <c r="AW25" s="13"/>
      <c r="AX25" s="13"/>
      <c r="AY25" s="13"/>
      <c r="AZ25" s="13"/>
      <c r="BA25" s="13"/>
      <c r="BB25" s="13"/>
      <c r="BC25" s="13"/>
      <c r="BD25" s="13"/>
      <c r="BE25" s="13"/>
      <c r="BF25" s="13"/>
      <c r="BG25" s="13"/>
      <c r="BH25" s="13"/>
      <c r="BI25" s="13"/>
      <c r="BJ25" s="13"/>
      <c r="BK25" s="13"/>
      <c r="BL25" s="13"/>
      <c r="BM25" s="13"/>
      <c r="BN25" s="13"/>
    </row>
    <row r="26" spans="1:66" s="2" customFormat="1" ht="19.2" customHeight="1" thickBot="1" x14ac:dyDescent="0.35">
      <c r="A26" s="17"/>
      <c r="B26" s="17" t="str">
        <f>'PL.06-REV.02'!B27</f>
        <v>Sub</v>
      </c>
      <c r="C26" s="30" t="str">
        <f>'PL.06-REV.02'!C27&amp;" "&amp;'PL.06-REV.02'!D27</f>
        <v>2,06 Youtube hesabı açılması</v>
      </c>
      <c r="D26" s="33" t="str">
        <f>IF('PL.06-REV.02'!E27="","",'PL.06-REV.02'!E27)</f>
        <v>Sosyal Medya Yöneticisi</v>
      </c>
      <c r="E26" s="31">
        <f>IF(D26="","",'PL.06-REV.02'!H27)</f>
        <v>1</v>
      </c>
      <c r="F26" s="32">
        <f>IF(D26="","",'PL.06-REV.02'!F27)</f>
        <v>0</v>
      </c>
      <c r="G26" s="34">
        <f>IF(D26="","",'PL.06-REV.02'!I27)</f>
        <v>0</v>
      </c>
      <c r="H26" s="34">
        <f>IF(D26="","",'PL.06-REV.02'!J27)</f>
        <v>0</v>
      </c>
      <c r="I26" s="8"/>
      <c r="J26" s="8"/>
      <c r="K26" s="13"/>
      <c r="L26" s="13"/>
      <c r="M26" s="13"/>
      <c r="N26" s="13"/>
      <c r="O26" s="13"/>
      <c r="P26" s="13"/>
      <c r="Q26" s="13"/>
      <c r="R26" s="13"/>
      <c r="S26" s="13"/>
      <c r="T26" s="13"/>
      <c r="U26" s="13"/>
      <c r="V26" s="13"/>
      <c r="W26" s="13"/>
      <c r="X26" s="13"/>
      <c r="Y26" s="13"/>
      <c r="Z26" s="13"/>
      <c r="AA26" s="13"/>
      <c r="AB26" s="13"/>
      <c r="AC26" s="13"/>
      <c r="AD26" s="13"/>
      <c r="AE26" s="13"/>
      <c r="AF26" s="13"/>
      <c r="AG26" s="13"/>
      <c r="AH26" s="13"/>
      <c r="AI26" s="13"/>
      <c r="AJ26" s="13"/>
      <c r="AK26" s="13"/>
      <c r="AL26" s="13"/>
      <c r="AM26" s="13"/>
      <c r="AN26" s="13"/>
      <c r="AO26" s="13"/>
      <c r="AP26" s="13"/>
      <c r="AQ26" s="13"/>
      <c r="AR26" s="13"/>
      <c r="AS26" s="13"/>
      <c r="AT26" s="13"/>
      <c r="AU26" s="13"/>
      <c r="AV26" s="13"/>
      <c r="AW26" s="13"/>
      <c r="AX26" s="13"/>
      <c r="AY26" s="13"/>
      <c r="AZ26" s="13"/>
      <c r="BA26" s="13"/>
      <c r="BB26" s="13"/>
      <c r="BC26" s="13"/>
      <c r="BD26" s="13"/>
      <c r="BE26" s="13"/>
      <c r="BF26" s="13"/>
      <c r="BG26" s="13"/>
      <c r="BH26" s="13"/>
      <c r="BI26" s="13"/>
      <c r="BJ26" s="13"/>
      <c r="BK26" s="13"/>
      <c r="BL26" s="13"/>
      <c r="BM26" s="13"/>
      <c r="BN26" s="13"/>
    </row>
    <row r="27" spans="1:66" s="2" customFormat="1" ht="19.2" customHeight="1" thickBot="1" x14ac:dyDescent="0.35">
      <c r="A27" s="17"/>
      <c r="B27" s="17" t="str">
        <f>'PL.06-REV.02'!B28</f>
        <v>Closure</v>
      </c>
      <c r="C27" s="30" t="str">
        <f>'PL.06-REV.02'!C28&amp;" "&amp;'PL.06-REV.02'!D28</f>
        <v>2,07 Faz Kapanışı (İleri fazların planlanan tarihlerinin revizesi / Gerçekleşme tarihlerinin girişi / Tehdit ve Fırsatların güncellenmesi, rapor hazırlanması, Arşiv güncellemesi)</v>
      </c>
      <c r="D27" s="33" t="str">
        <f>IF('PL.06-REV.02'!E28="","",'PL.06-REV.02'!E28)</f>
        <v>Proje Yöneticisi</v>
      </c>
      <c r="E27" s="31">
        <f>IF(D27="","",'PL.06-REV.02'!H28)</f>
        <v>2</v>
      </c>
      <c r="F27" s="32">
        <f>IF(D27="","",'PL.06-REV.02'!F28)</f>
        <v>0</v>
      </c>
      <c r="G27" s="34">
        <f>IF(D27="","",'PL.06-REV.02'!I28)</f>
        <v>0</v>
      </c>
      <c r="H27" s="34" t="str">
        <f>IF(D27="","",'PL.06-REV.02'!J28)</f>
        <v>Enter starting date</v>
      </c>
      <c r="I27" s="8"/>
      <c r="J27" s="8"/>
      <c r="K27" s="13"/>
      <c r="L27" s="13"/>
      <c r="M27" s="13"/>
      <c r="N27" s="13"/>
      <c r="O27" s="13"/>
      <c r="P27" s="13"/>
      <c r="Q27" s="13"/>
      <c r="R27" s="13"/>
      <c r="S27" s="13"/>
      <c r="T27" s="13"/>
      <c r="U27" s="13"/>
      <c r="V27" s="13"/>
      <c r="W27" s="13"/>
      <c r="X27" s="13"/>
      <c r="Y27" s="13"/>
      <c r="Z27" s="13"/>
      <c r="AA27" s="13"/>
      <c r="AB27" s="13"/>
      <c r="AC27" s="13"/>
      <c r="AD27" s="13"/>
      <c r="AE27" s="13"/>
      <c r="AF27" s="13"/>
      <c r="AG27" s="13"/>
      <c r="AH27" s="13"/>
      <c r="AI27" s="13"/>
      <c r="AJ27" s="13"/>
      <c r="AK27" s="13"/>
      <c r="AL27" s="13"/>
      <c r="AM27" s="13"/>
      <c r="AN27" s="13"/>
      <c r="AO27" s="13"/>
      <c r="AP27" s="13"/>
      <c r="AQ27" s="13"/>
      <c r="AR27" s="13"/>
      <c r="AS27" s="13"/>
      <c r="AT27" s="13"/>
      <c r="AU27" s="13"/>
      <c r="AV27" s="13"/>
      <c r="AW27" s="13"/>
      <c r="AX27" s="13"/>
      <c r="AY27" s="13"/>
      <c r="AZ27" s="13"/>
      <c r="BA27" s="13"/>
      <c r="BB27" s="13"/>
      <c r="BC27" s="13"/>
      <c r="BD27" s="13"/>
      <c r="BE27" s="13"/>
      <c r="BF27" s="13"/>
      <c r="BG27" s="13"/>
      <c r="BH27" s="13"/>
      <c r="BI27" s="13"/>
      <c r="BJ27" s="13"/>
      <c r="BK27" s="13"/>
      <c r="BL27" s="13"/>
      <c r="BM27" s="13"/>
      <c r="BN27" s="13"/>
    </row>
    <row r="28" spans="1:66" s="2" customFormat="1" ht="19.2" customHeight="1" thickBot="1" x14ac:dyDescent="0.35">
      <c r="A28" s="17"/>
      <c r="B28" s="17" t="str">
        <f>'PL.06-REV.02'!B29</f>
        <v>Main</v>
      </c>
      <c r="C28" s="30" t="str">
        <f>'PL.06-REV.02'!C29&amp;" "&amp;'PL.06-REV.02'!D29</f>
        <v>3 Analiz</v>
      </c>
      <c r="D28" s="33" t="str">
        <f>IF('PL.06-REV.02'!E29="","",'PL.06-REV.02'!E29)</f>
        <v>Mağaza Yöneticisi</v>
      </c>
      <c r="E28" s="31">
        <f>IF(D28="","",'PL.06-REV.02'!H29)</f>
        <v>30</v>
      </c>
      <c r="F28" s="32">
        <f>IF(D28="","",'PL.06-REV.02'!F29)</f>
        <v>0</v>
      </c>
      <c r="G28" s="34">
        <f>IF(D28="","",'PL.06-REV.02'!I29)</f>
        <v>0</v>
      </c>
      <c r="H28" s="34" t="str">
        <f>IF(D28="","",'PL.06-REV.02'!J29)</f>
        <v>Enter starting date</v>
      </c>
      <c r="I28" s="8"/>
      <c r="J28" s="8"/>
      <c r="K28" s="13"/>
      <c r="L28" s="13"/>
      <c r="M28" s="13"/>
      <c r="N28" s="13"/>
      <c r="O28" s="13"/>
      <c r="P28" s="13"/>
      <c r="Q28" s="13"/>
      <c r="R28" s="13"/>
      <c r="S28" s="13"/>
      <c r="T28" s="13"/>
      <c r="U28" s="13"/>
      <c r="V28" s="13"/>
      <c r="W28" s="13"/>
      <c r="X28" s="13"/>
      <c r="Y28" s="13"/>
      <c r="Z28" s="13"/>
      <c r="AA28" s="13"/>
      <c r="AB28" s="13"/>
      <c r="AC28" s="13"/>
      <c r="AD28" s="13"/>
      <c r="AE28" s="13"/>
      <c r="AF28" s="13"/>
      <c r="AG28" s="13"/>
      <c r="AH28" s="13"/>
      <c r="AI28" s="13"/>
      <c r="AJ28" s="13"/>
      <c r="AK28" s="13"/>
      <c r="AL28" s="13"/>
      <c r="AM28" s="13"/>
      <c r="AN28" s="13"/>
      <c r="AO28" s="13"/>
      <c r="AP28" s="13"/>
      <c r="AQ28" s="13"/>
      <c r="AR28" s="13"/>
      <c r="AS28" s="13"/>
      <c r="AT28" s="13"/>
      <c r="AU28" s="13"/>
      <c r="AV28" s="13"/>
      <c r="AW28" s="13"/>
      <c r="AX28" s="13"/>
      <c r="AY28" s="13"/>
      <c r="AZ28" s="13"/>
      <c r="BA28" s="13"/>
      <c r="BB28" s="13"/>
      <c r="BC28" s="13"/>
      <c r="BD28" s="13"/>
      <c r="BE28" s="13"/>
      <c r="BF28" s="13"/>
      <c r="BG28" s="13"/>
      <c r="BH28" s="13"/>
      <c r="BI28" s="13"/>
      <c r="BJ28" s="13"/>
      <c r="BK28" s="13"/>
      <c r="BL28" s="13"/>
      <c r="BM28" s="13"/>
      <c r="BN28" s="13"/>
    </row>
    <row r="29" spans="1:66" s="2" customFormat="1" ht="19.2" customHeight="1" thickBot="1" x14ac:dyDescent="0.35">
      <c r="A29" s="17"/>
      <c r="B29" s="17" t="str">
        <f>'PL.06-REV.02'!B30</f>
        <v>Sub</v>
      </c>
      <c r="C29" s="30" t="str">
        <f>'PL.06-REV.02'!C30&amp;" "&amp;'PL.06-REV.02'!D30</f>
        <v>3,01 Mevcut / Ek / Yeni sunulacak ürün gamının analizi</v>
      </c>
      <c r="D29" s="33" t="str">
        <f>IF('PL.06-REV.02'!E30="","",'PL.06-REV.02'!E30)</f>
        <v>Mağaza Müdürü, Mağaza Personeli</v>
      </c>
      <c r="E29" s="31">
        <f>IF(D29="","",'PL.06-REV.02'!H30)</f>
        <v>5</v>
      </c>
      <c r="F29" s="32">
        <f>IF(D29="","",'PL.06-REV.02'!F30)</f>
        <v>0</v>
      </c>
      <c r="G29" s="34">
        <f>IF(D29="","",'PL.06-REV.02'!I30)</f>
        <v>0</v>
      </c>
      <c r="H29" s="34" t="str">
        <f>IF(D29="","",'PL.06-REV.02'!J30)</f>
        <v>Enter starting date</v>
      </c>
      <c r="I29" s="8"/>
      <c r="J29" s="8"/>
      <c r="K29" s="13"/>
      <c r="L29" s="13"/>
      <c r="M29" s="13"/>
      <c r="N29" s="13"/>
      <c r="O29" s="13"/>
      <c r="P29" s="13"/>
      <c r="Q29" s="13"/>
      <c r="R29" s="13"/>
      <c r="S29" s="13"/>
      <c r="T29" s="13"/>
      <c r="U29" s="13"/>
      <c r="V29" s="13"/>
      <c r="W29" s="13"/>
      <c r="X29" s="13"/>
      <c r="Y29" s="13"/>
      <c r="Z29" s="13"/>
      <c r="AA29" s="13"/>
      <c r="AB29" s="13"/>
      <c r="AC29" s="13"/>
      <c r="AD29" s="13"/>
      <c r="AE29" s="13"/>
      <c r="AF29" s="13"/>
      <c r="AG29" s="13"/>
      <c r="AH29" s="13"/>
      <c r="AI29" s="13"/>
      <c r="AJ29" s="13"/>
      <c r="AK29" s="13"/>
      <c r="AL29" s="13"/>
      <c r="AM29" s="13"/>
      <c r="AN29" s="13"/>
      <c r="AO29" s="13"/>
      <c r="AP29" s="13"/>
      <c r="AQ29" s="13"/>
      <c r="AR29" s="13"/>
      <c r="AS29" s="13"/>
      <c r="AT29" s="13"/>
      <c r="AU29" s="13"/>
      <c r="AV29" s="13"/>
      <c r="AW29" s="13"/>
      <c r="AX29" s="13"/>
      <c r="AY29" s="13"/>
      <c r="AZ29" s="13"/>
      <c r="BA29" s="13"/>
      <c r="BB29" s="13"/>
      <c r="BC29" s="13"/>
      <c r="BD29" s="13"/>
      <c r="BE29" s="13"/>
      <c r="BF29" s="13"/>
      <c r="BG29" s="13"/>
      <c r="BH29" s="13"/>
      <c r="BI29" s="13"/>
      <c r="BJ29" s="13"/>
      <c r="BK29" s="13"/>
      <c r="BL29" s="13"/>
      <c r="BM29" s="13"/>
      <c r="BN29" s="13"/>
    </row>
    <row r="30" spans="1:66" s="2" customFormat="1" ht="19.2" customHeight="1" thickBot="1" x14ac:dyDescent="0.35">
      <c r="A30" s="17"/>
      <c r="B30" s="17" t="str">
        <f>'PL.06-REV.02'!B31</f>
        <v>Sub</v>
      </c>
      <c r="C30" s="30" t="str">
        <f>'PL.06-REV.02'!C31&amp;" "&amp;'PL.06-REV.02'!D31</f>
        <v>3,01 Mevcut / Ek / Yeni Kategori Hiyeraşisinin analizi</v>
      </c>
      <c r="D30" s="33" t="str">
        <f>IF('PL.06-REV.02'!E31="","",'PL.06-REV.02'!E31)</f>
        <v>Mağaza Müdürü, Mağaza Personeli</v>
      </c>
      <c r="E30" s="31">
        <f>IF(D30="","",'PL.06-REV.02'!H31)</f>
        <v>5</v>
      </c>
      <c r="F30" s="32">
        <f>IF(D30="","",'PL.06-REV.02'!F31)</f>
        <v>0</v>
      </c>
      <c r="G30" s="34">
        <f>IF(D30="","",'PL.06-REV.02'!I31)</f>
        <v>0</v>
      </c>
      <c r="H30" s="34">
        <f>IF(D30="","",'PL.06-REV.02'!J31)</f>
        <v>0</v>
      </c>
      <c r="I30" s="8"/>
      <c r="J30" s="8"/>
      <c r="K30" s="13"/>
      <c r="L30" s="13"/>
      <c r="M30" s="13"/>
      <c r="N30" s="13"/>
      <c r="O30" s="13"/>
      <c r="P30" s="13"/>
      <c r="Q30" s="13"/>
      <c r="R30" s="13"/>
      <c r="S30" s="13"/>
      <c r="T30" s="13"/>
      <c r="U30" s="13"/>
      <c r="V30" s="13"/>
      <c r="W30" s="13"/>
      <c r="X30" s="13"/>
      <c r="Y30" s="13"/>
      <c r="Z30" s="13"/>
      <c r="AA30" s="13"/>
      <c r="AB30" s="13"/>
      <c r="AC30" s="13"/>
      <c r="AD30" s="13"/>
      <c r="AE30" s="13"/>
      <c r="AF30" s="13"/>
      <c r="AG30" s="13"/>
      <c r="AH30" s="13"/>
      <c r="AI30" s="13"/>
      <c r="AJ30" s="13"/>
      <c r="AK30" s="13"/>
      <c r="AL30" s="13"/>
      <c r="AM30" s="13"/>
      <c r="AN30" s="13"/>
      <c r="AO30" s="13"/>
      <c r="AP30" s="13"/>
      <c r="AQ30" s="13"/>
      <c r="AR30" s="13"/>
      <c r="AS30" s="13"/>
      <c r="AT30" s="13"/>
      <c r="AU30" s="13"/>
      <c r="AV30" s="13"/>
      <c r="AW30" s="13"/>
      <c r="AX30" s="13"/>
      <c r="AY30" s="13"/>
      <c r="AZ30" s="13"/>
      <c r="BA30" s="13"/>
      <c r="BB30" s="13"/>
      <c r="BC30" s="13"/>
      <c r="BD30" s="13"/>
      <c r="BE30" s="13"/>
      <c r="BF30" s="13"/>
      <c r="BG30" s="13"/>
      <c r="BH30" s="13"/>
      <c r="BI30" s="13"/>
      <c r="BJ30" s="13"/>
      <c r="BK30" s="13"/>
      <c r="BL30" s="13"/>
      <c r="BM30" s="13"/>
      <c r="BN30" s="13"/>
    </row>
    <row r="31" spans="1:66" s="2" customFormat="1" ht="19.2" customHeight="1" thickBot="1" x14ac:dyDescent="0.35">
      <c r="A31" s="17"/>
      <c r="B31" s="17" t="str">
        <f>'PL.06-REV.02'!B32</f>
        <v>Sub</v>
      </c>
      <c r="C31" s="30" t="str">
        <f>'PL.06-REV.02'!C32&amp;" "&amp;'PL.06-REV.02'!D32</f>
        <v>3,02 Ürünlerin kategori hiyeraşisindeki yerinin analizi</v>
      </c>
      <c r="D31" s="33" t="str">
        <f>IF('PL.06-REV.02'!E32="","",'PL.06-REV.02'!E32)</f>
        <v>Mağaza Müdürü, Mağaza Personeli</v>
      </c>
      <c r="E31" s="31">
        <f>IF(D31="","",'PL.06-REV.02'!H32)</f>
        <v>5</v>
      </c>
      <c r="F31" s="32">
        <f>IF(D31="","",'PL.06-REV.02'!F32)</f>
        <v>0</v>
      </c>
      <c r="G31" s="34">
        <f>IF(D31="","",'PL.06-REV.02'!I32)</f>
        <v>0</v>
      </c>
      <c r="H31" s="34" t="str">
        <f>IF(D31="","",'PL.06-REV.02'!J32)</f>
        <v>Enter starting date</v>
      </c>
      <c r="I31" s="8"/>
      <c r="J31" s="8"/>
      <c r="K31" s="13"/>
      <c r="L31" s="13"/>
      <c r="M31" s="13"/>
      <c r="N31" s="13"/>
      <c r="O31" s="13"/>
      <c r="P31" s="13"/>
      <c r="Q31" s="13"/>
      <c r="R31" s="13"/>
      <c r="S31" s="13"/>
      <c r="T31" s="13"/>
      <c r="U31" s="13"/>
      <c r="V31" s="13"/>
      <c r="W31" s="13"/>
      <c r="X31" s="13"/>
      <c r="Y31" s="13"/>
      <c r="Z31" s="13"/>
      <c r="AA31" s="13"/>
      <c r="AB31" s="13"/>
      <c r="AC31" s="13"/>
      <c r="AD31" s="13"/>
      <c r="AE31" s="13"/>
      <c r="AF31" s="13"/>
      <c r="AG31" s="13"/>
      <c r="AH31" s="13"/>
      <c r="AI31" s="13"/>
      <c r="AJ31" s="13"/>
      <c r="AK31" s="13"/>
      <c r="AL31" s="13"/>
      <c r="AM31" s="13"/>
      <c r="AN31" s="13"/>
      <c r="AO31" s="13"/>
      <c r="AP31" s="13"/>
      <c r="AQ31" s="13"/>
      <c r="AR31" s="13"/>
      <c r="AS31" s="13"/>
      <c r="AT31" s="13"/>
      <c r="AU31" s="13"/>
      <c r="AV31" s="13"/>
      <c r="AW31" s="13"/>
      <c r="AX31" s="13"/>
      <c r="AY31" s="13"/>
      <c r="AZ31" s="13"/>
      <c r="BA31" s="13"/>
      <c r="BB31" s="13"/>
      <c r="BC31" s="13"/>
      <c r="BD31" s="13"/>
      <c r="BE31" s="13"/>
      <c r="BF31" s="13"/>
      <c r="BG31" s="13"/>
      <c r="BH31" s="13"/>
      <c r="BI31" s="13"/>
      <c r="BJ31" s="13"/>
      <c r="BK31" s="13"/>
      <c r="BL31" s="13"/>
      <c r="BM31" s="13"/>
      <c r="BN31" s="13"/>
    </row>
    <row r="32" spans="1:66" s="2" customFormat="1" ht="19.2" customHeight="1" thickBot="1" x14ac:dyDescent="0.35">
      <c r="A32" s="17"/>
      <c r="B32" s="17" t="str">
        <f>'PL.06-REV.02'!B33</f>
        <v>Sub</v>
      </c>
      <c r="C32" s="30" t="str">
        <f>'PL.06-REV.02'!C33&amp;" "&amp;'PL.06-REV.02'!D33</f>
        <v>3,03 Projeye gereken özel eklentilerin analizi</v>
      </c>
      <c r="D32" s="33" t="str">
        <f>IF('PL.06-REV.02'!E33="","",'PL.06-REV.02'!E33)</f>
        <v>IT</v>
      </c>
      <c r="E32" s="31">
        <f>IF(D32="","",'PL.06-REV.02'!H33)</f>
        <v>1</v>
      </c>
      <c r="F32" s="32">
        <f>IF(D32="","",'PL.06-REV.02'!F33)</f>
        <v>0</v>
      </c>
      <c r="G32" s="34">
        <f>IF(D32="","",'PL.06-REV.02'!I33)</f>
        <v>0</v>
      </c>
      <c r="H32" s="34" t="str">
        <f>IF(D32="","",'PL.06-REV.02'!J33)</f>
        <v>Enter starting date</v>
      </c>
      <c r="I32" s="8"/>
      <c r="J32" s="8"/>
      <c r="K32" s="13"/>
      <c r="L32" s="13"/>
      <c r="M32" s="13"/>
      <c r="N32" s="13"/>
      <c r="O32" s="13"/>
      <c r="P32" s="13"/>
      <c r="Q32" s="13"/>
      <c r="R32" s="13"/>
      <c r="S32" s="13"/>
      <c r="T32" s="13"/>
      <c r="U32" s="13"/>
      <c r="V32" s="13"/>
      <c r="W32" s="13"/>
      <c r="X32" s="13"/>
      <c r="Y32" s="13"/>
      <c r="Z32" s="13"/>
      <c r="AA32" s="13"/>
      <c r="AB32" s="13"/>
      <c r="AC32" s="13"/>
      <c r="AD32" s="13"/>
      <c r="AE32" s="13"/>
      <c r="AF32" s="13"/>
      <c r="AG32" s="13"/>
      <c r="AH32" s="13"/>
      <c r="AI32" s="13"/>
      <c r="AJ32" s="13"/>
      <c r="AK32" s="13"/>
      <c r="AL32" s="13"/>
      <c r="AM32" s="13"/>
      <c r="AN32" s="13"/>
      <c r="AO32" s="13"/>
      <c r="AP32" s="13"/>
      <c r="AQ32" s="13"/>
      <c r="AR32" s="13"/>
      <c r="AS32" s="13"/>
      <c r="AT32" s="13"/>
      <c r="AU32" s="13"/>
      <c r="AV32" s="13"/>
      <c r="AW32" s="13"/>
      <c r="AX32" s="13"/>
      <c r="AY32" s="13"/>
      <c r="AZ32" s="13"/>
      <c r="BA32" s="13"/>
      <c r="BB32" s="13"/>
      <c r="BC32" s="13"/>
      <c r="BD32" s="13"/>
      <c r="BE32" s="13"/>
      <c r="BF32" s="13"/>
      <c r="BG32" s="13"/>
      <c r="BH32" s="13"/>
      <c r="BI32" s="13"/>
      <c r="BJ32" s="13"/>
      <c r="BK32" s="13"/>
      <c r="BL32" s="13"/>
      <c r="BM32" s="13"/>
      <c r="BN32" s="13"/>
    </row>
    <row r="33" spans="1:66" s="2" customFormat="1" ht="19.2" customHeight="1" thickBot="1" x14ac:dyDescent="0.35">
      <c r="A33" s="17"/>
      <c r="B33" s="17" t="str">
        <f>'PL.06-REV.02'!B34</f>
        <v>Sub</v>
      </c>
      <c r="C33" s="30" t="str">
        <f>'PL.06-REV.02'!C34&amp;" "&amp;'PL.06-REV.02'!D34</f>
        <v>3,04 Projeye gereken şablon analizi</v>
      </c>
      <c r="D33" s="33" t="str">
        <f>IF('PL.06-REV.02'!E34="","",'PL.06-REV.02'!E34)</f>
        <v>IT, Grafik Tasarım, Kurumsal İletişim</v>
      </c>
      <c r="E33" s="31">
        <f>IF(D33="","",'PL.06-REV.02'!H34)</f>
        <v>1</v>
      </c>
      <c r="F33" s="32">
        <f>IF(D33="","",'PL.06-REV.02'!F34)</f>
        <v>0</v>
      </c>
      <c r="G33" s="34">
        <f>IF(D33="","",'PL.06-REV.02'!I34)</f>
        <v>0</v>
      </c>
      <c r="H33" s="34" t="str">
        <f>IF(D33="","",'PL.06-REV.02'!J34)</f>
        <v>Enter starting date</v>
      </c>
      <c r="I33" s="8"/>
      <c r="J33" s="8"/>
      <c r="K33" s="13"/>
      <c r="L33" s="13"/>
      <c r="M33" s="13"/>
      <c r="N33" s="13"/>
      <c r="O33" s="13"/>
      <c r="P33" s="13"/>
      <c r="Q33" s="13"/>
      <c r="R33" s="13"/>
      <c r="S33" s="13"/>
      <c r="T33" s="13"/>
      <c r="U33" s="13"/>
      <c r="V33" s="13"/>
      <c r="W33" s="13"/>
      <c r="X33" s="13"/>
      <c r="Y33" s="13"/>
      <c r="Z33" s="13"/>
      <c r="AA33" s="13"/>
      <c r="AB33" s="13"/>
      <c r="AC33" s="13"/>
      <c r="AD33" s="13"/>
      <c r="AE33" s="13"/>
      <c r="AF33" s="13"/>
      <c r="AG33" s="13"/>
      <c r="AH33" s="13"/>
      <c r="AI33" s="13"/>
      <c r="AJ33" s="13"/>
      <c r="AK33" s="13"/>
      <c r="AL33" s="13"/>
      <c r="AM33" s="13"/>
      <c r="AN33" s="13"/>
      <c r="AO33" s="13"/>
      <c r="AP33" s="13"/>
      <c r="AQ33" s="13"/>
      <c r="AR33" s="13"/>
      <c r="AS33" s="13"/>
      <c r="AT33" s="13"/>
      <c r="AU33" s="13"/>
      <c r="AV33" s="13"/>
      <c r="AW33" s="13"/>
      <c r="AX33" s="13"/>
      <c r="AY33" s="13"/>
      <c r="AZ33" s="13"/>
      <c r="BA33" s="13"/>
      <c r="BB33" s="13"/>
      <c r="BC33" s="13"/>
      <c r="BD33" s="13"/>
      <c r="BE33" s="13"/>
      <c r="BF33" s="13"/>
      <c r="BG33" s="13"/>
      <c r="BH33" s="13"/>
      <c r="BI33" s="13"/>
      <c r="BJ33" s="13"/>
      <c r="BK33" s="13"/>
      <c r="BL33" s="13"/>
      <c r="BM33" s="13"/>
      <c r="BN33" s="13"/>
    </row>
    <row r="34" spans="1:66" s="2" customFormat="1" ht="19.2" customHeight="1" thickBot="1" x14ac:dyDescent="0.35">
      <c r="A34" s="17"/>
      <c r="B34" s="17" t="str">
        <f>'PL.06-REV.02'!B35</f>
        <v>Sub</v>
      </c>
      <c r="C34" s="30" t="str">
        <f>'PL.06-REV.02'!C35&amp;" "&amp;'PL.06-REV.02'!D35</f>
        <v>3,05 Projeye gereken web hosting özellikleri analizi</v>
      </c>
      <c r="D34" s="33" t="str">
        <f>IF('PL.06-REV.02'!E35="","",'PL.06-REV.02'!E35)</f>
        <v>IT</v>
      </c>
      <c r="E34" s="31">
        <f>IF(D34="","",'PL.06-REV.02'!H35)</f>
        <v>1</v>
      </c>
      <c r="F34" s="32">
        <f>IF(D34="","",'PL.06-REV.02'!F35)</f>
        <v>0</v>
      </c>
      <c r="G34" s="34">
        <f>IF(D34="","",'PL.06-REV.02'!I35)</f>
        <v>0</v>
      </c>
      <c r="H34" s="34" t="str">
        <f>IF(D34="","",'PL.06-REV.02'!J35)</f>
        <v>Enter starting date</v>
      </c>
      <c r="I34" s="8"/>
      <c r="J34" s="8"/>
      <c r="K34" s="13"/>
      <c r="L34" s="13"/>
      <c r="M34" s="13"/>
      <c r="N34" s="13"/>
      <c r="O34" s="13"/>
      <c r="P34" s="13"/>
      <c r="Q34" s="13"/>
      <c r="R34" s="13"/>
      <c r="S34" s="13"/>
      <c r="T34" s="13"/>
      <c r="U34" s="13"/>
      <c r="V34" s="13"/>
      <c r="W34" s="13"/>
      <c r="X34" s="13"/>
      <c r="Y34" s="13"/>
      <c r="Z34" s="13"/>
      <c r="AA34" s="13"/>
      <c r="AB34" s="13"/>
      <c r="AC34" s="13"/>
      <c r="AD34" s="13"/>
      <c r="AE34" s="13"/>
      <c r="AF34" s="13"/>
      <c r="AG34" s="13"/>
      <c r="AH34" s="13"/>
      <c r="AI34" s="13"/>
      <c r="AJ34" s="13"/>
      <c r="AK34" s="13"/>
      <c r="AL34" s="13"/>
      <c r="AM34" s="13"/>
      <c r="AN34" s="13"/>
      <c r="AO34" s="13"/>
      <c r="AP34" s="13"/>
      <c r="AQ34" s="13"/>
      <c r="AR34" s="13"/>
      <c r="AS34" s="13"/>
      <c r="AT34" s="13"/>
      <c r="AU34" s="13"/>
      <c r="AV34" s="13"/>
      <c r="AW34" s="13"/>
      <c r="AX34" s="13"/>
      <c r="AY34" s="13"/>
      <c r="AZ34" s="13"/>
      <c r="BA34" s="13"/>
      <c r="BB34" s="13"/>
      <c r="BC34" s="13"/>
      <c r="BD34" s="13"/>
      <c r="BE34" s="13"/>
      <c r="BF34" s="13"/>
      <c r="BG34" s="13"/>
      <c r="BH34" s="13"/>
      <c r="BI34" s="13"/>
      <c r="BJ34" s="13"/>
      <c r="BK34" s="13"/>
      <c r="BL34" s="13"/>
      <c r="BM34" s="13"/>
      <c r="BN34" s="13"/>
    </row>
    <row r="35" spans="1:66" s="2" customFormat="1" ht="19.2" customHeight="1" thickBot="1" x14ac:dyDescent="0.35">
      <c r="A35" s="17"/>
      <c r="B35" s="17" t="str">
        <f>'PL.06-REV.02'!B36</f>
        <v>Sub</v>
      </c>
      <c r="C35" s="30" t="str">
        <f>'PL.06-REV.02'!C36&amp;" "&amp;'PL.06-REV.02'!D36</f>
        <v>3,06 Ürünlere ait QR kodlarının tasarlanması</v>
      </c>
      <c r="D35" s="33" t="str">
        <f>IF('PL.06-REV.02'!E36="","",'PL.06-REV.02'!E36)</f>
        <v>Mağaza Müdürü, Mağaza Personeli</v>
      </c>
      <c r="E35" s="31">
        <f>IF(D35="","",'PL.06-REV.02'!H36)</f>
        <v>5</v>
      </c>
      <c r="F35" s="32">
        <f>IF(D35="","",'PL.06-REV.02'!F36)</f>
        <v>0</v>
      </c>
      <c r="G35" s="34">
        <f>IF(D35="","",'PL.06-REV.02'!I36)</f>
        <v>0</v>
      </c>
      <c r="H35" s="34">
        <f>IF(D35="","",'PL.06-REV.02'!J36)</f>
        <v>0</v>
      </c>
      <c r="I35" s="8"/>
      <c r="J35" s="8"/>
      <c r="K35" s="13"/>
      <c r="L35" s="13"/>
      <c r="M35" s="13"/>
      <c r="N35" s="13"/>
      <c r="O35" s="13"/>
      <c r="P35" s="13"/>
      <c r="Q35" s="13"/>
      <c r="R35" s="13"/>
      <c r="S35" s="13"/>
      <c r="T35" s="13"/>
      <c r="U35" s="13"/>
      <c r="V35" s="13"/>
      <c r="W35" s="13"/>
      <c r="X35" s="13"/>
      <c r="Y35" s="13"/>
      <c r="Z35" s="13"/>
      <c r="AA35" s="13"/>
      <c r="AB35" s="13"/>
      <c r="AC35" s="13"/>
      <c r="AD35" s="13"/>
      <c r="AE35" s="13"/>
      <c r="AF35" s="13"/>
      <c r="AG35" s="13"/>
      <c r="AH35" s="13"/>
      <c r="AI35" s="13"/>
      <c r="AJ35" s="13"/>
      <c r="AK35" s="13"/>
      <c r="AL35" s="13"/>
      <c r="AM35" s="13"/>
      <c r="AN35" s="13"/>
      <c r="AO35" s="13"/>
      <c r="AP35" s="13"/>
      <c r="AQ35" s="13"/>
      <c r="AR35" s="13"/>
      <c r="AS35" s="13"/>
      <c r="AT35" s="13"/>
      <c r="AU35" s="13"/>
      <c r="AV35" s="13"/>
      <c r="AW35" s="13"/>
      <c r="AX35" s="13"/>
      <c r="AY35" s="13"/>
      <c r="AZ35" s="13"/>
      <c r="BA35" s="13"/>
      <c r="BB35" s="13"/>
      <c r="BC35" s="13"/>
      <c r="BD35" s="13"/>
      <c r="BE35" s="13"/>
      <c r="BF35" s="13"/>
      <c r="BG35" s="13"/>
      <c r="BH35" s="13"/>
      <c r="BI35" s="13"/>
      <c r="BJ35" s="13"/>
      <c r="BK35" s="13"/>
      <c r="BL35" s="13"/>
      <c r="BM35" s="13"/>
      <c r="BN35" s="13"/>
    </row>
    <row r="36" spans="1:66" s="2" customFormat="1" ht="19.2" customHeight="1" thickBot="1" x14ac:dyDescent="0.35">
      <c r="A36" s="17"/>
      <c r="B36" s="17" t="str">
        <f>'PL.06-REV.02'!B37</f>
        <v>Sub</v>
      </c>
      <c r="C36" s="30" t="str">
        <f>'PL.06-REV.02'!C37&amp;" "&amp;'PL.06-REV.02'!D37</f>
        <v>3,07 Ürünlere ait Barkodların tasarlanması</v>
      </c>
      <c r="D36" s="33" t="str">
        <f>IF('PL.06-REV.02'!E37="","",'PL.06-REV.02'!E37)</f>
        <v>Mağaza Müdürü, Mağaza Personeli</v>
      </c>
      <c r="E36" s="31">
        <f>IF(D36="","",'PL.06-REV.02'!H37)</f>
        <v>5</v>
      </c>
      <c r="F36" s="32">
        <f>IF(D36="","",'PL.06-REV.02'!F37)</f>
        <v>0</v>
      </c>
      <c r="G36" s="34">
        <f>IF(D36="","",'PL.06-REV.02'!I37)</f>
        <v>0</v>
      </c>
      <c r="H36" s="34" t="str">
        <f>IF(D36="","",'PL.06-REV.02'!J37)</f>
        <v>Enter starting date</v>
      </c>
      <c r="I36" s="8"/>
      <c r="J36" s="8"/>
      <c r="K36" s="13"/>
      <c r="L36" s="13"/>
      <c r="M36" s="13"/>
      <c r="N36" s="13"/>
      <c r="O36" s="13"/>
      <c r="P36" s="13"/>
      <c r="Q36" s="13"/>
      <c r="R36" s="13"/>
      <c r="S36" s="13"/>
      <c r="T36" s="13"/>
      <c r="U36" s="13"/>
      <c r="V36" s="13"/>
      <c r="W36" s="13"/>
      <c r="X36" s="13"/>
      <c r="Y36" s="13"/>
      <c r="Z36" s="13"/>
      <c r="AA36" s="13"/>
      <c r="AB36" s="13"/>
      <c r="AC36" s="13"/>
      <c r="AD36" s="13"/>
      <c r="AE36" s="13"/>
      <c r="AF36" s="13"/>
      <c r="AG36" s="13"/>
      <c r="AH36" s="13"/>
      <c r="AI36" s="13"/>
      <c r="AJ36" s="13"/>
      <c r="AK36" s="13"/>
      <c r="AL36" s="13"/>
      <c r="AM36" s="13"/>
      <c r="AN36" s="13"/>
      <c r="AO36" s="13"/>
      <c r="AP36" s="13"/>
      <c r="AQ36" s="13"/>
      <c r="AR36" s="13"/>
      <c r="AS36" s="13"/>
      <c r="AT36" s="13"/>
      <c r="AU36" s="13"/>
      <c r="AV36" s="13"/>
      <c r="AW36" s="13"/>
      <c r="AX36" s="13"/>
      <c r="AY36" s="13"/>
      <c r="AZ36" s="13"/>
      <c r="BA36" s="13"/>
      <c r="BB36" s="13"/>
      <c r="BC36" s="13"/>
      <c r="BD36" s="13"/>
      <c r="BE36" s="13"/>
      <c r="BF36" s="13"/>
      <c r="BG36" s="13"/>
      <c r="BH36" s="13"/>
      <c r="BI36" s="13"/>
      <c r="BJ36" s="13"/>
      <c r="BK36" s="13"/>
      <c r="BL36" s="13"/>
      <c r="BM36" s="13"/>
      <c r="BN36" s="13"/>
    </row>
    <row r="37" spans="1:66" s="2" customFormat="1" ht="19.2" customHeight="1" thickBot="1" x14ac:dyDescent="0.35">
      <c r="A37" s="17"/>
      <c r="B37" s="17" t="str">
        <f>'PL.06-REV.02'!B38</f>
        <v>Closure</v>
      </c>
      <c r="C37" s="30" t="str">
        <f>'PL.06-REV.02'!C38&amp;" "&amp;'PL.06-REV.02'!D38</f>
        <v>3,08 Faz Kapanışı (İleri fazların planlanan tarihlerinin revizesi / Gerçekleşme tarihlerinin girişi / Tehdit ve Fırsatların güncellenmesi, rapor hazırlanması, Arşiv güncellemesi)</v>
      </c>
      <c r="D37" s="33" t="str">
        <f>IF('PL.06-REV.02'!E38="","",'PL.06-REV.02'!E38)</f>
        <v>Proje Yöneticisi</v>
      </c>
      <c r="E37" s="31">
        <f>IF(D37="","",'PL.06-REV.02'!H38)</f>
        <v>2</v>
      </c>
      <c r="F37" s="32">
        <f>IF(D37="","",'PL.06-REV.02'!F38)</f>
        <v>0</v>
      </c>
      <c r="G37" s="34">
        <f>IF(D37="","",'PL.06-REV.02'!I38)</f>
        <v>0</v>
      </c>
      <c r="H37" s="34" t="str">
        <f>IF(D37="","",'PL.06-REV.02'!J38)</f>
        <v>Enter starting date</v>
      </c>
      <c r="I37" s="8"/>
      <c r="J37" s="8"/>
      <c r="K37" s="13"/>
      <c r="L37" s="13"/>
      <c r="M37" s="13"/>
      <c r="N37" s="13"/>
      <c r="O37" s="13"/>
      <c r="P37" s="13"/>
      <c r="Q37" s="13"/>
      <c r="R37" s="13"/>
      <c r="S37" s="13"/>
      <c r="T37" s="13"/>
      <c r="U37" s="13"/>
      <c r="V37" s="13"/>
      <c r="W37" s="13"/>
      <c r="X37" s="13"/>
      <c r="Y37" s="13"/>
      <c r="Z37" s="13"/>
      <c r="AA37" s="13"/>
      <c r="AB37" s="13"/>
      <c r="AC37" s="13"/>
      <c r="AD37" s="13"/>
      <c r="AE37" s="13"/>
      <c r="AF37" s="13"/>
      <c r="AG37" s="13"/>
      <c r="AH37" s="13"/>
      <c r="AI37" s="13"/>
      <c r="AJ37" s="13"/>
      <c r="AK37" s="13"/>
      <c r="AL37" s="13"/>
      <c r="AM37" s="13"/>
      <c r="AN37" s="13"/>
      <c r="AO37" s="13"/>
      <c r="AP37" s="13"/>
      <c r="AQ37" s="13"/>
      <c r="AR37" s="13"/>
      <c r="AS37" s="13"/>
      <c r="AT37" s="13"/>
      <c r="AU37" s="13"/>
      <c r="AV37" s="13"/>
      <c r="AW37" s="13"/>
      <c r="AX37" s="13"/>
      <c r="AY37" s="13"/>
      <c r="AZ37" s="13"/>
      <c r="BA37" s="13"/>
      <c r="BB37" s="13"/>
      <c r="BC37" s="13"/>
      <c r="BD37" s="13"/>
      <c r="BE37" s="13"/>
      <c r="BF37" s="13"/>
      <c r="BG37" s="13"/>
      <c r="BH37" s="13"/>
      <c r="BI37" s="13"/>
      <c r="BJ37" s="13"/>
      <c r="BK37" s="13"/>
      <c r="BL37" s="13"/>
      <c r="BM37" s="13"/>
      <c r="BN37" s="13"/>
    </row>
    <row r="38" spans="1:66" s="2" customFormat="1" ht="19.2" customHeight="1" thickBot="1" x14ac:dyDescent="0.35">
      <c r="A38" s="17"/>
      <c r="B38" s="17" t="str">
        <f>'PL.06-REV.02'!B39</f>
        <v>Main</v>
      </c>
      <c r="C38" s="30" t="str">
        <f>'PL.06-REV.02'!C39&amp;" "&amp;'PL.06-REV.02'!D39</f>
        <v>4 Şablon Seçimi</v>
      </c>
      <c r="D38" s="33" t="str">
        <f>IF('PL.06-REV.02'!E39="","",'PL.06-REV.02'!E39)</f>
        <v>IT</v>
      </c>
      <c r="E38" s="31">
        <f>IF(D38="","",'PL.06-REV.02'!H39)</f>
        <v>19</v>
      </c>
      <c r="F38" s="32">
        <f>IF(D38="","",'PL.06-REV.02'!F39)</f>
        <v>0</v>
      </c>
      <c r="G38" s="34">
        <f>IF(D38="","",'PL.06-REV.02'!I39)</f>
        <v>0</v>
      </c>
      <c r="H38" s="34" t="str">
        <f>IF(D38="","",'PL.06-REV.02'!J39)</f>
        <v>Enter starting date</v>
      </c>
      <c r="I38" s="8"/>
      <c r="J38" s="8"/>
      <c r="K38" s="13"/>
      <c r="L38" s="13"/>
      <c r="M38" s="13"/>
      <c r="N38" s="13"/>
      <c r="O38" s="13"/>
      <c r="P38" s="13"/>
      <c r="Q38" s="13"/>
      <c r="R38" s="13"/>
      <c r="S38" s="13"/>
      <c r="T38" s="13"/>
      <c r="U38" s="13"/>
      <c r="V38" s="13"/>
      <c r="W38" s="13"/>
      <c r="X38" s="13"/>
      <c r="Y38" s="13"/>
      <c r="Z38" s="13"/>
      <c r="AA38" s="13"/>
      <c r="AB38" s="13"/>
      <c r="AC38" s="13"/>
      <c r="AD38" s="13"/>
      <c r="AE38" s="13"/>
      <c r="AF38" s="13"/>
      <c r="AG38" s="13"/>
      <c r="AH38" s="13"/>
      <c r="AI38" s="13"/>
      <c r="AJ38" s="13"/>
      <c r="AK38" s="13"/>
      <c r="AL38" s="13"/>
      <c r="AM38" s="13"/>
      <c r="AN38" s="13"/>
      <c r="AO38" s="13"/>
      <c r="AP38" s="13"/>
      <c r="AQ38" s="13"/>
      <c r="AR38" s="13"/>
      <c r="AS38" s="13"/>
      <c r="AT38" s="13"/>
      <c r="AU38" s="13"/>
      <c r="AV38" s="13"/>
      <c r="AW38" s="13"/>
      <c r="AX38" s="13"/>
      <c r="AY38" s="13"/>
      <c r="AZ38" s="13"/>
      <c r="BA38" s="13"/>
      <c r="BB38" s="13"/>
      <c r="BC38" s="13"/>
      <c r="BD38" s="13"/>
      <c r="BE38" s="13"/>
      <c r="BF38" s="13"/>
      <c r="BG38" s="13"/>
      <c r="BH38" s="13"/>
      <c r="BI38" s="13"/>
      <c r="BJ38" s="13"/>
      <c r="BK38" s="13"/>
      <c r="BL38" s="13"/>
      <c r="BM38" s="13"/>
      <c r="BN38" s="13"/>
    </row>
    <row r="39" spans="1:66" s="2" customFormat="1" ht="19.2" customHeight="1" thickBot="1" x14ac:dyDescent="0.35">
      <c r="A39" s="17"/>
      <c r="B39" s="17" t="str">
        <f>'PL.06-REV.02'!B40</f>
        <v>Sub</v>
      </c>
      <c r="C39" s="30" t="str">
        <f>'PL.06-REV.02'!C40&amp;" "&amp;'PL.06-REV.02'!D40</f>
        <v>4,01 Şablonun Araştırılması</v>
      </c>
      <c r="D39" s="33" t="str">
        <f>IF('PL.06-REV.02'!E40="","",'PL.06-REV.02'!E40)</f>
        <v>IT</v>
      </c>
      <c r="E39" s="31">
        <f>IF(D39="","",'PL.06-REV.02'!H40)</f>
        <v>2</v>
      </c>
      <c r="F39" s="32">
        <f>IF(D39="","",'PL.06-REV.02'!F40)</f>
        <v>0</v>
      </c>
      <c r="G39" s="34">
        <f>IF(D39="","",'PL.06-REV.02'!I40)</f>
        <v>0</v>
      </c>
      <c r="H39" s="34" t="str">
        <f>IF(D39="","",'PL.06-REV.02'!J40)</f>
        <v>Enter starting date</v>
      </c>
      <c r="I39" s="8"/>
      <c r="J39" s="8"/>
      <c r="K39" s="13"/>
      <c r="L39" s="13"/>
      <c r="M39" s="13"/>
      <c r="N39" s="13"/>
      <c r="O39" s="13"/>
      <c r="P39" s="13"/>
      <c r="Q39" s="13"/>
      <c r="R39" s="13"/>
      <c r="S39" s="13"/>
      <c r="T39" s="13"/>
      <c r="U39" s="13"/>
      <c r="V39" s="13"/>
      <c r="W39" s="13"/>
      <c r="X39" s="13"/>
      <c r="Y39" s="13"/>
      <c r="Z39" s="13"/>
      <c r="AA39" s="13"/>
      <c r="AB39" s="13"/>
      <c r="AC39" s="13"/>
      <c r="AD39" s="13"/>
      <c r="AE39" s="13"/>
      <c r="AF39" s="13"/>
      <c r="AG39" s="13"/>
      <c r="AH39" s="13"/>
      <c r="AI39" s="13"/>
      <c r="AJ39" s="13"/>
      <c r="AK39" s="13"/>
      <c r="AL39" s="13"/>
      <c r="AM39" s="13"/>
      <c r="AN39" s="13"/>
      <c r="AO39" s="13"/>
      <c r="AP39" s="13"/>
      <c r="AQ39" s="13"/>
      <c r="AR39" s="13"/>
      <c r="AS39" s="13"/>
      <c r="AT39" s="13"/>
      <c r="AU39" s="13"/>
      <c r="AV39" s="13"/>
      <c r="AW39" s="13"/>
      <c r="AX39" s="13"/>
      <c r="AY39" s="13"/>
      <c r="AZ39" s="13"/>
      <c r="BA39" s="13"/>
      <c r="BB39" s="13"/>
      <c r="BC39" s="13"/>
      <c r="BD39" s="13"/>
      <c r="BE39" s="13"/>
      <c r="BF39" s="13"/>
      <c r="BG39" s="13"/>
      <c r="BH39" s="13"/>
      <c r="BI39" s="13"/>
      <c r="BJ39" s="13"/>
      <c r="BK39" s="13"/>
      <c r="BL39" s="13"/>
      <c r="BM39" s="13"/>
      <c r="BN39" s="13"/>
    </row>
    <row r="40" spans="1:66" s="2" customFormat="1" ht="19.2" customHeight="1" thickBot="1" x14ac:dyDescent="0.35">
      <c r="A40" s="17"/>
      <c r="B40" s="17" t="str">
        <f>'PL.06-REV.02'!B41</f>
        <v>Sub</v>
      </c>
      <c r="C40" s="30" t="str">
        <f>'PL.06-REV.02'!C41&amp;" "&amp;'PL.06-REV.02'!D41</f>
        <v>4,02 Şablonun Seçenekleirn değerlendirlmesi</v>
      </c>
      <c r="D40" s="33" t="str">
        <f>IF('PL.06-REV.02'!E41="","",'PL.06-REV.02'!E41)</f>
        <v>IT, Grafik Tasarım, Kurumsal İletişim</v>
      </c>
      <c r="E40" s="31">
        <f>IF(D40="","",'PL.06-REV.02'!H41)</f>
        <v>5</v>
      </c>
      <c r="F40" s="32">
        <f>IF(D40="","",'PL.06-REV.02'!F41)</f>
        <v>0</v>
      </c>
      <c r="G40" s="34">
        <f>IF(D40="","",'PL.06-REV.02'!I41)</f>
        <v>0</v>
      </c>
      <c r="H40" s="34" t="str">
        <f>IF(D40="","",'PL.06-REV.02'!J41)</f>
        <v>Enter starting date</v>
      </c>
      <c r="I40" s="8"/>
      <c r="J40" s="8"/>
      <c r="K40" s="13"/>
      <c r="L40" s="13"/>
      <c r="M40" s="13"/>
      <c r="N40" s="13"/>
      <c r="O40" s="13"/>
      <c r="P40" s="13"/>
      <c r="Q40" s="13"/>
      <c r="R40" s="13"/>
      <c r="S40" s="13"/>
      <c r="T40" s="13"/>
      <c r="U40" s="13"/>
      <c r="V40" s="13"/>
      <c r="W40" s="13"/>
      <c r="X40" s="13"/>
      <c r="Y40" s="13"/>
      <c r="Z40" s="13"/>
      <c r="AA40" s="13"/>
      <c r="AB40" s="13"/>
      <c r="AC40" s="13"/>
      <c r="AD40" s="13"/>
      <c r="AE40" s="13"/>
      <c r="AF40" s="13"/>
      <c r="AG40" s="13"/>
      <c r="AH40" s="13"/>
      <c r="AI40" s="13"/>
      <c r="AJ40" s="13"/>
      <c r="AK40" s="13"/>
      <c r="AL40" s="13"/>
      <c r="AM40" s="13"/>
      <c r="AN40" s="13"/>
      <c r="AO40" s="13"/>
      <c r="AP40" s="13"/>
      <c r="AQ40" s="13"/>
      <c r="AR40" s="13"/>
      <c r="AS40" s="13"/>
      <c r="AT40" s="13"/>
      <c r="AU40" s="13"/>
      <c r="AV40" s="13"/>
      <c r="AW40" s="13"/>
      <c r="AX40" s="13"/>
      <c r="AY40" s="13"/>
      <c r="AZ40" s="13"/>
      <c r="BA40" s="13"/>
      <c r="BB40" s="13"/>
      <c r="BC40" s="13"/>
      <c r="BD40" s="13"/>
      <c r="BE40" s="13"/>
      <c r="BF40" s="13"/>
      <c r="BG40" s="13"/>
      <c r="BH40" s="13"/>
      <c r="BI40" s="13"/>
      <c r="BJ40" s="13"/>
      <c r="BK40" s="13"/>
      <c r="BL40" s="13"/>
      <c r="BM40" s="13"/>
      <c r="BN40" s="13"/>
    </row>
    <row r="41" spans="1:66" s="2" customFormat="1" ht="19.2" customHeight="1" thickBot="1" x14ac:dyDescent="0.35">
      <c r="A41" s="17"/>
      <c r="B41" s="17" t="str">
        <f>'PL.06-REV.02'!B42</f>
        <v>Sub</v>
      </c>
      <c r="C41" s="30" t="str">
        <f>'PL.06-REV.02'!C42&amp;" "&amp;'PL.06-REV.02'!D42</f>
        <v>4,03 Dizayn Mock-Up çalışması</v>
      </c>
      <c r="D41" s="33" t="str">
        <f>IF('PL.06-REV.02'!E42="","",'PL.06-REV.02'!E42)</f>
        <v>IT, Grafik Tasarım, Kurumsal İletişim</v>
      </c>
      <c r="E41" s="31">
        <f>IF(D41="","",'PL.06-REV.02'!H42)</f>
        <v>2</v>
      </c>
      <c r="F41" s="32">
        <f>IF(D41="","",'PL.06-REV.02'!F42)</f>
        <v>0</v>
      </c>
      <c r="G41" s="34">
        <f>IF(D41="","",'PL.06-REV.02'!I42)</f>
        <v>0</v>
      </c>
      <c r="H41" s="34" t="str">
        <f>IF(D41="","",'PL.06-REV.02'!J42)</f>
        <v>Enter starting date</v>
      </c>
      <c r="I41" s="8"/>
      <c r="J41" s="8"/>
      <c r="K41" s="13"/>
      <c r="L41" s="13"/>
      <c r="M41" s="13"/>
      <c r="N41" s="13"/>
      <c r="O41" s="13"/>
      <c r="P41" s="13"/>
      <c r="Q41" s="13"/>
      <c r="R41" s="13"/>
      <c r="S41" s="13"/>
      <c r="T41" s="13"/>
      <c r="U41" s="13"/>
      <c r="V41" s="13"/>
      <c r="W41" s="13"/>
      <c r="X41" s="13"/>
      <c r="Y41" s="13"/>
      <c r="Z41" s="13"/>
      <c r="AA41" s="13"/>
      <c r="AB41" s="13"/>
      <c r="AC41" s="13"/>
      <c r="AD41" s="13"/>
      <c r="AE41" s="13"/>
      <c r="AF41" s="13"/>
      <c r="AG41" s="13"/>
      <c r="AH41" s="13"/>
      <c r="AI41" s="13"/>
      <c r="AJ41" s="13"/>
      <c r="AK41" s="13"/>
      <c r="AL41" s="13"/>
      <c r="AM41" s="13"/>
      <c r="AN41" s="13"/>
      <c r="AO41" s="13"/>
      <c r="AP41" s="13"/>
      <c r="AQ41" s="13"/>
      <c r="AR41" s="13"/>
      <c r="AS41" s="13"/>
      <c r="AT41" s="13"/>
      <c r="AU41" s="13"/>
      <c r="AV41" s="13"/>
      <c r="AW41" s="13"/>
      <c r="AX41" s="13"/>
      <c r="AY41" s="13"/>
      <c r="AZ41" s="13"/>
      <c r="BA41" s="13"/>
      <c r="BB41" s="13"/>
      <c r="BC41" s="13"/>
      <c r="BD41" s="13"/>
      <c r="BE41" s="13"/>
      <c r="BF41" s="13"/>
      <c r="BG41" s="13"/>
      <c r="BH41" s="13"/>
      <c r="BI41" s="13"/>
      <c r="BJ41" s="13"/>
      <c r="BK41" s="13"/>
      <c r="BL41" s="13"/>
      <c r="BM41" s="13"/>
      <c r="BN41" s="13"/>
    </row>
    <row r="42" spans="1:66" s="2" customFormat="1" ht="19.2" customHeight="1" thickBot="1" x14ac:dyDescent="0.35">
      <c r="A42" s="17"/>
      <c r="B42" s="17">
        <f>'PL.06-REV.02'!B43</f>
        <v>0</v>
      </c>
      <c r="C42" s="30" t="str">
        <f>'PL.06-REV.02'!C43&amp;" "&amp;'PL.06-REV.02'!D43</f>
        <v>4,04 Canlı Mock-Up Çalışması</v>
      </c>
      <c r="D42" s="33" t="str">
        <f>IF('PL.06-REV.02'!E43="","",'PL.06-REV.02'!E43)</f>
        <v>IT, Grafik Tasarım, Kurumsal İletişim</v>
      </c>
      <c r="E42" s="31">
        <f>IF(D42="","",'PL.06-REV.02'!H43)</f>
        <v>10</v>
      </c>
      <c r="F42" s="32">
        <f>IF(D42="","",'PL.06-REV.02'!F43)</f>
        <v>0</v>
      </c>
      <c r="G42" s="34">
        <f>IF(D42="","",'PL.06-REV.02'!I43)</f>
        <v>0</v>
      </c>
      <c r="H42" s="34" t="str">
        <f>IF(D42="","",'PL.06-REV.02'!J43)</f>
        <v>Enter starting date</v>
      </c>
      <c r="I42" s="8"/>
      <c r="J42" s="8"/>
      <c r="K42" s="13"/>
      <c r="L42" s="13"/>
      <c r="M42" s="13"/>
      <c r="N42" s="13"/>
      <c r="O42" s="13"/>
      <c r="P42" s="13"/>
      <c r="Q42" s="13"/>
      <c r="R42" s="13"/>
      <c r="S42" s="13"/>
      <c r="T42" s="13"/>
      <c r="U42" s="13"/>
      <c r="V42" s="13"/>
      <c r="W42" s="13"/>
      <c r="X42" s="13"/>
      <c r="Y42" s="13"/>
      <c r="Z42" s="13"/>
      <c r="AA42" s="13"/>
      <c r="AB42" s="13"/>
      <c r="AC42" s="13"/>
      <c r="AD42" s="13"/>
      <c r="AE42" s="13"/>
      <c r="AF42" s="13"/>
      <c r="AG42" s="13"/>
      <c r="AH42" s="13"/>
      <c r="AI42" s="13"/>
      <c r="AJ42" s="13"/>
      <c r="AK42" s="13"/>
      <c r="AL42" s="13"/>
      <c r="AM42" s="13"/>
      <c r="AN42" s="13"/>
      <c r="AO42" s="13"/>
      <c r="AP42" s="13"/>
      <c r="AQ42" s="13"/>
      <c r="AR42" s="13"/>
      <c r="AS42" s="13"/>
      <c r="AT42" s="13"/>
      <c r="AU42" s="13"/>
      <c r="AV42" s="13"/>
      <c r="AW42" s="13"/>
      <c r="AX42" s="13"/>
      <c r="AY42" s="13"/>
      <c r="AZ42" s="13"/>
      <c r="BA42" s="13"/>
      <c r="BB42" s="13"/>
      <c r="BC42" s="13"/>
      <c r="BD42" s="13"/>
      <c r="BE42" s="13"/>
      <c r="BF42" s="13"/>
      <c r="BG42" s="13"/>
      <c r="BH42" s="13"/>
      <c r="BI42" s="13"/>
      <c r="BJ42" s="13"/>
      <c r="BK42" s="13"/>
      <c r="BL42" s="13"/>
      <c r="BM42" s="13"/>
      <c r="BN42" s="13"/>
    </row>
    <row r="43" spans="1:66" s="2" customFormat="1" ht="19.2" customHeight="1" thickBot="1" x14ac:dyDescent="0.35">
      <c r="A43" s="17"/>
      <c r="B43" s="17" t="str">
        <f>'PL.06-REV.02'!B44</f>
        <v>Closure</v>
      </c>
      <c r="C43" s="30" t="str">
        <f>'PL.06-REV.02'!C44&amp;" "&amp;'PL.06-REV.02'!D44</f>
        <v>4,04 Faz Kapanışı (İleri fazların planlanan tarihlerinin revizesi / Gerçekleşme tarihlerinin girişi / Tehdit ve Fırsatların güncellenmesi, rapor hazırlanması, Arşiv güncellemesi)</v>
      </c>
      <c r="D43" s="33" t="str">
        <f>IF('PL.06-REV.02'!E44="","",'PL.06-REV.02'!E44)</f>
        <v>Proje Yöneticisi</v>
      </c>
      <c r="E43" s="31">
        <f>IF(D43="","",'PL.06-REV.02'!H44)</f>
        <v>2</v>
      </c>
      <c r="F43" s="32">
        <f>IF(D43="","",'PL.06-REV.02'!F44)</f>
        <v>0</v>
      </c>
      <c r="G43" s="34">
        <f>IF(D43="","",'PL.06-REV.02'!I44)</f>
        <v>0</v>
      </c>
      <c r="H43" s="34" t="str">
        <f>IF(D43="","",'PL.06-REV.02'!J44)</f>
        <v>Enter starting date</v>
      </c>
      <c r="I43" s="8"/>
      <c r="J43" s="8"/>
      <c r="K43" s="13"/>
      <c r="L43" s="13"/>
      <c r="M43" s="13"/>
      <c r="N43" s="13"/>
      <c r="O43" s="13"/>
      <c r="P43" s="13"/>
      <c r="Q43" s="13"/>
      <c r="R43" s="13"/>
      <c r="S43" s="13"/>
      <c r="T43" s="13"/>
      <c r="U43" s="13"/>
      <c r="V43" s="13"/>
      <c r="W43" s="13"/>
      <c r="X43" s="13"/>
      <c r="Y43" s="13"/>
      <c r="Z43" s="13"/>
      <c r="AA43" s="13"/>
      <c r="AB43" s="13"/>
      <c r="AC43" s="13"/>
      <c r="AD43" s="13"/>
      <c r="AE43" s="13"/>
      <c r="AF43" s="13"/>
      <c r="AG43" s="13"/>
      <c r="AH43" s="13"/>
      <c r="AI43" s="13"/>
      <c r="AJ43" s="13"/>
      <c r="AK43" s="13"/>
      <c r="AL43" s="13"/>
      <c r="AM43" s="13"/>
      <c r="AN43" s="13"/>
      <c r="AO43" s="13"/>
      <c r="AP43" s="13"/>
      <c r="AQ43" s="13"/>
      <c r="AR43" s="13"/>
      <c r="AS43" s="13"/>
      <c r="AT43" s="13"/>
      <c r="AU43" s="13"/>
      <c r="AV43" s="13"/>
      <c r="AW43" s="13"/>
      <c r="AX43" s="13"/>
      <c r="AY43" s="13"/>
      <c r="AZ43" s="13"/>
      <c r="BA43" s="13"/>
      <c r="BB43" s="13"/>
      <c r="BC43" s="13"/>
      <c r="BD43" s="13"/>
      <c r="BE43" s="13"/>
      <c r="BF43" s="13"/>
      <c r="BG43" s="13"/>
      <c r="BH43" s="13"/>
      <c r="BI43" s="13"/>
      <c r="BJ43" s="13"/>
      <c r="BK43" s="13"/>
      <c r="BL43" s="13"/>
      <c r="BM43" s="13"/>
      <c r="BN43" s="13"/>
    </row>
    <row r="44" spans="1:66" s="2" customFormat="1" ht="19.2" customHeight="1" thickBot="1" x14ac:dyDescent="0.35">
      <c r="A44" s="17"/>
      <c r="B44" s="17" t="str">
        <f>'PL.06-REV.02'!B45</f>
        <v>Main</v>
      </c>
      <c r="C44" s="30" t="str">
        <f>'PL.06-REV.02'!C45&amp;" "&amp;'PL.06-REV.02'!D45</f>
        <v>5 Satınalma</v>
      </c>
      <c r="D44" s="33" t="str">
        <f>IF('PL.06-REV.02'!E45="","",'PL.06-REV.02'!E45)</f>
        <v>IT</v>
      </c>
      <c r="E44" s="31">
        <f>IF(D44="","",'PL.06-REV.02'!H45)</f>
        <v>3</v>
      </c>
      <c r="F44" s="32">
        <f>IF(D44="","",'PL.06-REV.02'!F45)</f>
        <v>0</v>
      </c>
      <c r="G44" s="34">
        <f>IF(D44="","",'PL.06-REV.02'!I45)</f>
        <v>0</v>
      </c>
      <c r="H44" s="34" t="str">
        <f>IF(D44="","",'PL.06-REV.02'!J45)</f>
        <v>Enter starting date</v>
      </c>
      <c r="I44" s="8"/>
      <c r="J44" s="8"/>
      <c r="K44" s="13"/>
      <c r="L44" s="13"/>
      <c r="M44" s="13"/>
      <c r="N44" s="13"/>
      <c r="O44" s="13"/>
      <c r="P44" s="13"/>
      <c r="Q44" s="13"/>
      <c r="R44" s="13"/>
      <c r="S44" s="13"/>
      <c r="T44" s="13"/>
      <c r="U44" s="13"/>
      <c r="V44" s="13"/>
      <c r="W44" s="13"/>
      <c r="X44" s="13"/>
      <c r="Y44" s="13"/>
      <c r="Z44" s="13"/>
      <c r="AA44" s="13"/>
      <c r="AB44" s="13"/>
      <c r="AC44" s="13"/>
      <c r="AD44" s="13"/>
      <c r="AE44" s="13"/>
      <c r="AF44" s="13"/>
      <c r="AG44" s="13"/>
      <c r="AH44" s="13"/>
      <c r="AI44" s="13"/>
      <c r="AJ44" s="13"/>
      <c r="AK44" s="13"/>
      <c r="AL44" s="13"/>
      <c r="AM44" s="13"/>
      <c r="AN44" s="13"/>
      <c r="AO44" s="13"/>
      <c r="AP44" s="13"/>
      <c r="AQ44" s="13"/>
      <c r="AR44" s="13"/>
      <c r="AS44" s="13"/>
      <c r="AT44" s="13"/>
      <c r="AU44" s="13"/>
      <c r="AV44" s="13"/>
      <c r="AW44" s="13"/>
      <c r="AX44" s="13"/>
      <c r="AY44" s="13"/>
      <c r="AZ44" s="13"/>
      <c r="BA44" s="13"/>
      <c r="BB44" s="13"/>
      <c r="BC44" s="13"/>
      <c r="BD44" s="13"/>
      <c r="BE44" s="13"/>
      <c r="BF44" s="13"/>
      <c r="BG44" s="13"/>
      <c r="BH44" s="13"/>
      <c r="BI44" s="13"/>
      <c r="BJ44" s="13"/>
      <c r="BK44" s="13"/>
      <c r="BL44" s="13"/>
      <c r="BM44" s="13"/>
      <c r="BN44" s="13"/>
    </row>
    <row r="45" spans="1:66" s="2" customFormat="1" ht="19.2" customHeight="1" thickBot="1" x14ac:dyDescent="0.35">
      <c r="A45" s="17"/>
      <c r="B45" s="17" t="str">
        <f>'PL.06-REV.02'!B46</f>
        <v>Sub</v>
      </c>
      <c r="C45" s="30" t="str">
        <f>'PL.06-REV.02'!C46&amp;" "&amp;'PL.06-REV.02'!D46</f>
        <v>5,01 Tedarik Palanına göre alımların yapılması</v>
      </c>
      <c r="D45" s="33" t="str">
        <f>IF('PL.06-REV.02'!E46="","",'PL.06-REV.02'!E46)</f>
        <v>IT</v>
      </c>
      <c r="E45" s="31">
        <f>IF(D45="","",'PL.06-REV.02'!H46)</f>
        <v>1</v>
      </c>
      <c r="F45" s="32">
        <f>IF(D45="","",'PL.06-REV.02'!F46)</f>
        <v>0</v>
      </c>
      <c r="G45" s="34">
        <f>IF(D45="","",'PL.06-REV.02'!I46)</f>
        <v>0</v>
      </c>
      <c r="H45" s="34">
        <f>IF(D45="","",'PL.06-REV.02'!J46)</f>
        <v>0</v>
      </c>
      <c r="I45" s="8"/>
      <c r="J45" s="8"/>
      <c r="K45" s="13"/>
      <c r="L45" s="13"/>
      <c r="M45" s="13"/>
      <c r="N45" s="13"/>
      <c r="O45" s="13"/>
      <c r="P45" s="13"/>
      <c r="Q45" s="13"/>
      <c r="R45" s="13"/>
      <c r="S45" s="13"/>
      <c r="T45" s="13"/>
      <c r="U45" s="13"/>
      <c r="V45" s="13"/>
      <c r="W45" s="13"/>
      <c r="X45" s="13"/>
      <c r="Y45" s="13"/>
      <c r="Z45" s="13"/>
      <c r="AA45" s="13"/>
      <c r="AB45" s="13"/>
      <c r="AC45" s="13"/>
      <c r="AD45" s="13"/>
      <c r="AE45" s="13"/>
      <c r="AF45" s="13"/>
      <c r="AG45" s="13"/>
      <c r="AH45" s="13"/>
      <c r="AI45" s="13"/>
      <c r="AJ45" s="13"/>
      <c r="AK45" s="13"/>
      <c r="AL45" s="13"/>
      <c r="AM45" s="13"/>
      <c r="AN45" s="13"/>
      <c r="AO45" s="13"/>
      <c r="AP45" s="13"/>
      <c r="AQ45" s="13"/>
      <c r="AR45" s="13"/>
      <c r="AS45" s="13"/>
      <c r="AT45" s="13"/>
      <c r="AU45" s="13"/>
      <c r="AV45" s="13"/>
      <c r="AW45" s="13"/>
      <c r="AX45" s="13"/>
      <c r="AY45" s="13"/>
      <c r="AZ45" s="13"/>
      <c r="BA45" s="13"/>
      <c r="BB45" s="13"/>
      <c r="BC45" s="13"/>
      <c r="BD45" s="13"/>
      <c r="BE45" s="13"/>
      <c r="BF45" s="13"/>
      <c r="BG45" s="13"/>
      <c r="BH45" s="13"/>
      <c r="BI45" s="13"/>
      <c r="BJ45" s="13"/>
      <c r="BK45" s="13"/>
      <c r="BL45" s="13"/>
      <c r="BM45" s="13"/>
      <c r="BN45" s="13"/>
    </row>
    <row r="46" spans="1:66" s="2" customFormat="1" ht="19.2" customHeight="1" thickBot="1" x14ac:dyDescent="0.35">
      <c r="A46" s="17"/>
      <c r="B46" s="17" t="str">
        <f>'PL.06-REV.02'!B47</f>
        <v>Sub</v>
      </c>
      <c r="C46" s="30" t="str">
        <f>'PL.06-REV.02'!C47&amp;" "&amp;'PL.06-REV.02'!D47</f>
        <v>5,01 Hosting paketi satın alma</v>
      </c>
      <c r="D46" s="33" t="str">
        <f>IF('PL.06-REV.02'!E47="","",'PL.06-REV.02'!E47)</f>
        <v>IT</v>
      </c>
      <c r="E46" s="31">
        <f>IF(D46="","",'PL.06-REV.02'!H47)</f>
        <v>1</v>
      </c>
      <c r="F46" s="32">
        <f>IF(D46="","",'PL.06-REV.02'!F47)</f>
        <v>0</v>
      </c>
      <c r="G46" s="34">
        <f>IF(D46="","",'PL.06-REV.02'!I47)</f>
        <v>0</v>
      </c>
      <c r="H46" s="34" t="str">
        <f>IF(D46="","",'PL.06-REV.02'!J47)</f>
        <v>Enter starting date</v>
      </c>
      <c r="I46" s="8"/>
      <c r="J46" s="8"/>
      <c r="K46" s="13"/>
      <c r="L46" s="13"/>
      <c r="M46" s="13"/>
      <c r="N46" s="13"/>
      <c r="O46" s="13"/>
      <c r="P46" s="13"/>
      <c r="Q46" s="13"/>
      <c r="R46" s="13"/>
      <c r="S46" s="13"/>
      <c r="T46" s="13"/>
      <c r="U46" s="13"/>
      <c r="V46" s="13"/>
      <c r="W46" s="13"/>
      <c r="X46" s="13"/>
      <c r="Y46" s="13"/>
      <c r="Z46" s="13"/>
      <c r="AA46" s="13"/>
      <c r="AB46" s="13"/>
      <c r="AC46" s="13"/>
      <c r="AD46" s="13"/>
      <c r="AE46" s="13"/>
      <c r="AF46" s="13"/>
      <c r="AG46" s="13"/>
      <c r="AH46" s="13"/>
      <c r="AI46" s="13"/>
      <c r="AJ46" s="13"/>
      <c r="AK46" s="13"/>
      <c r="AL46" s="13"/>
      <c r="AM46" s="13"/>
      <c r="AN46" s="13"/>
      <c r="AO46" s="13"/>
      <c r="AP46" s="13"/>
      <c r="AQ46" s="13"/>
      <c r="AR46" s="13"/>
      <c r="AS46" s="13"/>
      <c r="AT46" s="13"/>
      <c r="AU46" s="13"/>
      <c r="AV46" s="13"/>
      <c r="AW46" s="13"/>
      <c r="AX46" s="13"/>
      <c r="AY46" s="13"/>
      <c r="AZ46" s="13"/>
      <c r="BA46" s="13"/>
      <c r="BB46" s="13"/>
      <c r="BC46" s="13"/>
      <c r="BD46" s="13"/>
      <c r="BE46" s="13"/>
      <c r="BF46" s="13"/>
      <c r="BG46" s="13"/>
      <c r="BH46" s="13"/>
      <c r="BI46" s="13"/>
      <c r="BJ46" s="13"/>
      <c r="BK46" s="13"/>
      <c r="BL46" s="13"/>
      <c r="BM46" s="13"/>
      <c r="BN46" s="13"/>
    </row>
    <row r="47" spans="1:66" s="2" customFormat="1" ht="19.2" customHeight="1" thickBot="1" x14ac:dyDescent="0.35">
      <c r="A47" s="17"/>
      <c r="B47" s="17" t="str">
        <f>'PL.06-REV.02'!B48</f>
        <v>Sub</v>
      </c>
      <c r="C47" s="30" t="str">
        <f>'PL.06-REV.02'!C48&amp;" "&amp;'PL.06-REV.02'!D48</f>
        <v>5,02 Alan adı süre uzatma</v>
      </c>
      <c r="D47" s="33" t="str">
        <f>IF('PL.06-REV.02'!E48="","",'PL.06-REV.02'!E48)</f>
        <v>IT</v>
      </c>
      <c r="E47" s="31">
        <f>IF(D47="","",'PL.06-REV.02'!H48)</f>
        <v>1</v>
      </c>
      <c r="F47" s="32">
        <f>IF(D47="","",'PL.06-REV.02'!F48)</f>
        <v>0</v>
      </c>
      <c r="G47" s="34">
        <f>IF(D47="","",'PL.06-REV.02'!I48)</f>
        <v>0</v>
      </c>
      <c r="H47" s="34" t="str">
        <f>IF(D47="","",'PL.06-REV.02'!J48)</f>
        <v>Enter starting date</v>
      </c>
      <c r="I47" s="8"/>
      <c r="J47" s="8"/>
      <c r="K47" s="13"/>
      <c r="L47" s="13"/>
      <c r="M47" s="13"/>
      <c r="N47" s="13"/>
      <c r="O47" s="13"/>
      <c r="P47" s="13"/>
      <c r="Q47" s="13"/>
      <c r="R47" s="13"/>
      <c r="S47" s="13"/>
      <c r="T47" s="13"/>
      <c r="U47" s="13"/>
      <c r="V47" s="13"/>
      <c r="W47" s="13"/>
      <c r="X47" s="13"/>
      <c r="Y47" s="13"/>
      <c r="Z47" s="13"/>
      <c r="AA47" s="13"/>
      <c r="AB47" s="13"/>
      <c r="AC47" s="13"/>
      <c r="AD47" s="13"/>
      <c r="AE47" s="13"/>
      <c r="AF47" s="13"/>
      <c r="AG47" s="13"/>
      <c r="AH47" s="13"/>
      <c r="AI47" s="13"/>
      <c r="AJ47" s="13"/>
      <c r="AK47" s="13"/>
      <c r="AL47" s="13"/>
      <c r="AM47" s="13"/>
      <c r="AN47" s="13"/>
      <c r="AO47" s="13"/>
      <c r="AP47" s="13"/>
      <c r="AQ47" s="13"/>
      <c r="AR47" s="13"/>
      <c r="AS47" s="13"/>
      <c r="AT47" s="13"/>
      <c r="AU47" s="13"/>
      <c r="AV47" s="13"/>
      <c r="AW47" s="13"/>
      <c r="AX47" s="13"/>
      <c r="AY47" s="13"/>
      <c r="AZ47" s="13"/>
      <c r="BA47" s="13"/>
      <c r="BB47" s="13"/>
      <c r="BC47" s="13"/>
      <c r="BD47" s="13"/>
      <c r="BE47" s="13"/>
      <c r="BF47" s="13"/>
      <c r="BG47" s="13"/>
      <c r="BH47" s="13"/>
      <c r="BI47" s="13"/>
      <c r="BJ47" s="13"/>
      <c r="BK47" s="13"/>
      <c r="BL47" s="13"/>
      <c r="BM47" s="13"/>
      <c r="BN47" s="13"/>
    </row>
    <row r="48" spans="1:66" s="2" customFormat="1" ht="19.2" customHeight="1" thickBot="1" x14ac:dyDescent="0.35">
      <c r="A48" s="17"/>
      <c r="B48" s="17" t="str">
        <f>'PL.06-REV.02'!B49</f>
        <v>Sub</v>
      </c>
      <c r="C48" s="30" t="str">
        <f>'PL.06-REV.02'!C49&amp;" "&amp;'PL.06-REV.02'!D49</f>
        <v>5,03 Kararlaştırılan eklentilerin satın alınması</v>
      </c>
      <c r="D48" s="33" t="str">
        <f>IF('PL.06-REV.02'!E49="","",'PL.06-REV.02'!E49)</f>
        <v>IT</v>
      </c>
      <c r="E48" s="31">
        <f>IF(D48="","",'PL.06-REV.02'!H49)</f>
        <v>1</v>
      </c>
      <c r="F48" s="32">
        <f>IF(D48="","",'PL.06-REV.02'!F49)</f>
        <v>0</v>
      </c>
      <c r="G48" s="34">
        <f>IF(D48="","",'PL.06-REV.02'!I49)</f>
        <v>0</v>
      </c>
      <c r="H48" s="34" t="str">
        <f>IF(D48="","",'PL.06-REV.02'!J49)</f>
        <v>Enter starting date</v>
      </c>
      <c r="I48" s="8"/>
      <c r="J48" s="8"/>
      <c r="K48" s="13"/>
      <c r="L48" s="13"/>
      <c r="M48" s="13"/>
      <c r="N48" s="13"/>
      <c r="O48" s="13"/>
      <c r="P48" s="13"/>
      <c r="Q48" s="13"/>
      <c r="R48" s="13"/>
      <c r="S48" s="13"/>
      <c r="T48" s="13"/>
      <c r="U48" s="13"/>
      <c r="V48" s="13"/>
      <c r="W48" s="13"/>
      <c r="X48" s="13"/>
      <c r="Y48" s="13"/>
      <c r="Z48" s="13"/>
      <c r="AA48" s="13"/>
      <c r="AB48" s="13"/>
      <c r="AC48" s="13"/>
      <c r="AD48" s="13"/>
      <c r="AE48" s="13"/>
      <c r="AF48" s="13"/>
      <c r="AG48" s="13"/>
      <c r="AH48" s="13"/>
      <c r="AI48" s="13"/>
      <c r="AJ48" s="13"/>
      <c r="AK48" s="13"/>
      <c r="AL48" s="13"/>
      <c r="AM48" s="13"/>
      <c r="AN48" s="13"/>
      <c r="AO48" s="13"/>
      <c r="AP48" s="13"/>
      <c r="AQ48" s="13"/>
      <c r="AR48" s="13"/>
      <c r="AS48" s="13"/>
      <c r="AT48" s="13"/>
      <c r="AU48" s="13"/>
      <c r="AV48" s="13"/>
      <c r="AW48" s="13"/>
      <c r="AX48" s="13"/>
      <c r="AY48" s="13"/>
      <c r="AZ48" s="13"/>
      <c r="BA48" s="13"/>
      <c r="BB48" s="13"/>
      <c r="BC48" s="13"/>
      <c r="BD48" s="13"/>
      <c r="BE48" s="13"/>
      <c r="BF48" s="13"/>
      <c r="BG48" s="13"/>
      <c r="BH48" s="13"/>
      <c r="BI48" s="13"/>
      <c r="BJ48" s="13"/>
      <c r="BK48" s="13"/>
      <c r="BL48" s="13"/>
      <c r="BM48" s="13"/>
      <c r="BN48" s="13"/>
    </row>
    <row r="49" spans="1:66" s="2" customFormat="1" ht="19.2" customHeight="1" thickBot="1" x14ac:dyDescent="0.35">
      <c r="A49" s="17"/>
      <c r="B49" s="17" t="str">
        <f>'PL.06-REV.02'!B50</f>
        <v>Sub</v>
      </c>
      <c r="C49" s="30" t="str">
        <f>'PL.06-REV.02'!C50&amp;" "&amp;'PL.06-REV.02'!D50</f>
        <v>5,04 Kararlaştırılan şablonun satın alınması</v>
      </c>
      <c r="D49" s="33" t="str">
        <f>IF('PL.06-REV.02'!E50="","",'PL.06-REV.02'!E50)</f>
        <v>IT</v>
      </c>
      <c r="E49" s="31">
        <f>IF(D49="","",'PL.06-REV.02'!H50)</f>
        <v>1</v>
      </c>
      <c r="F49" s="32">
        <f>IF(D49="","",'PL.06-REV.02'!F50)</f>
        <v>0</v>
      </c>
      <c r="G49" s="34">
        <f>IF(D49="","",'PL.06-REV.02'!I50)</f>
        <v>0</v>
      </c>
      <c r="H49" s="34" t="str">
        <f>IF(D49="","",'PL.06-REV.02'!J50)</f>
        <v>Enter starting date</v>
      </c>
      <c r="I49" s="8"/>
      <c r="J49" s="8"/>
      <c r="K49" s="13"/>
      <c r="L49" s="13"/>
      <c r="M49" s="13"/>
      <c r="N49" s="13"/>
      <c r="O49" s="13"/>
      <c r="P49" s="13"/>
      <c r="Q49" s="13"/>
      <c r="R49" s="13"/>
      <c r="S49" s="13"/>
      <c r="T49" s="13"/>
      <c r="U49" s="13"/>
      <c r="V49" s="13"/>
      <c r="W49" s="13"/>
      <c r="X49" s="13"/>
      <c r="Y49" s="13"/>
      <c r="Z49" s="13"/>
      <c r="AA49" s="13"/>
      <c r="AB49" s="13"/>
      <c r="AC49" s="13"/>
      <c r="AD49" s="13"/>
      <c r="AE49" s="13"/>
      <c r="AF49" s="13"/>
      <c r="AG49" s="13"/>
      <c r="AH49" s="13"/>
      <c r="AI49" s="13"/>
      <c r="AJ49" s="13"/>
      <c r="AK49" s="13"/>
      <c r="AL49" s="13"/>
      <c r="AM49" s="13"/>
      <c r="AN49" s="13"/>
      <c r="AO49" s="13"/>
      <c r="AP49" s="13"/>
      <c r="AQ49" s="13"/>
      <c r="AR49" s="13"/>
      <c r="AS49" s="13"/>
      <c r="AT49" s="13"/>
      <c r="AU49" s="13"/>
      <c r="AV49" s="13"/>
      <c r="AW49" s="13"/>
      <c r="AX49" s="13"/>
      <c r="AY49" s="13"/>
      <c r="AZ49" s="13"/>
      <c r="BA49" s="13"/>
      <c r="BB49" s="13"/>
      <c r="BC49" s="13"/>
      <c r="BD49" s="13"/>
      <c r="BE49" s="13"/>
      <c r="BF49" s="13"/>
      <c r="BG49" s="13"/>
      <c r="BH49" s="13"/>
      <c r="BI49" s="13"/>
      <c r="BJ49" s="13"/>
      <c r="BK49" s="13"/>
      <c r="BL49" s="13"/>
      <c r="BM49" s="13"/>
      <c r="BN49" s="13"/>
    </row>
    <row r="50" spans="1:66" s="2" customFormat="1" ht="19.2" customHeight="1" thickBot="1" x14ac:dyDescent="0.35">
      <c r="A50" s="17"/>
      <c r="B50" s="17" t="str">
        <f>'PL.06-REV.02'!B51</f>
        <v>Closure</v>
      </c>
      <c r="C50" s="30" t="str">
        <f>'PL.06-REV.02'!C51&amp;" "&amp;'PL.06-REV.02'!D51</f>
        <v>5,05 Faz Kapanışı (İleri fazların planlanan tarihlerinin revizesi / Gerçekleşme tarihlerinin girişi / Tehdit ve Fırsatların güncellenmesi, rapor hazırlanması, Arşiv güncellemesi)</v>
      </c>
      <c r="D50" s="33" t="str">
        <f>IF('PL.06-REV.02'!E51="","",'PL.06-REV.02'!E51)</f>
        <v>Proje Yöneticisi</v>
      </c>
      <c r="E50" s="31">
        <f>IF(D50="","",'PL.06-REV.02'!H51)</f>
        <v>2</v>
      </c>
      <c r="F50" s="32">
        <f>IF(D50="","",'PL.06-REV.02'!F51)</f>
        <v>0</v>
      </c>
      <c r="G50" s="34">
        <f>IF(D50="","",'PL.06-REV.02'!I51)</f>
        <v>0</v>
      </c>
      <c r="H50" s="34" t="str">
        <f>IF(D50="","",'PL.06-REV.02'!J51)</f>
        <v>Enter starting date</v>
      </c>
      <c r="I50" s="8"/>
      <c r="J50" s="8"/>
      <c r="K50" s="13"/>
      <c r="L50" s="13"/>
      <c r="M50" s="13"/>
      <c r="N50" s="13"/>
      <c r="O50" s="13"/>
      <c r="P50" s="13"/>
      <c r="Q50" s="13"/>
      <c r="R50" s="13"/>
      <c r="S50" s="13"/>
      <c r="T50" s="13"/>
      <c r="U50" s="13"/>
      <c r="V50" s="13"/>
      <c r="W50" s="13"/>
      <c r="X50" s="13"/>
      <c r="Y50" s="13"/>
      <c r="Z50" s="13"/>
      <c r="AA50" s="13"/>
      <c r="AB50" s="13"/>
      <c r="AC50" s="13"/>
      <c r="AD50" s="13"/>
      <c r="AE50" s="13"/>
      <c r="AF50" s="13"/>
      <c r="AG50" s="13"/>
      <c r="AH50" s="13"/>
      <c r="AI50" s="13"/>
      <c r="AJ50" s="13"/>
      <c r="AK50" s="13"/>
      <c r="AL50" s="13"/>
      <c r="AM50" s="13"/>
      <c r="AN50" s="13"/>
      <c r="AO50" s="13"/>
      <c r="AP50" s="13"/>
      <c r="AQ50" s="13"/>
      <c r="AR50" s="13"/>
      <c r="AS50" s="13"/>
      <c r="AT50" s="13"/>
      <c r="AU50" s="13"/>
      <c r="AV50" s="13"/>
      <c r="AW50" s="13"/>
      <c r="AX50" s="13"/>
      <c r="AY50" s="13"/>
      <c r="AZ50" s="13"/>
      <c r="BA50" s="13"/>
      <c r="BB50" s="13"/>
      <c r="BC50" s="13"/>
      <c r="BD50" s="13"/>
      <c r="BE50" s="13"/>
      <c r="BF50" s="13"/>
      <c r="BG50" s="13"/>
      <c r="BH50" s="13"/>
      <c r="BI50" s="13"/>
      <c r="BJ50" s="13"/>
      <c r="BK50" s="13"/>
      <c r="BL50" s="13"/>
      <c r="BM50" s="13"/>
      <c r="BN50" s="13"/>
    </row>
    <row r="51" spans="1:66" s="2" customFormat="1" ht="19.2" customHeight="1" thickBot="1" x14ac:dyDescent="0.35">
      <c r="A51" s="17"/>
      <c r="B51" s="17" t="str">
        <f>'PL.06-REV.02'!B52</f>
        <v>Main</v>
      </c>
      <c r="C51" s="30" t="str">
        <f>'PL.06-REV.02'!C52&amp;" "&amp;'PL.06-REV.02'!D52</f>
        <v>6 Envanter</v>
      </c>
      <c r="D51" s="33" t="str">
        <f>IF('PL.06-REV.02'!E52="","",'PL.06-REV.02'!E52)</f>
        <v>Proje Yöneticisi</v>
      </c>
      <c r="E51" s="31">
        <f>IF(D51="","",'PL.06-REV.02'!H52)</f>
        <v>12</v>
      </c>
      <c r="F51" s="32">
        <f>IF(D51="","",'PL.06-REV.02'!F52)</f>
        <v>0</v>
      </c>
      <c r="G51" s="34">
        <f>IF(D51="","",'PL.06-REV.02'!I52)</f>
        <v>0</v>
      </c>
      <c r="H51" s="34" t="str">
        <f>IF(D51="","",'PL.06-REV.02'!J52)</f>
        <v>Enter starting date</v>
      </c>
      <c r="I51" s="8"/>
      <c r="J51" s="8"/>
      <c r="K51" s="13"/>
      <c r="L51" s="13"/>
      <c r="M51" s="13"/>
      <c r="N51" s="13"/>
      <c r="O51" s="13"/>
      <c r="P51" s="13"/>
      <c r="Q51" s="13"/>
      <c r="R51" s="13"/>
      <c r="S51" s="13"/>
      <c r="T51" s="13"/>
      <c r="U51" s="13"/>
      <c r="V51" s="13"/>
      <c r="W51" s="13"/>
      <c r="X51" s="13"/>
      <c r="Y51" s="13"/>
      <c r="Z51" s="13"/>
      <c r="AA51" s="13"/>
      <c r="AB51" s="13"/>
      <c r="AC51" s="13"/>
      <c r="AD51" s="13"/>
      <c r="AE51" s="13"/>
      <c r="AF51" s="13"/>
      <c r="AG51" s="13"/>
      <c r="AH51" s="13"/>
      <c r="AI51" s="13"/>
      <c r="AJ51" s="13"/>
      <c r="AK51" s="13"/>
      <c r="AL51" s="13"/>
      <c r="AM51" s="13"/>
      <c r="AN51" s="13"/>
      <c r="AO51" s="13"/>
      <c r="AP51" s="13"/>
      <c r="AQ51" s="13"/>
      <c r="AR51" s="13"/>
      <c r="AS51" s="13"/>
      <c r="AT51" s="13"/>
      <c r="AU51" s="13"/>
      <c r="AV51" s="13"/>
      <c r="AW51" s="13"/>
      <c r="AX51" s="13"/>
      <c r="AY51" s="13"/>
      <c r="AZ51" s="13"/>
      <c r="BA51" s="13"/>
      <c r="BB51" s="13"/>
      <c r="BC51" s="13"/>
      <c r="BD51" s="13"/>
      <c r="BE51" s="13"/>
      <c r="BF51" s="13"/>
      <c r="BG51" s="13"/>
      <c r="BH51" s="13"/>
      <c r="BI51" s="13"/>
      <c r="BJ51" s="13"/>
      <c r="BK51" s="13"/>
      <c r="BL51" s="13"/>
      <c r="BM51" s="13"/>
      <c r="BN51" s="13"/>
    </row>
    <row r="52" spans="1:66" s="2" customFormat="1" ht="19.2" customHeight="1" thickBot="1" x14ac:dyDescent="0.35">
      <c r="A52" s="17"/>
      <c r="B52" s="17" t="str">
        <f>'PL.06-REV.02'!B53</f>
        <v>Sub</v>
      </c>
      <c r="C52" s="30" t="str">
        <f>'PL.06-REV.02'!C53&amp;" "&amp;'PL.06-REV.02'!D53</f>
        <v>6,01 Gelecek ürün bilgileri için şablon hazırlanması</v>
      </c>
      <c r="D52" s="33" t="str">
        <f>IF('PL.06-REV.02'!E53="","",'PL.06-REV.02'!E53)</f>
        <v>Proje Yöneticisi</v>
      </c>
      <c r="E52" s="31">
        <f>IF(D52="","",'PL.06-REV.02'!H53)</f>
        <v>5</v>
      </c>
      <c r="F52" s="32">
        <f>IF(D52="","",'PL.06-REV.02'!F53)</f>
        <v>0</v>
      </c>
      <c r="G52" s="34">
        <f>IF(D52="","",'PL.06-REV.02'!I53)</f>
        <v>0</v>
      </c>
      <c r="H52" s="34" t="str">
        <f>IF(D52="","",'PL.06-REV.02'!J53)</f>
        <v>Enter starting date</v>
      </c>
      <c r="I52" s="8"/>
      <c r="J52" s="8"/>
      <c r="K52" s="13"/>
      <c r="L52" s="13"/>
      <c r="M52" s="13"/>
      <c r="N52" s="13"/>
      <c r="O52" s="13"/>
      <c r="P52" s="13"/>
      <c r="Q52" s="13"/>
      <c r="R52" s="13"/>
      <c r="S52" s="13"/>
      <c r="T52" s="13"/>
      <c r="U52" s="13"/>
      <c r="V52" s="13"/>
      <c r="W52" s="13"/>
      <c r="X52" s="13"/>
      <c r="Y52" s="13"/>
      <c r="Z52" s="13"/>
      <c r="AA52" s="13"/>
      <c r="AB52" s="13"/>
      <c r="AC52" s="13"/>
      <c r="AD52" s="13"/>
      <c r="AE52" s="13"/>
      <c r="AF52" s="13"/>
      <c r="AG52" s="13"/>
      <c r="AH52" s="13"/>
      <c r="AI52" s="13"/>
      <c r="AJ52" s="13"/>
      <c r="AK52" s="13"/>
      <c r="AL52" s="13"/>
      <c r="AM52" s="13"/>
      <c r="AN52" s="13"/>
      <c r="AO52" s="13"/>
      <c r="AP52" s="13"/>
      <c r="AQ52" s="13"/>
      <c r="AR52" s="13"/>
      <c r="AS52" s="13"/>
      <c r="AT52" s="13"/>
      <c r="AU52" s="13"/>
      <c r="AV52" s="13"/>
      <c r="AW52" s="13"/>
      <c r="AX52" s="13"/>
      <c r="AY52" s="13"/>
      <c r="AZ52" s="13"/>
      <c r="BA52" s="13"/>
      <c r="BB52" s="13"/>
      <c r="BC52" s="13"/>
      <c r="BD52" s="13"/>
      <c r="BE52" s="13"/>
      <c r="BF52" s="13"/>
      <c r="BG52" s="13"/>
      <c r="BH52" s="13"/>
      <c r="BI52" s="13"/>
      <c r="BJ52" s="13"/>
      <c r="BK52" s="13"/>
      <c r="BL52" s="13"/>
      <c r="BM52" s="13"/>
      <c r="BN52" s="13"/>
    </row>
    <row r="53" spans="1:66" s="2" customFormat="1" ht="19.2" customHeight="1" thickBot="1" x14ac:dyDescent="0.35">
      <c r="A53" s="17"/>
      <c r="B53" s="17" t="str">
        <f>'PL.06-REV.02'!B54</f>
        <v>Sub</v>
      </c>
      <c r="C53" s="30" t="str">
        <f>'PL.06-REV.02'!C54&amp;" "&amp;'PL.06-REV.02'!D54</f>
        <v>6,02 Sunulacak Ürün Özellikleri için gereken bilgiler</v>
      </c>
      <c r="D53" s="33" t="str">
        <f>IF('PL.06-REV.02'!E54="","",'PL.06-REV.02'!E54)</f>
        <v>Mağaza Müdürü, Kalite Yöneticisi, Proje Yöneticisi</v>
      </c>
      <c r="E53" s="31">
        <f>IF(D53="","",'PL.06-REV.02'!H54)</f>
        <v>5</v>
      </c>
      <c r="F53" s="32">
        <f>IF(D53="","",'PL.06-REV.02'!F54)</f>
        <v>0</v>
      </c>
      <c r="G53" s="34">
        <f>IF(D53="","",'PL.06-REV.02'!I54)</f>
        <v>0</v>
      </c>
      <c r="H53" s="34" t="str">
        <f>IF(D53="","",'PL.06-REV.02'!J54)</f>
        <v>Enter starting date</v>
      </c>
      <c r="I53" s="8"/>
      <c r="J53" s="8"/>
      <c r="K53" s="13"/>
      <c r="L53" s="13"/>
      <c r="M53" s="13"/>
      <c r="N53" s="13"/>
      <c r="O53" s="13"/>
      <c r="P53" s="13"/>
      <c r="Q53" s="13"/>
      <c r="R53" s="13"/>
      <c r="S53" s="13"/>
      <c r="T53" s="13"/>
      <c r="U53" s="13"/>
      <c r="V53" s="13"/>
      <c r="W53" s="13"/>
      <c r="X53" s="13"/>
      <c r="Y53" s="13"/>
      <c r="Z53" s="13"/>
      <c r="AA53" s="13"/>
      <c r="AB53" s="13"/>
      <c r="AC53" s="13"/>
      <c r="AD53" s="13"/>
      <c r="AE53" s="13"/>
      <c r="AF53" s="13"/>
      <c r="AG53" s="13"/>
      <c r="AH53" s="13"/>
      <c r="AI53" s="13"/>
      <c r="AJ53" s="13"/>
      <c r="AK53" s="13"/>
      <c r="AL53" s="13"/>
      <c r="AM53" s="13"/>
      <c r="AN53" s="13"/>
      <c r="AO53" s="13"/>
      <c r="AP53" s="13"/>
      <c r="AQ53" s="13"/>
      <c r="AR53" s="13"/>
      <c r="AS53" s="13"/>
      <c r="AT53" s="13"/>
      <c r="AU53" s="13"/>
      <c r="AV53" s="13"/>
      <c r="AW53" s="13"/>
      <c r="AX53" s="13"/>
      <c r="AY53" s="13"/>
      <c r="AZ53" s="13"/>
      <c r="BA53" s="13"/>
      <c r="BB53" s="13"/>
      <c r="BC53" s="13"/>
      <c r="BD53" s="13"/>
      <c r="BE53" s="13"/>
      <c r="BF53" s="13"/>
      <c r="BG53" s="13"/>
      <c r="BH53" s="13"/>
      <c r="BI53" s="13"/>
      <c r="BJ53" s="13"/>
      <c r="BK53" s="13"/>
      <c r="BL53" s="13"/>
      <c r="BM53" s="13"/>
      <c r="BN53" s="13"/>
    </row>
    <row r="54" spans="1:66" s="2" customFormat="1" ht="19.2" customHeight="1" thickBot="1" x14ac:dyDescent="0.35">
      <c r="A54" s="17"/>
      <c r="B54" s="17" t="str">
        <f>'PL.06-REV.02'!B55</f>
        <v>Sub</v>
      </c>
      <c r="C54" s="30" t="str">
        <f>'PL.06-REV.02'!C55&amp;" "&amp;'PL.06-REV.02'!D55</f>
        <v>6,03 Ürün Boyut (en x boy x yükseklik/kalınlık ) bilgileri</v>
      </c>
      <c r="D54" s="33" t="str">
        <f>IF('PL.06-REV.02'!E55="","",'PL.06-REV.02'!E55)</f>
        <v>Mağaza Müdürü, Kalite Yöneticisi, Proje Yöneticisi</v>
      </c>
      <c r="E54" s="31">
        <f>IF(D54="","",'PL.06-REV.02'!H55)</f>
        <v>5</v>
      </c>
      <c r="F54" s="32">
        <f>IF(D54="","",'PL.06-REV.02'!F55)</f>
        <v>0</v>
      </c>
      <c r="G54" s="34">
        <f>IF(D54="","",'PL.06-REV.02'!I55)</f>
        <v>0</v>
      </c>
      <c r="H54" s="34" t="str">
        <f>IF(D54="","",'PL.06-REV.02'!J55)</f>
        <v>Enter starting date</v>
      </c>
      <c r="I54" s="8"/>
      <c r="J54" s="8"/>
      <c r="K54" s="13"/>
      <c r="L54" s="13"/>
      <c r="M54" s="13"/>
      <c r="N54" s="13"/>
      <c r="O54" s="13"/>
      <c r="P54" s="13"/>
      <c r="Q54" s="13"/>
      <c r="R54" s="13"/>
      <c r="S54" s="13"/>
      <c r="T54" s="13"/>
      <c r="U54" s="13"/>
      <c r="V54" s="13"/>
      <c r="W54" s="13"/>
      <c r="X54" s="13"/>
      <c r="Y54" s="13"/>
      <c r="Z54" s="13"/>
      <c r="AA54" s="13"/>
      <c r="AB54" s="13"/>
      <c r="AC54" s="13"/>
      <c r="AD54" s="13"/>
      <c r="AE54" s="13"/>
      <c r="AF54" s="13"/>
      <c r="AG54" s="13"/>
      <c r="AH54" s="13"/>
      <c r="AI54" s="13"/>
      <c r="AJ54" s="13"/>
      <c r="AK54" s="13"/>
      <c r="AL54" s="13"/>
      <c r="AM54" s="13"/>
      <c r="AN54" s="13"/>
      <c r="AO54" s="13"/>
      <c r="AP54" s="13"/>
      <c r="AQ54" s="13"/>
      <c r="AR54" s="13"/>
      <c r="AS54" s="13"/>
      <c r="AT54" s="13"/>
      <c r="AU54" s="13"/>
      <c r="AV54" s="13"/>
      <c r="AW54" s="13"/>
      <c r="AX54" s="13"/>
      <c r="AY54" s="13"/>
      <c r="AZ54" s="13"/>
      <c r="BA54" s="13"/>
      <c r="BB54" s="13"/>
      <c r="BC54" s="13"/>
      <c r="BD54" s="13"/>
      <c r="BE54" s="13"/>
      <c r="BF54" s="13"/>
      <c r="BG54" s="13"/>
      <c r="BH54" s="13"/>
      <c r="BI54" s="13"/>
      <c r="BJ54" s="13"/>
      <c r="BK54" s="13"/>
      <c r="BL54" s="13"/>
      <c r="BM54" s="13"/>
      <c r="BN54" s="13"/>
    </row>
    <row r="55" spans="1:66" s="2" customFormat="1" ht="19.2" customHeight="1" thickBot="1" x14ac:dyDescent="0.35">
      <c r="A55" s="17"/>
      <c r="B55" s="17" t="str">
        <f>'PL.06-REV.02'!B56</f>
        <v>Sub</v>
      </c>
      <c r="C55" s="30" t="str">
        <f>'PL.06-REV.02'!C56&amp;" "&amp;'PL.06-REV.02'!D56</f>
        <v>6,04 Ürün Ağırlık bilgisi</v>
      </c>
      <c r="D55" s="33" t="str">
        <f>IF('PL.06-REV.02'!E56="","",'PL.06-REV.02'!E56)</f>
        <v>Mağaza Müdürü, Kalite Yöneticisi, Proje Yöneticisi</v>
      </c>
      <c r="E55" s="31">
        <f>IF(D55="","",'PL.06-REV.02'!H56)</f>
        <v>5</v>
      </c>
      <c r="F55" s="32">
        <f>IF(D55="","",'PL.06-REV.02'!F56)</f>
        <v>0</v>
      </c>
      <c r="G55" s="34">
        <f>IF(D55="","",'PL.06-REV.02'!I56)</f>
        <v>0</v>
      </c>
      <c r="H55" s="34" t="str">
        <f>IF(D55="","",'PL.06-REV.02'!J56)</f>
        <v>Enter starting date</v>
      </c>
      <c r="I55" s="8"/>
      <c r="J55" s="8"/>
      <c r="K55" s="13"/>
      <c r="L55" s="13"/>
      <c r="M55" s="13"/>
      <c r="N55" s="13"/>
      <c r="O55" s="13"/>
      <c r="P55" s="13"/>
      <c r="Q55" s="13"/>
      <c r="R55" s="13"/>
      <c r="S55" s="13"/>
      <c r="T55" s="13"/>
      <c r="U55" s="13"/>
      <c r="V55" s="13"/>
      <c r="W55" s="13"/>
      <c r="X55" s="13"/>
      <c r="Y55" s="13"/>
      <c r="Z55" s="13"/>
      <c r="AA55" s="13"/>
      <c r="AB55" s="13"/>
      <c r="AC55" s="13"/>
      <c r="AD55" s="13"/>
      <c r="AE55" s="13"/>
      <c r="AF55" s="13"/>
      <c r="AG55" s="13"/>
      <c r="AH55" s="13"/>
      <c r="AI55" s="13"/>
      <c r="AJ55" s="13"/>
      <c r="AK55" s="13"/>
      <c r="AL55" s="13"/>
      <c r="AM55" s="13"/>
      <c r="AN55" s="13"/>
      <c r="AO55" s="13"/>
      <c r="AP55" s="13"/>
      <c r="AQ55" s="13"/>
      <c r="AR55" s="13"/>
      <c r="AS55" s="13"/>
      <c r="AT55" s="13"/>
      <c r="AU55" s="13"/>
      <c r="AV55" s="13"/>
      <c r="AW55" s="13"/>
      <c r="AX55" s="13"/>
      <c r="AY55" s="13"/>
      <c r="AZ55" s="13"/>
      <c r="BA55" s="13"/>
      <c r="BB55" s="13"/>
      <c r="BC55" s="13"/>
      <c r="BD55" s="13"/>
      <c r="BE55" s="13"/>
      <c r="BF55" s="13"/>
      <c r="BG55" s="13"/>
      <c r="BH55" s="13"/>
      <c r="BI55" s="13"/>
      <c r="BJ55" s="13"/>
      <c r="BK55" s="13"/>
      <c r="BL55" s="13"/>
      <c r="BM55" s="13"/>
      <c r="BN55" s="13"/>
    </row>
    <row r="56" spans="1:66" s="2" customFormat="1" ht="19.2" customHeight="1" thickBot="1" x14ac:dyDescent="0.35">
      <c r="A56" s="17"/>
      <c r="B56" s="17" t="str">
        <f>'PL.06-REV.02'!B57</f>
        <v>Sub</v>
      </c>
      <c r="C56" s="30" t="str">
        <f>'PL.06-REV.02'!C57&amp;" "&amp;'PL.06-REV.02'!D57</f>
        <v>6,05 Ürün Hacim Bilgileri</v>
      </c>
      <c r="D56" s="33" t="str">
        <f>IF('PL.06-REV.02'!E57="","",'PL.06-REV.02'!E57)</f>
        <v>Mağaza Müdürü, Kalite Yöneticisi, Proje Yöneticisi</v>
      </c>
      <c r="E56" s="31">
        <f>IF(D56="","",'PL.06-REV.02'!H57)</f>
        <v>5</v>
      </c>
      <c r="F56" s="32">
        <f>IF(D56="","",'PL.06-REV.02'!F57)</f>
        <v>0</v>
      </c>
      <c r="G56" s="34">
        <f>IF(D56="","",'PL.06-REV.02'!I57)</f>
        <v>0</v>
      </c>
      <c r="H56" s="34" t="str">
        <f>IF(D56="","",'PL.06-REV.02'!J57)</f>
        <v>Enter starting date</v>
      </c>
      <c r="I56" s="8"/>
      <c r="J56" s="8"/>
      <c r="K56" s="13"/>
      <c r="L56" s="13"/>
      <c r="M56" s="13"/>
      <c r="N56" s="13"/>
      <c r="O56" s="13"/>
      <c r="P56" s="13"/>
      <c r="Q56" s="13"/>
      <c r="R56" s="13"/>
      <c r="S56" s="13"/>
      <c r="T56" s="13"/>
      <c r="U56" s="13"/>
      <c r="V56" s="13"/>
      <c r="W56" s="13"/>
      <c r="X56" s="13"/>
      <c r="Y56" s="13"/>
      <c r="Z56" s="13"/>
      <c r="AA56" s="13"/>
      <c r="AB56" s="13"/>
      <c r="AC56" s="13"/>
      <c r="AD56" s="13"/>
      <c r="AE56" s="13"/>
      <c r="AF56" s="13"/>
      <c r="AG56" s="13"/>
      <c r="AH56" s="13"/>
      <c r="AI56" s="13"/>
      <c r="AJ56" s="13"/>
      <c r="AK56" s="13"/>
      <c r="AL56" s="13"/>
      <c r="AM56" s="13"/>
      <c r="AN56" s="13"/>
      <c r="AO56" s="13"/>
      <c r="AP56" s="13"/>
      <c r="AQ56" s="13"/>
      <c r="AR56" s="13"/>
      <c r="AS56" s="13"/>
      <c r="AT56" s="13"/>
      <c r="AU56" s="13"/>
      <c r="AV56" s="13"/>
      <c r="AW56" s="13"/>
      <c r="AX56" s="13"/>
      <c r="AY56" s="13"/>
      <c r="AZ56" s="13"/>
      <c r="BA56" s="13"/>
      <c r="BB56" s="13"/>
      <c r="BC56" s="13"/>
      <c r="BD56" s="13"/>
      <c r="BE56" s="13"/>
      <c r="BF56" s="13"/>
      <c r="BG56" s="13"/>
      <c r="BH56" s="13"/>
      <c r="BI56" s="13"/>
      <c r="BJ56" s="13"/>
      <c r="BK56" s="13"/>
      <c r="BL56" s="13"/>
      <c r="BM56" s="13"/>
      <c r="BN56" s="13"/>
    </row>
    <row r="57" spans="1:66" s="2" customFormat="1" ht="19.2" customHeight="1" thickBot="1" x14ac:dyDescent="0.35">
      <c r="A57" s="17"/>
      <c r="B57" s="17" t="str">
        <f>'PL.06-REV.02'!B58</f>
        <v>Sub</v>
      </c>
      <c r="C57" s="30" t="str">
        <f>'PL.06-REV.02'!C58&amp;" "&amp;'PL.06-REV.02'!D58</f>
        <v>6,06 Ürün Lojistik bilgileri (20'lik 40'lık ve TIR için istif sayısı)</v>
      </c>
      <c r="D57" s="33" t="str">
        <f>IF('PL.06-REV.02'!E58="","",'PL.06-REV.02'!E58)</f>
        <v>Mağaza Müdürü, Kalite Yöneticisi, Proje Yöneticisi</v>
      </c>
      <c r="E57" s="31">
        <f>IF(D57="","",'PL.06-REV.02'!H58)</f>
        <v>5</v>
      </c>
      <c r="F57" s="32">
        <f>IF(D57="","",'PL.06-REV.02'!F58)</f>
        <v>0</v>
      </c>
      <c r="G57" s="34">
        <f>IF(D57="","",'PL.06-REV.02'!I58)</f>
        <v>0</v>
      </c>
      <c r="H57" s="34" t="str">
        <f>IF(D57="","",'PL.06-REV.02'!J58)</f>
        <v>Enter starting date</v>
      </c>
      <c r="I57" s="8"/>
      <c r="J57" s="8"/>
      <c r="K57" s="13"/>
      <c r="L57" s="13"/>
      <c r="M57" s="13"/>
      <c r="N57" s="13"/>
      <c r="O57" s="13"/>
      <c r="P57" s="13"/>
      <c r="Q57" s="13"/>
      <c r="R57" s="13"/>
      <c r="S57" s="13"/>
      <c r="T57" s="13"/>
      <c r="U57" s="13"/>
      <c r="V57" s="13"/>
      <c r="W57" s="13"/>
      <c r="X57" s="13"/>
      <c r="Y57" s="13"/>
      <c r="Z57" s="13"/>
      <c r="AA57" s="13"/>
      <c r="AB57" s="13"/>
      <c r="AC57" s="13"/>
      <c r="AD57" s="13"/>
      <c r="AE57" s="13"/>
      <c r="AF57" s="13"/>
      <c r="AG57" s="13"/>
      <c r="AH57" s="13"/>
      <c r="AI57" s="13"/>
      <c r="AJ57" s="13"/>
      <c r="AK57" s="13"/>
      <c r="AL57" s="13"/>
      <c r="AM57" s="13"/>
      <c r="AN57" s="13"/>
      <c r="AO57" s="13"/>
      <c r="AP57" s="13"/>
      <c r="AQ57" s="13"/>
      <c r="AR57" s="13"/>
      <c r="AS57" s="13"/>
      <c r="AT57" s="13"/>
      <c r="AU57" s="13"/>
      <c r="AV57" s="13"/>
      <c r="AW57" s="13"/>
      <c r="AX57" s="13"/>
      <c r="AY57" s="13"/>
      <c r="AZ57" s="13"/>
      <c r="BA57" s="13"/>
      <c r="BB57" s="13"/>
      <c r="BC57" s="13"/>
      <c r="BD57" s="13"/>
      <c r="BE57" s="13"/>
      <c r="BF57" s="13"/>
      <c r="BG57" s="13"/>
      <c r="BH57" s="13"/>
      <c r="BI57" s="13"/>
      <c r="BJ57" s="13"/>
      <c r="BK57" s="13"/>
      <c r="BL57" s="13"/>
      <c r="BM57" s="13"/>
      <c r="BN57" s="13"/>
    </row>
    <row r="58" spans="1:66" s="2" customFormat="1" ht="19.2" customHeight="1" thickBot="1" x14ac:dyDescent="0.35">
      <c r="A58" s="17"/>
      <c r="B58" s="17" t="str">
        <f>'PL.06-REV.02'!B59</f>
        <v>Sub</v>
      </c>
      <c r="C58" s="30" t="str">
        <f>'PL.06-REV.02'!C59&amp;" "&amp;'PL.06-REV.02'!D59</f>
        <v>6,07 Ürün ile ilgili standart bilgileri</v>
      </c>
      <c r="D58" s="33" t="str">
        <f>IF('PL.06-REV.02'!E59="","",'PL.06-REV.02'!E59)</f>
        <v>Mağaza Müdürü, Kalite Yöneticisi, Proje Yöneticisi</v>
      </c>
      <c r="E58" s="31">
        <f>IF(D58="","",'PL.06-REV.02'!H59)</f>
        <v>5</v>
      </c>
      <c r="F58" s="32">
        <f>IF(D58="","",'PL.06-REV.02'!F59)</f>
        <v>0</v>
      </c>
      <c r="G58" s="34">
        <f>IF(D58="","",'PL.06-REV.02'!I59)</f>
        <v>0</v>
      </c>
      <c r="H58" s="34" t="str">
        <f>IF(D58="","",'PL.06-REV.02'!J59)</f>
        <v>Enter starting date</v>
      </c>
      <c r="I58" s="8"/>
      <c r="J58" s="8"/>
      <c r="K58" s="13"/>
      <c r="L58" s="13"/>
      <c r="M58" s="13"/>
      <c r="N58" s="13"/>
      <c r="O58" s="13"/>
      <c r="P58" s="13"/>
      <c r="Q58" s="13"/>
      <c r="R58" s="13"/>
      <c r="S58" s="13"/>
      <c r="T58" s="13"/>
      <c r="U58" s="13"/>
      <c r="V58" s="13"/>
      <c r="W58" s="13"/>
      <c r="X58" s="13"/>
      <c r="Y58" s="13"/>
      <c r="Z58" s="13"/>
      <c r="AA58" s="13"/>
      <c r="AB58" s="13"/>
      <c r="AC58" s="13"/>
      <c r="AD58" s="13"/>
      <c r="AE58" s="13"/>
      <c r="AF58" s="13"/>
      <c r="AG58" s="13"/>
      <c r="AH58" s="13"/>
      <c r="AI58" s="13"/>
      <c r="AJ58" s="13"/>
      <c r="AK58" s="13"/>
      <c r="AL58" s="13"/>
      <c r="AM58" s="13"/>
      <c r="AN58" s="13"/>
      <c r="AO58" s="13"/>
      <c r="AP58" s="13"/>
      <c r="AQ58" s="13"/>
      <c r="AR58" s="13"/>
      <c r="AS58" s="13"/>
      <c r="AT58" s="13"/>
      <c r="AU58" s="13"/>
      <c r="AV58" s="13"/>
      <c r="AW58" s="13"/>
      <c r="AX58" s="13"/>
      <c r="AY58" s="13"/>
      <c r="AZ58" s="13"/>
      <c r="BA58" s="13"/>
      <c r="BB58" s="13"/>
      <c r="BC58" s="13"/>
      <c r="BD58" s="13"/>
      <c r="BE58" s="13"/>
      <c r="BF58" s="13"/>
      <c r="BG58" s="13"/>
      <c r="BH58" s="13"/>
      <c r="BI58" s="13"/>
      <c r="BJ58" s="13"/>
      <c r="BK58" s="13"/>
      <c r="BL58" s="13"/>
      <c r="BM58" s="13"/>
      <c r="BN58" s="13"/>
    </row>
    <row r="59" spans="1:66" s="2" customFormat="1" ht="19.2" customHeight="1" thickBot="1" x14ac:dyDescent="0.35">
      <c r="A59" s="17"/>
      <c r="B59" s="17" t="str">
        <f>'PL.06-REV.02'!B60</f>
        <v>Sub</v>
      </c>
      <c r="C59" s="30" t="str">
        <f>'PL.06-REV.02'!C60&amp;" "&amp;'PL.06-REV.02'!D60</f>
        <v>6,08 Ürün Fiyat bilgilerinin alınması</v>
      </c>
      <c r="D59" s="33" t="str">
        <f>IF('PL.06-REV.02'!E60="","",'PL.06-REV.02'!E60)</f>
        <v>Mağaza Müdürü, Kalite Yöneticisi, Proje Yöneticisi</v>
      </c>
      <c r="E59" s="31">
        <f>IF(D59="","",'PL.06-REV.02'!H60)</f>
        <v>5</v>
      </c>
      <c r="F59" s="32">
        <f>IF(D59="","",'PL.06-REV.02'!F60)</f>
        <v>0</v>
      </c>
      <c r="G59" s="34">
        <f>IF(D59="","",'PL.06-REV.02'!I60)</f>
        <v>0</v>
      </c>
      <c r="H59" s="34">
        <f>IF(D59="","",'PL.06-REV.02'!J60)</f>
        <v>0</v>
      </c>
      <c r="I59" s="8"/>
      <c r="J59" s="8"/>
      <c r="K59" s="13"/>
      <c r="L59" s="13"/>
      <c r="M59" s="13"/>
      <c r="N59" s="13"/>
      <c r="O59" s="13"/>
      <c r="P59" s="13"/>
      <c r="Q59" s="13"/>
      <c r="R59" s="13"/>
      <c r="S59" s="13"/>
      <c r="T59" s="13"/>
      <c r="U59" s="13"/>
      <c r="V59" s="13"/>
      <c r="W59" s="13"/>
      <c r="X59" s="13"/>
      <c r="Y59" s="13"/>
      <c r="Z59" s="13"/>
      <c r="AA59" s="13"/>
      <c r="AB59" s="13"/>
      <c r="AC59" s="13"/>
      <c r="AD59" s="13"/>
      <c r="AE59" s="13"/>
      <c r="AF59" s="13"/>
      <c r="AG59" s="13"/>
      <c r="AH59" s="13"/>
      <c r="AI59" s="13"/>
      <c r="AJ59" s="13"/>
      <c r="AK59" s="13"/>
      <c r="AL59" s="13"/>
      <c r="AM59" s="13"/>
      <c r="AN59" s="13"/>
      <c r="AO59" s="13"/>
      <c r="AP59" s="13"/>
      <c r="AQ59" s="13"/>
      <c r="AR59" s="13"/>
      <c r="AS59" s="13"/>
      <c r="AT59" s="13"/>
      <c r="AU59" s="13"/>
      <c r="AV59" s="13"/>
      <c r="AW59" s="13"/>
      <c r="AX59" s="13"/>
      <c r="AY59" s="13"/>
      <c r="AZ59" s="13"/>
      <c r="BA59" s="13"/>
      <c r="BB59" s="13"/>
      <c r="BC59" s="13"/>
      <c r="BD59" s="13"/>
      <c r="BE59" s="13"/>
      <c r="BF59" s="13"/>
      <c r="BG59" s="13"/>
      <c r="BH59" s="13"/>
      <c r="BI59" s="13"/>
      <c r="BJ59" s="13"/>
      <c r="BK59" s="13"/>
      <c r="BL59" s="13"/>
      <c r="BM59" s="13"/>
      <c r="BN59" s="13"/>
    </row>
    <row r="60" spans="1:66" s="2" customFormat="1" ht="19.2" customHeight="1" thickBot="1" x14ac:dyDescent="0.35">
      <c r="A60" s="17"/>
      <c r="B60" s="17" t="str">
        <f>'PL.06-REV.02'!B61</f>
        <v>Sub</v>
      </c>
      <c r="C60" s="30" t="str">
        <f>'PL.06-REV.02'!C61&amp;" "&amp;'PL.06-REV.02'!D61</f>
        <v>6,09 Satış Yapılacak Ülkelerin Vergi oranlarının tespiti</v>
      </c>
      <c r="D60" s="33" t="str">
        <f>IF('PL.06-REV.02'!E61="","",'PL.06-REV.02'!E61)</f>
        <v>Mağaza Müdürü, Kalite Yöneticisi, Proje Yöneticisi</v>
      </c>
      <c r="E60" s="31">
        <f>IF(D60="","",'PL.06-REV.02'!H61)</f>
        <v>5</v>
      </c>
      <c r="F60" s="32">
        <f>IF(D60="","",'PL.06-REV.02'!F61)</f>
        <v>0</v>
      </c>
      <c r="G60" s="34">
        <f>IF(D60="","",'PL.06-REV.02'!I61)</f>
        <v>0</v>
      </c>
      <c r="H60" s="34" t="str">
        <f>IF(D60="","",'PL.06-REV.02'!J61)</f>
        <v>Enter starting date</v>
      </c>
      <c r="I60" s="8"/>
      <c r="J60" s="8"/>
      <c r="K60" s="13"/>
      <c r="L60" s="13"/>
      <c r="M60" s="13"/>
      <c r="N60" s="13"/>
      <c r="O60" s="13"/>
      <c r="P60" s="13"/>
      <c r="Q60" s="13"/>
      <c r="R60" s="13"/>
      <c r="S60" s="13"/>
      <c r="T60" s="13"/>
      <c r="U60" s="13"/>
      <c r="V60" s="13"/>
      <c r="W60" s="13"/>
      <c r="X60" s="13"/>
      <c r="Y60" s="13"/>
      <c r="Z60" s="13"/>
      <c r="AA60" s="13"/>
      <c r="AB60" s="13"/>
      <c r="AC60" s="13"/>
      <c r="AD60" s="13"/>
      <c r="AE60" s="13"/>
      <c r="AF60" s="13"/>
      <c r="AG60" s="13"/>
      <c r="AH60" s="13"/>
      <c r="AI60" s="13"/>
      <c r="AJ60" s="13"/>
      <c r="AK60" s="13"/>
      <c r="AL60" s="13"/>
      <c r="AM60" s="13"/>
      <c r="AN60" s="13"/>
      <c r="AO60" s="13"/>
      <c r="AP60" s="13"/>
      <c r="AQ60" s="13"/>
      <c r="AR60" s="13"/>
      <c r="AS60" s="13"/>
      <c r="AT60" s="13"/>
      <c r="AU60" s="13"/>
      <c r="AV60" s="13"/>
      <c r="AW60" s="13"/>
      <c r="AX60" s="13"/>
      <c r="AY60" s="13"/>
      <c r="AZ60" s="13"/>
      <c r="BA60" s="13"/>
      <c r="BB60" s="13"/>
      <c r="BC60" s="13"/>
      <c r="BD60" s="13"/>
      <c r="BE60" s="13"/>
      <c r="BF60" s="13"/>
      <c r="BG60" s="13"/>
      <c r="BH60" s="13"/>
      <c r="BI60" s="13"/>
      <c r="BJ60" s="13"/>
      <c r="BK60" s="13"/>
      <c r="BL60" s="13"/>
      <c r="BM60" s="13"/>
      <c r="BN60" s="13"/>
    </row>
    <row r="61" spans="1:66" s="2" customFormat="1" ht="19.2" customHeight="1" thickBot="1" x14ac:dyDescent="0.35">
      <c r="A61" s="17"/>
      <c r="B61" s="17" t="str">
        <f>'PL.06-REV.02'!B62</f>
        <v>Sub</v>
      </c>
      <c r="C61" s="30" t="str">
        <f>'PL.06-REV.02'!C62&amp;" "&amp;'PL.06-REV.02'!D62</f>
        <v>6,1 Gümrük vergilerinin belirlenmesi</v>
      </c>
      <c r="D61" s="33" t="str">
        <f>IF('PL.06-REV.02'!E62="","",'PL.06-REV.02'!E62)</f>
        <v>Mağaza Müdürü, Kalite Yöneticisi, Proje Yöneticisi</v>
      </c>
      <c r="E61" s="31">
        <f>IF(D61="","",'PL.06-REV.02'!H62)</f>
        <v>5</v>
      </c>
      <c r="F61" s="32">
        <f>IF(D61="","",'PL.06-REV.02'!F62)</f>
        <v>0</v>
      </c>
      <c r="G61" s="34">
        <f>IF(D61="","",'PL.06-REV.02'!I62)</f>
        <v>0</v>
      </c>
      <c r="H61" s="34" t="str">
        <f>IF(D61="","",'PL.06-REV.02'!J62)</f>
        <v>Enter starting date</v>
      </c>
      <c r="I61" s="8"/>
      <c r="J61" s="8"/>
      <c r="K61" s="13"/>
      <c r="L61" s="13"/>
      <c r="M61" s="13"/>
      <c r="N61" s="13"/>
      <c r="O61" s="13"/>
      <c r="P61" s="13"/>
      <c r="Q61" s="13"/>
      <c r="R61" s="13"/>
      <c r="S61" s="13"/>
      <c r="T61" s="13"/>
      <c r="U61" s="13"/>
      <c r="V61" s="13"/>
      <c r="W61" s="13"/>
      <c r="X61" s="13"/>
      <c r="Y61" s="13"/>
      <c r="Z61" s="13"/>
      <c r="AA61" s="13"/>
      <c r="AB61" s="13"/>
      <c r="AC61" s="13"/>
      <c r="AD61" s="13"/>
      <c r="AE61" s="13"/>
      <c r="AF61" s="13"/>
      <c r="AG61" s="13"/>
      <c r="AH61" s="13"/>
      <c r="AI61" s="13"/>
      <c r="AJ61" s="13"/>
      <c r="AK61" s="13"/>
      <c r="AL61" s="13"/>
      <c r="AM61" s="13"/>
      <c r="AN61" s="13"/>
      <c r="AO61" s="13"/>
      <c r="AP61" s="13"/>
      <c r="AQ61" s="13"/>
      <c r="AR61" s="13"/>
      <c r="AS61" s="13"/>
      <c r="AT61" s="13"/>
      <c r="AU61" s="13"/>
      <c r="AV61" s="13"/>
      <c r="AW61" s="13"/>
      <c r="AX61" s="13"/>
      <c r="AY61" s="13"/>
      <c r="AZ61" s="13"/>
      <c r="BA61" s="13"/>
      <c r="BB61" s="13"/>
      <c r="BC61" s="13"/>
      <c r="BD61" s="13"/>
      <c r="BE61" s="13"/>
      <c r="BF61" s="13"/>
      <c r="BG61" s="13"/>
      <c r="BH61" s="13"/>
      <c r="BI61" s="13"/>
      <c r="BJ61" s="13"/>
      <c r="BK61" s="13"/>
      <c r="BL61" s="13"/>
      <c r="BM61" s="13"/>
      <c r="BN61" s="13"/>
    </row>
    <row r="62" spans="1:66" s="2" customFormat="1" ht="19.2" customHeight="1" thickBot="1" x14ac:dyDescent="0.35">
      <c r="A62" s="17"/>
      <c r="B62" s="17" t="str">
        <f>'PL.06-REV.02'!B63</f>
        <v>Sub</v>
      </c>
      <c r="C62" s="30" t="str">
        <f>'PL.06-REV.02'!C63&amp;" "&amp;'PL.06-REV.02'!D63</f>
        <v>6,11 Lojistik masrafının belirlenmesi</v>
      </c>
      <c r="D62" s="33" t="str">
        <f>IF('PL.06-REV.02'!E63="","",'PL.06-REV.02'!E63)</f>
        <v>Mağaza Müdürü, Kalite Yöneticisi, Proje Yöneticisi</v>
      </c>
      <c r="E62" s="31">
        <f>IF(D62="","",'PL.06-REV.02'!H63)</f>
        <v>5</v>
      </c>
      <c r="F62" s="32">
        <f>IF(D62="","",'PL.06-REV.02'!F63)</f>
        <v>0</v>
      </c>
      <c r="G62" s="34">
        <f>IF(D62="","",'PL.06-REV.02'!I63)</f>
        <v>0</v>
      </c>
      <c r="H62" s="34" t="str">
        <f>IF(D62="","",'PL.06-REV.02'!J63)</f>
        <v>Enter starting date</v>
      </c>
      <c r="I62" s="8"/>
      <c r="J62" s="8"/>
      <c r="K62" s="13"/>
      <c r="L62" s="13"/>
      <c r="M62" s="13"/>
      <c r="N62" s="13"/>
      <c r="O62" s="13"/>
      <c r="P62" s="13"/>
      <c r="Q62" s="13"/>
      <c r="R62" s="13"/>
      <c r="S62" s="13"/>
      <c r="T62" s="13"/>
      <c r="U62" s="13"/>
      <c r="V62" s="13"/>
      <c r="W62" s="13"/>
      <c r="X62" s="13"/>
      <c r="Y62" s="13"/>
      <c r="Z62" s="13"/>
      <c r="AA62" s="13"/>
      <c r="AB62" s="13"/>
      <c r="AC62" s="13"/>
      <c r="AD62" s="13"/>
      <c r="AE62" s="13"/>
      <c r="AF62" s="13"/>
      <c r="AG62" s="13"/>
      <c r="AH62" s="13"/>
      <c r="AI62" s="13"/>
      <c r="AJ62" s="13"/>
      <c r="AK62" s="13"/>
      <c r="AL62" s="13"/>
      <c r="AM62" s="13"/>
      <c r="AN62" s="13"/>
      <c r="AO62" s="13"/>
      <c r="AP62" s="13"/>
      <c r="AQ62" s="13"/>
      <c r="AR62" s="13"/>
      <c r="AS62" s="13"/>
      <c r="AT62" s="13"/>
      <c r="AU62" s="13"/>
      <c r="AV62" s="13"/>
      <c r="AW62" s="13"/>
      <c r="AX62" s="13"/>
      <c r="AY62" s="13"/>
      <c r="AZ62" s="13"/>
      <c r="BA62" s="13"/>
      <c r="BB62" s="13"/>
      <c r="BC62" s="13"/>
      <c r="BD62" s="13"/>
      <c r="BE62" s="13"/>
      <c r="BF62" s="13"/>
      <c r="BG62" s="13"/>
      <c r="BH62" s="13"/>
      <c r="BI62" s="13"/>
      <c r="BJ62" s="13"/>
      <c r="BK62" s="13"/>
      <c r="BL62" s="13"/>
      <c r="BM62" s="13"/>
      <c r="BN62" s="13"/>
    </row>
    <row r="63" spans="1:66" s="2" customFormat="1" ht="19.2" customHeight="1" thickBot="1" x14ac:dyDescent="0.35">
      <c r="A63" s="17"/>
      <c r="B63" s="17" t="str">
        <f>'PL.06-REV.02'!B64</f>
        <v>Sub</v>
      </c>
      <c r="C63" s="30" t="str">
        <f>'PL.06-REV.02'!C64&amp;" "&amp;'PL.06-REV.02'!D64</f>
        <v>6,12 Özel Tüketim vergisinin Belirlenmesi</v>
      </c>
      <c r="D63" s="33" t="str">
        <f>IF('PL.06-REV.02'!E64="","",'PL.06-REV.02'!E64)</f>
        <v>Mağaza Müdürü, Kalite Yöneticisi, Proje Yöneticisi</v>
      </c>
      <c r="E63" s="31">
        <f>IF(D63="","",'PL.06-REV.02'!H64)</f>
        <v>5</v>
      </c>
      <c r="F63" s="32">
        <f>IF(D63="","",'PL.06-REV.02'!F64)</f>
        <v>0</v>
      </c>
      <c r="G63" s="34">
        <f>IF(D63="","",'PL.06-REV.02'!I64)</f>
        <v>0</v>
      </c>
      <c r="H63" s="34" t="str">
        <f>IF(D63="","",'PL.06-REV.02'!J64)</f>
        <v>Enter starting date</v>
      </c>
      <c r="I63" s="8"/>
      <c r="J63" s="8"/>
      <c r="K63" s="13"/>
      <c r="L63" s="13"/>
      <c r="M63" s="13"/>
      <c r="N63" s="13"/>
      <c r="O63" s="13"/>
      <c r="P63" s="13"/>
      <c r="Q63" s="13"/>
      <c r="R63" s="13"/>
      <c r="S63" s="13"/>
      <c r="T63" s="13"/>
      <c r="U63" s="13"/>
      <c r="V63" s="13"/>
      <c r="W63" s="13"/>
      <c r="X63" s="13"/>
      <c r="Y63" s="13"/>
      <c r="Z63" s="13"/>
      <c r="AA63" s="13"/>
      <c r="AB63" s="13"/>
      <c r="AC63" s="13"/>
      <c r="AD63" s="13"/>
      <c r="AE63" s="13"/>
      <c r="AF63" s="13"/>
      <c r="AG63" s="13"/>
      <c r="AH63" s="13"/>
      <c r="AI63" s="13"/>
      <c r="AJ63" s="13"/>
      <c r="AK63" s="13"/>
      <c r="AL63" s="13"/>
      <c r="AM63" s="13"/>
      <c r="AN63" s="13"/>
      <c r="AO63" s="13"/>
      <c r="AP63" s="13"/>
      <c r="AQ63" s="13"/>
      <c r="AR63" s="13"/>
      <c r="AS63" s="13"/>
      <c r="AT63" s="13"/>
      <c r="AU63" s="13"/>
      <c r="AV63" s="13"/>
      <c r="AW63" s="13"/>
      <c r="AX63" s="13"/>
      <c r="AY63" s="13"/>
      <c r="AZ63" s="13"/>
      <c r="BA63" s="13"/>
      <c r="BB63" s="13"/>
      <c r="BC63" s="13"/>
      <c r="BD63" s="13"/>
      <c r="BE63" s="13"/>
      <c r="BF63" s="13"/>
      <c r="BG63" s="13"/>
      <c r="BH63" s="13"/>
      <c r="BI63" s="13"/>
      <c r="BJ63" s="13"/>
      <c r="BK63" s="13"/>
      <c r="BL63" s="13"/>
      <c r="BM63" s="13"/>
      <c r="BN63" s="13"/>
    </row>
    <row r="64" spans="1:66" s="2" customFormat="1" ht="19.2" customHeight="1" thickBot="1" x14ac:dyDescent="0.35">
      <c r="A64" s="17"/>
      <c r="B64" s="17" t="str">
        <f>'PL.06-REV.02'!B65</f>
        <v>Sub</v>
      </c>
      <c r="C64" s="30" t="str">
        <f>'PL.06-REV.02'!C65&amp;" "&amp;'PL.06-REV.02'!D65</f>
        <v>6,13 Sunulacak Ürün Özellikleri için gereken diğer bilgiler</v>
      </c>
      <c r="D64" s="33" t="str">
        <f>IF('PL.06-REV.02'!E65="","",'PL.06-REV.02'!E65)</f>
        <v>Mağaza Müdürü, Kalite Yöneticisi, Proje Yöneticisi</v>
      </c>
      <c r="E64" s="31">
        <f>IF(D64="","",'PL.06-REV.02'!H65)</f>
        <v>5</v>
      </c>
      <c r="F64" s="32">
        <f>IF(D64="","",'PL.06-REV.02'!F65)</f>
        <v>0</v>
      </c>
      <c r="G64" s="34">
        <f>IF(D64="","",'PL.06-REV.02'!I65)</f>
        <v>0</v>
      </c>
      <c r="H64" s="34" t="str">
        <f>IF(D64="","",'PL.06-REV.02'!J65)</f>
        <v>Enter starting date</v>
      </c>
      <c r="I64" s="8"/>
      <c r="J64" s="8"/>
      <c r="K64" s="13"/>
      <c r="L64" s="13"/>
      <c r="M64" s="13"/>
      <c r="N64" s="13"/>
      <c r="O64" s="13"/>
      <c r="P64" s="13"/>
      <c r="Q64" s="13"/>
      <c r="R64" s="13"/>
      <c r="S64" s="13"/>
      <c r="T64" s="13"/>
      <c r="U64" s="13"/>
      <c r="V64" s="13"/>
      <c r="W64" s="13"/>
      <c r="X64" s="13"/>
      <c r="Y64" s="13"/>
      <c r="Z64" s="13"/>
      <c r="AA64" s="13"/>
      <c r="AB64" s="13"/>
      <c r="AC64" s="13"/>
      <c r="AD64" s="13"/>
      <c r="AE64" s="13"/>
      <c r="AF64" s="13"/>
      <c r="AG64" s="13"/>
      <c r="AH64" s="13"/>
      <c r="AI64" s="13"/>
      <c r="AJ64" s="13"/>
      <c r="AK64" s="13"/>
      <c r="AL64" s="13"/>
      <c r="AM64" s="13"/>
      <c r="AN64" s="13"/>
      <c r="AO64" s="13"/>
      <c r="AP64" s="13"/>
      <c r="AQ64" s="13"/>
      <c r="AR64" s="13"/>
      <c r="AS64" s="13"/>
      <c r="AT64" s="13"/>
      <c r="AU64" s="13"/>
      <c r="AV64" s="13"/>
      <c r="AW64" s="13"/>
      <c r="AX64" s="13"/>
      <c r="AY64" s="13"/>
      <c r="AZ64" s="13"/>
      <c r="BA64" s="13"/>
      <c r="BB64" s="13"/>
      <c r="BC64" s="13"/>
      <c r="BD64" s="13"/>
      <c r="BE64" s="13"/>
      <c r="BF64" s="13"/>
      <c r="BG64" s="13"/>
      <c r="BH64" s="13"/>
      <c r="BI64" s="13"/>
      <c r="BJ64" s="13"/>
      <c r="BK64" s="13"/>
      <c r="BL64" s="13"/>
      <c r="BM64" s="13"/>
      <c r="BN64" s="13"/>
    </row>
    <row r="65" spans="1:66" s="2" customFormat="1" ht="19.2" customHeight="1" thickBot="1" x14ac:dyDescent="0.35">
      <c r="A65" s="17"/>
      <c r="B65" s="17" t="str">
        <f>'PL.06-REV.02'!B66</f>
        <v>Closure</v>
      </c>
      <c r="C65" s="30" t="str">
        <f>'PL.06-REV.02'!C66&amp;" "&amp;'PL.06-REV.02'!D66</f>
        <v>6,14 Faz Kapanışı (İleri fazların planlanan tarihlerinin revizesi / Gerçekleşme tarihlerinin girişi / Tehdit ve Fırsatların güncellenmesi, rapor hazırlanması, Arşiv güncellemesi)</v>
      </c>
      <c r="D65" s="33" t="str">
        <f>IF('PL.06-REV.02'!E66="","",'PL.06-REV.02'!E66)</f>
        <v>Proje Yöneticisi</v>
      </c>
      <c r="E65" s="31">
        <f>IF(D65="","",'PL.06-REV.02'!H66)</f>
        <v>2</v>
      </c>
      <c r="F65" s="32">
        <f>IF(D65="","",'PL.06-REV.02'!F66)</f>
        <v>0</v>
      </c>
      <c r="G65" s="34">
        <f>IF(D65="","",'PL.06-REV.02'!I66)</f>
        <v>0</v>
      </c>
      <c r="H65" s="34" t="str">
        <f>IF(D65="","",'PL.06-REV.02'!J66)</f>
        <v>Enter starting date</v>
      </c>
      <c r="I65" s="8"/>
      <c r="J65" s="8"/>
      <c r="K65" s="13"/>
      <c r="L65" s="13"/>
      <c r="M65" s="13"/>
      <c r="N65" s="13"/>
      <c r="O65" s="13"/>
      <c r="P65" s="13"/>
      <c r="Q65" s="13"/>
      <c r="R65" s="13"/>
      <c r="S65" s="13"/>
      <c r="T65" s="13"/>
      <c r="U65" s="13"/>
      <c r="V65" s="13"/>
      <c r="W65" s="13"/>
      <c r="X65" s="13"/>
      <c r="Y65" s="13"/>
      <c r="Z65" s="13"/>
      <c r="AA65" s="13"/>
      <c r="AB65" s="13"/>
      <c r="AC65" s="13"/>
      <c r="AD65" s="13"/>
      <c r="AE65" s="13"/>
      <c r="AF65" s="13"/>
      <c r="AG65" s="13"/>
      <c r="AH65" s="13"/>
      <c r="AI65" s="13"/>
      <c r="AJ65" s="13"/>
      <c r="AK65" s="13"/>
      <c r="AL65" s="13"/>
      <c r="AM65" s="13"/>
      <c r="AN65" s="13"/>
      <c r="AO65" s="13"/>
      <c r="AP65" s="13"/>
      <c r="AQ65" s="13"/>
      <c r="AR65" s="13"/>
      <c r="AS65" s="13"/>
      <c r="AT65" s="13"/>
      <c r="AU65" s="13"/>
      <c r="AV65" s="13"/>
      <c r="AW65" s="13"/>
      <c r="AX65" s="13"/>
      <c r="AY65" s="13"/>
      <c r="AZ65" s="13"/>
      <c r="BA65" s="13"/>
      <c r="BB65" s="13"/>
      <c r="BC65" s="13"/>
      <c r="BD65" s="13"/>
      <c r="BE65" s="13"/>
      <c r="BF65" s="13"/>
      <c r="BG65" s="13"/>
      <c r="BH65" s="13"/>
      <c r="BI65" s="13"/>
      <c r="BJ65" s="13"/>
      <c r="BK65" s="13"/>
      <c r="BL65" s="13"/>
      <c r="BM65" s="13"/>
      <c r="BN65" s="13"/>
    </row>
    <row r="66" spans="1:66" s="2" customFormat="1" ht="19.2" customHeight="1" thickBot="1" x14ac:dyDescent="0.35">
      <c r="A66" s="17"/>
      <c r="B66" s="17" t="str">
        <f>'PL.06-REV.02'!B67</f>
        <v>Main</v>
      </c>
      <c r="C66" s="30" t="str">
        <f>'PL.06-REV.02'!C67&amp;" "&amp;'PL.06-REV.02'!D67</f>
        <v>8 Geliştirme Ortamının Kurulması</v>
      </c>
      <c r="D66" s="33" t="str">
        <f>IF('PL.06-REV.02'!E67="","",'PL.06-REV.02'!E67)</f>
        <v>IT</v>
      </c>
      <c r="E66" s="31">
        <f>IF(D66="","",'PL.06-REV.02'!H67)</f>
        <v>4</v>
      </c>
      <c r="F66" s="32">
        <f>IF(D66="","",'PL.06-REV.02'!F67)</f>
        <v>0</v>
      </c>
      <c r="G66" s="34">
        <f>IF(D66="","",'PL.06-REV.02'!I67)</f>
        <v>0</v>
      </c>
      <c r="H66" s="34" t="str">
        <f>IF(D66="","",'PL.06-REV.02'!J67)</f>
        <v>Enter starting date</v>
      </c>
      <c r="I66" s="8"/>
      <c r="J66" s="8"/>
      <c r="K66" s="13"/>
      <c r="L66" s="13"/>
      <c r="M66" s="13"/>
      <c r="N66" s="13"/>
      <c r="O66" s="13"/>
      <c r="P66" s="13"/>
      <c r="Q66" s="13"/>
      <c r="R66" s="13"/>
      <c r="S66" s="13"/>
      <c r="T66" s="13"/>
      <c r="U66" s="13"/>
      <c r="V66" s="13"/>
      <c r="W66" s="13"/>
      <c r="X66" s="13"/>
      <c r="Y66" s="13"/>
      <c r="Z66" s="13"/>
      <c r="AA66" s="13"/>
      <c r="AB66" s="13"/>
      <c r="AC66" s="13"/>
      <c r="AD66" s="13"/>
      <c r="AE66" s="13"/>
      <c r="AF66" s="13"/>
      <c r="AG66" s="13"/>
      <c r="AH66" s="13"/>
      <c r="AI66" s="13"/>
      <c r="AJ66" s="13"/>
      <c r="AK66" s="13"/>
      <c r="AL66" s="13"/>
      <c r="AM66" s="13"/>
      <c r="AN66" s="13"/>
      <c r="AO66" s="13"/>
      <c r="AP66" s="13"/>
      <c r="AQ66" s="13"/>
      <c r="AR66" s="13"/>
      <c r="AS66" s="13"/>
      <c r="AT66" s="13"/>
      <c r="AU66" s="13"/>
      <c r="AV66" s="13"/>
      <c r="AW66" s="13"/>
      <c r="AX66" s="13"/>
      <c r="AY66" s="13"/>
      <c r="AZ66" s="13"/>
      <c r="BA66" s="13"/>
      <c r="BB66" s="13"/>
      <c r="BC66" s="13"/>
      <c r="BD66" s="13"/>
      <c r="BE66" s="13"/>
      <c r="BF66" s="13"/>
      <c r="BG66" s="13"/>
      <c r="BH66" s="13"/>
      <c r="BI66" s="13"/>
      <c r="BJ66" s="13"/>
      <c r="BK66" s="13"/>
      <c r="BL66" s="13"/>
      <c r="BM66" s="13"/>
      <c r="BN66" s="13"/>
    </row>
    <row r="67" spans="1:66" s="2" customFormat="1" ht="19.2" customHeight="1" thickBot="1" x14ac:dyDescent="0.35">
      <c r="A67" s="17"/>
      <c r="B67" s="17" t="str">
        <f>'PL.06-REV.02'!B68</f>
        <v>Sub</v>
      </c>
      <c r="C67" s="30" t="str">
        <f>'PL.06-REV.02'!C68&amp;" "&amp;'PL.06-REV.02'!D68</f>
        <v>8,01 Single/Multi Site mimarisinin kurulması</v>
      </c>
      <c r="D67" s="33" t="str">
        <f>IF('PL.06-REV.02'!E68="","",'PL.06-REV.02'!E68)</f>
        <v>IT</v>
      </c>
      <c r="E67" s="31">
        <f>IF(D67="","",'PL.06-REV.02'!H68)</f>
        <v>2</v>
      </c>
      <c r="F67" s="32">
        <f>IF(D67="","",'PL.06-REV.02'!F68)</f>
        <v>0</v>
      </c>
      <c r="G67" s="34">
        <f>IF(D67="","",'PL.06-REV.02'!I68)</f>
        <v>0</v>
      </c>
      <c r="H67" s="34" t="str">
        <f>IF(D67="","",'PL.06-REV.02'!J68)</f>
        <v>Enter starting date</v>
      </c>
      <c r="I67" s="8"/>
      <c r="J67" s="8"/>
      <c r="K67" s="13"/>
      <c r="L67" s="13"/>
      <c r="M67" s="13"/>
      <c r="N67" s="13"/>
      <c r="O67" s="13"/>
      <c r="P67" s="13"/>
      <c r="Q67" s="13"/>
      <c r="R67" s="13"/>
      <c r="S67" s="13"/>
      <c r="T67" s="13"/>
      <c r="U67" s="13"/>
      <c r="V67" s="13"/>
      <c r="W67" s="13"/>
      <c r="X67" s="13"/>
      <c r="Y67" s="13"/>
      <c r="Z67" s="13"/>
      <c r="AA67" s="13"/>
      <c r="AB67" s="13"/>
      <c r="AC67" s="13"/>
      <c r="AD67" s="13"/>
      <c r="AE67" s="13"/>
      <c r="AF67" s="13"/>
      <c r="AG67" s="13"/>
      <c r="AH67" s="13"/>
      <c r="AI67" s="13"/>
      <c r="AJ67" s="13"/>
      <c r="AK67" s="13"/>
      <c r="AL67" s="13"/>
      <c r="AM67" s="13"/>
      <c r="AN67" s="13"/>
      <c r="AO67" s="13"/>
      <c r="AP67" s="13"/>
      <c r="AQ67" s="13"/>
      <c r="AR67" s="13"/>
      <c r="AS67" s="13"/>
      <c r="AT67" s="13"/>
      <c r="AU67" s="13"/>
      <c r="AV67" s="13"/>
      <c r="AW67" s="13"/>
      <c r="AX67" s="13"/>
      <c r="AY67" s="13"/>
      <c r="AZ67" s="13"/>
      <c r="BA67" s="13"/>
      <c r="BB67" s="13"/>
      <c r="BC67" s="13"/>
      <c r="BD67" s="13"/>
      <c r="BE67" s="13"/>
      <c r="BF67" s="13"/>
      <c r="BG67" s="13"/>
      <c r="BH67" s="13"/>
      <c r="BI67" s="13"/>
      <c r="BJ67" s="13"/>
      <c r="BK67" s="13"/>
      <c r="BL67" s="13"/>
      <c r="BM67" s="13"/>
      <c r="BN67" s="13"/>
    </row>
    <row r="68" spans="1:66" s="2" customFormat="1" ht="19.2" customHeight="1" thickBot="1" x14ac:dyDescent="0.35">
      <c r="A68" s="17"/>
      <c r="B68" s="17" t="str">
        <f>'PL.06-REV.02'!B69</f>
        <v>Sub</v>
      </c>
      <c r="C68" s="30" t="str">
        <f>'PL.06-REV.02'!C69&amp;" "&amp;'PL.06-REV.02'!D69</f>
        <v>8,02 Eklenti Paketlerinin repoya yüklenmesi</v>
      </c>
      <c r="D68" s="33" t="str">
        <f>IF('PL.06-REV.02'!E69="","",'PL.06-REV.02'!E69)</f>
        <v>IT</v>
      </c>
      <c r="E68" s="31">
        <f>IF(D68="","",'PL.06-REV.02'!H69)</f>
        <v>2</v>
      </c>
      <c r="F68" s="32">
        <f>IF(D68="","",'PL.06-REV.02'!F69)</f>
        <v>0</v>
      </c>
      <c r="G68" s="34">
        <f>IF(D68="","",'PL.06-REV.02'!I69)</f>
        <v>0</v>
      </c>
      <c r="H68" s="34" t="str">
        <f>IF(D68="","",'PL.06-REV.02'!J69)</f>
        <v>Enter starting date</v>
      </c>
      <c r="I68" s="8"/>
      <c r="J68" s="8"/>
      <c r="K68" s="13"/>
      <c r="L68" s="13"/>
      <c r="M68" s="13"/>
      <c r="N68" s="13"/>
      <c r="O68" s="13"/>
      <c r="P68" s="13"/>
      <c r="Q68" s="13"/>
      <c r="R68" s="13"/>
      <c r="S68" s="13"/>
      <c r="T68" s="13"/>
      <c r="U68" s="13"/>
      <c r="V68" s="13"/>
      <c r="W68" s="13"/>
      <c r="X68" s="13"/>
      <c r="Y68" s="13"/>
      <c r="Z68" s="13"/>
      <c r="AA68" s="13"/>
      <c r="AB68" s="13"/>
      <c r="AC68" s="13"/>
      <c r="AD68" s="13"/>
      <c r="AE68" s="13"/>
      <c r="AF68" s="13"/>
      <c r="AG68" s="13"/>
      <c r="AH68" s="13"/>
      <c r="AI68" s="13"/>
      <c r="AJ68" s="13"/>
      <c r="AK68" s="13"/>
      <c r="AL68" s="13"/>
      <c r="AM68" s="13"/>
      <c r="AN68" s="13"/>
      <c r="AO68" s="13"/>
      <c r="AP68" s="13"/>
      <c r="AQ68" s="13"/>
      <c r="AR68" s="13"/>
      <c r="AS68" s="13"/>
      <c r="AT68" s="13"/>
      <c r="AU68" s="13"/>
      <c r="AV68" s="13"/>
      <c r="AW68" s="13"/>
      <c r="AX68" s="13"/>
      <c r="AY68" s="13"/>
      <c r="AZ68" s="13"/>
      <c r="BA68" s="13"/>
      <c r="BB68" s="13"/>
      <c r="BC68" s="13"/>
      <c r="BD68" s="13"/>
      <c r="BE68" s="13"/>
      <c r="BF68" s="13"/>
      <c r="BG68" s="13"/>
      <c r="BH68" s="13"/>
      <c r="BI68" s="13"/>
      <c r="BJ68" s="13"/>
      <c r="BK68" s="13"/>
      <c r="BL68" s="13"/>
      <c r="BM68" s="13"/>
      <c r="BN68" s="13"/>
    </row>
    <row r="69" spans="1:66" s="2" customFormat="1" ht="19.2" customHeight="1" thickBot="1" x14ac:dyDescent="0.35">
      <c r="A69" s="17"/>
      <c r="B69" s="17" t="str">
        <f>'PL.06-REV.02'!B70</f>
        <v>Sub</v>
      </c>
      <c r="C69" s="30" t="str">
        <f>'PL.06-REV.02'!C70&amp;" "&amp;'PL.06-REV.02'!D70</f>
        <v>8,03 Aktarılacak tecrübelerin seçimi (functions)</v>
      </c>
      <c r="D69" s="33" t="str">
        <f>IF('PL.06-REV.02'!E70="","",'PL.06-REV.02'!E70)</f>
        <v>IT</v>
      </c>
      <c r="E69" s="31">
        <f>IF(D69="","",'PL.06-REV.02'!H70)</f>
        <v>2</v>
      </c>
      <c r="F69" s="32">
        <f>IF(D69="","",'PL.06-REV.02'!F70)</f>
        <v>0</v>
      </c>
      <c r="G69" s="34">
        <f>IF(D69="","",'PL.06-REV.02'!I70)</f>
        <v>0</v>
      </c>
      <c r="H69" s="34" t="str">
        <f>IF(D69="","",'PL.06-REV.02'!J70)</f>
        <v>Enter starting date</v>
      </c>
      <c r="I69" s="8"/>
      <c r="J69" s="8"/>
      <c r="K69" s="13"/>
      <c r="L69" s="13"/>
      <c r="M69" s="13"/>
      <c r="N69" s="13"/>
      <c r="O69" s="13"/>
      <c r="P69" s="13"/>
      <c r="Q69" s="13"/>
      <c r="R69" s="13"/>
      <c r="S69" s="13"/>
      <c r="T69" s="13"/>
      <c r="U69" s="13"/>
      <c r="V69" s="13"/>
      <c r="W69" s="13"/>
      <c r="X69" s="13"/>
      <c r="Y69" s="13"/>
      <c r="Z69" s="13"/>
      <c r="AA69" s="13"/>
      <c r="AB69" s="13"/>
      <c r="AC69" s="13"/>
      <c r="AD69" s="13"/>
      <c r="AE69" s="13"/>
      <c r="AF69" s="13"/>
      <c r="AG69" s="13"/>
      <c r="AH69" s="13"/>
      <c r="AI69" s="13"/>
      <c r="AJ69" s="13"/>
      <c r="AK69" s="13"/>
      <c r="AL69" s="13"/>
      <c r="AM69" s="13"/>
      <c r="AN69" s="13"/>
      <c r="AO69" s="13"/>
      <c r="AP69" s="13"/>
      <c r="AQ69" s="13"/>
      <c r="AR69" s="13"/>
      <c r="AS69" s="13"/>
      <c r="AT69" s="13"/>
      <c r="AU69" s="13"/>
      <c r="AV69" s="13"/>
      <c r="AW69" s="13"/>
      <c r="AX69" s="13"/>
      <c r="AY69" s="13"/>
      <c r="AZ69" s="13"/>
      <c r="BA69" s="13"/>
      <c r="BB69" s="13"/>
      <c r="BC69" s="13"/>
      <c r="BD69" s="13"/>
      <c r="BE69" s="13"/>
      <c r="BF69" s="13"/>
      <c r="BG69" s="13"/>
      <c r="BH69" s="13"/>
      <c r="BI69" s="13"/>
      <c r="BJ69" s="13"/>
      <c r="BK69" s="13"/>
      <c r="BL69" s="13"/>
      <c r="BM69" s="13"/>
      <c r="BN69" s="13"/>
    </row>
    <row r="70" spans="1:66" s="2" customFormat="1" ht="19.2" customHeight="1" thickBot="1" x14ac:dyDescent="0.35">
      <c r="A70" s="17"/>
      <c r="B70" s="17" t="str">
        <f>'PL.06-REV.02'!B71</f>
        <v>Sub</v>
      </c>
      <c r="C70" s="30" t="str">
        <f>'PL.06-REV.02'!C71&amp;" "&amp;'PL.06-REV.02'!D71</f>
        <v>8,04 Dummy Ürün Verisi Üretilmesi</v>
      </c>
      <c r="D70" s="33" t="str">
        <f>IF('PL.06-REV.02'!E71="","",'PL.06-REV.02'!E71)</f>
        <v>IT</v>
      </c>
      <c r="E70" s="31">
        <f>IF(D70="","",'PL.06-REV.02'!H71)</f>
        <v>2</v>
      </c>
      <c r="F70" s="32">
        <f>IF(D70="","",'PL.06-REV.02'!F71)</f>
        <v>0</v>
      </c>
      <c r="G70" s="34">
        <f>IF(D70="","",'PL.06-REV.02'!I71)</f>
        <v>0</v>
      </c>
      <c r="H70" s="34" t="str">
        <f>IF(D70="","",'PL.06-REV.02'!J71)</f>
        <v>Enter starting date</v>
      </c>
      <c r="I70" s="8"/>
      <c r="J70" s="8"/>
      <c r="K70" s="13"/>
      <c r="L70" s="13"/>
      <c r="M70" s="13"/>
      <c r="N70" s="13"/>
      <c r="O70" s="13"/>
      <c r="P70" s="13"/>
      <c r="Q70" s="13"/>
      <c r="R70" s="13"/>
      <c r="S70" s="13"/>
      <c r="T70" s="13"/>
      <c r="U70" s="13"/>
      <c r="V70" s="13"/>
      <c r="W70" s="13"/>
      <c r="X70" s="13"/>
      <c r="Y70" s="13"/>
      <c r="Z70" s="13"/>
      <c r="AA70" s="13"/>
      <c r="AB70" s="13"/>
      <c r="AC70" s="13"/>
      <c r="AD70" s="13"/>
      <c r="AE70" s="13"/>
      <c r="AF70" s="13"/>
      <c r="AG70" s="13"/>
      <c r="AH70" s="13"/>
      <c r="AI70" s="13"/>
      <c r="AJ70" s="13"/>
      <c r="AK70" s="13"/>
      <c r="AL70" s="13"/>
      <c r="AM70" s="13"/>
      <c r="AN70" s="13"/>
      <c r="AO70" s="13"/>
      <c r="AP70" s="13"/>
      <c r="AQ70" s="13"/>
      <c r="AR70" s="13"/>
      <c r="AS70" s="13"/>
      <c r="AT70" s="13"/>
      <c r="AU70" s="13"/>
      <c r="AV70" s="13"/>
      <c r="AW70" s="13"/>
      <c r="AX70" s="13"/>
      <c r="AY70" s="13"/>
      <c r="AZ70" s="13"/>
      <c r="BA70" s="13"/>
      <c r="BB70" s="13"/>
      <c r="BC70" s="13"/>
      <c r="BD70" s="13"/>
      <c r="BE70" s="13"/>
      <c r="BF70" s="13"/>
      <c r="BG70" s="13"/>
      <c r="BH70" s="13"/>
      <c r="BI70" s="13"/>
      <c r="BJ70" s="13"/>
      <c r="BK70" s="13"/>
      <c r="BL70" s="13"/>
      <c r="BM70" s="13"/>
      <c r="BN70" s="13"/>
    </row>
    <row r="71" spans="1:66" s="2" customFormat="1" ht="19.2" customHeight="1" thickBot="1" x14ac:dyDescent="0.35">
      <c r="A71" s="17"/>
      <c r="B71" s="17" t="str">
        <f>'PL.06-REV.02'!B72</f>
        <v>Sub</v>
      </c>
      <c r="C71" s="30" t="str">
        <f>'PL.06-REV.02'!C72&amp;" "&amp;'PL.06-REV.02'!D72</f>
        <v>8,05 Paket derleyici dosyasının oluşturulması</v>
      </c>
      <c r="D71" s="33" t="str">
        <f>IF('PL.06-REV.02'!E72="","",'PL.06-REV.02'!E72)</f>
        <v>IT</v>
      </c>
      <c r="E71" s="31">
        <f>IF(D71="","",'PL.06-REV.02'!H72)</f>
        <v>2</v>
      </c>
      <c r="F71" s="32">
        <f>IF(D71="","",'PL.06-REV.02'!F72)</f>
        <v>0</v>
      </c>
      <c r="G71" s="34">
        <f>IF(D71="","",'PL.06-REV.02'!I72)</f>
        <v>0</v>
      </c>
      <c r="H71" s="34" t="str">
        <f>IF(D71="","",'PL.06-REV.02'!J72)</f>
        <v>Enter starting date</v>
      </c>
      <c r="I71" s="8"/>
      <c r="J71" s="8"/>
      <c r="K71" s="13"/>
      <c r="L71" s="13"/>
      <c r="M71" s="13"/>
      <c r="N71" s="13"/>
      <c r="O71" s="13"/>
      <c r="P71" s="13"/>
      <c r="Q71" s="13"/>
      <c r="R71" s="13"/>
      <c r="S71" s="13"/>
      <c r="T71" s="13"/>
      <c r="U71" s="13"/>
      <c r="V71" s="13"/>
      <c r="W71" s="13"/>
      <c r="X71" s="13"/>
      <c r="Y71" s="13"/>
      <c r="Z71" s="13"/>
      <c r="AA71" s="13"/>
      <c r="AB71" s="13"/>
      <c r="AC71" s="13"/>
      <c r="AD71" s="13"/>
      <c r="AE71" s="13"/>
      <c r="AF71" s="13"/>
      <c r="AG71" s="13"/>
      <c r="AH71" s="13"/>
      <c r="AI71" s="13"/>
      <c r="AJ71" s="13"/>
      <c r="AK71" s="13"/>
      <c r="AL71" s="13"/>
      <c r="AM71" s="13"/>
      <c r="AN71" s="13"/>
      <c r="AO71" s="13"/>
      <c r="AP71" s="13"/>
      <c r="AQ71" s="13"/>
      <c r="AR71" s="13"/>
      <c r="AS71" s="13"/>
      <c r="AT71" s="13"/>
      <c r="AU71" s="13"/>
      <c r="AV71" s="13"/>
      <c r="AW71" s="13"/>
      <c r="AX71" s="13"/>
      <c r="AY71" s="13"/>
      <c r="AZ71" s="13"/>
      <c r="BA71" s="13"/>
      <c r="BB71" s="13"/>
      <c r="BC71" s="13"/>
      <c r="BD71" s="13"/>
      <c r="BE71" s="13"/>
      <c r="BF71" s="13"/>
      <c r="BG71" s="13"/>
      <c r="BH71" s="13"/>
      <c r="BI71" s="13"/>
      <c r="BJ71" s="13"/>
      <c r="BK71" s="13"/>
      <c r="BL71" s="13"/>
      <c r="BM71" s="13"/>
      <c r="BN71" s="13"/>
    </row>
    <row r="72" spans="1:66" s="2" customFormat="1" ht="19.2" customHeight="1" thickBot="1" x14ac:dyDescent="0.35">
      <c r="A72" s="17"/>
      <c r="B72" s="17" t="str">
        <f>'PL.06-REV.02'!B73</f>
        <v>Sub</v>
      </c>
      <c r="C72" s="30" t="str">
        <f>'PL.06-REV.02'!C73&amp;" "&amp;'PL.06-REV.02'!D73</f>
        <v>8,06 Geçici Şablon Yüklenmesi</v>
      </c>
      <c r="D72" s="33" t="str">
        <f>IF('PL.06-REV.02'!E73="","",'PL.06-REV.02'!E73)</f>
        <v>IT</v>
      </c>
      <c r="E72" s="31">
        <f>IF(D72="","",'PL.06-REV.02'!H73)</f>
        <v>2</v>
      </c>
      <c r="F72" s="32">
        <f>IF(D72="","",'PL.06-REV.02'!F73)</f>
        <v>0</v>
      </c>
      <c r="G72" s="34">
        <f>IF(D72="","",'PL.06-REV.02'!I73)</f>
        <v>0</v>
      </c>
      <c r="H72" s="34" t="str">
        <f>IF(D72="","",'PL.06-REV.02'!J73)</f>
        <v>Enter starting date</v>
      </c>
      <c r="I72" s="8"/>
      <c r="J72" s="8"/>
      <c r="K72" s="13"/>
      <c r="L72" s="13"/>
      <c r="M72" s="13"/>
      <c r="N72" s="13"/>
      <c r="O72" s="13"/>
      <c r="P72" s="13"/>
      <c r="Q72" s="13"/>
      <c r="R72" s="13"/>
      <c r="S72" s="13"/>
      <c r="T72" s="13"/>
      <c r="U72" s="13"/>
      <c r="V72" s="13"/>
      <c r="W72" s="13"/>
      <c r="X72" s="13"/>
      <c r="Y72" s="13"/>
      <c r="Z72" s="13"/>
      <c r="AA72" s="13"/>
      <c r="AB72" s="13"/>
      <c r="AC72" s="13"/>
      <c r="AD72" s="13"/>
      <c r="AE72" s="13"/>
      <c r="AF72" s="13"/>
      <c r="AG72" s="13"/>
      <c r="AH72" s="13"/>
      <c r="AI72" s="13"/>
      <c r="AJ72" s="13"/>
      <c r="AK72" s="13"/>
      <c r="AL72" s="13"/>
      <c r="AM72" s="13"/>
      <c r="AN72" s="13"/>
      <c r="AO72" s="13"/>
      <c r="AP72" s="13"/>
      <c r="AQ72" s="13"/>
      <c r="AR72" s="13"/>
      <c r="AS72" s="13"/>
      <c r="AT72" s="13"/>
      <c r="AU72" s="13"/>
      <c r="AV72" s="13"/>
      <c r="AW72" s="13"/>
      <c r="AX72" s="13"/>
      <c r="AY72" s="13"/>
      <c r="AZ72" s="13"/>
      <c r="BA72" s="13"/>
      <c r="BB72" s="13"/>
      <c r="BC72" s="13"/>
      <c r="BD72" s="13"/>
      <c r="BE72" s="13"/>
      <c r="BF72" s="13"/>
      <c r="BG72" s="13"/>
      <c r="BH72" s="13"/>
      <c r="BI72" s="13"/>
      <c r="BJ72" s="13"/>
      <c r="BK72" s="13"/>
      <c r="BL72" s="13"/>
      <c r="BM72" s="13"/>
      <c r="BN72" s="13"/>
    </row>
    <row r="73" spans="1:66" s="2" customFormat="1" ht="19.2" customHeight="1" thickBot="1" x14ac:dyDescent="0.35">
      <c r="A73" s="17"/>
      <c r="B73" s="17" t="str">
        <f>'PL.06-REV.02'!B74</f>
        <v>Sub</v>
      </c>
      <c r="C73" s="30" t="str">
        <f>'PL.06-REV.02'!C74&amp;" "&amp;'PL.06-REV.02'!D74</f>
        <v>8,07 Git Reponun yüklenmesi</v>
      </c>
      <c r="D73" s="33" t="str">
        <f>IF('PL.06-REV.02'!E74="","",'PL.06-REV.02'!E74)</f>
        <v>IT</v>
      </c>
      <c r="E73" s="31">
        <f>IF(D73="","",'PL.06-REV.02'!H74)</f>
        <v>2</v>
      </c>
      <c r="F73" s="32">
        <f>IF(D73="","",'PL.06-REV.02'!F74)</f>
        <v>0</v>
      </c>
      <c r="G73" s="34">
        <f>IF(D73="","",'PL.06-REV.02'!I74)</f>
        <v>0</v>
      </c>
      <c r="H73" s="34" t="str">
        <f>IF(D73="","",'PL.06-REV.02'!J74)</f>
        <v>Enter starting date</v>
      </c>
      <c r="I73" s="8"/>
      <c r="J73" s="8"/>
      <c r="K73" s="13"/>
      <c r="L73" s="13"/>
      <c r="M73" s="13"/>
      <c r="N73" s="13"/>
      <c r="O73" s="13"/>
      <c r="P73" s="13"/>
      <c r="Q73" s="13"/>
      <c r="R73" s="13"/>
      <c r="S73" s="13"/>
      <c r="T73" s="13"/>
      <c r="U73" s="13"/>
      <c r="V73" s="13"/>
      <c r="W73" s="13"/>
      <c r="X73" s="13"/>
      <c r="Y73" s="13"/>
      <c r="Z73" s="13"/>
      <c r="AA73" s="13"/>
      <c r="AB73" s="13"/>
      <c r="AC73" s="13"/>
      <c r="AD73" s="13"/>
      <c r="AE73" s="13"/>
      <c r="AF73" s="13"/>
      <c r="AG73" s="13"/>
      <c r="AH73" s="13"/>
      <c r="AI73" s="13"/>
      <c r="AJ73" s="13"/>
      <c r="AK73" s="13"/>
      <c r="AL73" s="13"/>
      <c r="AM73" s="13"/>
      <c r="AN73" s="13"/>
      <c r="AO73" s="13"/>
      <c r="AP73" s="13"/>
      <c r="AQ73" s="13"/>
      <c r="AR73" s="13"/>
      <c r="AS73" s="13"/>
      <c r="AT73" s="13"/>
      <c r="AU73" s="13"/>
      <c r="AV73" s="13"/>
      <c r="AW73" s="13"/>
      <c r="AX73" s="13"/>
      <c r="AY73" s="13"/>
      <c r="AZ73" s="13"/>
      <c r="BA73" s="13"/>
      <c r="BB73" s="13"/>
      <c r="BC73" s="13"/>
      <c r="BD73" s="13"/>
      <c r="BE73" s="13"/>
      <c r="BF73" s="13"/>
      <c r="BG73" s="13"/>
      <c r="BH73" s="13"/>
      <c r="BI73" s="13"/>
      <c r="BJ73" s="13"/>
      <c r="BK73" s="13"/>
      <c r="BL73" s="13"/>
      <c r="BM73" s="13"/>
      <c r="BN73" s="13"/>
    </row>
    <row r="74" spans="1:66" s="2" customFormat="1" ht="19.2" customHeight="1" thickBot="1" x14ac:dyDescent="0.35">
      <c r="A74" s="17"/>
      <c r="B74" s="17" t="str">
        <f>'PL.06-REV.02'!B75</f>
        <v>Closure</v>
      </c>
      <c r="C74" s="30" t="str">
        <f>'PL.06-REV.02'!C75&amp;" "&amp;'PL.06-REV.02'!D75</f>
        <v>8,08 Faz Kapanışı (İleri fazların planlanan tarihlerinin revizesi / Gerçekleşme tarihlerinin girişi / Tehdit ve Fırsatların güncellenmesi, rapor hazırlanması, Arşiv güncellemesi)</v>
      </c>
      <c r="D74" s="33" t="str">
        <f>IF('PL.06-REV.02'!E75="","",'PL.06-REV.02'!E75)</f>
        <v>Proje Yöneticisi</v>
      </c>
      <c r="E74" s="31">
        <f>IF(D74="","",'PL.06-REV.02'!H75)</f>
        <v>2</v>
      </c>
      <c r="F74" s="32">
        <f>IF(D74="","",'PL.06-REV.02'!F75)</f>
        <v>0</v>
      </c>
      <c r="G74" s="34">
        <f>IF(D74="","",'PL.06-REV.02'!I75)</f>
        <v>0</v>
      </c>
      <c r="H74" s="34" t="str">
        <f>IF(D74="","",'PL.06-REV.02'!J75)</f>
        <v>Enter starting date</v>
      </c>
      <c r="I74" s="8"/>
      <c r="J74" s="8"/>
      <c r="K74" s="13"/>
      <c r="L74" s="13"/>
      <c r="M74" s="13"/>
      <c r="N74" s="13"/>
      <c r="O74" s="13"/>
      <c r="P74" s="13"/>
      <c r="Q74" s="13"/>
      <c r="R74" s="13"/>
      <c r="S74" s="13"/>
      <c r="T74" s="13"/>
      <c r="U74" s="13"/>
      <c r="V74" s="13"/>
      <c r="W74" s="13"/>
      <c r="X74" s="13"/>
      <c r="Y74" s="13"/>
      <c r="Z74" s="13"/>
      <c r="AA74" s="13"/>
      <c r="AB74" s="13"/>
      <c r="AC74" s="13"/>
      <c r="AD74" s="13"/>
      <c r="AE74" s="13"/>
      <c r="AF74" s="13"/>
      <c r="AG74" s="13"/>
      <c r="AH74" s="13"/>
      <c r="AI74" s="13"/>
      <c r="AJ74" s="13"/>
      <c r="AK74" s="13"/>
      <c r="AL74" s="13"/>
      <c r="AM74" s="13"/>
      <c r="AN74" s="13"/>
      <c r="AO74" s="13"/>
      <c r="AP74" s="13"/>
      <c r="AQ74" s="13"/>
      <c r="AR74" s="13"/>
      <c r="AS74" s="13"/>
      <c r="AT74" s="13"/>
      <c r="AU74" s="13"/>
      <c r="AV74" s="13"/>
      <c r="AW74" s="13"/>
      <c r="AX74" s="13"/>
      <c r="AY74" s="13"/>
      <c r="AZ74" s="13"/>
      <c r="BA74" s="13"/>
      <c r="BB74" s="13"/>
      <c r="BC74" s="13"/>
      <c r="BD74" s="13"/>
      <c r="BE74" s="13"/>
      <c r="BF74" s="13"/>
      <c r="BG74" s="13"/>
      <c r="BH74" s="13"/>
      <c r="BI74" s="13"/>
      <c r="BJ74" s="13"/>
      <c r="BK74" s="13"/>
      <c r="BL74" s="13"/>
      <c r="BM74" s="13"/>
      <c r="BN74" s="13"/>
    </row>
    <row r="75" spans="1:66" s="2" customFormat="1" ht="19.2" customHeight="1" thickBot="1" x14ac:dyDescent="0.35">
      <c r="A75" s="17"/>
      <c r="B75" s="17" t="str">
        <f>'PL.06-REV.02'!B76</f>
        <v>Main</v>
      </c>
      <c r="C75" s="30" t="str">
        <f>'PL.06-REV.02'!C76&amp;" "&amp;'PL.06-REV.02'!D76</f>
        <v>9 Legal Belgeler</v>
      </c>
      <c r="D75" s="33" t="str">
        <f>IF('PL.06-REV.02'!E76="","",'PL.06-REV.02'!E76)</f>
        <v>Proje Yöneticisi</v>
      </c>
      <c r="E75" s="31">
        <f>IF(D75="","",'PL.06-REV.02'!H76)</f>
        <v>12</v>
      </c>
      <c r="F75" s="32">
        <f>IF(D75="","",'PL.06-REV.02'!F76)</f>
        <v>0</v>
      </c>
      <c r="G75" s="34">
        <f>IF(D75="","",'PL.06-REV.02'!I76)</f>
        <v>0</v>
      </c>
      <c r="H75" s="34">
        <f>IF(D75="","",'PL.06-REV.02'!J76)</f>
        <v>0</v>
      </c>
      <c r="I75" s="8"/>
      <c r="J75" s="8"/>
      <c r="K75" s="13"/>
      <c r="L75" s="13"/>
      <c r="M75" s="13"/>
      <c r="N75" s="13"/>
      <c r="O75" s="13"/>
      <c r="P75" s="13"/>
      <c r="Q75" s="13"/>
      <c r="R75" s="13"/>
      <c r="S75" s="13"/>
      <c r="T75" s="13"/>
      <c r="U75" s="13"/>
      <c r="V75" s="13"/>
      <c r="W75" s="13"/>
      <c r="X75" s="13"/>
      <c r="Y75" s="13"/>
      <c r="Z75" s="13"/>
      <c r="AA75" s="13"/>
      <c r="AB75" s="13"/>
      <c r="AC75" s="13"/>
      <c r="AD75" s="13"/>
      <c r="AE75" s="13"/>
      <c r="AF75" s="13"/>
      <c r="AG75" s="13"/>
      <c r="AH75" s="13"/>
      <c r="AI75" s="13"/>
      <c r="AJ75" s="13"/>
      <c r="AK75" s="13"/>
      <c r="AL75" s="13"/>
      <c r="AM75" s="13"/>
      <c r="AN75" s="13"/>
      <c r="AO75" s="13"/>
      <c r="AP75" s="13"/>
      <c r="AQ75" s="13"/>
      <c r="AR75" s="13"/>
      <c r="AS75" s="13"/>
      <c r="AT75" s="13"/>
      <c r="AU75" s="13"/>
      <c r="AV75" s="13"/>
      <c r="AW75" s="13"/>
      <c r="AX75" s="13"/>
      <c r="AY75" s="13"/>
      <c r="AZ75" s="13"/>
      <c r="BA75" s="13"/>
      <c r="BB75" s="13"/>
      <c r="BC75" s="13"/>
      <c r="BD75" s="13"/>
      <c r="BE75" s="13"/>
      <c r="BF75" s="13"/>
      <c r="BG75" s="13"/>
      <c r="BH75" s="13"/>
      <c r="BI75" s="13"/>
      <c r="BJ75" s="13"/>
      <c r="BK75" s="13"/>
      <c r="BL75" s="13"/>
      <c r="BM75" s="13"/>
      <c r="BN75" s="13"/>
    </row>
    <row r="76" spans="1:66" s="2" customFormat="1" ht="19.2" customHeight="1" thickBot="1" x14ac:dyDescent="0.35">
      <c r="A76" s="17"/>
      <c r="B76" s="17" t="str">
        <f>'PL.06-REV.02'!B77</f>
        <v>Sub</v>
      </c>
      <c r="C76" s="30" t="str">
        <f>'PL.06-REV.02'!C77&amp;" "&amp;'PL.06-REV.02'!D77</f>
        <v>9,01 Gizlilik Sözleşmesi metninin hazırlanması</v>
      </c>
      <c r="D76" s="33" t="str">
        <f>IF('PL.06-REV.02'!E77="","",'PL.06-REV.02'!E77)</f>
        <v>Avukat</v>
      </c>
      <c r="E76" s="31">
        <f>IF(D76="","",'PL.06-REV.02'!H77)</f>
        <v>10</v>
      </c>
      <c r="F76" s="32">
        <f>IF(D76="","",'PL.06-REV.02'!F77)</f>
        <v>0</v>
      </c>
      <c r="G76" s="34">
        <f>IF(D76="","",'PL.06-REV.02'!I77)</f>
        <v>0</v>
      </c>
      <c r="H76" s="34" t="str">
        <f>IF(D76="","",'PL.06-REV.02'!J77)</f>
        <v>Enter starting date</v>
      </c>
      <c r="I76" s="8"/>
      <c r="J76" s="8"/>
      <c r="K76" s="13"/>
      <c r="L76" s="13"/>
      <c r="M76" s="13"/>
      <c r="N76" s="13"/>
      <c r="O76" s="13"/>
      <c r="P76" s="13"/>
      <c r="Q76" s="13"/>
      <c r="R76" s="13"/>
      <c r="S76" s="13"/>
      <c r="T76" s="13"/>
      <c r="U76" s="13"/>
      <c r="V76" s="13"/>
      <c r="W76" s="13"/>
      <c r="X76" s="13"/>
      <c r="Y76" s="13"/>
      <c r="Z76" s="13"/>
      <c r="AA76" s="13"/>
      <c r="AB76" s="13"/>
      <c r="AC76" s="13"/>
      <c r="AD76" s="13"/>
      <c r="AE76" s="13"/>
      <c r="AF76" s="13"/>
      <c r="AG76" s="13"/>
      <c r="AH76" s="13"/>
      <c r="AI76" s="13"/>
      <c r="AJ76" s="13"/>
      <c r="AK76" s="13"/>
      <c r="AL76" s="13"/>
      <c r="AM76" s="13"/>
      <c r="AN76" s="13"/>
      <c r="AO76" s="13"/>
      <c r="AP76" s="13"/>
      <c r="AQ76" s="13"/>
      <c r="AR76" s="13"/>
      <c r="AS76" s="13"/>
      <c r="AT76" s="13"/>
      <c r="AU76" s="13"/>
      <c r="AV76" s="13"/>
      <c r="AW76" s="13"/>
      <c r="AX76" s="13"/>
      <c r="AY76" s="13"/>
      <c r="AZ76" s="13"/>
      <c r="BA76" s="13"/>
      <c r="BB76" s="13"/>
      <c r="BC76" s="13"/>
      <c r="BD76" s="13"/>
      <c r="BE76" s="13"/>
      <c r="BF76" s="13"/>
      <c r="BG76" s="13"/>
      <c r="BH76" s="13"/>
      <c r="BI76" s="13"/>
      <c r="BJ76" s="13"/>
      <c r="BK76" s="13"/>
      <c r="BL76" s="13"/>
      <c r="BM76" s="13"/>
      <c r="BN76" s="13"/>
    </row>
    <row r="77" spans="1:66" s="2" customFormat="1" ht="19.2" customHeight="1" thickBot="1" x14ac:dyDescent="0.35">
      <c r="A77" s="17"/>
      <c r="B77" s="17" t="str">
        <f>'PL.06-REV.02'!B78</f>
        <v>Sub</v>
      </c>
      <c r="C77" s="30" t="str">
        <f>'PL.06-REV.02'!C78&amp;" "&amp;'PL.06-REV.02'!D78</f>
        <v>9,02 Şartlar ve Koşulların metninin hazırlanması</v>
      </c>
      <c r="D77" s="33" t="str">
        <f>IF('PL.06-REV.02'!E78="","",'PL.06-REV.02'!E78)</f>
        <v>Avukat</v>
      </c>
      <c r="E77" s="31">
        <f>IF(D77="","",'PL.06-REV.02'!H78)</f>
        <v>10</v>
      </c>
      <c r="F77" s="32">
        <f>IF(D77="","",'PL.06-REV.02'!F78)</f>
        <v>0</v>
      </c>
      <c r="G77" s="34">
        <f>IF(D77="","",'PL.06-REV.02'!I78)</f>
        <v>0</v>
      </c>
      <c r="H77" s="34" t="str">
        <f>IF(D77="","",'PL.06-REV.02'!J78)</f>
        <v>Enter starting date</v>
      </c>
      <c r="I77" s="8"/>
      <c r="J77" s="8"/>
      <c r="K77" s="13"/>
      <c r="L77" s="13"/>
      <c r="M77" s="13"/>
      <c r="N77" s="13"/>
      <c r="O77" s="13"/>
      <c r="P77" s="13"/>
      <c r="Q77" s="13"/>
      <c r="R77" s="13"/>
      <c r="S77" s="13"/>
      <c r="T77" s="13"/>
      <c r="U77" s="13"/>
      <c r="V77" s="13"/>
      <c r="W77" s="13"/>
      <c r="X77" s="13"/>
      <c r="Y77" s="13"/>
      <c r="Z77" s="13"/>
      <c r="AA77" s="13"/>
      <c r="AB77" s="13"/>
      <c r="AC77" s="13"/>
      <c r="AD77" s="13"/>
      <c r="AE77" s="13"/>
      <c r="AF77" s="13"/>
      <c r="AG77" s="13"/>
      <c r="AH77" s="13"/>
      <c r="AI77" s="13"/>
      <c r="AJ77" s="13"/>
      <c r="AK77" s="13"/>
      <c r="AL77" s="13"/>
      <c r="AM77" s="13"/>
      <c r="AN77" s="13"/>
      <c r="AO77" s="13"/>
      <c r="AP77" s="13"/>
      <c r="AQ77" s="13"/>
      <c r="AR77" s="13"/>
      <c r="AS77" s="13"/>
      <c r="AT77" s="13"/>
      <c r="AU77" s="13"/>
      <c r="AV77" s="13"/>
      <c r="AW77" s="13"/>
      <c r="AX77" s="13"/>
      <c r="AY77" s="13"/>
      <c r="AZ77" s="13"/>
      <c r="BA77" s="13"/>
      <c r="BB77" s="13"/>
      <c r="BC77" s="13"/>
      <c r="BD77" s="13"/>
      <c r="BE77" s="13"/>
      <c r="BF77" s="13"/>
      <c r="BG77" s="13"/>
      <c r="BH77" s="13"/>
      <c r="BI77" s="13"/>
      <c r="BJ77" s="13"/>
      <c r="BK77" s="13"/>
      <c r="BL77" s="13"/>
      <c r="BM77" s="13"/>
      <c r="BN77" s="13"/>
    </row>
    <row r="78" spans="1:66" s="2" customFormat="1" ht="19.2" customHeight="1" thickBot="1" x14ac:dyDescent="0.35">
      <c r="A78" s="17"/>
      <c r="B78" s="17" t="str">
        <f>'PL.06-REV.02'!B79</f>
        <v>Sub</v>
      </c>
      <c r="C78" s="30" t="str">
        <f>'PL.06-REV.02'!C79&amp;" "&amp;'PL.06-REV.02'!D79</f>
        <v>9,03 Sevkiyat Koşulları metninin hazırlanması</v>
      </c>
      <c r="D78" s="33" t="str">
        <f>IF('PL.06-REV.02'!E79="","",'PL.06-REV.02'!E79)</f>
        <v>Avukat</v>
      </c>
      <c r="E78" s="31">
        <f>IF(D78="","",'PL.06-REV.02'!H79)</f>
        <v>10</v>
      </c>
      <c r="F78" s="32">
        <f>IF(D78="","",'PL.06-REV.02'!F79)</f>
        <v>0</v>
      </c>
      <c r="G78" s="34">
        <f>IF(D78="","",'PL.06-REV.02'!I79)</f>
        <v>0</v>
      </c>
      <c r="H78" s="34" t="str">
        <f>IF(D78="","",'PL.06-REV.02'!J79)</f>
        <v>Enter starting date</v>
      </c>
      <c r="I78" s="8"/>
      <c r="J78" s="8"/>
      <c r="K78" s="13"/>
      <c r="L78" s="13"/>
      <c r="M78" s="13"/>
      <c r="N78" s="13"/>
      <c r="O78" s="13"/>
      <c r="P78" s="13"/>
      <c r="Q78" s="13"/>
      <c r="R78" s="13"/>
      <c r="S78" s="13"/>
      <c r="T78" s="13"/>
      <c r="U78" s="13"/>
      <c r="V78" s="13"/>
      <c r="W78" s="13"/>
      <c r="X78" s="13"/>
      <c r="Y78" s="13"/>
      <c r="Z78" s="13"/>
      <c r="AA78" s="13"/>
      <c r="AB78" s="13"/>
      <c r="AC78" s="13"/>
      <c r="AD78" s="13"/>
      <c r="AE78" s="13"/>
      <c r="AF78" s="13"/>
      <c r="AG78" s="13"/>
      <c r="AH78" s="13"/>
      <c r="AI78" s="13"/>
      <c r="AJ78" s="13"/>
      <c r="AK78" s="13"/>
      <c r="AL78" s="13"/>
      <c r="AM78" s="13"/>
      <c r="AN78" s="13"/>
      <c r="AO78" s="13"/>
      <c r="AP78" s="13"/>
      <c r="AQ78" s="13"/>
      <c r="AR78" s="13"/>
      <c r="AS78" s="13"/>
      <c r="AT78" s="13"/>
      <c r="AU78" s="13"/>
      <c r="AV78" s="13"/>
      <c r="AW78" s="13"/>
      <c r="AX78" s="13"/>
      <c r="AY78" s="13"/>
      <c r="AZ78" s="13"/>
      <c r="BA78" s="13"/>
      <c r="BB78" s="13"/>
      <c r="BC78" s="13"/>
      <c r="BD78" s="13"/>
      <c r="BE78" s="13"/>
      <c r="BF78" s="13"/>
      <c r="BG78" s="13"/>
      <c r="BH78" s="13"/>
      <c r="BI78" s="13"/>
      <c r="BJ78" s="13"/>
      <c r="BK78" s="13"/>
      <c r="BL78" s="13"/>
      <c r="BM78" s="13"/>
      <c r="BN78" s="13"/>
    </row>
    <row r="79" spans="1:66" s="2" customFormat="1" ht="19.2" customHeight="1" thickBot="1" x14ac:dyDescent="0.35">
      <c r="A79" s="17"/>
      <c r="B79" s="17" t="str">
        <f>'PL.06-REV.02'!B80</f>
        <v>Sub</v>
      </c>
      <c r="C79" s="30" t="str">
        <f>'PL.06-REV.02'!C80&amp;" "&amp;'PL.06-REV.02'!D80</f>
        <v>9,04 İade Koşulları metninin hazırlanması</v>
      </c>
      <c r="D79" s="33" t="str">
        <f>IF('PL.06-REV.02'!E80="","",'PL.06-REV.02'!E80)</f>
        <v>Avukat</v>
      </c>
      <c r="E79" s="31">
        <f>IF(D79="","",'PL.06-REV.02'!H80)</f>
        <v>10</v>
      </c>
      <c r="F79" s="32">
        <f>IF(D79="","",'PL.06-REV.02'!F80)</f>
        <v>0</v>
      </c>
      <c r="G79" s="34">
        <f>IF(D79="","",'PL.06-REV.02'!I80)</f>
        <v>0</v>
      </c>
      <c r="H79" s="34" t="str">
        <f>IF(D79="","",'PL.06-REV.02'!J80)</f>
        <v>Enter starting date</v>
      </c>
      <c r="I79" s="8"/>
      <c r="J79" s="8"/>
      <c r="K79" s="13"/>
      <c r="L79" s="13"/>
      <c r="M79" s="13"/>
      <c r="N79" s="13"/>
      <c r="O79" s="13"/>
      <c r="P79" s="13"/>
      <c r="Q79" s="13"/>
      <c r="R79" s="13"/>
      <c r="S79" s="13"/>
      <c r="T79" s="13"/>
      <c r="U79" s="13"/>
      <c r="V79" s="13"/>
      <c r="W79" s="13"/>
      <c r="X79" s="13"/>
      <c r="Y79" s="13"/>
      <c r="Z79" s="13"/>
      <c r="AA79" s="13"/>
      <c r="AB79" s="13"/>
      <c r="AC79" s="13"/>
      <c r="AD79" s="13"/>
      <c r="AE79" s="13"/>
      <c r="AF79" s="13"/>
      <c r="AG79" s="13"/>
      <c r="AH79" s="13"/>
      <c r="AI79" s="13"/>
      <c r="AJ79" s="13"/>
      <c r="AK79" s="13"/>
      <c r="AL79" s="13"/>
      <c r="AM79" s="13"/>
      <c r="AN79" s="13"/>
      <c r="AO79" s="13"/>
      <c r="AP79" s="13"/>
      <c r="AQ79" s="13"/>
      <c r="AR79" s="13"/>
      <c r="AS79" s="13"/>
      <c r="AT79" s="13"/>
      <c r="AU79" s="13"/>
      <c r="AV79" s="13"/>
      <c r="AW79" s="13"/>
      <c r="AX79" s="13"/>
      <c r="AY79" s="13"/>
      <c r="AZ79" s="13"/>
      <c r="BA79" s="13"/>
      <c r="BB79" s="13"/>
      <c r="BC79" s="13"/>
      <c r="BD79" s="13"/>
      <c r="BE79" s="13"/>
      <c r="BF79" s="13"/>
      <c r="BG79" s="13"/>
      <c r="BH79" s="13"/>
      <c r="BI79" s="13"/>
      <c r="BJ79" s="13"/>
      <c r="BK79" s="13"/>
      <c r="BL79" s="13"/>
      <c r="BM79" s="13"/>
      <c r="BN79" s="13"/>
    </row>
    <row r="80" spans="1:66" s="2" customFormat="1" ht="19.2" customHeight="1" thickBot="1" x14ac:dyDescent="0.35">
      <c r="A80" s="17"/>
      <c r="B80" s="17" t="str">
        <f>'PL.06-REV.02'!B81</f>
        <v>Sub</v>
      </c>
      <c r="C80" s="30" t="str">
        <f>'PL.06-REV.02'!C81&amp;" "&amp;'PL.06-REV.02'!D81</f>
        <v>9,05 GDPR / KVKK uyarı cümlesi</v>
      </c>
      <c r="D80" s="33" t="str">
        <f>IF('PL.06-REV.02'!E81="","",'PL.06-REV.02'!E81)</f>
        <v>Kurumsal İletişim</v>
      </c>
      <c r="E80" s="31">
        <f>IF(D80="","",'PL.06-REV.02'!H81)</f>
        <v>10</v>
      </c>
      <c r="F80" s="32">
        <f>IF(D80="","",'PL.06-REV.02'!F81)</f>
        <v>0</v>
      </c>
      <c r="G80" s="34">
        <f>IF(D80="","",'PL.06-REV.02'!I81)</f>
        <v>0</v>
      </c>
      <c r="H80" s="34" t="str">
        <f>IF(D80="","",'PL.06-REV.02'!J81)</f>
        <v>Enter starting date</v>
      </c>
      <c r="I80" s="8"/>
      <c r="J80" s="8"/>
      <c r="K80" s="13"/>
      <c r="L80" s="13"/>
      <c r="M80" s="13"/>
      <c r="N80" s="13"/>
      <c r="O80" s="13"/>
      <c r="P80" s="13"/>
      <c r="Q80" s="13"/>
      <c r="R80" s="13"/>
      <c r="S80" s="13"/>
      <c r="T80" s="13"/>
      <c r="U80" s="13"/>
      <c r="V80" s="13"/>
      <c r="W80" s="13"/>
      <c r="X80" s="13"/>
      <c r="Y80" s="13"/>
      <c r="Z80" s="13"/>
      <c r="AA80" s="13"/>
      <c r="AB80" s="13"/>
      <c r="AC80" s="13"/>
      <c r="AD80" s="13"/>
      <c r="AE80" s="13"/>
      <c r="AF80" s="13"/>
      <c r="AG80" s="13"/>
      <c r="AH80" s="13"/>
      <c r="AI80" s="13"/>
      <c r="AJ80" s="13"/>
      <c r="AK80" s="13"/>
      <c r="AL80" s="13"/>
      <c r="AM80" s="13"/>
      <c r="AN80" s="13"/>
      <c r="AO80" s="13"/>
      <c r="AP80" s="13"/>
      <c r="AQ80" s="13"/>
      <c r="AR80" s="13"/>
      <c r="AS80" s="13"/>
      <c r="AT80" s="13"/>
      <c r="AU80" s="13"/>
      <c r="AV80" s="13"/>
      <c r="AW80" s="13"/>
      <c r="AX80" s="13"/>
      <c r="AY80" s="13"/>
      <c r="AZ80" s="13"/>
      <c r="BA80" s="13"/>
      <c r="BB80" s="13"/>
      <c r="BC80" s="13"/>
      <c r="BD80" s="13"/>
      <c r="BE80" s="13"/>
      <c r="BF80" s="13"/>
      <c r="BG80" s="13"/>
      <c r="BH80" s="13"/>
      <c r="BI80" s="13"/>
      <c r="BJ80" s="13"/>
      <c r="BK80" s="13"/>
      <c r="BL80" s="13"/>
      <c r="BM80" s="13"/>
      <c r="BN80" s="13"/>
    </row>
    <row r="81" spans="1:66" s="2" customFormat="1" ht="19.2" customHeight="1" thickBot="1" x14ac:dyDescent="0.35">
      <c r="A81" s="17"/>
      <c r="B81" s="17" t="str">
        <f>'PL.06-REV.02'!B82</f>
        <v>Closure</v>
      </c>
      <c r="C81" s="30" t="str">
        <f>'PL.06-REV.02'!C82&amp;" "&amp;'PL.06-REV.02'!D82</f>
        <v>9,06 Faz Kapanışı (İleri fazların planlanan tarihlerinin revizesi / Gerçekleşme tarihlerinin girişi / Tehdit ve Fırsatların güncellenmesi, rapor hazırlanması, Arşiv güncellemesi)</v>
      </c>
      <c r="D81" s="33" t="str">
        <f>IF('PL.06-REV.02'!E82="","",'PL.06-REV.02'!E82)</f>
        <v>Proje Yöneticisi</v>
      </c>
      <c r="E81" s="31">
        <f>IF(D81="","",'PL.06-REV.02'!H82)</f>
        <v>2</v>
      </c>
      <c r="F81" s="32">
        <f>IF(D81="","",'PL.06-REV.02'!F82)</f>
        <v>0</v>
      </c>
      <c r="G81" s="34">
        <f>IF(D81="","",'PL.06-REV.02'!I82)</f>
        <v>0</v>
      </c>
      <c r="H81" s="34" t="str">
        <f>IF(D81="","",'PL.06-REV.02'!J82)</f>
        <v>Enter starting date</v>
      </c>
      <c r="I81" s="8"/>
      <c r="J81" s="8"/>
      <c r="K81" s="13"/>
      <c r="L81" s="13"/>
      <c r="M81" s="13"/>
      <c r="N81" s="13"/>
      <c r="O81" s="13"/>
      <c r="P81" s="13"/>
      <c r="Q81" s="13"/>
      <c r="R81" s="13"/>
      <c r="S81" s="13"/>
      <c r="T81" s="13"/>
      <c r="U81" s="13"/>
      <c r="V81" s="13"/>
      <c r="W81" s="13"/>
      <c r="X81" s="13"/>
      <c r="Y81" s="13"/>
      <c r="Z81" s="13"/>
      <c r="AA81" s="13"/>
      <c r="AB81" s="13"/>
      <c r="AC81" s="13"/>
      <c r="AD81" s="13"/>
      <c r="AE81" s="13"/>
      <c r="AF81" s="13"/>
      <c r="AG81" s="13"/>
      <c r="AH81" s="13"/>
      <c r="AI81" s="13"/>
      <c r="AJ81" s="13"/>
      <c r="AK81" s="13"/>
      <c r="AL81" s="13"/>
      <c r="AM81" s="13"/>
      <c r="AN81" s="13"/>
      <c r="AO81" s="13"/>
      <c r="AP81" s="13"/>
      <c r="AQ81" s="13"/>
      <c r="AR81" s="13"/>
      <c r="AS81" s="13"/>
      <c r="AT81" s="13"/>
      <c r="AU81" s="13"/>
      <c r="AV81" s="13"/>
      <c r="AW81" s="13"/>
      <c r="AX81" s="13"/>
      <c r="AY81" s="13"/>
      <c r="AZ81" s="13"/>
      <c r="BA81" s="13"/>
      <c r="BB81" s="13"/>
      <c r="BC81" s="13"/>
      <c r="BD81" s="13"/>
      <c r="BE81" s="13"/>
      <c r="BF81" s="13"/>
      <c r="BG81" s="13"/>
      <c r="BH81" s="13"/>
      <c r="BI81" s="13"/>
      <c r="BJ81" s="13"/>
      <c r="BK81" s="13"/>
      <c r="BL81" s="13"/>
      <c r="BM81" s="13"/>
      <c r="BN81" s="13"/>
    </row>
    <row r="82" spans="1:66" s="2" customFormat="1" ht="19.2" customHeight="1" thickBot="1" x14ac:dyDescent="0.35">
      <c r="A82" s="17"/>
      <c r="B82" s="17" t="str">
        <f>'PL.06-REV.02'!B83</f>
        <v>Main</v>
      </c>
      <c r="C82" s="30" t="str">
        <f>'PL.06-REV.02'!C83&amp;" "&amp;'PL.06-REV.02'!D83</f>
        <v>10 Metin İçerik Edinimi</v>
      </c>
      <c r="D82" s="33" t="str">
        <f>IF('PL.06-REV.02'!E83="","",'PL.06-REV.02'!E83)</f>
        <v>Mağaza Müdürü</v>
      </c>
      <c r="E82" s="31">
        <f>IF(D82="","",'PL.06-REV.02'!H83)</f>
        <v>12</v>
      </c>
      <c r="F82" s="32">
        <f>IF(D82="","",'PL.06-REV.02'!F83)</f>
        <v>0</v>
      </c>
      <c r="G82" s="34">
        <f>IF(D82="","",'PL.06-REV.02'!I83)</f>
        <v>0</v>
      </c>
      <c r="H82" s="34" t="str">
        <f>IF(D82="","",'PL.06-REV.02'!J83)</f>
        <v>Enter starting date</v>
      </c>
      <c r="I82" s="8"/>
      <c r="J82" s="8"/>
      <c r="K82" s="13"/>
      <c r="L82" s="13"/>
      <c r="M82" s="13"/>
      <c r="N82" s="13"/>
      <c r="O82" s="13"/>
      <c r="P82" s="13"/>
      <c r="Q82" s="13"/>
      <c r="R82" s="13"/>
      <c r="S82" s="13"/>
      <c r="T82" s="13"/>
      <c r="U82" s="13"/>
      <c r="V82" s="13"/>
      <c r="W82" s="13"/>
      <c r="X82" s="13"/>
      <c r="Y82" s="13"/>
      <c r="Z82" s="13"/>
      <c r="AA82" s="13"/>
      <c r="AB82" s="13"/>
      <c r="AC82" s="13"/>
      <c r="AD82" s="13"/>
      <c r="AE82" s="13"/>
      <c r="AF82" s="13"/>
      <c r="AG82" s="13"/>
      <c r="AH82" s="13"/>
      <c r="AI82" s="13"/>
      <c r="AJ82" s="13"/>
      <c r="AK82" s="13"/>
      <c r="AL82" s="13"/>
      <c r="AM82" s="13"/>
      <c r="AN82" s="13"/>
      <c r="AO82" s="13"/>
      <c r="AP82" s="13"/>
      <c r="AQ82" s="13"/>
      <c r="AR82" s="13"/>
      <c r="AS82" s="13"/>
      <c r="AT82" s="13"/>
      <c r="AU82" s="13"/>
      <c r="AV82" s="13"/>
      <c r="AW82" s="13"/>
      <c r="AX82" s="13"/>
      <c r="AY82" s="13"/>
      <c r="AZ82" s="13"/>
      <c r="BA82" s="13"/>
      <c r="BB82" s="13"/>
      <c r="BC82" s="13"/>
      <c r="BD82" s="13"/>
      <c r="BE82" s="13"/>
      <c r="BF82" s="13"/>
      <c r="BG82" s="13"/>
      <c r="BH82" s="13"/>
      <c r="BI82" s="13"/>
      <c r="BJ82" s="13"/>
      <c r="BK82" s="13"/>
      <c r="BL82" s="13"/>
      <c r="BM82" s="13"/>
      <c r="BN82" s="13"/>
    </row>
    <row r="83" spans="1:66" s="2" customFormat="1" ht="19.2" customHeight="1" thickBot="1" x14ac:dyDescent="0.35">
      <c r="A83" s="17"/>
      <c r="B83" s="17" t="str">
        <f>'PL.06-REV.02'!B84</f>
        <v>Sub</v>
      </c>
      <c r="C83" s="30" t="str">
        <f>'PL.06-REV.02'!C84&amp;" "&amp;'PL.06-REV.02'!D84</f>
        <v>10,01 Mağaza SEO metni</v>
      </c>
      <c r="D83" s="33" t="str">
        <f>IF('PL.06-REV.02'!E84="","",'PL.06-REV.02'!E84)</f>
        <v>Kurumsal İletişim</v>
      </c>
      <c r="E83" s="31">
        <f>IF(D83="","",'PL.06-REV.02'!H84)</f>
        <v>10</v>
      </c>
      <c r="F83" s="32">
        <f>IF(D83="","",'PL.06-REV.02'!F84)</f>
        <v>0</v>
      </c>
      <c r="G83" s="34">
        <f>IF(D83="","",'PL.06-REV.02'!I84)</f>
        <v>0</v>
      </c>
      <c r="H83" s="34" t="str">
        <f>IF(D83="","",'PL.06-REV.02'!J84)</f>
        <v>Enter starting date</v>
      </c>
      <c r="I83" s="8"/>
      <c r="J83" s="8"/>
      <c r="K83" s="13"/>
      <c r="L83" s="13"/>
      <c r="M83" s="13"/>
      <c r="N83" s="13"/>
      <c r="O83" s="13"/>
      <c r="P83" s="13"/>
      <c r="Q83" s="13"/>
      <c r="R83" s="13"/>
      <c r="S83" s="13"/>
      <c r="T83" s="13"/>
      <c r="U83" s="13"/>
      <c r="V83" s="13"/>
      <c r="W83" s="13"/>
      <c r="X83" s="13"/>
      <c r="Y83" s="13"/>
      <c r="Z83" s="13"/>
      <c r="AA83" s="13"/>
      <c r="AB83" s="13"/>
      <c r="AC83" s="13"/>
      <c r="AD83" s="13"/>
      <c r="AE83" s="13"/>
      <c r="AF83" s="13"/>
      <c r="AG83" s="13"/>
      <c r="AH83" s="13"/>
      <c r="AI83" s="13"/>
      <c r="AJ83" s="13"/>
      <c r="AK83" s="13"/>
      <c r="AL83" s="13"/>
      <c r="AM83" s="13"/>
      <c r="AN83" s="13"/>
      <c r="AO83" s="13"/>
      <c r="AP83" s="13"/>
      <c r="AQ83" s="13"/>
      <c r="AR83" s="13"/>
      <c r="AS83" s="13"/>
      <c r="AT83" s="13"/>
      <c r="AU83" s="13"/>
      <c r="AV83" s="13"/>
      <c r="AW83" s="13"/>
      <c r="AX83" s="13"/>
      <c r="AY83" s="13"/>
      <c r="AZ83" s="13"/>
      <c r="BA83" s="13"/>
      <c r="BB83" s="13"/>
      <c r="BC83" s="13"/>
      <c r="BD83" s="13"/>
      <c r="BE83" s="13"/>
      <c r="BF83" s="13"/>
      <c r="BG83" s="13"/>
      <c r="BH83" s="13"/>
      <c r="BI83" s="13"/>
      <c r="BJ83" s="13"/>
      <c r="BK83" s="13"/>
      <c r="BL83" s="13"/>
      <c r="BM83" s="13"/>
      <c r="BN83" s="13"/>
    </row>
    <row r="84" spans="1:66" s="2" customFormat="1" ht="19.2" customHeight="1" thickBot="1" x14ac:dyDescent="0.35">
      <c r="A84" s="17"/>
      <c r="B84" s="17" t="str">
        <f>'PL.06-REV.02'!B85</f>
        <v>Sub</v>
      </c>
      <c r="C84" s="30" t="str">
        <f>'PL.06-REV.02'!C85&amp;" "&amp;'PL.06-REV.02'!D85</f>
        <v>10,02 Mağaza Sloganı</v>
      </c>
      <c r="D84" s="33" t="str">
        <f>IF('PL.06-REV.02'!E85="","",'PL.06-REV.02'!E85)</f>
        <v>Tüm Paydaşlar</v>
      </c>
      <c r="E84" s="31">
        <f>IF(D84="","",'PL.06-REV.02'!H85)</f>
        <v>10</v>
      </c>
      <c r="F84" s="32">
        <f>IF(D84="","",'PL.06-REV.02'!F85)</f>
        <v>0</v>
      </c>
      <c r="G84" s="34">
        <f>IF(D84="","",'PL.06-REV.02'!I85)</f>
        <v>0</v>
      </c>
      <c r="H84" s="34" t="str">
        <f>IF(D84="","",'PL.06-REV.02'!J85)</f>
        <v>Enter starting date</v>
      </c>
      <c r="I84" s="8"/>
      <c r="J84" s="8"/>
      <c r="K84" s="13"/>
      <c r="L84" s="13"/>
      <c r="M84" s="13"/>
      <c r="N84" s="13"/>
      <c r="O84" s="13"/>
      <c r="P84" s="13"/>
      <c r="Q84" s="13"/>
      <c r="R84" s="13"/>
      <c r="S84" s="13"/>
      <c r="T84" s="13"/>
      <c r="U84" s="13"/>
      <c r="V84" s="13"/>
      <c r="W84" s="13"/>
      <c r="X84" s="13"/>
      <c r="Y84" s="13"/>
      <c r="Z84" s="13"/>
      <c r="AA84" s="13"/>
      <c r="AB84" s="13"/>
      <c r="AC84" s="13"/>
      <c r="AD84" s="13"/>
      <c r="AE84" s="13"/>
      <c r="AF84" s="13"/>
      <c r="AG84" s="13"/>
      <c r="AH84" s="13"/>
      <c r="AI84" s="13"/>
      <c r="AJ84" s="13"/>
      <c r="AK84" s="13"/>
      <c r="AL84" s="13"/>
      <c r="AM84" s="13"/>
      <c r="AN84" s="13"/>
      <c r="AO84" s="13"/>
      <c r="AP84" s="13"/>
      <c r="AQ84" s="13"/>
      <c r="AR84" s="13"/>
      <c r="AS84" s="13"/>
      <c r="AT84" s="13"/>
      <c r="AU84" s="13"/>
      <c r="AV84" s="13"/>
      <c r="AW84" s="13"/>
      <c r="AX84" s="13"/>
      <c r="AY84" s="13"/>
      <c r="AZ84" s="13"/>
      <c r="BA84" s="13"/>
      <c r="BB84" s="13"/>
      <c r="BC84" s="13"/>
      <c r="BD84" s="13"/>
      <c r="BE84" s="13"/>
      <c r="BF84" s="13"/>
      <c r="BG84" s="13"/>
      <c r="BH84" s="13"/>
      <c r="BI84" s="13"/>
      <c r="BJ84" s="13"/>
      <c r="BK84" s="13"/>
      <c r="BL84" s="13"/>
      <c r="BM84" s="13"/>
      <c r="BN84" s="13"/>
    </row>
    <row r="85" spans="1:66" s="2" customFormat="1" ht="19.2" customHeight="1" thickBot="1" x14ac:dyDescent="0.35">
      <c r="A85" s="17"/>
      <c r="B85" s="17" t="str">
        <f>'PL.06-REV.02'!B86</f>
        <v>Sub</v>
      </c>
      <c r="C85" s="30" t="str">
        <f>'PL.06-REV.02'!C86&amp;" "&amp;'PL.06-REV.02'!D86</f>
        <v>10,03 Ürün açıklamaları</v>
      </c>
      <c r="D85" s="33" t="str">
        <f>IF('PL.06-REV.02'!E86="","",'PL.06-REV.02'!E86)</f>
        <v>Marka Yetkilisi, Mağaza Müdürü, Kurumsal İletişim</v>
      </c>
      <c r="E85" s="31">
        <f>IF(D85="","",'PL.06-REV.02'!H86)</f>
        <v>10</v>
      </c>
      <c r="F85" s="32">
        <f>IF(D85="","",'PL.06-REV.02'!F86)</f>
        <v>0</v>
      </c>
      <c r="G85" s="34">
        <f>IF(D85="","",'PL.06-REV.02'!I86)</f>
        <v>0</v>
      </c>
      <c r="H85" s="34" t="str">
        <f>IF(D85="","",'PL.06-REV.02'!J86)</f>
        <v>Enter starting date</v>
      </c>
      <c r="I85" s="8"/>
      <c r="J85" s="8"/>
      <c r="K85" s="13"/>
      <c r="L85" s="13"/>
      <c r="M85" s="13"/>
      <c r="N85" s="13"/>
      <c r="O85" s="13"/>
      <c r="P85" s="13"/>
      <c r="Q85" s="13"/>
      <c r="R85" s="13"/>
      <c r="S85" s="13"/>
      <c r="T85" s="13"/>
      <c r="U85" s="13"/>
      <c r="V85" s="13"/>
      <c r="W85" s="13"/>
      <c r="X85" s="13"/>
      <c r="Y85" s="13"/>
      <c r="Z85" s="13"/>
      <c r="AA85" s="13"/>
      <c r="AB85" s="13"/>
      <c r="AC85" s="13"/>
      <c r="AD85" s="13"/>
      <c r="AE85" s="13"/>
      <c r="AF85" s="13"/>
      <c r="AG85" s="13"/>
      <c r="AH85" s="13"/>
      <c r="AI85" s="13"/>
      <c r="AJ85" s="13"/>
      <c r="AK85" s="13"/>
      <c r="AL85" s="13"/>
      <c r="AM85" s="13"/>
      <c r="AN85" s="13"/>
      <c r="AO85" s="13"/>
      <c r="AP85" s="13"/>
      <c r="AQ85" s="13"/>
      <c r="AR85" s="13"/>
      <c r="AS85" s="13"/>
      <c r="AT85" s="13"/>
      <c r="AU85" s="13"/>
      <c r="AV85" s="13"/>
      <c r="AW85" s="13"/>
      <c r="AX85" s="13"/>
      <c r="AY85" s="13"/>
      <c r="AZ85" s="13"/>
      <c r="BA85" s="13"/>
      <c r="BB85" s="13"/>
      <c r="BC85" s="13"/>
      <c r="BD85" s="13"/>
      <c r="BE85" s="13"/>
      <c r="BF85" s="13"/>
      <c r="BG85" s="13"/>
      <c r="BH85" s="13"/>
      <c r="BI85" s="13"/>
      <c r="BJ85" s="13"/>
      <c r="BK85" s="13"/>
      <c r="BL85" s="13"/>
      <c r="BM85" s="13"/>
      <c r="BN85" s="13"/>
    </row>
    <row r="86" spans="1:66" s="2" customFormat="1" ht="19.2" customHeight="1" thickBot="1" x14ac:dyDescent="0.35">
      <c r="A86" s="17"/>
      <c r="B86" s="17" t="str">
        <f>'PL.06-REV.02'!B87</f>
        <v>Sub</v>
      </c>
      <c r="C86" s="30" t="str">
        <f>'PL.06-REV.02'!C87&amp;" "&amp;'PL.06-REV.02'!D87</f>
        <v>10,04 Kategori açıklamaları</v>
      </c>
      <c r="D86" s="33" t="str">
        <f>IF('PL.06-REV.02'!E87="","",'PL.06-REV.02'!E87)</f>
        <v>Marka Yetkilisi, Mağaza Müdürü, Kurumsal İletişim</v>
      </c>
      <c r="E86" s="31">
        <f>IF(D86="","",'PL.06-REV.02'!H87)</f>
        <v>10</v>
      </c>
      <c r="F86" s="32">
        <f>IF(D86="","",'PL.06-REV.02'!F87)</f>
        <v>0</v>
      </c>
      <c r="G86" s="34">
        <f>IF(D86="","",'PL.06-REV.02'!I87)</f>
        <v>0</v>
      </c>
      <c r="H86" s="34" t="str">
        <f>IF(D86="","",'PL.06-REV.02'!J87)</f>
        <v>Enter starting date</v>
      </c>
      <c r="I86" s="8"/>
      <c r="J86" s="8"/>
      <c r="K86" s="13"/>
      <c r="L86" s="13"/>
      <c r="M86" s="13"/>
      <c r="N86" s="13"/>
      <c r="O86" s="13"/>
      <c r="P86" s="13"/>
      <c r="Q86" s="13"/>
      <c r="R86" s="13"/>
      <c r="S86" s="13"/>
      <c r="T86" s="13"/>
      <c r="U86" s="13"/>
      <c r="V86" s="13"/>
      <c r="W86" s="13"/>
      <c r="X86" s="13"/>
      <c r="Y86" s="13"/>
      <c r="Z86" s="13"/>
      <c r="AA86" s="13"/>
      <c r="AB86" s="13"/>
      <c r="AC86" s="13"/>
      <c r="AD86" s="13"/>
      <c r="AE86" s="13"/>
      <c r="AF86" s="13"/>
      <c r="AG86" s="13"/>
      <c r="AH86" s="13"/>
      <c r="AI86" s="13"/>
      <c r="AJ86" s="13"/>
      <c r="AK86" s="13"/>
      <c r="AL86" s="13"/>
      <c r="AM86" s="13"/>
      <c r="AN86" s="13"/>
      <c r="AO86" s="13"/>
      <c r="AP86" s="13"/>
      <c r="AQ86" s="13"/>
      <c r="AR86" s="13"/>
      <c r="AS86" s="13"/>
      <c r="AT86" s="13"/>
      <c r="AU86" s="13"/>
      <c r="AV86" s="13"/>
      <c r="AW86" s="13"/>
      <c r="AX86" s="13"/>
      <c r="AY86" s="13"/>
      <c r="AZ86" s="13"/>
      <c r="BA86" s="13"/>
      <c r="BB86" s="13"/>
      <c r="BC86" s="13"/>
      <c r="BD86" s="13"/>
      <c r="BE86" s="13"/>
      <c r="BF86" s="13"/>
      <c r="BG86" s="13"/>
      <c r="BH86" s="13"/>
      <c r="BI86" s="13"/>
      <c r="BJ86" s="13"/>
      <c r="BK86" s="13"/>
      <c r="BL86" s="13"/>
      <c r="BM86" s="13"/>
      <c r="BN86" s="13"/>
    </row>
    <row r="87" spans="1:66" s="2" customFormat="1" ht="19.2" customHeight="1" thickBot="1" x14ac:dyDescent="0.35">
      <c r="A87" s="17"/>
      <c r="B87" s="17" t="str">
        <f>'PL.06-REV.02'!B88</f>
        <v>Sub</v>
      </c>
      <c r="C87" s="30" t="str">
        <f>'PL.06-REV.02'!C88&amp;" "&amp;'PL.06-REV.02'!D88</f>
        <v>10,05 Marka açıklamaları</v>
      </c>
      <c r="D87" s="33" t="str">
        <f>IF('PL.06-REV.02'!E88="","",'PL.06-REV.02'!E88)</f>
        <v>Marka Yetkilisi, Mağaza Müdürü, Kurumsal İletişim</v>
      </c>
      <c r="E87" s="31">
        <f>IF(D87="","",'PL.06-REV.02'!H88)</f>
        <v>10</v>
      </c>
      <c r="F87" s="32">
        <f>IF(D87="","",'PL.06-REV.02'!F88)</f>
        <v>0</v>
      </c>
      <c r="G87" s="34">
        <f>IF(D87="","",'PL.06-REV.02'!I88)</f>
        <v>0</v>
      </c>
      <c r="H87" s="34" t="str">
        <f>IF(D87="","",'PL.06-REV.02'!J88)</f>
        <v>Enter starting date</v>
      </c>
      <c r="I87" s="8"/>
      <c r="J87" s="8"/>
      <c r="K87" s="13"/>
      <c r="L87" s="13"/>
      <c r="M87" s="13"/>
      <c r="N87" s="13"/>
      <c r="O87" s="13"/>
      <c r="P87" s="13"/>
      <c r="Q87" s="13"/>
      <c r="R87" s="13"/>
      <c r="S87" s="13"/>
      <c r="T87" s="13"/>
      <c r="U87" s="13"/>
      <c r="V87" s="13"/>
      <c r="W87" s="13"/>
      <c r="X87" s="13"/>
      <c r="Y87" s="13"/>
      <c r="Z87" s="13"/>
      <c r="AA87" s="13"/>
      <c r="AB87" s="13"/>
      <c r="AC87" s="13"/>
      <c r="AD87" s="13"/>
      <c r="AE87" s="13"/>
      <c r="AF87" s="13"/>
      <c r="AG87" s="13"/>
      <c r="AH87" s="13"/>
      <c r="AI87" s="13"/>
      <c r="AJ87" s="13"/>
      <c r="AK87" s="13"/>
      <c r="AL87" s="13"/>
      <c r="AM87" s="13"/>
      <c r="AN87" s="13"/>
      <c r="AO87" s="13"/>
      <c r="AP87" s="13"/>
      <c r="AQ87" s="13"/>
      <c r="AR87" s="13"/>
      <c r="AS87" s="13"/>
      <c r="AT87" s="13"/>
      <c r="AU87" s="13"/>
      <c r="AV87" s="13"/>
      <c r="AW87" s="13"/>
      <c r="AX87" s="13"/>
      <c r="AY87" s="13"/>
      <c r="AZ87" s="13"/>
      <c r="BA87" s="13"/>
      <c r="BB87" s="13"/>
      <c r="BC87" s="13"/>
      <c r="BD87" s="13"/>
      <c r="BE87" s="13"/>
      <c r="BF87" s="13"/>
      <c r="BG87" s="13"/>
      <c r="BH87" s="13"/>
      <c r="BI87" s="13"/>
      <c r="BJ87" s="13"/>
      <c r="BK87" s="13"/>
      <c r="BL87" s="13"/>
      <c r="BM87" s="13"/>
      <c r="BN87" s="13"/>
    </row>
    <row r="88" spans="1:66" s="2" customFormat="1" ht="19.2" customHeight="1" thickBot="1" x14ac:dyDescent="0.35">
      <c r="A88" s="17"/>
      <c r="B88" s="17" t="str">
        <f>'PL.06-REV.02'!B89</f>
        <v>Sub</v>
      </c>
      <c r="C88" s="30" t="str">
        <f>'PL.06-REV.02'!C89&amp;" "&amp;'PL.06-REV.02'!D89</f>
        <v>10,06 Slider açıklamaları</v>
      </c>
      <c r="D88" s="33" t="str">
        <f>IF('PL.06-REV.02'!E89="","",'PL.06-REV.02'!E89)</f>
        <v>Marka Yetkilisi, Mağaza Müdürü, Kurumsal İletişim</v>
      </c>
      <c r="E88" s="31">
        <f>IF(D88="","",'PL.06-REV.02'!H89)</f>
        <v>10</v>
      </c>
      <c r="F88" s="32">
        <f>IF(D88="","",'PL.06-REV.02'!F89)</f>
        <v>0</v>
      </c>
      <c r="G88" s="34">
        <f>IF(D88="","",'PL.06-REV.02'!I89)</f>
        <v>0</v>
      </c>
      <c r="H88" s="34" t="str">
        <f>IF(D88="","",'PL.06-REV.02'!J89)</f>
        <v>Enter starting date</v>
      </c>
      <c r="I88" s="8"/>
      <c r="J88" s="8"/>
      <c r="K88" s="13"/>
      <c r="L88" s="13"/>
      <c r="M88" s="13"/>
      <c r="N88" s="13"/>
      <c r="O88" s="13"/>
      <c r="P88" s="13"/>
      <c r="Q88" s="13"/>
      <c r="R88" s="13"/>
      <c r="S88" s="13"/>
      <c r="T88" s="13"/>
      <c r="U88" s="13"/>
      <c r="V88" s="13"/>
      <c r="W88" s="13"/>
      <c r="X88" s="13"/>
      <c r="Y88" s="13"/>
      <c r="Z88" s="13"/>
      <c r="AA88" s="13"/>
      <c r="AB88" s="13"/>
      <c r="AC88" s="13"/>
      <c r="AD88" s="13"/>
      <c r="AE88" s="13"/>
      <c r="AF88" s="13"/>
      <c r="AG88" s="13"/>
      <c r="AH88" s="13"/>
      <c r="AI88" s="13"/>
      <c r="AJ88" s="13"/>
      <c r="AK88" s="13"/>
      <c r="AL88" s="13"/>
      <c r="AM88" s="13"/>
      <c r="AN88" s="13"/>
      <c r="AO88" s="13"/>
      <c r="AP88" s="13"/>
      <c r="AQ88" s="13"/>
      <c r="AR88" s="13"/>
      <c r="AS88" s="13"/>
      <c r="AT88" s="13"/>
      <c r="AU88" s="13"/>
      <c r="AV88" s="13"/>
      <c r="AW88" s="13"/>
      <c r="AX88" s="13"/>
      <c r="AY88" s="13"/>
      <c r="AZ88" s="13"/>
      <c r="BA88" s="13"/>
      <c r="BB88" s="13"/>
      <c r="BC88" s="13"/>
      <c r="BD88" s="13"/>
      <c r="BE88" s="13"/>
      <c r="BF88" s="13"/>
      <c r="BG88" s="13"/>
      <c r="BH88" s="13"/>
      <c r="BI88" s="13"/>
      <c r="BJ88" s="13"/>
      <c r="BK88" s="13"/>
      <c r="BL88" s="13"/>
      <c r="BM88" s="13"/>
      <c r="BN88" s="13"/>
    </row>
    <row r="89" spans="1:66" s="2" customFormat="1" ht="19.2" customHeight="1" thickBot="1" x14ac:dyDescent="0.35">
      <c r="A89" s="17"/>
      <c r="B89" s="17" t="str">
        <f>'PL.06-REV.02'!B90</f>
        <v>Sub</v>
      </c>
      <c r="C89" s="30" t="str">
        <f>'PL.06-REV.02'!C90&amp;" "&amp;'PL.06-REV.02'!D90</f>
        <v>10,07 Hakkımızda Açıklamaları</v>
      </c>
      <c r="D89" s="33" t="str">
        <f>IF('PL.06-REV.02'!E90="","",'PL.06-REV.02'!E90)</f>
        <v>Marka Yetkilisi, Mağaza Müdürü, Kurumsal İletişim</v>
      </c>
      <c r="E89" s="31">
        <f>IF(D89="","",'PL.06-REV.02'!H90)</f>
        <v>10</v>
      </c>
      <c r="F89" s="32">
        <f>IF(D89="","",'PL.06-REV.02'!F90)</f>
        <v>0</v>
      </c>
      <c r="G89" s="34">
        <f>IF(D89="","",'PL.06-REV.02'!I90)</f>
        <v>0</v>
      </c>
      <c r="H89" s="34" t="str">
        <f>IF(D89="","",'PL.06-REV.02'!J90)</f>
        <v>Enter starting date</v>
      </c>
      <c r="I89" s="8"/>
      <c r="J89" s="8"/>
      <c r="K89" s="13"/>
      <c r="L89" s="13"/>
      <c r="M89" s="13"/>
      <c r="N89" s="13"/>
      <c r="O89" s="13"/>
      <c r="P89" s="13"/>
      <c r="Q89" s="13"/>
      <c r="R89" s="13"/>
      <c r="S89" s="13"/>
      <c r="T89" s="13"/>
      <c r="U89" s="13"/>
      <c r="V89" s="13"/>
      <c r="W89" s="13"/>
      <c r="X89" s="13"/>
      <c r="Y89" s="13"/>
      <c r="Z89" s="13"/>
      <c r="AA89" s="13"/>
      <c r="AB89" s="13"/>
      <c r="AC89" s="13"/>
      <c r="AD89" s="13"/>
      <c r="AE89" s="13"/>
      <c r="AF89" s="13"/>
      <c r="AG89" s="13"/>
      <c r="AH89" s="13"/>
      <c r="AI89" s="13"/>
      <c r="AJ89" s="13"/>
      <c r="AK89" s="13"/>
      <c r="AL89" s="13"/>
      <c r="AM89" s="13"/>
      <c r="AN89" s="13"/>
      <c r="AO89" s="13"/>
      <c r="AP89" s="13"/>
      <c r="AQ89" s="13"/>
      <c r="AR89" s="13"/>
      <c r="AS89" s="13"/>
      <c r="AT89" s="13"/>
      <c r="AU89" s="13"/>
      <c r="AV89" s="13"/>
      <c r="AW89" s="13"/>
      <c r="AX89" s="13"/>
      <c r="AY89" s="13"/>
      <c r="AZ89" s="13"/>
      <c r="BA89" s="13"/>
      <c r="BB89" s="13"/>
      <c r="BC89" s="13"/>
      <c r="BD89" s="13"/>
      <c r="BE89" s="13"/>
      <c r="BF89" s="13"/>
      <c r="BG89" s="13"/>
      <c r="BH89" s="13"/>
      <c r="BI89" s="13"/>
      <c r="BJ89" s="13"/>
      <c r="BK89" s="13"/>
      <c r="BL89" s="13"/>
      <c r="BM89" s="13"/>
      <c r="BN89" s="13"/>
    </row>
    <row r="90" spans="1:66" s="2" customFormat="1" ht="19.2" customHeight="1" thickBot="1" x14ac:dyDescent="0.35">
      <c r="A90" s="17"/>
      <c r="B90" s="17" t="str">
        <f>'PL.06-REV.02'!B91</f>
        <v>Sub</v>
      </c>
      <c r="C90" s="30" t="str">
        <f>'PL.06-REV.02'!C91&amp;" "&amp;'PL.06-REV.02'!D91</f>
        <v>10,08 Ana Menü Belirlenmesi</v>
      </c>
      <c r="D90" s="33" t="str">
        <f>IF('PL.06-REV.02'!E91="","",'PL.06-REV.02'!E91)</f>
        <v>Marka Yetkilisi, Mağaza Müdürü, Kurumsal İletişim</v>
      </c>
      <c r="E90" s="31">
        <f>IF(D90="","",'PL.06-REV.02'!H91)</f>
        <v>10</v>
      </c>
      <c r="F90" s="32">
        <f>IF(D90="","",'PL.06-REV.02'!F91)</f>
        <v>0</v>
      </c>
      <c r="G90" s="34">
        <f>IF(D90="","",'PL.06-REV.02'!I91)</f>
        <v>0</v>
      </c>
      <c r="H90" s="34" t="str">
        <f>IF(D90="","",'PL.06-REV.02'!J91)</f>
        <v>Enter starting date</v>
      </c>
      <c r="I90" s="8"/>
      <c r="J90" s="8"/>
      <c r="K90" s="13"/>
      <c r="L90" s="13"/>
      <c r="M90" s="13"/>
      <c r="N90" s="13"/>
      <c r="O90" s="13"/>
      <c r="P90" s="13"/>
      <c r="Q90" s="13"/>
      <c r="R90" s="13"/>
      <c r="S90" s="13"/>
      <c r="T90" s="13"/>
      <c r="U90" s="13"/>
      <c r="V90" s="13"/>
      <c r="W90" s="13"/>
      <c r="X90" s="13"/>
      <c r="Y90" s="13"/>
      <c r="Z90" s="13"/>
      <c r="AA90" s="13"/>
      <c r="AB90" s="13"/>
      <c r="AC90" s="13"/>
      <c r="AD90" s="13"/>
      <c r="AE90" s="13"/>
      <c r="AF90" s="13"/>
      <c r="AG90" s="13"/>
      <c r="AH90" s="13"/>
      <c r="AI90" s="13"/>
      <c r="AJ90" s="13"/>
      <c r="AK90" s="13"/>
      <c r="AL90" s="13"/>
      <c r="AM90" s="13"/>
      <c r="AN90" s="13"/>
      <c r="AO90" s="13"/>
      <c r="AP90" s="13"/>
      <c r="AQ90" s="13"/>
      <c r="AR90" s="13"/>
      <c r="AS90" s="13"/>
      <c r="AT90" s="13"/>
      <c r="AU90" s="13"/>
      <c r="AV90" s="13"/>
      <c r="AW90" s="13"/>
      <c r="AX90" s="13"/>
      <c r="AY90" s="13"/>
      <c r="AZ90" s="13"/>
      <c r="BA90" s="13"/>
      <c r="BB90" s="13"/>
      <c r="BC90" s="13"/>
      <c r="BD90" s="13"/>
      <c r="BE90" s="13"/>
      <c r="BF90" s="13"/>
      <c r="BG90" s="13"/>
      <c r="BH90" s="13"/>
      <c r="BI90" s="13"/>
      <c r="BJ90" s="13"/>
      <c r="BK90" s="13"/>
      <c r="BL90" s="13"/>
      <c r="BM90" s="13"/>
      <c r="BN90" s="13"/>
    </row>
    <row r="91" spans="1:66" s="2" customFormat="1" ht="19.2" customHeight="1" thickBot="1" x14ac:dyDescent="0.35">
      <c r="A91" s="17"/>
      <c r="B91" s="17" t="str">
        <f>'PL.06-REV.02'!B92</f>
        <v>Sub</v>
      </c>
      <c r="C91" s="30" t="str">
        <f>'PL.06-REV.02'!C92&amp;" "&amp;'PL.06-REV.02'!D92</f>
        <v>10,09 Footer Menu Belirlenmesi</v>
      </c>
      <c r="D91" s="33" t="str">
        <f>IF('PL.06-REV.02'!E92="","",'PL.06-REV.02'!E92)</f>
        <v>Marka Yetkilisi, Mağaza Müdürü, Kurumsal İletişim</v>
      </c>
      <c r="E91" s="31">
        <f>IF(D91="","",'PL.06-REV.02'!H92)</f>
        <v>10</v>
      </c>
      <c r="F91" s="32">
        <f>IF(D91="","",'PL.06-REV.02'!F92)</f>
        <v>0</v>
      </c>
      <c r="G91" s="34">
        <f>IF(D91="","",'PL.06-REV.02'!I92)</f>
        <v>0</v>
      </c>
      <c r="H91" s="34" t="str">
        <f>IF(D91="","",'PL.06-REV.02'!J92)</f>
        <v>Enter starting date</v>
      </c>
      <c r="I91" s="8"/>
      <c r="J91" s="8"/>
      <c r="K91" s="13"/>
      <c r="L91" s="13"/>
      <c r="M91" s="13"/>
      <c r="N91" s="13"/>
      <c r="O91" s="13"/>
      <c r="P91" s="13"/>
      <c r="Q91" s="13"/>
      <c r="R91" s="13"/>
      <c r="S91" s="13"/>
      <c r="T91" s="13"/>
      <c r="U91" s="13"/>
      <c r="V91" s="13"/>
      <c r="W91" s="13"/>
      <c r="X91" s="13"/>
      <c r="Y91" s="13"/>
      <c r="Z91" s="13"/>
      <c r="AA91" s="13"/>
      <c r="AB91" s="13"/>
      <c r="AC91" s="13"/>
      <c r="AD91" s="13"/>
      <c r="AE91" s="13"/>
      <c r="AF91" s="13"/>
      <c r="AG91" s="13"/>
      <c r="AH91" s="13"/>
      <c r="AI91" s="13"/>
      <c r="AJ91" s="13"/>
      <c r="AK91" s="13"/>
      <c r="AL91" s="13"/>
      <c r="AM91" s="13"/>
      <c r="AN91" s="13"/>
      <c r="AO91" s="13"/>
      <c r="AP91" s="13"/>
      <c r="AQ91" s="13"/>
      <c r="AR91" s="13"/>
      <c r="AS91" s="13"/>
      <c r="AT91" s="13"/>
      <c r="AU91" s="13"/>
      <c r="AV91" s="13"/>
      <c r="AW91" s="13"/>
      <c r="AX91" s="13"/>
      <c r="AY91" s="13"/>
      <c r="AZ91" s="13"/>
      <c r="BA91" s="13"/>
      <c r="BB91" s="13"/>
      <c r="BC91" s="13"/>
      <c r="BD91" s="13"/>
      <c r="BE91" s="13"/>
      <c r="BF91" s="13"/>
      <c r="BG91" s="13"/>
      <c r="BH91" s="13"/>
      <c r="BI91" s="13"/>
      <c r="BJ91" s="13"/>
      <c r="BK91" s="13"/>
      <c r="BL91" s="13"/>
      <c r="BM91" s="13"/>
      <c r="BN91" s="13"/>
    </row>
    <row r="92" spans="1:66" s="2" customFormat="1" ht="19.2" customHeight="1" thickBot="1" x14ac:dyDescent="0.35">
      <c r="A92" s="17"/>
      <c r="B92" s="17" t="str">
        <f>'PL.06-REV.02'!B93</f>
        <v>Sub</v>
      </c>
      <c r="C92" s="30" t="str">
        <f>'PL.06-REV.02'!C93&amp;" "&amp;'PL.06-REV.02'!D93</f>
        <v>10,1 Uygulamalar makaleleri metinleri</v>
      </c>
      <c r="D92" s="33" t="str">
        <f>IF('PL.06-REV.02'!E93="","",'PL.06-REV.02'!E93)</f>
        <v>Marka Yetkilisi, Mağaza Müdürü, Kurumsal İletişim, Kalite Yöneticisi</v>
      </c>
      <c r="E92" s="31">
        <f>IF(D92="","",'PL.06-REV.02'!H93)</f>
        <v>10</v>
      </c>
      <c r="F92" s="32">
        <f>IF(D92="","",'PL.06-REV.02'!F93)</f>
        <v>0</v>
      </c>
      <c r="G92" s="34">
        <f>IF(D92="","",'PL.06-REV.02'!I93)</f>
        <v>0</v>
      </c>
      <c r="H92" s="34">
        <f>IF(D92="","",'PL.06-REV.02'!J93)</f>
        <v>0</v>
      </c>
      <c r="I92" s="8"/>
      <c r="J92" s="8"/>
      <c r="K92" s="13"/>
      <c r="L92" s="13"/>
      <c r="M92" s="13"/>
      <c r="N92" s="13"/>
      <c r="O92" s="13"/>
      <c r="P92" s="13"/>
      <c r="Q92" s="13"/>
      <c r="R92" s="13"/>
      <c r="S92" s="13"/>
      <c r="T92" s="13"/>
      <c r="U92" s="13"/>
      <c r="V92" s="13"/>
      <c r="W92" s="13"/>
      <c r="X92" s="13"/>
      <c r="Y92" s="13"/>
      <c r="Z92" s="13"/>
      <c r="AA92" s="13"/>
      <c r="AB92" s="13"/>
      <c r="AC92" s="13"/>
      <c r="AD92" s="13"/>
      <c r="AE92" s="13"/>
      <c r="AF92" s="13"/>
      <c r="AG92" s="13"/>
      <c r="AH92" s="13"/>
      <c r="AI92" s="13"/>
      <c r="AJ92" s="13"/>
      <c r="AK92" s="13"/>
      <c r="AL92" s="13"/>
      <c r="AM92" s="13"/>
      <c r="AN92" s="13"/>
      <c r="AO92" s="13"/>
      <c r="AP92" s="13"/>
      <c r="AQ92" s="13"/>
      <c r="AR92" s="13"/>
      <c r="AS92" s="13"/>
      <c r="AT92" s="13"/>
      <c r="AU92" s="13"/>
      <c r="AV92" s="13"/>
      <c r="AW92" s="13"/>
      <c r="AX92" s="13"/>
      <c r="AY92" s="13"/>
      <c r="AZ92" s="13"/>
      <c r="BA92" s="13"/>
      <c r="BB92" s="13"/>
      <c r="BC92" s="13"/>
      <c r="BD92" s="13"/>
      <c r="BE92" s="13"/>
      <c r="BF92" s="13"/>
      <c r="BG92" s="13"/>
      <c r="BH92" s="13"/>
      <c r="BI92" s="13"/>
      <c r="BJ92" s="13"/>
      <c r="BK92" s="13"/>
      <c r="BL92" s="13"/>
      <c r="BM92" s="13"/>
      <c r="BN92" s="13"/>
    </row>
    <row r="93" spans="1:66" s="2" customFormat="1" ht="19.2" customHeight="1" thickBot="1" x14ac:dyDescent="0.35">
      <c r="A93" s="17"/>
      <c r="B93" s="17" t="str">
        <f>'PL.06-REV.02'!B94</f>
        <v>Sub</v>
      </c>
      <c r="C93" s="30" t="str">
        <f>'PL.06-REV.02'!C94&amp;" "&amp;'PL.06-REV.02'!D94</f>
        <v>10,11 Sürdürülebilirlik ve doğaya katkı ile ilgili makale metinleri</v>
      </c>
      <c r="D93" s="33" t="str">
        <f>IF('PL.06-REV.02'!E94="","",'PL.06-REV.02'!E94)</f>
        <v>Marka Yetkilisi, Mağaza Müdürü, Kurumsal İletişim, Kalite Yöneticisi</v>
      </c>
      <c r="E93" s="31">
        <f>IF(D93="","",'PL.06-REV.02'!H94)</f>
        <v>10</v>
      </c>
      <c r="F93" s="32">
        <f>IF(D93="","",'PL.06-REV.02'!F94)</f>
        <v>0</v>
      </c>
      <c r="G93" s="34">
        <f>IF(D93="","",'PL.06-REV.02'!I94)</f>
        <v>0</v>
      </c>
      <c r="H93" s="34" t="str">
        <f>IF(D93="","",'PL.06-REV.02'!J94)</f>
        <v>Enter starting date</v>
      </c>
      <c r="I93" s="8"/>
      <c r="J93" s="8"/>
      <c r="K93" s="13"/>
      <c r="L93" s="13"/>
      <c r="M93" s="13"/>
      <c r="N93" s="13"/>
      <c r="O93" s="13"/>
      <c r="P93" s="13"/>
      <c r="Q93" s="13"/>
      <c r="R93" s="13"/>
      <c r="S93" s="13"/>
      <c r="T93" s="13"/>
      <c r="U93" s="13"/>
      <c r="V93" s="13"/>
      <c r="W93" s="13"/>
      <c r="X93" s="13"/>
      <c r="Y93" s="13"/>
      <c r="Z93" s="13"/>
      <c r="AA93" s="13"/>
      <c r="AB93" s="13"/>
      <c r="AC93" s="13"/>
      <c r="AD93" s="13"/>
      <c r="AE93" s="13"/>
      <c r="AF93" s="13"/>
      <c r="AG93" s="13"/>
      <c r="AH93" s="13"/>
      <c r="AI93" s="13"/>
      <c r="AJ93" s="13"/>
      <c r="AK93" s="13"/>
      <c r="AL93" s="13"/>
      <c r="AM93" s="13"/>
      <c r="AN93" s="13"/>
      <c r="AO93" s="13"/>
      <c r="AP93" s="13"/>
      <c r="AQ93" s="13"/>
      <c r="AR93" s="13"/>
      <c r="AS93" s="13"/>
      <c r="AT93" s="13"/>
      <c r="AU93" s="13"/>
      <c r="AV93" s="13"/>
      <c r="AW93" s="13"/>
      <c r="AX93" s="13"/>
      <c r="AY93" s="13"/>
      <c r="AZ93" s="13"/>
      <c r="BA93" s="13"/>
      <c r="BB93" s="13"/>
      <c r="BC93" s="13"/>
      <c r="BD93" s="13"/>
      <c r="BE93" s="13"/>
      <c r="BF93" s="13"/>
      <c r="BG93" s="13"/>
      <c r="BH93" s="13"/>
      <c r="BI93" s="13"/>
      <c r="BJ93" s="13"/>
      <c r="BK93" s="13"/>
      <c r="BL93" s="13"/>
      <c r="BM93" s="13"/>
      <c r="BN93" s="13"/>
    </row>
    <row r="94" spans="1:66" s="2" customFormat="1" ht="19.2" customHeight="1" thickBot="1" x14ac:dyDescent="0.35">
      <c r="A94" s="17"/>
      <c r="B94" s="17" t="str">
        <f>'PL.06-REV.02'!B95</f>
        <v>Sub</v>
      </c>
      <c r="C94" s="30" t="str">
        <f>'PL.06-REV.02'!C95&amp;" "&amp;'PL.06-REV.02'!D95</f>
        <v>10,12 Kullanılan Teknoloji ile ilgili makale metinleri</v>
      </c>
      <c r="D94" s="33" t="str">
        <f>IF('PL.06-REV.02'!E95="","",'PL.06-REV.02'!E95)</f>
        <v>Marka Yetkilisi, Mağaza Müdürü, Kurumsal İletişim, Kalite Yöneticisi</v>
      </c>
      <c r="E94" s="31">
        <f>IF(D94="","",'PL.06-REV.02'!H95)</f>
        <v>10</v>
      </c>
      <c r="F94" s="32">
        <f>IF(D94="","",'PL.06-REV.02'!F95)</f>
        <v>0</v>
      </c>
      <c r="G94" s="34">
        <f>IF(D94="","",'PL.06-REV.02'!I95)</f>
        <v>0</v>
      </c>
      <c r="H94" s="34" t="str">
        <f>IF(D94="","",'PL.06-REV.02'!J95)</f>
        <v>Enter starting date</v>
      </c>
      <c r="I94" s="8"/>
      <c r="J94" s="8"/>
      <c r="K94" s="13"/>
      <c r="L94" s="13"/>
      <c r="M94" s="13"/>
      <c r="N94" s="13"/>
      <c r="O94" s="13"/>
      <c r="P94" s="13"/>
      <c r="Q94" s="13"/>
      <c r="R94" s="13"/>
      <c r="S94" s="13"/>
      <c r="T94" s="13"/>
      <c r="U94" s="13"/>
      <c r="V94" s="13"/>
      <c r="W94" s="13"/>
      <c r="X94" s="13"/>
      <c r="Y94" s="13"/>
      <c r="Z94" s="13"/>
      <c r="AA94" s="13"/>
      <c r="AB94" s="13"/>
      <c r="AC94" s="13"/>
      <c r="AD94" s="13"/>
      <c r="AE94" s="13"/>
      <c r="AF94" s="13"/>
      <c r="AG94" s="13"/>
      <c r="AH94" s="13"/>
      <c r="AI94" s="13"/>
      <c r="AJ94" s="13"/>
      <c r="AK94" s="13"/>
      <c r="AL94" s="13"/>
      <c r="AM94" s="13"/>
      <c r="AN94" s="13"/>
      <c r="AO94" s="13"/>
      <c r="AP94" s="13"/>
      <c r="AQ94" s="13"/>
      <c r="AR94" s="13"/>
      <c r="AS94" s="13"/>
      <c r="AT94" s="13"/>
      <c r="AU94" s="13"/>
      <c r="AV94" s="13"/>
      <c r="AW94" s="13"/>
      <c r="AX94" s="13"/>
      <c r="AY94" s="13"/>
      <c r="AZ94" s="13"/>
      <c r="BA94" s="13"/>
      <c r="BB94" s="13"/>
      <c r="BC94" s="13"/>
      <c r="BD94" s="13"/>
      <c r="BE94" s="13"/>
      <c r="BF94" s="13"/>
      <c r="BG94" s="13"/>
      <c r="BH94" s="13"/>
      <c r="BI94" s="13"/>
      <c r="BJ94" s="13"/>
      <c r="BK94" s="13"/>
      <c r="BL94" s="13"/>
      <c r="BM94" s="13"/>
      <c r="BN94" s="13"/>
    </row>
    <row r="95" spans="1:66" s="2" customFormat="1" ht="19.2" customHeight="1" thickBot="1" x14ac:dyDescent="0.35">
      <c r="A95" s="17"/>
      <c r="B95" s="17" t="str">
        <f>'PL.06-REV.02'!B96</f>
        <v>Closure</v>
      </c>
      <c r="C95" s="30" t="str">
        <f>'PL.06-REV.02'!C96&amp;" "&amp;'PL.06-REV.02'!D96</f>
        <v>10,13 Faz Kapanışı (İleri fazların planlanan tarihlerinin revizesi / Gerçekleşme tarihlerinin girişi / Tehdit ve Fırsatların güncellenmesi, rapor hazırlanması, Arşiv güncellemesi)</v>
      </c>
      <c r="D95" s="33" t="str">
        <f>IF('PL.06-REV.02'!E96="","",'PL.06-REV.02'!E96)</f>
        <v>Proje Yöneticisi</v>
      </c>
      <c r="E95" s="31">
        <f>IF(D95="","",'PL.06-REV.02'!H96)</f>
        <v>2</v>
      </c>
      <c r="F95" s="32">
        <f>IF(D95="","",'PL.06-REV.02'!F96)</f>
        <v>0</v>
      </c>
      <c r="G95" s="34">
        <f>IF(D95="","",'PL.06-REV.02'!I96)</f>
        <v>0</v>
      </c>
      <c r="H95" s="34" t="str">
        <f>IF(D95="","",'PL.06-REV.02'!J96)</f>
        <v>Enter starting date</v>
      </c>
      <c r="I95" s="8"/>
      <c r="J95" s="8"/>
      <c r="K95" s="13"/>
      <c r="L95" s="13"/>
      <c r="M95" s="13"/>
      <c r="N95" s="13"/>
      <c r="O95" s="13"/>
      <c r="P95" s="13"/>
      <c r="Q95" s="13"/>
      <c r="R95" s="13"/>
      <c r="S95" s="13"/>
      <c r="T95" s="13"/>
      <c r="U95" s="13"/>
      <c r="V95" s="13"/>
      <c r="W95" s="13"/>
      <c r="X95" s="13"/>
      <c r="Y95" s="13"/>
      <c r="Z95" s="13"/>
      <c r="AA95" s="13"/>
      <c r="AB95" s="13"/>
      <c r="AC95" s="13"/>
      <c r="AD95" s="13"/>
      <c r="AE95" s="13"/>
      <c r="AF95" s="13"/>
      <c r="AG95" s="13"/>
      <c r="AH95" s="13"/>
      <c r="AI95" s="13"/>
      <c r="AJ95" s="13"/>
      <c r="AK95" s="13"/>
      <c r="AL95" s="13"/>
      <c r="AM95" s="13"/>
      <c r="AN95" s="13"/>
      <c r="AO95" s="13"/>
      <c r="AP95" s="13"/>
      <c r="AQ95" s="13"/>
      <c r="AR95" s="13"/>
      <c r="AS95" s="13"/>
      <c r="AT95" s="13"/>
      <c r="AU95" s="13"/>
      <c r="AV95" s="13"/>
      <c r="AW95" s="13"/>
      <c r="AX95" s="13"/>
      <c r="AY95" s="13"/>
      <c r="AZ95" s="13"/>
      <c r="BA95" s="13"/>
      <c r="BB95" s="13"/>
      <c r="BC95" s="13"/>
      <c r="BD95" s="13"/>
      <c r="BE95" s="13"/>
      <c r="BF95" s="13"/>
      <c r="BG95" s="13"/>
      <c r="BH95" s="13"/>
      <c r="BI95" s="13"/>
      <c r="BJ95" s="13"/>
      <c r="BK95" s="13"/>
      <c r="BL95" s="13"/>
      <c r="BM95" s="13"/>
      <c r="BN95" s="13"/>
    </row>
    <row r="96" spans="1:66" s="2" customFormat="1" ht="19.2" customHeight="1" thickBot="1" x14ac:dyDescent="0.35">
      <c r="A96" s="17"/>
      <c r="B96" s="17" t="str">
        <f>'PL.06-REV.02'!B97</f>
        <v>Main</v>
      </c>
      <c r="C96" s="30" t="str">
        <f>'PL.06-REV.02'!C97&amp;" "&amp;'PL.06-REV.02'!D97</f>
        <v>11 GDPR / KVKK</v>
      </c>
      <c r="D96" s="33" t="str">
        <f>IF('PL.06-REV.02'!E97="","",'PL.06-REV.02'!E97)</f>
        <v>IT</v>
      </c>
      <c r="E96" s="31">
        <f>IF(D96="","",'PL.06-REV.02'!H97)</f>
        <v>3</v>
      </c>
      <c r="F96" s="32">
        <f>IF(D96="","",'PL.06-REV.02'!F97)</f>
        <v>0</v>
      </c>
      <c r="G96" s="34">
        <f>IF(D96="","",'PL.06-REV.02'!I97)</f>
        <v>0</v>
      </c>
      <c r="H96" s="34" t="str">
        <f>IF(D96="","",'PL.06-REV.02'!J97)</f>
        <v>Enter starting date</v>
      </c>
      <c r="I96" s="8"/>
      <c r="J96" s="8"/>
      <c r="K96" s="13"/>
      <c r="L96" s="13"/>
      <c r="M96" s="13"/>
      <c r="N96" s="13"/>
      <c r="O96" s="13"/>
      <c r="P96" s="13"/>
      <c r="Q96" s="13"/>
      <c r="R96" s="13"/>
      <c r="S96" s="13"/>
      <c r="T96" s="13"/>
      <c r="U96" s="13"/>
      <c r="V96" s="13"/>
      <c r="W96" s="13"/>
      <c r="X96" s="13"/>
      <c r="Y96" s="13"/>
      <c r="Z96" s="13"/>
      <c r="AA96" s="13"/>
      <c r="AB96" s="13"/>
      <c r="AC96" s="13"/>
      <c r="AD96" s="13"/>
      <c r="AE96" s="13"/>
      <c r="AF96" s="13"/>
      <c r="AG96" s="13"/>
      <c r="AH96" s="13"/>
      <c r="AI96" s="13"/>
      <c r="AJ96" s="13"/>
      <c r="AK96" s="13"/>
      <c r="AL96" s="13"/>
      <c r="AM96" s="13"/>
      <c r="AN96" s="13"/>
      <c r="AO96" s="13"/>
      <c r="AP96" s="13"/>
      <c r="AQ96" s="13"/>
      <c r="AR96" s="13"/>
      <c r="AS96" s="13"/>
      <c r="AT96" s="13"/>
      <c r="AU96" s="13"/>
      <c r="AV96" s="13"/>
      <c r="AW96" s="13"/>
      <c r="AX96" s="13"/>
      <c r="AY96" s="13"/>
      <c r="AZ96" s="13"/>
      <c r="BA96" s="13"/>
      <c r="BB96" s="13"/>
      <c r="BC96" s="13"/>
      <c r="BD96" s="13"/>
      <c r="BE96" s="13"/>
      <c r="BF96" s="13"/>
      <c r="BG96" s="13"/>
      <c r="BH96" s="13"/>
      <c r="BI96" s="13"/>
      <c r="BJ96" s="13"/>
      <c r="BK96" s="13"/>
      <c r="BL96" s="13"/>
      <c r="BM96" s="13"/>
      <c r="BN96" s="13"/>
    </row>
    <row r="97" spans="1:66" s="2" customFormat="1" ht="19.2" customHeight="1" thickBot="1" x14ac:dyDescent="0.35">
      <c r="A97" s="17"/>
      <c r="B97" s="17" t="str">
        <f>'PL.06-REV.02'!B98</f>
        <v>Sub</v>
      </c>
      <c r="C97" s="30" t="str">
        <f>'PL.06-REV.02'!C98&amp;" "&amp;'PL.06-REV.02'!D98</f>
        <v>11,01 Uyarı görünümünün ayarlanması</v>
      </c>
      <c r="D97" s="33" t="str">
        <f>IF('PL.06-REV.02'!E98="","",'PL.06-REV.02'!E98)</f>
        <v>IT</v>
      </c>
      <c r="E97" s="31">
        <f>IF(D97="","",'PL.06-REV.02'!H98)</f>
        <v>1</v>
      </c>
      <c r="F97" s="32">
        <f>IF(D97="","",'PL.06-REV.02'!F98)</f>
        <v>0</v>
      </c>
      <c r="G97" s="34">
        <f>IF(D97="","",'PL.06-REV.02'!I98)</f>
        <v>0</v>
      </c>
      <c r="H97" s="34" t="str">
        <f>IF(D97="","",'PL.06-REV.02'!J98)</f>
        <v>Enter starting date</v>
      </c>
      <c r="I97" s="8"/>
      <c r="J97" s="8"/>
      <c r="K97" s="13"/>
      <c r="L97" s="13"/>
      <c r="M97" s="13"/>
      <c r="N97" s="13"/>
      <c r="O97" s="13"/>
      <c r="P97" s="13"/>
      <c r="Q97" s="13"/>
      <c r="R97" s="13"/>
      <c r="S97" s="13"/>
      <c r="T97" s="13"/>
      <c r="U97" s="13"/>
      <c r="V97" s="13"/>
      <c r="W97" s="13"/>
      <c r="X97" s="13"/>
      <c r="Y97" s="13"/>
      <c r="Z97" s="13"/>
      <c r="AA97" s="13"/>
      <c r="AB97" s="13"/>
      <c r="AC97" s="13"/>
      <c r="AD97" s="13"/>
      <c r="AE97" s="13"/>
      <c r="AF97" s="13"/>
      <c r="AG97" s="13"/>
      <c r="AH97" s="13"/>
      <c r="AI97" s="13"/>
      <c r="AJ97" s="13"/>
      <c r="AK97" s="13"/>
      <c r="AL97" s="13"/>
      <c r="AM97" s="13"/>
      <c r="AN97" s="13"/>
      <c r="AO97" s="13"/>
      <c r="AP97" s="13"/>
      <c r="AQ97" s="13"/>
      <c r="AR97" s="13"/>
      <c r="AS97" s="13"/>
      <c r="AT97" s="13"/>
      <c r="AU97" s="13"/>
      <c r="AV97" s="13"/>
      <c r="AW97" s="13"/>
      <c r="AX97" s="13"/>
      <c r="AY97" s="13"/>
      <c r="AZ97" s="13"/>
      <c r="BA97" s="13"/>
      <c r="BB97" s="13"/>
      <c r="BC97" s="13"/>
      <c r="BD97" s="13"/>
      <c r="BE97" s="13"/>
      <c r="BF97" s="13"/>
      <c r="BG97" s="13"/>
      <c r="BH97" s="13"/>
      <c r="BI97" s="13"/>
      <c r="BJ97" s="13"/>
      <c r="BK97" s="13"/>
      <c r="BL97" s="13"/>
      <c r="BM97" s="13"/>
      <c r="BN97" s="13"/>
    </row>
    <row r="98" spans="1:66" s="2" customFormat="1" ht="19.2" customHeight="1" thickBot="1" x14ac:dyDescent="0.35">
      <c r="A98" s="17"/>
      <c r="B98" s="17" t="str">
        <f>'PL.06-REV.02'!B99</f>
        <v>Sub</v>
      </c>
      <c r="C98" s="30" t="str">
        <f>'PL.06-REV.02'!C99&amp;" "&amp;'PL.06-REV.02'!D99</f>
        <v>11,02 Red eden kullanıcı için Script blok özelliği ayarlanması</v>
      </c>
      <c r="D98" s="33" t="str">
        <f>IF('PL.06-REV.02'!E99="","",'PL.06-REV.02'!E99)</f>
        <v>IT</v>
      </c>
      <c r="E98" s="31">
        <f>IF(D98="","",'PL.06-REV.02'!H99)</f>
        <v>1</v>
      </c>
      <c r="F98" s="32">
        <f>IF(D98="","",'PL.06-REV.02'!F99)</f>
        <v>0</v>
      </c>
      <c r="G98" s="34">
        <f>IF(D98="","",'PL.06-REV.02'!I99)</f>
        <v>0</v>
      </c>
      <c r="H98" s="34" t="str">
        <f>IF(D98="","",'PL.06-REV.02'!J99)</f>
        <v>Enter starting date</v>
      </c>
      <c r="I98" s="8"/>
      <c r="J98" s="8"/>
      <c r="K98" s="13"/>
      <c r="L98" s="13"/>
      <c r="M98" s="13"/>
      <c r="N98" s="13"/>
      <c r="O98" s="13"/>
      <c r="P98" s="13"/>
      <c r="Q98" s="13"/>
      <c r="R98" s="13"/>
      <c r="S98" s="13"/>
      <c r="T98" s="13"/>
      <c r="U98" s="13"/>
      <c r="V98" s="13"/>
      <c r="W98" s="13"/>
      <c r="X98" s="13"/>
      <c r="Y98" s="13"/>
      <c r="Z98" s="13"/>
      <c r="AA98" s="13"/>
      <c r="AB98" s="13"/>
      <c r="AC98" s="13"/>
      <c r="AD98" s="13"/>
      <c r="AE98" s="13"/>
      <c r="AF98" s="13"/>
      <c r="AG98" s="13"/>
      <c r="AH98" s="13"/>
      <c r="AI98" s="13"/>
      <c r="AJ98" s="13"/>
      <c r="AK98" s="13"/>
      <c r="AL98" s="13"/>
      <c r="AM98" s="13"/>
      <c r="AN98" s="13"/>
      <c r="AO98" s="13"/>
      <c r="AP98" s="13"/>
      <c r="AQ98" s="13"/>
      <c r="AR98" s="13"/>
      <c r="AS98" s="13"/>
      <c r="AT98" s="13"/>
      <c r="AU98" s="13"/>
      <c r="AV98" s="13"/>
      <c r="AW98" s="13"/>
      <c r="AX98" s="13"/>
      <c r="AY98" s="13"/>
      <c r="AZ98" s="13"/>
      <c r="BA98" s="13"/>
      <c r="BB98" s="13"/>
      <c r="BC98" s="13"/>
      <c r="BD98" s="13"/>
      <c r="BE98" s="13"/>
      <c r="BF98" s="13"/>
      <c r="BG98" s="13"/>
      <c r="BH98" s="13"/>
      <c r="BI98" s="13"/>
      <c r="BJ98" s="13"/>
      <c r="BK98" s="13"/>
      <c r="BL98" s="13"/>
      <c r="BM98" s="13"/>
      <c r="BN98" s="13"/>
    </row>
    <row r="99" spans="1:66" s="2" customFormat="1" ht="19.2" customHeight="1" thickBot="1" x14ac:dyDescent="0.35">
      <c r="A99" s="17"/>
      <c r="B99" s="17" t="str">
        <f>'PL.06-REV.02'!B100</f>
        <v>Closure</v>
      </c>
      <c r="C99" s="30" t="str">
        <f>'PL.06-REV.02'!C100&amp;" "&amp;'PL.06-REV.02'!D100</f>
        <v>11,03 Faz Kapanışı (İleri fazların planlanan tarihlerinin revizesi / Gerçekleşme tarihlerinin girişi / Tehdit ve Fırsatların güncellenmesi, rapor hazırlanması, Arşiv güncellemesi)</v>
      </c>
      <c r="D99" s="33" t="str">
        <f>IF('PL.06-REV.02'!E100="","",'PL.06-REV.02'!E100)</f>
        <v>Proje Yöneticisi</v>
      </c>
      <c r="E99" s="31">
        <f>IF(D99="","",'PL.06-REV.02'!H100)</f>
        <v>2</v>
      </c>
      <c r="F99" s="32">
        <f>IF(D99="","",'PL.06-REV.02'!F100)</f>
        <v>0</v>
      </c>
      <c r="G99" s="34">
        <f>IF(D99="","",'PL.06-REV.02'!I100)</f>
        <v>0</v>
      </c>
      <c r="H99" s="34" t="str">
        <f>IF(D99="","",'PL.06-REV.02'!J100)</f>
        <v>Enter starting date</v>
      </c>
      <c r="I99" s="8"/>
      <c r="J99" s="8"/>
      <c r="K99" s="13"/>
      <c r="L99" s="13"/>
      <c r="M99" s="13"/>
      <c r="N99" s="13"/>
      <c r="O99" s="13"/>
      <c r="P99" s="13"/>
      <c r="Q99" s="13"/>
      <c r="R99" s="13"/>
      <c r="S99" s="13"/>
      <c r="T99" s="13"/>
      <c r="U99" s="13"/>
      <c r="V99" s="13"/>
      <c r="W99" s="13"/>
      <c r="X99" s="13"/>
      <c r="Y99" s="13"/>
      <c r="Z99" s="13"/>
      <c r="AA99" s="13"/>
      <c r="AB99" s="13"/>
      <c r="AC99" s="13"/>
      <c r="AD99" s="13"/>
      <c r="AE99" s="13"/>
      <c r="AF99" s="13"/>
      <c r="AG99" s="13"/>
      <c r="AH99" s="13"/>
      <c r="AI99" s="13"/>
      <c r="AJ99" s="13"/>
      <c r="AK99" s="13"/>
      <c r="AL99" s="13"/>
      <c r="AM99" s="13"/>
      <c r="AN99" s="13"/>
      <c r="AO99" s="13"/>
      <c r="AP99" s="13"/>
      <c r="AQ99" s="13"/>
      <c r="AR99" s="13"/>
      <c r="AS99" s="13"/>
      <c r="AT99" s="13"/>
      <c r="AU99" s="13"/>
      <c r="AV99" s="13"/>
      <c r="AW99" s="13"/>
      <c r="AX99" s="13"/>
      <c r="AY99" s="13"/>
      <c r="AZ99" s="13"/>
      <c r="BA99" s="13"/>
      <c r="BB99" s="13"/>
      <c r="BC99" s="13"/>
      <c r="BD99" s="13"/>
      <c r="BE99" s="13"/>
      <c r="BF99" s="13"/>
      <c r="BG99" s="13"/>
      <c r="BH99" s="13"/>
      <c r="BI99" s="13"/>
      <c r="BJ99" s="13"/>
      <c r="BK99" s="13"/>
      <c r="BL99" s="13"/>
      <c r="BM99" s="13"/>
      <c r="BN99" s="13"/>
    </row>
    <row r="100" spans="1:66" s="2" customFormat="1" ht="19.2" customHeight="1" thickBot="1" x14ac:dyDescent="0.35">
      <c r="A100" s="17" t="s">
        <v>12</v>
      </c>
      <c r="B100" s="17" t="str">
        <f>'PL.06-REV.02'!B101</f>
        <v>Main</v>
      </c>
      <c r="C100" s="30" t="str">
        <f>'PL.06-REV.02'!C101&amp;" "&amp;'PL.06-REV.02'!D101</f>
        <v>12 İçerik Metinlerinin Çevirisi, Kontrolü ve Girişi</v>
      </c>
      <c r="D100" s="33" t="str">
        <f>IF('PL.06-REV.02'!E101="","",'PL.06-REV.02'!E101)</f>
        <v>Mağaza Müdürü</v>
      </c>
      <c r="E100" s="31">
        <f>IF(D100="","",'PL.06-REV.02'!H101)</f>
        <v>18</v>
      </c>
      <c r="F100" s="32">
        <f>IF(D100="","",'PL.06-REV.02'!F101)</f>
        <v>0</v>
      </c>
      <c r="G100" s="34">
        <f>IF(D100="","",'PL.06-REV.02'!I101)</f>
        <v>0</v>
      </c>
      <c r="H100" s="34">
        <f>IF(D100="","",'PL.06-REV.02'!J101)</f>
        <v>0</v>
      </c>
      <c r="I100" s="8"/>
      <c r="J100" s="8">
        <f t="shared" si="6"/>
        <v>1</v>
      </c>
      <c r="K100" s="13"/>
      <c r="L100" s="13"/>
      <c r="M100" s="13"/>
      <c r="N100" s="13"/>
      <c r="O100" s="13"/>
      <c r="P100" s="13"/>
      <c r="Q100" s="13"/>
      <c r="R100" s="13"/>
      <c r="S100" s="13"/>
      <c r="T100" s="13"/>
      <c r="U100" s="13"/>
      <c r="V100" s="13"/>
      <c r="W100" s="14"/>
      <c r="X100" s="14"/>
      <c r="Y100" s="13"/>
      <c r="Z100" s="13"/>
      <c r="AA100" s="13"/>
      <c r="AB100" s="13"/>
      <c r="AC100" s="13"/>
      <c r="AD100" s="13"/>
      <c r="AE100" s="13"/>
      <c r="AF100" s="13"/>
      <c r="AG100" s="13"/>
      <c r="AH100" s="13"/>
      <c r="AI100" s="13"/>
      <c r="AJ100" s="13"/>
      <c r="AK100" s="13"/>
      <c r="AL100" s="13"/>
      <c r="AM100" s="13"/>
      <c r="AN100" s="13"/>
      <c r="AO100" s="13"/>
      <c r="AP100" s="13"/>
      <c r="AQ100" s="13"/>
      <c r="AR100" s="13"/>
      <c r="AS100" s="13"/>
      <c r="AT100" s="13"/>
      <c r="AU100" s="13"/>
      <c r="AV100" s="13"/>
      <c r="AW100" s="13"/>
      <c r="AX100" s="13"/>
      <c r="AY100" s="13"/>
      <c r="AZ100" s="13"/>
      <c r="BA100" s="13"/>
      <c r="BB100" s="13"/>
      <c r="BC100" s="13"/>
      <c r="BD100" s="13"/>
      <c r="BE100" s="13"/>
      <c r="BF100" s="13"/>
      <c r="BG100" s="13"/>
      <c r="BH100" s="13"/>
      <c r="BI100" s="13"/>
      <c r="BJ100" s="13"/>
      <c r="BK100" s="13"/>
      <c r="BL100" s="13"/>
      <c r="BM100" s="13"/>
      <c r="BN100" s="13"/>
    </row>
    <row r="101" spans="1:66" s="2" customFormat="1" ht="19.2" customHeight="1" thickBot="1" x14ac:dyDescent="0.35">
      <c r="A101" s="17"/>
      <c r="B101" s="17" t="str">
        <f>'PL.06-REV.02'!B102</f>
        <v>Sub</v>
      </c>
      <c r="C101" s="30" t="str">
        <f>'PL.06-REV.02'!C102&amp;" "&amp;'PL.06-REV.02'!D102</f>
        <v>12,01 Logo slogan tercümesi</v>
      </c>
      <c r="D101" s="33" t="str">
        <f>IF('PL.06-REV.02'!E102="","",'PL.06-REV.02'!E102)</f>
        <v>Mağaza Personeli</v>
      </c>
      <c r="E101" s="31">
        <f>IF(D101="","",'PL.06-REV.02'!H102)</f>
        <v>1</v>
      </c>
      <c r="F101" s="32">
        <f>IF(D101="","",'PL.06-REV.02'!F102)</f>
        <v>0</v>
      </c>
      <c r="G101" s="34">
        <f>IF(D101="","",'PL.06-REV.02'!I102)</f>
        <v>0</v>
      </c>
      <c r="H101" s="34" t="str">
        <f>IF(D101="","",'PL.06-REV.02'!J102)</f>
        <v>Enter starting date</v>
      </c>
      <c r="I101" s="8"/>
      <c r="J101" s="8"/>
      <c r="K101" s="13"/>
      <c r="L101" s="13"/>
      <c r="M101" s="13"/>
      <c r="N101" s="13"/>
      <c r="O101" s="13"/>
      <c r="P101" s="13"/>
      <c r="Q101" s="13"/>
      <c r="R101" s="13"/>
      <c r="S101" s="13"/>
      <c r="T101" s="13"/>
      <c r="U101" s="13"/>
      <c r="V101" s="13"/>
      <c r="W101" s="14"/>
      <c r="X101" s="14"/>
      <c r="Y101" s="13"/>
      <c r="Z101" s="13"/>
      <c r="AA101" s="13"/>
      <c r="AB101" s="13"/>
      <c r="AC101" s="13"/>
      <c r="AD101" s="13"/>
      <c r="AE101" s="13"/>
      <c r="AF101" s="13"/>
      <c r="AG101" s="13"/>
      <c r="AH101" s="13"/>
      <c r="AI101" s="13"/>
      <c r="AJ101" s="13"/>
      <c r="AK101" s="13"/>
      <c r="AL101" s="13"/>
      <c r="AM101" s="13"/>
      <c r="AN101" s="13"/>
      <c r="AO101" s="13"/>
      <c r="AP101" s="13"/>
      <c r="AQ101" s="13"/>
      <c r="AR101" s="13"/>
      <c r="AS101" s="13"/>
      <c r="AT101" s="13"/>
      <c r="AU101" s="13"/>
      <c r="AV101" s="13"/>
      <c r="AW101" s="13"/>
      <c r="AX101" s="13"/>
      <c r="AY101" s="13"/>
      <c r="AZ101" s="13"/>
      <c r="BA101" s="13"/>
      <c r="BB101" s="13"/>
      <c r="BC101" s="13"/>
      <c r="BD101" s="13"/>
      <c r="BE101" s="13"/>
      <c r="BF101" s="13"/>
      <c r="BG101" s="13"/>
      <c r="BH101" s="13"/>
      <c r="BI101" s="13"/>
      <c r="BJ101" s="13"/>
      <c r="BK101" s="13"/>
      <c r="BL101" s="13"/>
      <c r="BM101" s="13"/>
      <c r="BN101" s="13"/>
    </row>
    <row r="102" spans="1:66" s="2" customFormat="1" ht="19.2" customHeight="1" thickBot="1" x14ac:dyDescent="0.35">
      <c r="A102" s="17"/>
      <c r="B102" s="17" t="str">
        <f>'PL.06-REV.02'!B103</f>
        <v>Sub</v>
      </c>
      <c r="C102" s="30" t="str">
        <f>'PL.06-REV.02'!C103&amp;" "&amp;'PL.06-REV.02'!D103</f>
        <v>12,02 Gizlilik Sözleşmesinin tercümesi</v>
      </c>
      <c r="D102" s="33" t="str">
        <f>IF('PL.06-REV.02'!E103="","",'PL.06-REV.02'!E103)</f>
        <v>Mağaza Personeli</v>
      </c>
      <c r="E102" s="31">
        <f>IF(D102="","",'PL.06-REV.02'!H103)</f>
        <v>1</v>
      </c>
      <c r="F102" s="32">
        <f>IF(D102="","",'PL.06-REV.02'!F103)</f>
        <v>0</v>
      </c>
      <c r="G102" s="34">
        <f>IF(D102="","",'PL.06-REV.02'!I103)</f>
        <v>0</v>
      </c>
      <c r="H102" s="34" t="str">
        <f>IF(D102="","",'PL.06-REV.02'!J103)</f>
        <v>Enter starting date</v>
      </c>
      <c r="I102" s="8"/>
      <c r="J102" s="8"/>
      <c r="K102" s="13"/>
      <c r="L102" s="13"/>
      <c r="M102" s="13"/>
      <c r="N102" s="13"/>
      <c r="O102" s="13"/>
      <c r="P102" s="13"/>
      <c r="Q102" s="13"/>
      <c r="R102" s="13"/>
      <c r="S102" s="13"/>
      <c r="T102" s="13"/>
      <c r="U102" s="13"/>
      <c r="V102" s="13"/>
      <c r="W102" s="14"/>
      <c r="X102" s="14"/>
      <c r="Y102" s="13"/>
      <c r="Z102" s="13"/>
      <c r="AA102" s="13"/>
      <c r="AB102" s="13"/>
      <c r="AC102" s="13"/>
      <c r="AD102" s="13"/>
      <c r="AE102" s="13"/>
      <c r="AF102" s="13"/>
      <c r="AG102" s="13"/>
      <c r="AH102" s="13"/>
      <c r="AI102" s="13"/>
      <c r="AJ102" s="13"/>
      <c r="AK102" s="13"/>
      <c r="AL102" s="13"/>
      <c r="AM102" s="13"/>
      <c r="AN102" s="13"/>
      <c r="AO102" s="13"/>
      <c r="AP102" s="13"/>
      <c r="AQ102" s="13"/>
      <c r="AR102" s="13"/>
      <c r="AS102" s="13"/>
      <c r="AT102" s="13"/>
      <c r="AU102" s="13"/>
      <c r="AV102" s="13"/>
      <c r="AW102" s="13"/>
      <c r="AX102" s="13"/>
      <c r="AY102" s="13"/>
      <c r="AZ102" s="13"/>
      <c r="BA102" s="13"/>
      <c r="BB102" s="13"/>
      <c r="BC102" s="13"/>
      <c r="BD102" s="13"/>
      <c r="BE102" s="13"/>
      <c r="BF102" s="13"/>
      <c r="BG102" s="13"/>
      <c r="BH102" s="13"/>
      <c r="BI102" s="13"/>
      <c r="BJ102" s="13"/>
      <c r="BK102" s="13"/>
      <c r="BL102" s="13"/>
      <c r="BM102" s="13"/>
      <c r="BN102" s="13"/>
    </row>
    <row r="103" spans="1:66" s="2" customFormat="1" ht="19.2" customHeight="1" thickBot="1" x14ac:dyDescent="0.35">
      <c r="A103" s="17"/>
      <c r="B103" s="17" t="str">
        <f>'PL.06-REV.02'!B104</f>
        <v>Sub</v>
      </c>
      <c r="C103" s="30" t="str">
        <f>'PL.06-REV.02'!C104&amp;" "&amp;'PL.06-REV.02'!D104</f>
        <v>12,03 Şartlar ve Koşulların tercümesi</v>
      </c>
      <c r="D103" s="33" t="str">
        <f>IF('PL.06-REV.02'!E104="","",'PL.06-REV.02'!E104)</f>
        <v>Mağaza Personeli</v>
      </c>
      <c r="E103" s="31">
        <f>IF(D103="","",'PL.06-REV.02'!H104)</f>
        <v>1</v>
      </c>
      <c r="F103" s="32">
        <f>IF(D103="","",'PL.06-REV.02'!F104)</f>
        <v>0</v>
      </c>
      <c r="G103" s="34">
        <f>IF(D103="","",'PL.06-REV.02'!I104)</f>
        <v>0</v>
      </c>
      <c r="H103" s="34" t="str">
        <f>IF(D103="","",'PL.06-REV.02'!J104)</f>
        <v>Enter starting date</v>
      </c>
      <c r="I103" s="8"/>
      <c r="J103" s="8"/>
      <c r="K103" s="13"/>
      <c r="L103" s="13"/>
      <c r="M103" s="13"/>
      <c r="N103" s="13"/>
      <c r="O103" s="13"/>
      <c r="P103" s="13"/>
      <c r="Q103" s="13"/>
      <c r="R103" s="13"/>
      <c r="S103" s="13"/>
      <c r="T103" s="13"/>
      <c r="U103" s="13"/>
      <c r="V103" s="13"/>
      <c r="W103" s="14"/>
      <c r="X103" s="14"/>
      <c r="Y103" s="13"/>
      <c r="Z103" s="13"/>
      <c r="AA103" s="13"/>
      <c r="AB103" s="13"/>
      <c r="AC103" s="13"/>
      <c r="AD103" s="13"/>
      <c r="AE103" s="13"/>
      <c r="AF103" s="13"/>
      <c r="AG103" s="13"/>
      <c r="AH103" s="13"/>
      <c r="AI103" s="13"/>
      <c r="AJ103" s="13"/>
      <c r="AK103" s="13"/>
      <c r="AL103" s="13"/>
      <c r="AM103" s="13"/>
      <c r="AN103" s="13"/>
      <c r="AO103" s="13"/>
      <c r="AP103" s="13"/>
      <c r="AQ103" s="13"/>
      <c r="AR103" s="13"/>
      <c r="AS103" s="13"/>
      <c r="AT103" s="13"/>
      <c r="AU103" s="13"/>
      <c r="AV103" s="13"/>
      <c r="AW103" s="13"/>
      <c r="AX103" s="13"/>
      <c r="AY103" s="13"/>
      <c r="AZ103" s="13"/>
      <c r="BA103" s="13"/>
      <c r="BB103" s="13"/>
      <c r="BC103" s="13"/>
      <c r="BD103" s="13"/>
      <c r="BE103" s="13"/>
      <c r="BF103" s="13"/>
      <c r="BG103" s="13"/>
      <c r="BH103" s="13"/>
      <c r="BI103" s="13"/>
      <c r="BJ103" s="13"/>
      <c r="BK103" s="13"/>
      <c r="BL103" s="13"/>
      <c r="BM103" s="13"/>
      <c r="BN103" s="13"/>
    </row>
    <row r="104" spans="1:66" s="2" customFormat="1" ht="19.2" customHeight="1" thickBot="1" x14ac:dyDescent="0.35">
      <c r="A104" s="17"/>
      <c r="B104" s="17" t="str">
        <f>'PL.06-REV.02'!B105</f>
        <v>Sub</v>
      </c>
      <c r="C104" s="30" t="str">
        <f>'PL.06-REV.02'!C105&amp;" "&amp;'PL.06-REV.02'!D105</f>
        <v>12,04 Slider metin çevirileri</v>
      </c>
      <c r="D104" s="33" t="str">
        <f>IF('PL.06-REV.02'!E105="","",'PL.06-REV.02'!E105)</f>
        <v>Mağaza Personeli</v>
      </c>
      <c r="E104" s="31">
        <f>IF(D104="","",'PL.06-REV.02'!H105)</f>
        <v>1</v>
      </c>
      <c r="F104" s="32">
        <f>IF(D104="","",'PL.06-REV.02'!F105)</f>
        <v>0</v>
      </c>
      <c r="G104" s="34">
        <f>IF(D104="","",'PL.06-REV.02'!I105)</f>
        <v>0</v>
      </c>
      <c r="H104" s="34">
        <f>IF(D104="","",'PL.06-REV.02'!J105)</f>
        <v>0</v>
      </c>
      <c r="I104" s="8"/>
      <c r="J104" s="8"/>
      <c r="K104" s="13"/>
      <c r="L104" s="13"/>
      <c r="M104" s="13"/>
      <c r="N104" s="13"/>
      <c r="O104" s="13"/>
      <c r="P104" s="13"/>
      <c r="Q104" s="13"/>
      <c r="R104" s="13"/>
      <c r="S104" s="13"/>
      <c r="T104" s="13"/>
      <c r="U104" s="13"/>
      <c r="V104" s="13"/>
      <c r="W104" s="14"/>
      <c r="X104" s="14"/>
      <c r="Y104" s="13"/>
      <c r="Z104" s="13"/>
      <c r="AA104" s="13"/>
      <c r="AB104" s="13"/>
      <c r="AC104" s="13"/>
      <c r="AD104" s="13"/>
      <c r="AE104" s="13"/>
      <c r="AF104" s="13"/>
      <c r="AG104" s="13"/>
      <c r="AH104" s="13"/>
      <c r="AI104" s="13"/>
      <c r="AJ104" s="13"/>
      <c r="AK104" s="13"/>
      <c r="AL104" s="13"/>
      <c r="AM104" s="13"/>
      <c r="AN104" s="13"/>
      <c r="AO104" s="13"/>
      <c r="AP104" s="13"/>
      <c r="AQ104" s="13"/>
      <c r="AR104" s="13"/>
      <c r="AS104" s="13"/>
      <c r="AT104" s="13"/>
      <c r="AU104" s="13"/>
      <c r="AV104" s="13"/>
      <c r="AW104" s="13"/>
      <c r="AX104" s="13"/>
      <c r="AY104" s="13"/>
      <c r="AZ104" s="13"/>
      <c r="BA104" s="13"/>
      <c r="BB104" s="13"/>
      <c r="BC104" s="13"/>
      <c r="BD104" s="13"/>
      <c r="BE104" s="13"/>
      <c r="BF104" s="13"/>
      <c r="BG104" s="13"/>
      <c r="BH104" s="13"/>
      <c r="BI104" s="13"/>
      <c r="BJ104" s="13"/>
      <c r="BK104" s="13"/>
      <c r="BL104" s="13"/>
      <c r="BM104" s="13"/>
      <c r="BN104" s="13"/>
    </row>
    <row r="105" spans="1:66" s="2" customFormat="1" ht="19.2" customHeight="1" thickBot="1" x14ac:dyDescent="0.35">
      <c r="A105" s="17"/>
      <c r="B105" s="17" t="str">
        <f>'PL.06-REV.02'!B106</f>
        <v>Sub</v>
      </c>
      <c r="C105" s="30" t="str">
        <f>'PL.06-REV.02'!C106&amp;" "&amp;'PL.06-REV.02'!D106</f>
        <v>12,05 Kategori başlık ve açıklama metin çevirileri</v>
      </c>
      <c r="D105" s="33" t="str">
        <f>IF('PL.06-REV.02'!E106="","",'PL.06-REV.02'!E106)</f>
        <v>Mağaza Personeli</v>
      </c>
      <c r="E105" s="31">
        <f>IF(D105="","",'PL.06-REV.02'!H106)</f>
        <v>1</v>
      </c>
      <c r="F105" s="32">
        <f>IF(D105="","",'PL.06-REV.02'!F106)</f>
        <v>0</v>
      </c>
      <c r="G105" s="34">
        <f>IF(D105="","",'PL.06-REV.02'!I106)</f>
        <v>0</v>
      </c>
      <c r="H105" s="34" t="str">
        <f>IF(D105="","",'PL.06-REV.02'!J106)</f>
        <v>Enter starting date</v>
      </c>
      <c r="I105" s="8"/>
      <c r="J105" s="8"/>
      <c r="K105" s="13"/>
      <c r="L105" s="13"/>
      <c r="M105" s="13"/>
      <c r="N105" s="13"/>
      <c r="O105" s="13"/>
      <c r="P105" s="13"/>
      <c r="Q105" s="13"/>
      <c r="R105" s="13"/>
      <c r="S105" s="13"/>
      <c r="T105" s="13"/>
      <c r="U105" s="13"/>
      <c r="V105" s="13"/>
      <c r="W105" s="14"/>
      <c r="X105" s="14"/>
      <c r="Y105" s="13"/>
      <c r="Z105" s="13"/>
      <c r="AA105" s="13"/>
      <c r="AB105" s="13"/>
      <c r="AC105" s="13"/>
      <c r="AD105" s="13"/>
      <c r="AE105" s="13"/>
      <c r="AF105" s="13"/>
      <c r="AG105" s="13"/>
      <c r="AH105" s="13"/>
      <c r="AI105" s="13"/>
      <c r="AJ105" s="13"/>
      <c r="AK105" s="13"/>
      <c r="AL105" s="13"/>
      <c r="AM105" s="13"/>
      <c r="AN105" s="13"/>
      <c r="AO105" s="13"/>
      <c r="AP105" s="13"/>
      <c r="AQ105" s="13"/>
      <c r="AR105" s="13"/>
      <c r="AS105" s="13"/>
      <c r="AT105" s="13"/>
      <c r="AU105" s="13"/>
      <c r="AV105" s="13"/>
      <c r="AW105" s="13"/>
      <c r="AX105" s="13"/>
      <c r="AY105" s="13"/>
      <c r="AZ105" s="13"/>
      <c r="BA105" s="13"/>
      <c r="BB105" s="13"/>
      <c r="BC105" s="13"/>
      <c r="BD105" s="13"/>
      <c r="BE105" s="13"/>
      <c r="BF105" s="13"/>
      <c r="BG105" s="13"/>
      <c r="BH105" s="13"/>
      <c r="BI105" s="13"/>
      <c r="BJ105" s="13"/>
      <c r="BK105" s="13"/>
      <c r="BL105" s="13"/>
      <c r="BM105" s="13"/>
      <c r="BN105" s="13"/>
    </row>
    <row r="106" spans="1:66" s="2" customFormat="1" ht="19.2" customHeight="1" thickBot="1" x14ac:dyDescent="0.35">
      <c r="A106" s="17"/>
      <c r="B106" s="17" t="str">
        <f>'PL.06-REV.02'!B107</f>
        <v>Sub</v>
      </c>
      <c r="C106" s="30" t="str">
        <f>'PL.06-REV.02'!C107&amp;" "&amp;'PL.06-REV.02'!D107</f>
        <v>12,06 Ürün açıklamaları tercümesi</v>
      </c>
      <c r="D106" s="33" t="str">
        <f>IF('PL.06-REV.02'!E107="","",'PL.06-REV.02'!E107)</f>
        <v>Mağaza Personeli</v>
      </c>
      <c r="E106" s="31">
        <f>IF(D106="","",'PL.06-REV.02'!H107)</f>
        <v>1</v>
      </c>
      <c r="F106" s="32">
        <f>IF(D106="","",'PL.06-REV.02'!F107)</f>
        <v>0</v>
      </c>
      <c r="G106" s="34">
        <f>IF(D106="","",'PL.06-REV.02'!I107)</f>
        <v>0</v>
      </c>
      <c r="H106" s="34" t="str">
        <f>IF(D106="","",'PL.06-REV.02'!J107)</f>
        <v>Enter starting date</v>
      </c>
      <c r="I106" s="8"/>
      <c r="J106" s="8"/>
      <c r="K106" s="13"/>
      <c r="L106" s="13"/>
      <c r="M106" s="13"/>
      <c r="N106" s="13"/>
      <c r="O106" s="13"/>
      <c r="P106" s="13"/>
      <c r="Q106" s="13"/>
      <c r="R106" s="13"/>
      <c r="S106" s="13"/>
      <c r="T106" s="13"/>
      <c r="U106" s="13"/>
      <c r="V106" s="13"/>
      <c r="W106" s="14"/>
      <c r="X106" s="14"/>
      <c r="Y106" s="13"/>
      <c r="Z106" s="13"/>
      <c r="AA106" s="13"/>
      <c r="AB106" s="13"/>
      <c r="AC106" s="13"/>
      <c r="AD106" s="13"/>
      <c r="AE106" s="13"/>
      <c r="AF106" s="13"/>
      <c r="AG106" s="13"/>
      <c r="AH106" s="13"/>
      <c r="AI106" s="13"/>
      <c r="AJ106" s="13"/>
      <c r="AK106" s="13"/>
      <c r="AL106" s="13"/>
      <c r="AM106" s="13"/>
      <c r="AN106" s="13"/>
      <c r="AO106" s="13"/>
      <c r="AP106" s="13"/>
      <c r="AQ106" s="13"/>
      <c r="AR106" s="13"/>
      <c r="AS106" s="13"/>
      <c r="AT106" s="13"/>
      <c r="AU106" s="13"/>
      <c r="AV106" s="13"/>
      <c r="AW106" s="13"/>
      <c r="AX106" s="13"/>
      <c r="AY106" s="13"/>
      <c r="AZ106" s="13"/>
      <c r="BA106" s="13"/>
      <c r="BB106" s="13"/>
      <c r="BC106" s="13"/>
      <c r="BD106" s="13"/>
      <c r="BE106" s="13"/>
      <c r="BF106" s="13"/>
      <c r="BG106" s="13"/>
      <c r="BH106" s="13"/>
      <c r="BI106" s="13"/>
      <c r="BJ106" s="13"/>
      <c r="BK106" s="13"/>
      <c r="BL106" s="13"/>
      <c r="BM106" s="13"/>
      <c r="BN106" s="13"/>
    </row>
    <row r="107" spans="1:66" s="2" customFormat="1" ht="19.2" customHeight="1" thickBot="1" x14ac:dyDescent="0.35">
      <c r="A107" s="17"/>
      <c r="B107" s="17" t="str">
        <f>'PL.06-REV.02'!B108</f>
        <v>Sub</v>
      </c>
      <c r="C107" s="30" t="str">
        <f>'PL.06-REV.02'!C108&amp;" "&amp;'PL.06-REV.02'!D108</f>
        <v>12,07 Marka açıklamaları tercümesi</v>
      </c>
      <c r="D107" s="33" t="str">
        <f>IF('PL.06-REV.02'!E108="","",'PL.06-REV.02'!E108)</f>
        <v>Mağaza Personeli</v>
      </c>
      <c r="E107" s="31">
        <f>IF(D107="","",'PL.06-REV.02'!H108)</f>
        <v>1</v>
      </c>
      <c r="F107" s="32">
        <f>IF(D107="","",'PL.06-REV.02'!F108)</f>
        <v>0</v>
      </c>
      <c r="G107" s="34">
        <f>IF(D107="","",'PL.06-REV.02'!I108)</f>
        <v>0</v>
      </c>
      <c r="H107" s="34" t="str">
        <f>IF(D107="","",'PL.06-REV.02'!J108)</f>
        <v>Enter starting date</v>
      </c>
      <c r="I107" s="8"/>
      <c r="J107" s="8"/>
      <c r="K107" s="13"/>
      <c r="L107" s="13"/>
      <c r="M107" s="13"/>
      <c r="N107" s="13"/>
      <c r="O107" s="13"/>
      <c r="P107" s="13"/>
      <c r="Q107" s="13"/>
      <c r="R107" s="13"/>
      <c r="S107" s="13"/>
      <c r="T107" s="13"/>
      <c r="U107" s="13"/>
      <c r="V107" s="13"/>
      <c r="W107" s="14"/>
      <c r="X107" s="14"/>
      <c r="Y107" s="13"/>
      <c r="Z107" s="13"/>
      <c r="AA107" s="13"/>
      <c r="AB107" s="13"/>
      <c r="AC107" s="13"/>
      <c r="AD107" s="13"/>
      <c r="AE107" s="13"/>
      <c r="AF107" s="13"/>
      <c r="AG107" s="13"/>
      <c r="AH107" s="13"/>
      <c r="AI107" s="13"/>
      <c r="AJ107" s="13"/>
      <c r="AK107" s="13"/>
      <c r="AL107" s="13"/>
      <c r="AM107" s="13"/>
      <c r="AN107" s="13"/>
      <c r="AO107" s="13"/>
      <c r="AP107" s="13"/>
      <c r="AQ107" s="13"/>
      <c r="AR107" s="13"/>
      <c r="AS107" s="13"/>
      <c r="AT107" s="13"/>
      <c r="AU107" s="13"/>
      <c r="AV107" s="13"/>
      <c r="AW107" s="13"/>
      <c r="AX107" s="13"/>
      <c r="AY107" s="13"/>
      <c r="AZ107" s="13"/>
      <c r="BA107" s="13"/>
      <c r="BB107" s="13"/>
      <c r="BC107" s="13"/>
      <c r="BD107" s="13"/>
      <c r="BE107" s="13"/>
      <c r="BF107" s="13"/>
      <c r="BG107" s="13"/>
      <c r="BH107" s="13"/>
      <c r="BI107" s="13"/>
      <c r="BJ107" s="13"/>
      <c r="BK107" s="13"/>
      <c r="BL107" s="13"/>
      <c r="BM107" s="13"/>
      <c r="BN107" s="13"/>
    </row>
    <row r="108" spans="1:66" s="2" customFormat="1" ht="19.2" customHeight="1" thickBot="1" x14ac:dyDescent="0.35">
      <c r="A108" s="17"/>
      <c r="B108" s="17" t="str">
        <f>'PL.06-REV.02'!B109</f>
        <v>Sub</v>
      </c>
      <c r="C108" s="30" t="str">
        <f>'PL.06-REV.02'!C109&amp;" "&amp;'PL.06-REV.02'!D109</f>
        <v>12,08 Uygulamalar makaleler tercümesi</v>
      </c>
      <c r="D108" s="33" t="str">
        <f>IF('PL.06-REV.02'!E109="","",'PL.06-REV.02'!E109)</f>
        <v>Kalite Yöneticisi</v>
      </c>
      <c r="E108" s="31">
        <f>IF(D108="","",'PL.06-REV.02'!H109)</f>
        <v>1</v>
      </c>
      <c r="F108" s="32">
        <f>IF(D108="","",'PL.06-REV.02'!F109)</f>
        <v>0</v>
      </c>
      <c r="G108" s="34">
        <f>IF(D108="","",'PL.06-REV.02'!I109)</f>
        <v>0</v>
      </c>
      <c r="H108" s="34" t="str">
        <f>IF(D108="","",'PL.06-REV.02'!J109)</f>
        <v>Enter starting date</v>
      </c>
      <c r="I108" s="8"/>
      <c r="J108" s="8"/>
      <c r="K108" s="13"/>
      <c r="L108" s="13"/>
      <c r="M108" s="13"/>
      <c r="N108" s="13"/>
      <c r="O108" s="13"/>
      <c r="P108" s="13"/>
      <c r="Q108" s="13"/>
      <c r="R108" s="13"/>
      <c r="S108" s="13"/>
      <c r="T108" s="13"/>
      <c r="U108" s="13"/>
      <c r="V108" s="13"/>
      <c r="W108" s="14"/>
      <c r="X108" s="14"/>
      <c r="Y108" s="13"/>
      <c r="Z108" s="13"/>
      <c r="AA108" s="13"/>
      <c r="AB108" s="13"/>
      <c r="AC108" s="13"/>
      <c r="AD108" s="13"/>
      <c r="AE108" s="13"/>
      <c r="AF108" s="13"/>
      <c r="AG108" s="13"/>
      <c r="AH108" s="13"/>
      <c r="AI108" s="13"/>
      <c r="AJ108" s="13"/>
      <c r="AK108" s="13"/>
      <c r="AL108" s="13"/>
      <c r="AM108" s="13"/>
      <c r="AN108" s="13"/>
      <c r="AO108" s="13"/>
      <c r="AP108" s="13"/>
      <c r="AQ108" s="13"/>
      <c r="AR108" s="13"/>
      <c r="AS108" s="13"/>
      <c r="AT108" s="13"/>
      <c r="AU108" s="13"/>
      <c r="AV108" s="13"/>
      <c r="AW108" s="13"/>
      <c r="AX108" s="13"/>
      <c r="AY108" s="13"/>
      <c r="AZ108" s="13"/>
      <c r="BA108" s="13"/>
      <c r="BB108" s="13"/>
      <c r="BC108" s="13"/>
      <c r="BD108" s="13"/>
      <c r="BE108" s="13"/>
      <c r="BF108" s="13"/>
      <c r="BG108" s="13"/>
      <c r="BH108" s="13"/>
      <c r="BI108" s="13"/>
      <c r="BJ108" s="13"/>
      <c r="BK108" s="13"/>
      <c r="BL108" s="13"/>
      <c r="BM108" s="13"/>
      <c r="BN108" s="13"/>
    </row>
    <row r="109" spans="1:66" s="2" customFormat="1" ht="19.2" customHeight="1" thickBot="1" x14ac:dyDescent="0.35">
      <c r="A109" s="17"/>
      <c r="B109" s="17" t="str">
        <f>'PL.06-REV.02'!B110</f>
        <v>Sub</v>
      </c>
      <c r="C109" s="30" t="str">
        <f>'PL.06-REV.02'!C110&amp;" "&amp;'PL.06-REV.02'!D110</f>
        <v>12,09 İade Koşulların tercümesi</v>
      </c>
      <c r="D109" s="33" t="str">
        <f>IF('PL.06-REV.02'!E110="","",'PL.06-REV.02'!E110)</f>
        <v>Mağaza Personeli</v>
      </c>
      <c r="E109" s="31">
        <f>IF(D109="","",'PL.06-REV.02'!H110)</f>
        <v>1</v>
      </c>
      <c r="F109" s="32">
        <f>IF(D109="","",'PL.06-REV.02'!F110)</f>
        <v>0</v>
      </c>
      <c r="G109" s="34">
        <f>IF(D109="","",'PL.06-REV.02'!I110)</f>
        <v>0</v>
      </c>
      <c r="H109" s="34" t="str">
        <f>IF(D109="","",'PL.06-REV.02'!J110)</f>
        <v>Enter starting date</v>
      </c>
      <c r="I109" s="8"/>
      <c r="J109" s="8"/>
      <c r="K109" s="13"/>
      <c r="L109" s="13"/>
      <c r="M109" s="13"/>
      <c r="N109" s="13"/>
      <c r="O109" s="13"/>
      <c r="P109" s="13"/>
      <c r="Q109" s="13"/>
      <c r="R109" s="13"/>
      <c r="S109" s="13"/>
      <c r="T109" s="13"/>
      <c r="U109" s="13"/>
      <c r="V109" s="13"/>
      <c r="W109" s="14"/>
      <c r="X109" s="14"/>
      <c r="Y109" s="13"/>
      <c r="Z109" s="13"/>
      <c r="AA109" s="13"/>
      <c r="AB109" s="13"/>
      <c r="AC109" s="13"/>
      <c r="AD109" s="13"/>
      <c r="AE109" s="13"/>
      <c r="AF109" s="13"/>
      <c r="AG109" s="13"/>
      <c r="AH109" s="13"/>
      <c r="AI109" s="13"/>
      <c r="AJ109" s="13"/>
      <c r="AK109" s="13"/>
      <c r="AL109" s="13"/>
      <c r="AM109" s="13"/>
      <c r="AN109" s="13"/>
      <c r="AO109" s="13"/>
      <c r="AP109" s="13"/>
      <c r="AQ109" s="13"/>
      <c r="AR109" s="13"/>
      <c r="AS109" s="13"/>
      <c r="AT109" s="13"/>
      <c r="AU109" s="13"/>
      <c r="AV109" s="13"/>
      <c r="AW109" s="13"/>
      <c r="AX109" s="13"/>
      <c r="AY109" s="13"/>
      <c r="AZ109" s="13"/>
      <c r="BA109" s="13"/>
      <c r="BB109" s="13"/>
      <c r="BC109" s="13"/>
      <c r="BD109" s="13"/>
      <c r="BE109" s="13"/>
      <c r="BF109" s="13"/>
      <c r="BG109" s="13"/>
      <c r="BH109" s="13"/>
      <c r="BI109" s="13"/>
      <c r="BJ109" s="13"/>
      <c r="BK109" s="13"/>
      <c r="BL109" s="13"/>
      <c r="BM109" s="13"/>
      <c r="BN109" s="13"/>
    </row>
    <row r="110" spans="1:66" s="2" customFormat="1" ht="19.2" customHeight="1" thickBot="1" x14ac:dyDescent="0.35">
      <c r="A110" s="17"/>
      <c r="B110" s="17" t="str">
        <f>'PL.06-REV.02'!B111</f>
        <v>Sub</v>
      </c>
      <c r="C110" s="30" t="str">
        <f>'PL.06-REV.02'!C111&amp;" "&amp;'PL.06-REV.02'!D111</f>
        <v>12,1 Sürdürülebilirlik ve Doğaya katkı ile ilgili makale tercümesi</v>
      </c>
      <c r="D110" s="33" t="str">
        <f>IF('PL.06-REV.02'!E111="","",'PL.06-REV.02'!E111)</f>
        <v>Kalite Yöneticisi</v>
      </c>
      <c r="E110" s="31">
        <f>IF(D110="","",'PL.06-REV.02'!H111)</f>
        <v>1</v>
      </c>
      <c r="F110" s="32">
        <f>IF(D110="","",'PL.06-REV.02'!F111)</f>
        <v>0</v>
      </c>
      <c r="G110" s="34">
        <f>IF(D110="","",'PL.06-REV.02'!I111)</f>
        <v>0</v>
      </c>
      <c r="H110" s="34">
        <f>IF(D110="","",'PL.06-REV.02'!J111)</f>
        <v>0</v>
      </c>
      <c r="I110" s="8"/>
      <c r="J110" s="8"/>
      <c r="K110" s="13"/>
      <c r="L110" s="13"/>
      <c r="M110" s="13"/>
      <c r="N110" s="13"/>
      <c r="O110" s="13"/>
      <c r="P110" s="13"/>
      <c r="Q110" s="13"/>
      <c r="R110" s="13"/>
      <c r="S110" s="13"/>
      <c r="T110" s="13"/>
      <c r="U110" s="13"/>
      <c r="V110" s="13"/>
      <c r="W110" s="14"/>
      <c r="X110" s="14"/>
      <c r="Y110" s="13"/>
      <c r="Z110" s="13"/>
      <c r="AA110" s="13"/>
      <c r="AB110" s="13"/>
      <c r="AC110" s="13"/>
      <c r="AD110" s="13"/>
      <c r="AE110" s="13"/>
      <c r="AF110" s="13"/>
      <c r="AG110" s="13"/>
      <c r="AH110" s="13"/>
      <c r="AI110" s="13"/>
      <c r="AJ110" s="13"/>
      <c r="AK110" s="13"/>
      <c r="AL110" s="13"/>
      <c r="AM110" s="13"/>
      <c r="AN110" s="13"/>
      <c r="AO110" s="13"/>
      <c r="AP110" s="13"/>
      <c r="AQ110" s="13"/>
      <c r="AR110" s="13"/>
      <c r="AS110" s="13"/>
      <c r="AT110" s="13"/>
      <c r="AU110" s="13"/>
      <c r="AV110" s="13"/>
      <c r="AW110" s="13"/>
      <c r="AX110" s="13"/>
      <c r="AY110" s="13"/>
      <c r="AZ110" s="13"/>
      <c r="BA110" s="13"/>
      <c r="BB110" s="13"/>
      <c r="BC110" s="13"/>
      <c r="BD110" s="13"/>
      <c r="BE110" s="13"/>
      <c r="BF110" s="13"/>
      <c r="BG110" s="13"/>
      <c r="BH110" s="13"/>
      <c r="BI110" s="13"/>
      <c r="BJ110" s="13"/>
      <c r="BK110" s="13"/>
      <c r="BL110" s="13"/>
      <c r="BM110" s="13"/>
      <c r="BN110" s="13"/>
    </row>
    <row r="111" spans="1:66" s="2" customFormat="1" ht="19.2" customHeight="1" thickBot="1" x14ac:dyDescent="0.35">
      <c r="A111" s="17"/>
      <c r="B111" s="17" t="str">
        <f>'PL.06-REV.02'!B112</f>
        <v>Sub</v>
      </c>
      <c r="C111" s="30" t="str">
        <f>'PL.06-REV.02'!C112&amp;" "&amp;'PL.06-REV.02'!D112</f>
        <v>12,11 Sevkiyat Koşulların tercümesi</v>
      </c>
      <c r="D111" s="33" t="str">
        <f>IF('PL.06-REV.02'!E112="","",'PL.06-REV.02'!E112)</f>
        <v>Mağaza Personeli</v>
      </c>
      <c r="E111" s="31">
        <f>IF(D111="","",'PL.06-REV.02'!H112)</f>
        <v>1</v>
      </c>
      <c r="F111" s="32">
        <f>IF(D111="","",'PL.06-REV.02'!F112)</f>
        <v>0</v>
      </c>
      <c r="G111" s="34">
        <f>IF(D111="","",'PL.06-REV.02'!I112)</f>
        <v>0</v>
      </c>
      <c r="H111" s="34" t="str">
        <f>IF(D111="","",'PL.06-REV.02'!J112)</f>
        <v>Enter starting date</v>
      </c>
      <c r="I111" s="8"/>
      <c r="J111" s="8"/>
      <c r="K111" s="13"/>
      <c r="L111" s="13"/>
      <c r="M111" s="13"/>
      <c r="N111" s="13"/>
      <c r="O111" s="13"/>
      <c r="P111" s="13"/>
      <c r="Q111" s="13"/>
      <c r="R111" s="13"/>
      <c r="S111" s="13"/>
      <c r="T111" s="13"/>
      <c r="U111" s="13"/>
      <c r="V111" s="13"/>
      <c r="W111" s="14"/>
      <c r="X111" s="14"/>
      <c r="Y111" s="13"/>
      <c r="Z111" s="13"/>
      <c r="AA111" s="13"/>
      <c r="AB111" s="13"/>
      <c r="AC111" s="13"/>
      <c r="AD111" s="13"/>
      <c r="AE111" s="13"/>
      <c r="AF111" s="13"/>
      <c r="AG111" s="13"/>
      <c r="AH111" s="13"/>
      <c r="AI111" s="13"/>
      <c r="AJ111" s="13"/>
      <c r="AK111" s="13"/>
      <c r="AL111" s="13"/>
      <c r="AM111" s="13"/>
      <c r="AN111" s="13"/>
      <c r="AO111" s="13"/>
      <c r="AP111" s="13"/>
      <c r="AQ111" s="13"/>
      <c r="AR111" s="13"/>
      <c r="AS111" s="13"/>
      <c r="AT111" s="13"/>
      <c r="AU111" s="13"/>
      <c r="AV111" s="13"/>
      <c r="AW111" s="13"/>
      <c r="AX111" s="13"/>
      <c r="AY111" s="13"/>
      <c r="AZ111" s="13"/>
      <c r="BA111" s="13"/>
      <c r="BB111" s="13"/>
      <c r="BC111" s="13"/>
      <c r="BD111" s="13"/>
      <c r="BE111" s="13"/>
      <c r="BF111" s="13"/>
      <c r="BG111" s="13"/>
      <c r="BH111" s="13"/>
      <c r="BI111" s="13"/>
      <c r="BJ111" s="13"/>
      <c r="BK111" s="13"/>
      <c r="BL111" s="13"/>
      <c r="BM111" s="13"/>
      <c r="BN111" s="13"/>
    </row>
    <row r="112" spans="1:66" s="2" customFormat="1" ht="19.2" customHeight="1" thickBot="1" x14ac:dyDescent="0.35">
      <c r="A112" s="17"/>
      <c r="B112" s="17" t="str">
        <f>'PL.06-REV.02'!B113</f>
        <v>Sub</v>
      </c>
      <c r="C112" s="30" t="str">
        <f>'PL.06-REV.02'!C113&amp;" "&amp;'PL.06-REV.02'!D113</f>
        <v>12,12 Kullanılan Teknoloji ile ilgili makalelerin tercümesi</v>
      </c>
      <c r="D112" s="33" t="str">
        <f>IF('PL.06-REV.02'!E113="","",'PL.06-REV.02'!E113)</f>
        <v>Kalite Yöneticisi</v>
      </c>
      <c r="E112" s="31">
        <f>IF(D112="","",'PL.06-REV.02'!H113)</f>
        <v>1</v>
      </c>
      <c r="F112" s="32">
        <f>IF(D112="","",'PL.06-REV.02'!F113)</f>
        <v>0</v>
      </c>
      <c r="G112" s="34">
        <f>IF(D112="","",'PL.06-REV.02'!I113)</f>
        <v>0</v>
      </c>
      <c r="H112" s="34" t="str">
        <f>IF(D112="","",'PL.06-REV.02'!J113)</f>
        <v>Enter starting date</v>
      </c>
      <c r="I112" s="8"/>
      <c r="J112" s="8"/>
      <c r="K112" s="13"/>
      <c r="L112" s="13"/>
      <c r="M112" s="13"/>
      <c r="N112" s="13"/>
      <c r="O112" s="13"/>
      <c r="P112" s="13"/>
      <c r="Q112" s="13"/>
      <c r="R112" s="13"/>
      <c r="S112" s="13"/>
      <c r="T112" s="13"/>
      <c r="U112" s="13"/>
      <c r="V112" s="13"/>
      <c r="W112" s="14"/>
      <c r="X112" s="14"/>
      <c r="Y112" s="13"/>
      <c r="Z112" s="13"/>
      <c r="AA112" s="13"/>
      <c r="AB112" s="13"/>
      <c r="AC112" s="13"/>
      <c r="AD112" s="13"/>
      <c r="AE112" s="13"/>
      <c r="AF112" s="13"/>
      <c r="AG112" s="13"/>
      <c r="AH112" s="13"/>
      <c r="AI112" s="13"/>
      <c r="AJ112" s="13"/>
      <c r="AK112" s="13"/>
      <c r="AL112" s="13"/>
      <c r="AM112" s="13"/>
      <c r="AN112" s="13"/>
      <c r="AO112" s="13"/>
      <c r="AP112" s="13"/>
      <c r="AQ112" s="13"/>
      <c r="AR112" s="13"/>
      <c r="AS112" s="13"/>
      <c r="AT112" s="13"/>
      <c r="AU112" s="13"/>
      <c r="AV112" s="13"/>
      <c r="AW112" s="13"/>
      <c r="AX112" s="13"/>
      <c r="AY112" s="13"/>
      <c r="AZ112" s="13"/>
      <c r="BA112" s="13"/>
      <c r="BB112" s="13"/>
      <c r="BC112" s="13"/>
      <c r="BD112" s="13"/>
      <c r="BE112" s="13"/>
      <c r="BF112" s="13"/>
      <c r="BG112" s="13"/>
      <c r="BH112" s="13"/>
      <c r="BI112" s="13"/>
      <c r="BJ112" s="13"/>
      <c r="BK112" s="13"/>
      <c r="BL112" s="13"/>
      <c r="BM112" s="13"/>
      <c r="BN112" s="13"/>
    </row>
    <row r="113" spans="1:66" s="2" customFormat="1" ht="19.2" customHeight="1" thickBot="1" x14ac:dyDescent="0.35">
      <c r="A113" s="17"/>
      <c r="B113" s="17" t="str">
        <f>'PL.06-REV.02'!B114</f>
        <v>Sub</v>
      </c>
      <c r="C113" s="30" t="str">
        <f>'PL.06-REV.02'!C114&amp;" "&amp;'PL.06-REV.02'!D114</f>
        <v>12,13 GDPR uyarı cümlerinin tercümesi</v>
      </c>
      <c r="D113" s="33" t="str">
        <f>IF('PL.06-REV.02'!E114="","",'PL.06-REV.02'!E114)</f>
        <v>Mağaza Personeli</v>
      </c>
      <c r="E113" s="31">
        <f>IF(D113="","",'PL.06-REV.02'!H114)</f>
        <v>1</v>
      </c>
      <c r="F113" s="32">
        <f>IF(D113="","",'PL.06-REV.02'!F114)</f>
        <v>0</v>
      </c>
      <c r="G113" s="34">
        <f>IF(D113="","",'PL.06-REV.02'!I114)</f>
        <v>0</v>
      </c>
      <c r="H113" s="34" t="str">
        <f>IF(D113="","",'PL.06-REV.02'!J114)</f>
        <v>Enter starting date</v>
      </c>
      <c r="I113" s="8"/>
      <c r="J113" s="8"/>
      <c r="K113" s="13"/>
      <c r="L113" s="13"/>
      <c r="M113" s="13"/>
      <c r="N113" s="13"/>
      <c r="O113" s="13"/>
      <c r="P113" s="13"/>
      <c r="Q113" s="13"/>
      <c r="R113" s="13"/>
      <c r="S113" s="13"/>
      <c r="T113" s="13"/>
      <c r="U113" s="13"/>
      <c r="V113" s="13"/>
      <c r="W113" s="14"/>
      <c r="X113" s="14"/>
      <c r="Y113" s="13"/>
      <c r="Z113" s="13"/>
      <c r="AA113" s="13"/>
      <c r="AB113" s="13"/>
      <c r="AC113" s="13"/>
      <c r="AD113" s="13"/>
      <c r="AE113" s="13"/>
      <c r="AF113" s="13"/>
      <c r="AG113" s="13"/>
      <c r="AH113" s="13"/>
      <c r="AI113" s="13"/>
      <c r="AJ113" s="13"/>
      <c r="AK113" s="13"/>
      <c r="AL113" s="13"/>
      <c r="AM113" s="13"/>
      <c r="AN113" s="13"/>
      <c r="AO113" s="13"/>
      <c r="AP113" s="13"/>
      <c r="AQ113" s="13"/>
      <c r="AR113" s="13"/>
      <c r="AS113" s="13"/>
      <c r="AT113" s="13"/>
      <c r="AU113" s="13"/>
      <c r="AV113" s="13"/>
      <c r="AW113" s="13"/>
      <c r="AX113" s="13"/>
      <c r="AY113" s="13"/>
      <c r="AZ113" s="13"/>
      <c r="BA113" s="13"/>
      <c r="BB113" s="13"/>
      <c r="BC113" s="13"/>
      <c r="BD113" s="13"/>
      <c r="BE113" s="13"/>
      <c r="BF113" s="13"/>
      <c r="BG113" s="13"/>
      <c r="BH113" s="13"/>
      <c r="BI113" s="13"/>
      <c r="BJ113" s="13"/>
      <c r="BK113" s="13"/>
      <c r="BL113" s="13"/>
      <c r="BM113" s="13"/>
      <c r="BN113" s="13"/>
    </row>
    <row r="114" spans="1:66" s="2" customFormat="1" ht="19.2" customHeight="1" thickBot="1" x14ac:dyDescent="0.35">
      <c r="A114" s="17"/>
      <c r="B114" s="17" t="str">
        <f>'PL.06-REV.02'!B115</f>
        <v>Sub</v>
      </c>
      <c r="C114" s="30" t="str">
        <f>'PL.06-REV.02'!C115&amp;" "&amp;'PL.06-REV.02'!D115</f>
        <v>12,14 Diğer çeviriler</v>
      </c>
      <c r="D114" s="33" t="str">
        <f>IF('PL.06-REV.02'!E115="","",'PL.06-REV.02'!E115)</f>
        <v>Mağaza Personeli</v>
      </c>
      <c r="E114" s="31">
        <f>IF(D114="","",'PL.06-REV.02'!H115)</f>
        <v>1</v>
      </c>
      <c r="F114" s="32">
        <f>IF(D114="","",'PL.06-REV.02'!F115)</f>
        <v>0</v>
      </c>
      <c r="G114" s="34">
        <f>IF(D114="","",'PL.06-REV.02'!I115)</f>
        <v>0</v>
      </c>
      <c r="H114" s="34">
        <f>IF(D114="","",'PL.06-REV.02'!J115)</f>
        <v>0</v>
      </c>
      <c r="I114" s="8"/>
      <c r="J114" s="8"/>
      <c r="K114" s="13"/>
      <c r="L114" s="13"/>
      <c r="M114" s="13"/>
      <c r="N114" s="13"/>
      <c r="O114" s="13"/>
      <c r="P114" s="13"/>
      <c r="Q114" s="13"/>
      <c r="R114" s="13"/>
      <c r="S114" s="13"/>
      <c r="T114" s="13"/>
      <c r="U114" s="13"/>
      <c r="V114" s="13"/>
      <c r="W114" s="14"/>
      <c r="X114" s="14"/>
      <c r="Y114" s="13"/>
      <c r="Z114" s="13"/>
      <c r="AA114" s="13"/>
      <c r="AB114" s="13"/>
      <c r="AC114" s="13"/>
      <c r="AD114" s="13"/>
      <c r="AE114" s="13"/>
      <c r="AF114" s="13"/>
      <c r="AG114" s="13"/>
      <c r="AH114" s="13"/>
      <c r="AI114" s="13"/>
      <c r="AJ114" s="13"/>
      <c r="AK114" s="13"/>
      <c r="AL114" s="13"/>
      <c r="AM114" s="13"/>
      <c r="AN114" s="13"/>
      <c r="AO114" s="13"/>
      <c r="AP114" s="13"/>
      <c r="AQ114" s="13"/>
      <c r="AR114" s="13"/>
      <c r="AS114" s="13"/>
      <c r="AT114" s="13"/>
      <c r="AU114" s="13"/>
      <c r="AV114" s="13"/>
      <c r="AW114" s="13"/>
      <c r="AX114" s="13"/>
      <c r="AY114" s="13"/>
      <c r="AZ114" s="13"/>
      <c r="BA114" s="13"/>
      <c r="BB114" s="13"/>
      <c r="BC114" s="13"/>
      <c r="BD114" s="13"/>
      <c r="BE114" s="13"/>
      <c r="BF114" s="13"/>
      <c r="BG114" s="13"/>
      <c r="BH114" s="13"/>
      <c r="BI114" s="13"/>
      <c r="BJ114" s="13"/>
      <c r="BK114" s="13"/>
      <c r="BL114" s="13"/>
      <c r="BM114" s="13"/>
      <c r="BN114" s="13"/>
    </row>
    <row r="115" spans="1:66" s="2" customFormat="1" ht="19.2" customHeight="1" thickBot="1" x14ac:dyDescent="0.35">
      <c r="A115" s="17"/>
      <c r="B115" s="17" t="str">
        <f>'PL.06-REV.02'!B116</f>
        <v>Sub</v>
      </c>
      <c r="C115" s="30" t="str">
        <f>'PL.06-REV.02'!C116&amp;" "&amp;'PL.06-REV.02'!D116</f>
        <v>12,15 İçerik çevirilerinin siteye girişi</v>
      </c>
      <c r="D115" s="33" t="str">
        <f>IF('PL.06-REV.02'!E116="","",'PL.06-REV.02'!E116)</f>
        <v>IT, Kurumsal İletişim</v>
      </c>
      <c r="E115" s="31">
        <f>IF(D115="","",'PL.06-REV.02'!H116)</f>
        <v>5</v>
      </c>
      <c r="F115" s="32">
        <f>IF(D115="","",'PL.06-REV.02'!F116)</f>
        <v>0</v>
      </c>
      <c r="G115" s="34">
        <f>IF(D115="","",'PL.06-REV.02'!I116)</f>
        <v>0</v>
      </c>
      <c r="H115" s="34" t="str">
        <f>IF(D115="","",'PL.06-REV.02'!J116)</f>
        <v>Enter starting date</v>
      </c>
      <c r="I115" s="8"/>
      <c r="J115" s="8"/>
      <c r="K115" s="13"/>
      <c r="L115" s="13"/>
      <c r="M115" s="13"/>
      <c r="N115" s="13"/>
      <c r="O115" s="13"/>
      <c r="P115" s="13"/>
      <c r="Q115" s="13"/>
      <c r="R115" s="13"/>
      <c r="S115" s="13"/>
      <c r="T115" s="13"/>
      <c r="U115" s="13"/>
      <c r="V115" s="13"/>
      <c r="W115" s="14"/>
      <c r="X115" s="14"/>
      <c r="Y115" s="13"/>
      <c r="Z115" s="13"/>
      <c r="AA115" s="13"/>
      <c r="AB115" s="13"/>
      <c r="AC115" s="13"/>
      <c r="AD115" s="13"/>
      <c r="AE115" s="13"/>
      <c r="AF115" s="13"/>
      <c r="AG115" s="13"/>
      <c r="AH115" s="13"/>
      <c r="AI115" s="13"/>
      <c r="AJ115" s="13"/>
      <c r="AK115" s="13"/>
      <c r="AL115" s="13"/>
      <c r="AM115" s="13"/>
      <c r="AN115" s="13"/>
      <c r="AO115" s="13"/>
      <c r="AP115" s="13"/>
      <c r="AQ115" s="13"/>
      <c r="AR115" s="13"/>
      <c r="AS115" s="13"/>
      <c r="AT115" s="13"/>
      <c r="AU115" s="13"/>
      <c r="AV115" s="13"/>
      <c r="AW115" s="13"/>
      <c r="AX115" s="13"/>
      <c r="AY115" s="13"/>
      <c r="AZ115" s="13"/>
      <c r="BA115" s="13"/>
      <c r="BB115" s="13"/>
      <c r="BC115" s="13"/>
      <c r="BD115" s="13"/>
      <c r="BE115" s="13"/>
      <c r="BF115" s="13"/>
      <c r="BG115" s="13"/>
      <c r="BH115" s="13"/>
      <c r="BI115" s="13"/>
      <c r="BJ115" s="13"/>
      <c r="BK115" s="13"/>
      <c r="BL115" s="13"/>
      <c r="BM115" s="13"/>
      <c r="BN115" s="13"/>
    </row>
    <row r="116" spans="1:66" s="2" customFormat="1" ht="19.2" customHeight="1" thickBot="1" x14ac:dyDescent="0.35">
      <c r="A116" s="17"/>
      <c r="B116" s="17" t="str">
        <f>'PL.06-REV.02'!B117</f>
        <v>Closure</v>
      </c>
      <c r="C116" s="30" t="str">
        <f>'PL.06-REV.02'!C117&amp;" "&amp;'PL.06-REV.02'!D117</f>
        <v>12,16 Faz Kapanışı (İleri fazların planlanan tarihlerinin revizesi / Gerçekleşme tarihlerinin girişi / Tehdit ve Fırsatların güncellenmesi, rapor hazırlanması, Arşiv güncellemesi)</v>
      </c>
      <c r="D116" s="33" t="str">
        <f>IF('PL.06-REV.02'!E117="","",'PL.06-REV.02'!E117)</f>
        <v>Proje Yöneticisi</v>
      </c>
      <c r="E116" s="31">
        <f>IF(D116="","",'PL.06-REV.02'!H117)</f>
        <v>2</v>
      </c>
      <c r="F116" s="32">
        <f>IF(D116="","",'PL.06-REV.02'!F117)</f>
        <v>0</v>
      </c>
      <c r="G116" s="34">
        <f>IF(D116="","",'PL.06-REV.02'!I117)</f>
        <v>0</v>
      </c>
      <c r="H116" s="34" t="str">
        <f>IF(D116="","",'PL.06-REV.02'!J117)</f>
        <v>Enter starting date</v>
      </c>
      <c r="I116" s="8"/>
      <c r="J116" s="8"/>
      <c r="K116" s="13"/>
      <c r="L116" s="13"/>
      <c r="M116" s="13"/>
      <c r="N116" s="13"/>
      <c r="O116" s="13"/>
      <c r="P116" s="13"/>
      <c r="Q116" s="13"/>
      <c r="R116" s="13"/>
      <c r="S116" s="13"/>
      <c r="T116" s="13"/>
      <c r="U116" s="13"/>
      <c r="V116" s="13"/>
      <c r="W116" s="14"/>
      <c r="X116" s="14"/>
      <c r="Y116" s="13"/>
      <c r="Z116" s="13"/>
      <c r="AA116" s="13"/>
      <c r="AB116" s="13"/>
      <c r="AC116" s="13"/>
      <c r="AD116" s="13"/>
      <c r="AE116" s="13"/>
      <c r="AF116" s="13"/>
      <c r="AG116" s="13"/>
      <c r="AH116" s="13"/>
      <c r="AI116" s="13"/>
      <c r="AJ116" s="13"/>
      <c r="AK116" s="13"/>
      <c r="AL116" s="13"/>
      <c r="AM116" s="13"/>
      <c r="AN116" s="13"/>
      <c r="AO116" s="13"/>
      <c r="AP116" s="13"/>
      <c r="AQ116" s="13"/>
      <c r="AR116" s="13"/>
      <c r="AS116" s="13"/>
      <c r="AT116" s="13"/>
      <c r="AU116" s="13"/>
      <c r="AV116" s="13"/>
      <c r="AW116" s="13"/>
      <c r="AX116" s="13"/>
      <c r="AY116" s="13"/>
      <c r="AZ116" s="13"/>
      <c r="BA116" s="13"/>
      <c r="BB116" s="13"/>
      <c r="BC116" s="13"/>
      <c r="BD116" s="13"/>
      <c r="BE116" s="13"/>
      <c r="BF116" s="13"/>
      <c r="BG116" s="13"/>
      <c r="BH116" s="13"/>
      <c r="BI116" s="13"/>
      <c r="BJ116" s="13"/>
      <c r="BK116" s="13"/>
      <c r="BL116" s="13"/>
      <c r="BM116" s="13"/>
      <c r="BN116" s="13"/>
    </row>
    <row r="117" spans="1:66" s="2" customFormat="1" ht="19.2" customHeight="1" thickBot="1" x14ac:dyDescent="0.35">
      <c r="A117" s="17"/>
      <c r="B117" s="17" t="str">
        <f>'PL.06-REV.02'!B118</f>
        <v>Main</v>
      </c>
      <c r="C117" s="30" t="str">
        <f>'PL.06-REV.02'!C118&amp;" "&amp;'PL.06-REV.02'!D118</f>
        <v>13 Görsel İçerik Edinimi</v>
      </c>
      <c r="D117" s="33" t="str">
        <f>IF('PL.06-REV.02'!E118="","",'PL.06-REV.02'!E118)</f>
        <v>Grafik Tasarım</v>
      </c>
      <c r="E117" s="31">
        <f>IF(D117="","",'PL.06-REV.02'!H118)</f>
        <v>15</v>
      </c>
      <c r="F117" s="32">
        <f>IF(D117="","",'PL.06-REV.02'!F118)</f>
        <v>0</v>
      </c>
      <c r="G117" s="34">
        <f>IF(D117="","",'PL.06-REV.02'!I118)</f>
        <v>0</v>
      </c>
      <c r="H117" s="34" t="str">
        <f>IF(D117="","",'PL.06-REV.02'!J118)</f>
        <v>Enter starting date</v>
      </c>
      <c r="I117" s="8"/>
      <c r="J117" s="8"/>
      <c r="K117" s="13"/>
      <c r="L117" s="13"/>
      <c r="M117" s="13"/>
      <c r="N117" s="13"/>
      <c r="O117" s="13"/>
      <c r="P117" s="13"/>
      <c r="Q117" s="13"/>
      <c r="R117" s="13"/>
      <c r="S117" s="13"/>
      <c r="T117" s="13"/>
      <c r="U117" s="13"/>
      <c r="V117" s="13"/>
      <c r="W117" s="14"/>
      <c r="X117" s="14"/>
      <c r="Y117" s="13"/>
      <c r="Z117" s="13"/>
      <c r="AA117" s="13"/>
      <c r="AB117" s="13"/>
      <c r="AC117" s="13"/>
      <c r="AD117" s="13"/>
      <c r="AE117" s="13"/>
      <c r="AF117" s="13"/>
      <c r="AG117" s="13"/>
      <c r="AH117" s="13"/>
      <c r="AI117" s="13"/>
      <c r="AJ117" s="13"/>
      <c r="AK117" s="13"/>
      <c r="AL117" s="13"/>
      <c r="AM117" s="13"/>
      <c r="AN117" s="13"/>
      <c r="AO117" s="13"/>
      <c r="AP117" s="13"/>
      <c r="AQ117" s="13"/>
      <c r="AR117" s="13"/>
      <c r="AS117" s="13"/>
      <c r="AT117" s="13"/>
      <c r="AU117" s="13"/>
      <c r="AV117" s="13"/>
      <c r="AW117" s="13"/>
      <c r="AX117" s="13"/>
      <c r="AY117" s="13"/>
      <c r="AZ117" s="13"/>
      <c r="BA117" s="13"/>
      <c r="BB117" s="13"/>
      <c r="BC117" s="13"/>
      <c r="BD117" s="13"/>
      <c r="BE117" s="13"/>
      <c r="BF117" s="13"/>
      <c r="BG117" s="13"/>
      <c r="BH117" s="13"/>
      <c r="BI117" s="13"/>
      <c r="BJ117" s="13"/>
      <c r="BK117" s="13"/>
      <c r="BL117" s="13"/>
      <c r="BM117" s="13"/>
      <c r="BN117" s="13"/>
    </row>
    <row r="118" spans="1:66" s="2" customFormat="1" ht="19.2" customHeight="1" thickBot="1" x14ac:dyDescent="0.35">
      <c r="A118" s="17"/>
      <c r="B118" s="17" t="str">
        <f>'PL.06-REV.02'!B119</f>
        <v>Sub</v>
      </c>
      <c r="C118" s="30" t="str">
        <f>'PL.06-REV.02'!C119&amp;" "&amp;'PL.06-REV.02'!D119</f>
        <v>13,01 Tüm görsellerin edinimi</v>
      </c>
      <c r="D118" s="33" t="str">
        <f>IF('PL.06-REV.02'!E119="","",'PL.06-REV.02'!E119)</f>
        <v>Mağaza Personeli</v>
      </c>
      <c r="E118" s="31">
        <f>IF(D118="","",'PL.06-REV.02'!H119)</f>
        <v>10</v>
      </c>
      <c r="F118" s="32">
        <f>IF(D118="","",'PL.06-REV.02'!F119)</f>
        <v>0</v>
      </c>
      <c r="G118" s="34">
        <f>IF(D118="","",'PL.06-REV.02'!I119)</f>
        <v>0</v>
      </c>
      <c r="H118" s="34" t="str">
        <f>IF(D118="","",'PL.06-REV.02'!J119)</f>
        <v>Enter starting date</v>
      </c>
      <c r="I118" s="8"/>
      <c r="J118" s="8"/>
      <c r="K118" s="13"/>
      <c r="L118" s="13"/>
      <c r="M118" s="13"/>
      <c r="N118" s="13"/>
      <c r="O118" s="13"/>
      <c r="P118" s="13"/>
      <c r="Q118" s="13"/>
      <c r="R118" s="13"/>
      <c r="S118" s="13"/>
      <c r="T118" s="13"/>
      <c r="U118" s="13"/>
      <c r="V118" s="13"/>
      <c r="W118" s="14"/>
      <c r="X118" s="14"/>
      <c r="Y118" s="13"/>
      <c r="Z118" s="13"/>
      <c r="AA118" s="13"/>
      <c r="AB118" s="13"/>
      <c r="AC118" s="13"/>
      <c r="AD118" s="13"/>
      <c r="AE118" s="13"/>
      <c r="AF118" s="13"/>
      <c r="AG118" s="13"/>
      <c r="AH118" s="13"/>
      <c r="AI118" s="13"/>
      <c r="AJ118" s="13"/>
      <c r="AK118" s="13"/>
      <c r="AL118" s="13"/>
      <c r="AM118" s="13"/>
      <c r="AN118" s="13"/>
      <c r="AO118" s="13"/>
      <c r="AP118" s="13"/>
      <c r="AQ118" s="13"/>
      <c r="AR118" s="13"/>
      <c r="AS118" s="13"/>
      <c r="AT118" s="13"/>
      <c r="AU118" s="13"/>
      <c r="AV118" s="13"/>
      <c r="AW118" s="13"/>
      <c r="AX118" s="13"/>
      <c r="AY118" s="13"/>
      <c r="AZ118" s="13"/>
      <c r="BA118" s="13"/>
      <c r="BB118" s="13"/>
      <c r="BC118" s="13"/>
      <c r="BD118" s="13"/>
      <c r="BE118" s="13"/>
      <c r="BF118" s="13"/>
      <c r="BG118" s="13"/>
      <c r="BH118" s="13"/>
      <c r="BI118" s="13"/>
      <c r="BJ118" s="13"/>
      <c r="BK118" s="13"/>
      <c r="BL118" s="13"/>
      <c r="BM118" s="13"/>
      <c r="BN118" s="13"/>
    </row>
    <row r="119" spans="1:66" s="2" customFormat="1" ht="19.2" customHeight="1" thickBot="1" x14ac:dyDescent="0.35">
      <c r="A119" s="17"/>
      <c r="B119" s="17" t="str">
        <f>'PL.06-REV.02'!B120</f>
        <v>Sub</v>
      </c>
      <c r="C119" s="30" t="str">
        <f>'PL.06-REV.02'!C120&amp;" "&amp;'PL.06-REV.02'!D120</f>
        <v>13,02 Mağaza Logosu</v>
      </c>
      <c r="D119" s="33" t="str">
        <f>IF('PL.06-REV.02'!E120="","",'PL.06-REV.02'!E120)</f>
        <v>Kurumsal İletişim, Grafik Tasarım</v>
      </c>
      <c r="E119" s="31">
        <f>IF(D119="","",'PL.06-REV.02'!H120)</f>
        <v>10</v>
      </c>
      <c r="F119" s="32">
        <f>IF(D119="","",'PL.06-REV.02'!F120)</f>
        <v>0</v>
      </c>
      <c r="G119" s="34">
        <f>IF(D119="","",'PL.06-REV.02'!I120)</f>
        <v>0</v>
      </c>
      <c r="H119" s="34" t="str">
        <f>IF(D119="","",'PL.06-REV.02'!J120)</f>
        <v>Enter starting date</v>
      </c>
      <c r="I119" s="8"/>
      <c r="J119" s="8"/>
      <c r="K119" s="13"/>
      <c r="L119" s="13"/>
      <c r="M119" s="13"/>
      <c r="N119" s="13"/>
      <c r="O119" s="13"/>
      <c r="P119" s="13"/>
      <c r="Q119" s="13"/>
      <c r="R119" s="13"/>
      <c r="S119" s="13"/>
      <c r="T119" s="13"/>
      <c r="U119" s="13"/>
      <c r="V119" s="13"/>
      <c r="W119" s="14"/>
      <c r="X119" s="14"/>
      <c r="Y119" s="13"/>
      <c r="Z119" s="13"/>
      <c r="AA119" s="13"/>
      <c r="AB119" s="13"/>
      <c r="AC119" s="13"/>
      <c r="AD119" s="13"/>
      <c r="AE119" s="13"/>
      <c r="AF119" s="13"/>
      <c r="AG119" s="13"/>
      <c r="AH119" s="13"/>
      <c r="AI119" s="13"/>
      <c r="AJ119" s="13"/>
      <c r="AK119" s="13"/>
      <c r="AL119" s="13"/>
      <c r="AM119" s="13"/>
      <c r="AN119" s="13"/>
      <c r="AO119" s="13"/>
      <c r="AP119" s="13"/>
      <c r="AQ119" s="13"/>
      <c r="AR119" s="13"/>
      <c r="AS119" s="13"/>
      <c r="AT119" s="13"/>
      <c r="AU119" s="13"/>
      <c r="AV119" s="13"/>
      <c r="AW119" s="13"/>
      <c r="AX119" s="13"/>
      <c r="AY119" s="13"/>
      <c r="AZ119" s="13"/>
      <c r="BA119" s="13"/>
      <c r="BB119" s="13"/>
      <c r="BC119" s="13"/>
      <c r="BD119" s="13"/>
      <c r="BE119" s="13"/>
      <c r="BF119" s="13"/>
      <c r="BG119" s="13"/>
      <c r="BH119" s="13"/>
      <c r="BI119" s="13"/>
      <c r="BJ119" s="13"/>
      <c r="BK119" s="13"/>
      <c r="BL119" s="13"/>
      <c r="BM119" s="13"/>
      <c r="BN119" s="13"/>
    </row>
    <row r="120" spans="1:66" s="2" customFormat="1" ht="19.2" customHeight="1" thickBot="1" x14ac:dyDescent="0.35">
      <c r="A120" s="17"/>
      <c r="B120" s="17" t="str">
        <f>'PL.06-REV.02'!B121</f>
        <v>Sub</v>
      </c>
      <c r="C120" s="30" t="str">
        <f>'PL.06-REV.02'!C121&amp;" "&amp;'PL.06-REV.02'!D121</f>
        <v>13,03 Ürün Görselleri</v>
      </c>
      <c r="D120" s="33" t="str">
        <f>IF('PL.06-REV.02'!E121="","",'PL.06-REV.02'!E121)</f>
        <v>Mağaza Personeli</v>
      </c>
      <c r="E120" s="31">
        <f>IF(D120="","",'PL.06-REV.02'!H121)</f>
        <v>10</v>
      </c>
      <c r="F120" s="32">
        <f>IF(D120="","",'PL.06-REV.02'!F121)</f>
        <v>0</v>
      </c>
      <c r="G120" s="34">
        <f>IF(D120="","",'PL.06-REV.02'!I121)</f>
        <v>0</v>
      </c>
      <c r="H120" s="34" t="str">
        <f>IF(D120="","",'PL.06-REV.02'!J121)</f>
        <v>Enter starting date</v>
      </c>
      <c r="I120" s="8"/>
      <c r="J120" s="8"/>
      <c r="K120" s="13"/>
      <c r="L120" s="13"/>
      <c r="M120" s="13"/>
      <c r="N120" s="13"/>
      <c r="O120" s="13"/>
      <c r="P120" s="13"/>
      <c r="Q120" s="13"/>
      <c r="R120" s="13"/>
      <c r="S120" s="13"/>
      <c r="T120" s="13"/>
      <c r="U120" s="13"/>
      <c r="V120" s="13"/>
      <c r="W120" s="14"/>
      <c r="X120" s="14"/>
      <c r="Y120" s="13"/>
      <c r="Z120" s="13"/>
      <c r="AA120" s="13"/>
      <c r="AB120" s="13"/>
      <c r="AC120" s="13"/>
      <c r="AD120" s="13"/>
      <c r="AE120" s="13"/>
      <c r="AF120" s="13"/>
      <c r="AG120" s="13"/>
      <c r="AH120" s="13"/>
      <c r="AI120" s="13"/>
      <c r="AJ120" s="13"/>
      <c r="AK120" s="13"/>
      <c r="AL120" s="13"/>
      <c r="AM120" s="13"/>
      <c r="AN120" s="13"/>
      <c r="AO120" s="13"/>
      <c r="AP120" s="13"/>
      <c r="AQ120" s="13"/>
      <c r="AR120" s="13"/>
      <c r="AS120" s="13"/>
      <c r="AT120" s="13"/>
      <c r="AU120" s="13"/>
      <c r="AV120" s="13"/>
      <c r="AW120" s="13"/>
      <c r="AX120" s="13"/>
      <c r="AY120" s="13"/>
      <c r="AZ120" s="13"/>
      <c r="BA120" s="13"/>
      <c r="BB120" s="13"/>
      <c r="BC120" s="13"/>
      <c r="BD120" s="13"/>
      <c r="BE120" s="13"/>
      <c r="BF120" s="13"/>
      <c r="BG120" s="13"/>
      <c r="BH120" s="13"/>
      <c r="BI120" s="13"/>
      <c r="BJ120" s="13"/>
      <c r="BK120" s="13"/>
      <c r="BL120" s="13"/>
      <c r="BM120" s="13"/>
      <c r="BN120" s="13"/>
    </row>
    <row r="121" spans="1:66" s="2" customFormat="1" ht="19.2" customHeight="1" thickBot="1" x14ac:dyDescent="0.35">
      <c r="A121" s="17"/>
      <c r="B121" s="17" t="str">
        <f>'PL.06-REV.02'!B122</f>
        <v>Sub</v>
      </c>
      <c r="C121" s="30" t="str">
        <f>'PL.06-REV.02'!C122&amp;" "&amp;'PL.06-REV.02'!D122</f>
        <v>13,04 Kategori (header) Görselleri</v>
      </c>
      <c r="D121" s="33" t="str">
        <f>IF('PL.06-REV.02'!E122="","",'PL.06-REV.02'!E122)</f>
        <v>Kurumsal İletişim, Grafik Tasarım</v>
      </c>
      <c r="E121" s="31">
        <f>IF(D121="","",'PL.06-REV.02'!H122)</f>
        <v>10</v>
      </c>
      <c r="F121" s="32">
        <f>IF(D121="","",'PL.06-REV.02'!F122)</f>
        <v>0</v>
      </c>
      <c r="G121" s="34">
        <f>IF(D121="","",'PL.06-REV.02'!I122)</f>
        <v>0</v>
      </c>
      <c r="H121" s="34" t="str">
        <f>IF(D121="","",'PL.06-REV.02'!J122)</f>
        <v>Enter starting date</v>
      </c>
      <c r="I121" s="8"/>
      <c r="J121" s="8"/>
      <c r="K121" s="13"/>
      <c r="L121" s="13"/>
      <c r="M121" s="13"/>
      <c r="N121" s="13"/>
      <c r="O121" s="13"/>
      <c r="P121" s="13"/>
      <c r="Q121" s="13"/>
      <c r="R121" s="13"/>
      <c r="S121" s="13"/>
      <c r="T121" s="13"/>
      <c r="U121" s="13"/>
      <c r="V121" s="13"/>
      <c r="W121" s="14"/>
      <c r="X121" s="14"/>
      <c r="Y121" s="13"/>
      <c r="Z121" s="13"/>
      <c r="AA121" s="13"/>
      <c r="AB121" s="13"/>
      <c r="AC121" s="13"/>
      <c r="AD121" s="13"/>
      <c r="AE121" s="13"/>
      <c r="AF121" s="13"/>
      <c r="AG121" s="13"/>
      <c r="AH121" s="13"/>
      <c r="AI121" s="13"/>
      <c r="AJ121" s="13"/>
      <c r="AK121" s="13"/>
      <c r="AL121" s="13"/>
      <c r="AM121" s="13"/>
      <c r="AN121" s="13"/>
      <c r="AO121" s="13"/>
      <c r="AP121" s="13"/>
      <c r="AQ121" s="13"/>
      <c r="AR121" s="13"/>
      <c r="AS121" s="13"/>
      <c r="AT121" s="13"/>
      <c r="AU121" s="13"/>
      <c r="AV121" s="13"/>
      <c r="AW121" s="13"/>
      <c r="AX121" s="13"/>
      <c r="AY121" s="13"/>
      <c r="AZ121" s="13"/>
      <c r="BA121" s="13"/>
      <c r="BB121" s="13"/>
      <c r="BC121" s="13"/>
      <c r="BD121" s="13"/>
      <c r="BE121" s="13"/>
      <c r="BF121" s="13"/>
      <c r="BG121" s="13"/>
      <c r="BH121" s="13"/>
      <c r="BI121" s="13"/>
      <c r="BJ121" s="13"/>
      <c r="BK121" s="13"/>
      <c r="BL121" s="13"/>
      <c r="BM121" s="13"/>
      <c r="BN121" s="13"/>
    </row>
    <row r="122" spans="1:66" s="2" customFormat="1" ht="19.2" customHeight="1" thickBot="1" x14ac:dyDescent="0.35">
      <c r="A122" s="17"/>
      <c r="B122" s="17" t="str">
        <f>'PL.06-REV.02'!B123</f>
        <v>Sub</v>
      </c>
      <c r="C122" s="30" t="str">
        <f>'PL.06-REV.02'!C123&amp;" "&amp;'PL.06-REV.02'!D123</f>
        <v>13,05 Marka Görselleri</v>
      </c>
      <c r="D122" s="33" t="str">
        <f>IF('PL.06-REV.02'!E123="","",'PL.06-REV.02'!E123)</f>
        <v>Mağaza Personeli</v>
      </c>
      <c r="E122" s="31">
        <f>IF(D122="","",'PL.06-REV.02'!H123)</f>
        <v>10</v>
      </c>
      <c r="F122" s="32">
        <f>IF(D122="","",'PL.06-REV.02'!F123)</f>
        <v>0</v>
      </c>
      <c r="G122" s="34">
        <f>IF(D122="","",'PL.06-REV.02'!I123)</f>
        <v>0</v>
      </c>
      <c r="H122" s="34" t="str">
        <f>IF(D122="","",'PL.06-REV.02'!J123)</f>
        <v>Enter starting date</v>
      </c>
      <c r="I122" s="8"/>
      <c r="J122" s="8"/>
      <c r="K122" s="13"/>
      <c r="L122" s="13"/>
      <c r="M122" s="13"/>
      <c r="N122" s="13"/>
      <c r="O122" s="13"/>
      <c r="P122" s="13"/>
      <c r="Q122" s="13"/>
      <c r="R122" s="13"/>
      <c r="S122" s="13"/>
      <c r="T122" s="13"/>
      <c r="U122" s="13"/>
      <c r="V122" s="13"/>
      <c r="W122" s="14"/>
      <c r="X122" s="14"/>
      <c r="Y122" s="13"/>
      <c r="Z122" s="13"/>
      <c r="AA122" s="13"/>
      <c r="AB122" s="13"/>
      <c r="AC122" s="13"/>
      <c r="AD122" s="13"/>
      <c r="AE122" s="13"/>
      <c r="AF122" s="13"/>
      <c r="AG122" s="13"/>
      <c r="AH122" s="13"/>
      <c r="AI122" s="13"/>
      <c r="AJ122" s="13"/>
      <c r="AK122" s="13"/>
      <c r="AL122" s="13"/>
      <c r="AM122" s="13"/>
      <c r="AN122" s="13"/>
      <c r="AO122" s="13"/>
      <c r="AP122" s="13"/>
      <c r="AQ122" s="13"/>
      <c r="AR122" s="13"/>
      <c r="AS122" s="13"/>
      <c r="AT122" s="13"/>
      <c r="AU122" s="13"/>
      <c r="AV122" s="13"/>
      <c r="AW122" s="13"/>
      <c r="AX122" s="13"/>
      <c r="AY122" s="13"/>
      <c r="AZ122" s="13"/>
      <c r="BA122" s="13"/>
      <c r="BB122" s="13"/>
      <c r="BC122" s="13"/>
      <c r="BD122" s="13"/>
      <c r="BE122" s="13"/>
      <c r="BF122" s="13"/>
      <c r="BG122" s="13"/>
      <c r="BH122" s="13"/>
      <c r="BI122" s="13"/>
      <c r="BJ122" s="13"/>
      <c r="BK122" s="13"/>
      <c r="BL122" s="13"/>
      <c r="BM122" s="13"/>
      <c r="BN122" s="13"/>
    </row>
    <row r="123" spans="1:66" s="2" customFormat="1" ht="19.2" customHeight="1" thickBot="1" x14ac:dyDescent="0.35">
      <c r="A123" s="17"/>
      <c r="B123" s="17" t="str">
        <f>'PL.06-REV.02'!B124</f>
        <v>Sub</v>
      </c>
      <c r="C123" s="30" t="str">
        <f>'PL.06-REV.02'!C124&amp;" "&amp;'PL.06-REV.02'!D124</f>
        <v>13,06 Slider Mock-upları</v>
      </c>
      <c r="D123" s="33" t="str">
        <f>IF('PL.06-REV.02'!E124="","",'PL.06-REV.02'!E124)</f>
        <v>Kurumsal İletişim, Grafik Tasarım</v>
      </c>
      <c r="E123" s="31">
        <f>IF(D123="","",'PL.06-REV.02'!H124)</f>
        <v>10</v>
      </c>
      <c r="F123" s="32">
        <f>IF(D123="","",'PL.06-REV.02'!F124)</f>
        <v>0</v>
      </c>
      <c r="G123" s="34">
        <f>IF(D123="","",'PL.06-REV.02'!I124)</f>
        <v>0</v>
      </c>
      <c r="H123" s="34">
        <f>IF(D123="","",'PL.06-REV.02'!J124)</f>
        <v>0</v>
      </c>
      <c r="I123" s="8"/>
      <c r="J123" s="8"/>
      <c r="K123" s="13"/>
      <c r="L123" s="13"/>
      <c r="M123" s="13"/>
      <c r="N123" s="13"/>
      <c r="O123" s="13"/>
      <c r="P123" s="13"/>
      <c r="Q123" s="13"/>
      <c r="R123" s="13"/>
      <c r="S123" s="13"/>
      <c r="T123" s="13"/>
      <c r="U123" s="13"/>
      <c r="V123" s="13"/>
      <c r="W123" s="14"/>
      <c r="X123" s="14"/>
      <c r="Y123" s="13"/>
      <c r="Z123" s="13"/>
      <c r="AA123" s="13"/>
      <c r="AB123" s="13"/>
      <c r="AC123" s="13"/>
      <c r="AD123" s="13"/>
      <c r="AE123" s="13"/>
      <c r="AF123" s="13"/>
      <c r="AG123" s="13"/>
      <c r="AH123" s="13"/>
      <c r="AI123" s="13"/>
      <c r="AJ123" s="13"/>
      <c r="AK123" s="13"/>
      <c r="AL123" s="13"/>
      <c r="AM123" s="13"/>
      <c r="AN123" s="13"/>
      <c r="AO123" s="13"/>
      <c r="AP123" s="13"/>
      <c r="AQ123" s="13"/>
      <c r="AR123" s="13"/>
      <c r="AS123" s="13"/>
      <c r="AT123" s="13"/>
      <c r="AU123" s="13"/>
      <c r="AV123" s="13"/>
      <c r="AW123" s="13"/>
      <c r="AX123" s="13"/>
      <c r="AY123" s="13"/>
      <c r="AZ123" s="13"/>
      <c r="BA123" s="13"/>
      <c r="BB123" s="13"/>
      <c r="BC123" s="13"/>
      <c r="BD123" s="13"/>
      <c r="BE123" s="13"/>
      <c r="BF123" s="13"/>
      <c r="BG123" s="13"/>
      <c r="BH123" s="13"/>
      <c r="BI123" s="13"/>
      <c r="BJ123" s="13"/>
      <c r="BK123" s="13"/>
      <c r="BL123" s="13"/>
      <c r="BM123" s="13"/>
      <c r="BN123" s="13"/>
    </row>
    <row r="124" spans="1:66" s="2" customFormat="1" ht="19.2" customHeight="1" thickBot="1" x14ac:dyDescent="0.35">
      <c r="A124" s="17"/>
      <c r="B124" s="17" t="str">
        <f>'PL.06-REV.02'!B125</f>
        <v>Sub</v>
      </c>
      <c r="C124" s="30" t="str">
        <f>'PL.06-REV.02'!C125&amp;" "&amp;'PL.06-REV.02'!D125</f>
        <v>13,07 Hakkımızda Görselleri</v>
      </c>
      <c r="D124" s="33" t="str">
        <f>IF('PL.06-REV.02'!E125="","",'PL.06-REV.02'!E125)</f>
        <v>Mağaza Personeli, Kurumsal İletişim, Grafik Tasarım</v>
      </c>
      <c r="E124" s="31">
        <f>IF(D124="","",'PL.06-REV.02'!H125)</f>
        <v>10</v>
      </c>
      <c r="F124" s="32">
        <f>IF(D124="","",'PL.06-REV.02'!F125)</f>
        <v>0</v>
      </c>
      <c r="G124" s="34">
        <f>IF(D124="","",'PL.06-REV.02'!I125)</f>
        <v>0</v>
      </c>
      <c r="H124" s="34" t="str">
        <f>IF(D124="","",'PL.06-REV.02'!J125)</f>
        <v>Enter starting date</v>
      </c>
      <c r="I124" s="8"/>
      <c r="J124" s="8"/>
      <c r="K124" s="13"/>
      <c r="L124" s="13"/>
      <c r="M124" s="13"/>
      <c r="N124" s="13"/>
      <c r="O124" s="13"/>
      <c r="P124" s="13"/>
      <c r="Q124" s="13"/>
      <c r="R124" s="13"/>
      <c r="S124" s="13"/>
      <c r="T124" s="13"/>
      <c r="U124" s="13"/>
      <c r="V124" s="13"/>
      <c r="W124" s="14"/>
      <c r="X124" s="14"/>
      <c r="Y124" s="13"/>
      <c r="Z124" s="13"/>
      <c r="AA124" s="13"/>
      <c r="AB124" s="13"/>
      <c r="AC124" s="13"/>
      <c r="AD124" s="13"/>
      <c r="AE124" s="13"/>
      <c r="AF124" s="13"/>
      <c r="AG124" s="13"/>
      <c r="AH124" s="13"/>
      <c r="AI124" s="13"/>
      <c r="AJ124" s="13"/>
      <c r="AK124" s="13"/>
      <c r="AL124" s="13"/>
      <c r="AM124" s="13"/>
      <c r="AN124" s="13"/>
      <c r="AO124" s="13"/>
      <c r="AP124" s="13"/>
      <c r="AQ124" s="13"/>
      <c r="AR124" s="13"/>
      <c r="AS124" s="13"/>
      <c r="AT124" s="13"/>
      <c r="AU124" s="13"/>
      <c r="AV124" s="13"/>
      <c r="AW124" s="13"/>
      <c r="AX124" s="13"/>
      <c r="AY124" s="13"/>
      <c r="AZ124" s="13"/>
      <c r="BA124" s="13"/>
      <c r="BB124" s="13"/>
      <c r="BC124" s="13"/>
      <c r="BD124" s="13"/>
      <c r="BE124" s="13"/>
      <c r="BF124" s="13"/>
      <c r="BG124" s="13"/>
      <c r="BH124" s="13"/>
      <c r="BI124" s="13"/>
      <c r="BJ124" s="13"/>
      <c r="BK124" s="13"/>
      <c r="BL124" s="13"/>
      <c r="BM124" s="13"/>
      <c r="BN124" s="13"/>
    </row>
    <row r="125" spans="1:66" s="2" customFormat="1" ht="19.2" customHeight="1" thickBot="1" x14ac:dyDescent="0.35">
      <c r="A125" s="17"/>
      <c r="B125" s="17" t="str">
        <f>'PL.06-REV.02'!B126</f>
        <v>Sub</v>
      </c>
      <c r="C125" s="30" t="str">
        <f>'PL.06-REV.02'!C126&amp;" "&amp;'PL.06-REV.02'!D126</f>
        <v>13,08 Uygulamalar makaleleri görselleri</v>
      </c>
      <c r="D125" s="33" t="str">
        <f>IF('PL.06-REV.02'!E126="","",'PL.06-REV.02'!E126)</f>
        <v>Mağaza Personeli</v>
      </c>
      <c r="E125" s="31">
        <f>IF(D125="","",'PL.06-REV.02'!H126)</f>
        <v>10</v>
      </c>
      <c r="F125" s="32">
        <f>IF(D125="","",'PL.06-REV.02'!F126)</f>
        <v>0</v>
      </c>
      <c r="G125" s="34">
        <f>IF(D125="","",'PL.06-REV.02'!I126)</f>
        <v>0</v>
      </c>
      <c r="H125" s="34" t="str">
        <f>IF(D125="","",'PL.06-REV.02'!J126)</f>
        <v>Enter starting date</v>
      </c>
      <c r="I125" s="8"/>
      <c r="J125" s="8"/>
      <c r="K125" s="13"/>
      <c r="L125" s="13"/>
      <c r="M125" s="13"/>
      <c r="N125" s="13"/>
      <c r="O125" s="13"/>
      <c r="P125" s="13"/>
      <c r="Q125" s="13"/>
      <c r="R125" s="13"/>
      <c r="S125" s="13"/>
      <c r="T125" s="13"/>
      <c r="U125" s="13"/>
      <c r="V125" s="13"/>
      <c r="W125" s="14"/>
      <c r="X125" s="14"/>
      <c r="Y125" s="13"/>
      <c r="Z125" s="13"/>
      <c r="AA125" s="13"/>
      <c r="AB125" s="13"/>
      <c r="AC125" s="13"/>
      <c r="AD125" s="13"/>
      <c r="AE125" s="13"/>
      <c r="AF125" s="13"/>
      <c r="AG125" s="13"/>
      <c r="AH125" s="13"/>
      <c r="AI125" s="13"/>
      <c r="AJ125" s="13"/>
      <c r="AK125" s="13"/>
      <c r="AL125" s="13"/>
      <c r="AM125" s="13"/>
      <c r="AN125" s="13"/>
      <c r="AO125" s="13"/>
      <c r="AP125" s="13"/>
      <c r="AQ125" s="13"/>
      <c r="AR125" s="13"/>
      <c r="AS125" s="13"/>
      <c r="AT125" s="13"/>
      <c r="AU125" s="13"/>
      <c r="AV125" s="13"/>
      <c r="AW125" s="13"/>
      <c r="AX125" s="13"/>
      <c r="AY125" s="13"/>
      <c r="AZ125" s="13"/>
      <c r="BA125" s="13"/>
      <c r="BB125" s="13"/>
      <c r="BC125" s="13"/>
      <c r="BD125" s="13"/>
      <c r="BE125" s="13"/>
      <c r="BF125" s="13"/>
      <c r="BG125" s="13"/>
      <c r="BH125" s="13"/>
      <c r="BI125" s="13"/>
      <c r="BJ125" s="13"/>
      <c r="BK125" s="13"/>
      <c r="BL125" s="13"/>
      <c r="BM125" s="13"/>
      <c r="BN125" s="13"/>
    </row>
    <row r="126" spans="1:66" s="2" customFormat="1" ht="19.2" customHeight="1" thickBot="1" x14ac:dyDescent="0.35">
      <c r="A126" s="17"/>
      <c r="B126" s="17" t="str">
        <f>'PL.06-REV.02'!B127</f>
        <v>Sub</v>
      </c>
      <c r="C126" s="30" t="str">
        <f>'PL.06-REV.02'!C127&amp;" "&amp;'PL.06-REV.02'!D127</f>
        <v>13,09 Sürdürülebilirlik ve doğaya katkı ile ilgili makale görselleri</v>
      </c>
      <c r="D126" s="33" t="str">
        <f>IF('PL.06-REV.02'!E127="","",'PL.06-REV.02'!E127)</f>
        <v>Mağaza Personeli</v>
      </c>
      <c r="E126" s="31">
        <f>IF(D126="","",'PL.06-REV.02'!H127)</f>
        <v>10</v>
      </c>
      <c r="F126" s="32">
        <f>IF(D126="","",'PL.06-REV.02'!F127)</f>
        <v>0</v>
      </c>
      <c r="G126" s="34">
        <f>IF(D126="","",'PL.06-REV.02'!I127)</f>
        <v>0</v>
      </c>
      <c r="H126" s="34" t="str">
        <f>IF(D126="","",'PL.06-REV.02'!J127)</f>
        <v>Enter starting date</v>
      </c>
      <c r="I126" s="8"/>
      <c r="J126" s="8"/>
      <c r="K126" s="13"/>
      <c r="L126" s="13"/>
      <c r="M126" s="13"/>
      <c r="N126" s="13"/>
      <c r="O126" s="13"/>
      <c r="P126" s="13"/>
      <c r="Q126" s="13"/>
      <c r="R126" s="13"/>
      <c r="S126" s="13"/>
      <c r="T126" s="13"/>
      <c r="U126" s="13"/>
      <c r="V126" s="13"/>
      <c r="W126" s="14"/>
      <c r="X126" s="14"/>
      <c r="Y126" s="13"/>
      <c r="Z126" s="13"/>
      <c r="AA126" s="13"/>
      <c r="AB126" s="13"/>
      <c r="AC126" s="13"/>
      <c r="AD126" s="13"/>
      <c r="AE126" s="13"/>
      <c r="AF126" s="13"/>
      <c r="AG126" s="13"/>
      <c r="AH126" s="13"/>
      <c r="AI126" s="13"/>
      <c r="AJ126" s="13"/>
      <c r="AK126" s="13"/>
      <c r="AL126" s="13"/>
      <c r="AM126" s="13"/>
      <c r="AN126" s="13"/>
      <c r="AO126" s="13"/>
      <c r="AP126" s="13"/>
      <c r="AQ126" s="13"/>
      <c r="AR126" s="13"/>
      <c r="AS126" s="13"/>
      <c r="AT126" s="13"/>
      <c r="AU126" s="13"/>
      <c r="AV126" s="13"/>
      <c r="AW126" s="13"/>
      <c r="AX126" s="13"/>
      <c r="AY126" s="13"/>
      <c r="AZ126" s="13"/>
      <c r="BA126" s="13"/>
      <c r="BB126" s="13"/>
      <c r="BC126" s="13"/>
      <c r="BD126" s="13"/>
      <c r="BE126" s="13"/>
      <c r="BF126" s="13"/>
      <c r="BG126" s="13"/>
      <c r="BH126" s="13"/>
      <c r="BI126" s="13"/>
      <c r="BJ126" s="13"/>
      <c r="BK126" s="13"/>
      <c r="BL126" s="13"/>
      <c r="BM126" s="13"/>
      <c r="BN126" s="13"/>
    </row>
    <row r="127" spans="1:66" s="2" customFormat="1" ht="19.2" customHeight="1" thickBot="1" x14ac:dyDescent="0.35">
      <c r="A127" s="17"/>
      <c r="B127" s="17" t="str">
        <f>'PL.06-REV.02'!B128</f>
        <v>Sub</v>
      </c>
      <c r="C127" s="30" t="str">
        <f>'PL.06-REV.02'!C128&amp;" "&amp;'PL.06-REV.02'!D128</f>
        <v>13,1 Kullanılan Teknoloji ile ilgili makalelerin görselleri</v>
      </c>
      <c r="D127" s="33" t="str">
        <f>IF('PL.06-REV.02'!E128="","",'PL.06-REV.02'!E128)</f>
        <v>Mağaza Personeli</v>
      </c>
      <c r="E127" s="31">
        <f>IF(D127="","",'PL.06-REV.02'!H128)</f>
        <v>10</v>
      </c>
      <c r="F127" s="32">
        <f>IF(D127="","",'PL.06-REV.02'!F128)</f>
        <v>0</v>
      </c>
      <c r="G127" s="34">
        <f>IF(D127="","",'PL.06-REV.02'!I128)</f>
        <v>0</v>
      </c>
      <c r="H127" s="34" t="str">
        <f>IF(D127="","",'PL.06-REV.02'!J128)</f>
        <v>Enter starting date</v>
      </c>
      <c r="I127" s="8"/>
      <c r="J127" s="8"/>
      <c r="K127" s="13"/>
      <c r="L127" s="13"/>
      <c r="M127" s="13"/>
      <c r="N127" s="13"/>
      <c r="O127" s="13"/>
      <c r="P127" s="13"/>
      <c r="Q127" s="13"/>
      <c r="R127" s="13"/>
      <c r="S127" s="13"/>
      <c r="T127" s="13"/>
      <c r="U127" s="13"/>
      <c r="V127" s="13"/>
      <c r="W127" s="14"/>
      <c r="X127" s="14"/>
      <c r="Y127" s="13"/>
      <c r="Z127" s="13"/>
      <c r="AA127" s="13"/>
      <c r="AB127" s="13"/>
      <c r="AC127" s="13"/>
      <c r="AD127" s="13"/>
      <c r="AE127" s="13"/>
      <c r="AF127" s="13"/>
      <c r="AG127" s="13"/>
      <c r="AH127" s="13"/>
      <c r="AI127" s="13"/>
      <c r="AJ127" s="13"/>
      <c r="AK127" s="13"/>
      <c r="AL127" s="13"/>
      <c r="AM127" s="13"/>
      <c r="AN127" s="13"/>
      <c r="AO127" s="13"/>
      <c r="AP127" s="13"/>
      <c r="AQ127" s="13"/>
      <c r="AR127" s="13"/>
      <c r="AS127" s="13"/>
      <c r="AT127" s="13"/>
      <c r="AU127" s="13"/>
      <c r="AV127" s="13"/>
      <c r="AW127" s="13"/>
      <c r="AX127" s="13"/>
      <c r="AY127" s="13"/>
      <c r="AZ127" s="13"/>
      <c r="BA127" s="13"/>
      <c r="BB127" s="13"/>
      <c r="BC127" s="13"/>
      <c r="BD127" s="13"/>
      <c r="BE127" s="13"/>
      <c r="BF127" s="13"/>
      <c r="BG127" s="13"/>
      <c r="BH127" s="13"/>
      <c r="BI127" s="13"/>
      <c r="BJ127" s="13"/>
      <c r="BK127" s="13"/>
      <c r="BL127" s="13"/>
      <c r="BM127" s="13"/>
      <c r="BN127" s="13"/>
    </row>
    <row r="128" spans="1:66" s="2" customFormat="1" ht="19.2" customHeight="1" thickBot="1" x14ac:dyDescent="0.35">
      <c r="A128" s="17"/>
      <c r="B128" s="17" t="str">
        <f>'PL.06-REV.02'!B129</f>
        <v>Sub</v>
      </c>
      <c r="C128" s="30" t="str">
        <f>'PL.06-REV.02'!C129&amp;" "&amp;'PL.06-REV.02'!D129</f>
        <v>13,11 Simgeler</v>
      </c>
      <c r="D128" s="33" t="str">
        <f>IF('PL.06-REV.02'!E129="","",'PL.06-REV.02'!E129)</f>
        <v>Kurumsal İletişim, Grafik Tasarım</v>
      </c>
      <c r="E128" s="31">
        <f>IF(D128="","",'PL.06-REV.02'!H129)</f>
        <v>10</v>
      </c>
      <c r="F128" s="32">
        <f>IF(D128="","",'PL.06-REV.02'!F129)</f>
        <v>0</v>
      </c>
      <c r="G128" s="34">
        <f>IF(D128="","",'PL.06-REV.02'!I129)</f>
        <v>0</v>
      </c>
      <c r="H128" s="34" t="str">
        <f>IF(D128="","",'PL.06-REV.02'!J129)</f>
        <v>Enter starting date</v>
      </c>
      <c r="I128" s="8"/>
      <c r="J128" s="8"/>
      <c r="K128" s="13"/>
      <c r="L128" s="13"/>
      <c r="M128" s="13"/>
      <c r="N128" s="13"/>
      <c r="O128" s="13"/>
      <c r="P128" s="13"/>
      <c r="Q128" s="13"/>
      <c r="R128" s="13"/>
      <c r="S128" s="13"/>
      <c r="T128" s="13"/>
      <c r="U128" s="13"/>
      <c r="V128" s="13"/>
      <c r="W128" s="14"/>
      <c r="X128" s="14"/>
      <c r="Y128" s="13"/>
      <c r="Z128" s="13"/>
      <c r="AA128" s="13"/>
      <c r="AB128" s="13"/>
      <c r="AC128" s="13"/>
      <c r="AD128" s="13"/>
      <c r="AE128" s="13"/>
      <c r="AF128" s="13"/>
      <c r="AG128" s="13"/>
      <c r="AH128" s="13"/>
      <c r="AI128" s="13"/>
      <c r="AJ128" s="13"/>
      <c r="AK128" s="13"/>
      <c r="AL128" s="13"/>
      <c r="AM128" s="13"/>
      <c r="AN128" s="13"/>
      <c r="AO128" s="13"/>
      <c r="AP128" s="13"/>
      <c r="AQ128" s="13"/>
      <c r="AR128" s="13"/>
      <c r="AS128" s="13"/>
      <c r="AT128" s="13"/>
      <c r="AU128" s="13"/>
      <c r="AV128" s="13"/>
      <c r="AW128" s="13"/>
      <c r="AX128" s="13"/>
      <c r="AY128" s="13"/>
      <c r="AZ128" s="13"/>
      <c r="BA128" s="13"/>
      <c r="BB128" s="13"/>
      <c r="BC128" s="13"/>
      <c r="BD128" s="13"/>
      <c r="BE128" s="13"/>
      <c r="BF128" s="13"/>
      <c r="BG128" s="13"/>
      <c r="BH128" s="13"/>
      <c r="BI128" s="13"/>
      <c r="BJ128" s="13"/>
      <c r="BK128" s="13"/>
      <c r="BL128" s="13"/>
      <c r="BM128" s="13"/>
      <c r="BN128" s="13"/>
    </row>
    <row r="129" spans="1:66" s="2" customFormat="1" ht="19.2" customHeight="1" thickBot="1" x14ac:dyDescent="0.35">
      <c r="A129" s="17"/>
      <c r="B129" s="17" t="str">
        <f>'PL.06-REV.02'!B130</f>
        <v>Sub</v>
      </c>
      <c r="C129" s="30" t="str">
        <f>'PL.06-REV.02'!C130&amp;" "&amp;'PL.06-REV.02'!D130</f>
        <v>13,12 Tanıtıcı Videolar</v>
      </c>
      <c r="D129" s="33" t="str">
        <f>IF('PL.06-REV.02'!E130="","",'PL.06-REV.02'!E130)</f>
        <v>Mağaza Personeli</v>
      </c>
      <c r="E129" s="31">
        <f>IF(D129="","",'PL.06-REV.02'!H130)</f>
        <v>10</v>
      </c>
      <c r="F129" s="32">
        <f>IF(D129="","",'PL.06-REV.02'!F130)</f>
        <v>0</v>
      </c>
      <c r="G129" s="34">
        <f>IF(D129="","",'PL.06-REV.02'!I130)</f>
        <v>0</v>
      </c>
      <c r="H129" s="34" t="str">
        <f>IF(D129="","",'PL.06-REV.02'!J130)</f>
        <v>Enter starting date</v>
      </c>
      <c r="I129" s="8"/>
      <c r="J129" s="8"/>
      <c r="K129" s="13"/>
      <c r="L129" s="13"/>
      <c r="M129" s="13"/>
      <c r="N129" s="13"/>
      <c r="O129" s="13"/>
      <c r="P129" s="13"/>
      <c r="Q129" s="13"/>
      <c r="R129" s="13"/>
      <c r="S129" s="13"/>
      <c r="T129" s="13"/>
      <c r="U129" s="13"/>
      <c r="V129" s="13"/>
      <c r="W129" s="14"/>
      <c r="X129" s="14"/>
      <c r="Y129" s="13"/>
      <c r="Z129" s="13"/>
      <c r="AA129" s="13"/>
      <c r="AB129" s="13"/>
      <c r="AC129" s="13"/>
      <c r="AD129" s="13"/>
      <c r="AE129" s="13"/>
      <c r="AF129" s="13"/>
      <c r="AG129" s="13"/>
      <c r="AH129" s="13"/>
      <c r="AI129" s="13"/>
      <c r="AJ129" s="13"/>
      <c r="AK129" s="13"/>
      <c r="AL129" s="13"/>
      <c r="AM129" s="13"/>
      <c r="AN129" s="13"/>
      <c r="AO129" s="13"/>
      <c r="AP129" s="13"/>
      <c r="AQ129" s="13"/>
      <c r="AR129" s="13"/>
      <c r="AS129" s="13"/>
      <c r="AT129" s="13"/>
      <c r="AU129" s="13"/>
      <c r="AV129" s="13"/>
      <c r="AW129" s="13"/>
      <c r="AX129" s="13"/>
      <c r="AY129" s="13"/>
      <c r="AZ129" s="13"/>
      <c r="BA129" s="13"/>
      <c r="BB129" s="13"/>
      <c r="BC129" s="13"/>
      <c r="BD129" s="13"/>
      <c r="BE129" s="13"/>
      <c r="BF129" s="13"/>
      <c r="BG129" s="13"/>
      <c r="BH129" s="13"/>
      <c r="BI129" s="13"/>
      <c r="BJ129" s="13"/>
      <c r="BK129" s="13"/>
      <c r="BL129" s="13"/>
      <c r="BM129" s="13"/>
      <c r="BN129" s="13"/>
    </row>
    <row r="130" spans="1:66" s="2" customFormat="1" ht="19.2" customHeight="1" thickBot="1" x14ac:dyDescent="0.35">
      <c r="A130" s="17"/>
      <c r="B130" s="17" t="str">
        <f>'PL.06-REV.02'!B131</f>
        <v>Sub</v>
      </c>
      <c r="C130" s="30" t="str">
        <f>'PL.06-REV.02'!C131&amp;" "&amp;'PL.06-REV.02'!D131</f>
        <v>13,13 Diğer Görseller</v>
      </c>
      <c r="D130" s="33" t="str">
        <f>IF('PL.06-REV.02'!E131="","",'PL.06-REV.02'!E131)</f>
        <v>Mağaza Personeli, Kurumsal İletişim, Grafik Tasarım</v>
      </c>
      <c r="E130" s="31">
        <f>IF(D130="","",'PL.06-REV.02'!H131)</f>
        <v>10</v>
      </c>
      <c r="F130" s="32">
        <f>IF(D130="","",'PL.06-REV.02'!F131)</f>
        <v>0</v>
      </c>
      <c r="G130" s="34">
        <f>IF(D130="","",'PL.06-REV.02'!I131)</f>
        <v>0</v>
      </c>
      <c r="H130" s="34">
        <f>IF(D130="","",'PL.06-REV.02'!J131)</f>
        <v>0</v>
      </c>
      <c r="I130" s="8"/>
      <c r="J130" s="8"/>
      <c r="K130" s="13"/>
      <c r="L130" s="13"/>
      <c r="M130" s="13"/>
      <c r="N130" s="13"/>
      <c r="O130" s="13"/>
      <c r="P130" s="13"/>
      <c r="Q130" s="13"/>
      <c r="R130" s="13"/>
      <c r="S130" s="13"/>
      <c r="T130" s="13"/>
      <c r="U130" s="13"/>
      <c r="V130" s="13"/>
      <c r="W130" s="14"/>
      <c r="X130" s="14"/>
      <c r="Y130" s="13"/>
      <c r="Z130" s="13"/>
      <c r="AA130" s="13"/>
      <c r="AB130" s="13"/>
      <c r="AC130" s="13"/>
      <c r="AD130" s="13"/>
      <c r="AE130" s="13"/>
      <c r="AF130" s="13"/>
      <c r="AG130" s="13"/>
      <c r="AH130" s="13"/>
      <c r="AI130" s="13"/>
      <c r="AJ130" s="13"/>
      <c r="AK130" s="13"/>
      <c r="AL130" s="13"/>
      <c r="AM130" s="13"/>
      <c r="AN130" s="13"/>
      <c r="AO130" s="13"/>
      <c r="AP130" s="13"/>
      <c r="AQ130" s="13"/>
      <c r="AR130" s="13"/>
      <c r="AS130" s="13"/>
      <c r="AT130" s="13"/>
      <c r="AU130" s="13"/>
      <c r="AV130" s="13"/>
      <c r="AW130" s="13"/>
      <c r="AX130" s="13"/>
      <c r="AY130" s="13"/>
      <c r="AZ130" s="13"/>
      <c r="BA130" s="13"/>
      <c r="BB130" s="13"/>
      <c r="BC130" s="13"/>
      <c r="BD130" s="13"/>
      <c r="BE130" s="13"/>
      <c r="BF130" s="13"/>
      <c r="BG130" s="13"/>
      <c r="BH130" s="13"/>
      <c r="BI130" s="13"/>
      <c r="BJ130" s="13"/>
      <c r="BK130" s="13"/>
      <c r="BL130" s="13"/>
      <c r="BM130" s="13"/>
      <c r="BN130" s="13"/>
    </row>
    <row r="131" spans="1:66" s="2" customFormat="1" ht="19.2" customHeight="1" thickBot="1" x14ac:dyDescent="0.35">
      <c r="A131" s="17"/>
      <c r="B131" s="17" t="str">
        <f>'PL.06-REV.02'!B132</f>
        <v>Sub</v>
      </c>
      <c r="C131" s="30" t="str">
        <f>'PL.06-REV.02'!C132&amp;" "&amp;'PL.06-REV.02'!D132</f>
        <v>13,14 Landing Page Tasarımı oluşturulması</v>
      </c>
      <c r="D131" s="33" t="str">
        <f>IF('PL.06-REV.02'!E132="","",'PL.06-REV.02'!E132)</f>
        <v>Kurumsal İletişim, Grafik Tasarım</v>
      </c>
      <c r="E131" s="31">
        <f>IF(D131="","",'PL.06-REV.02'!H132)</f>
        <v>10</v>
      </c>
      <c r="F131" s="32">
        <f>IF(D131="","",'PL.06-REV.02'!F132)</f>
        <v>0</v>
      </c>
      <c r="G131" s="34">
        <f>IF(D131="","",'PL.06-REV.02'!I132)</f>
        <v>0</v>
      </c>
      <c r="H131" s="34" t="str">
        <f>IF(D131="","",'PL.06-REV.02'!J132)</f>
        <v>Enter starting date</v>
      </c>
      <c r="I131" s="8"/>
      <c r="J131" s="8"/>
      <c r="K131" s="13"/>
      <c r="L131" s="13"/>
      <c r="M131" s="13"/>
      <c r="N131" s="13"/>
      <c r="O131" s="13"/>
      <c r="P131" s="13"/>
      <c r="Q131" s="13"/>
      <c r="R131" s="13"/>
      <c r="S131" s="13"/>
      <c r="T131" s="13"/>
      <c r="U131" s="13"/>
      <c r="V131" s="13"/>
      <c r="W131" s="14"/>
      <c r="X131" s="14"/>
      <c r="Y131" s="13"/>
      <c r="Z131" s="13"/>
      <c r="AA131" s="13"/>
      <c r="AB131" s="13"/>
      <c r="AC131" s="13"/>
      <c r="AD131" s="13"/>
      <c r="AE131" s="13"/>
      <c r="AF131" s="13"/>
      <c r="AG131" s="13"/>
      <c r="AH131" s="13"/>
      <c r="AI131" s="13"/>
      <c r="AJ131" s="13"/>
      <c r="AK131" s="13"/>
      <c r="AL131" s="13"/>
      <c r="AM131" s="13"/>
      <c r="AN131" s="13"/>
      <c r="AO131" s="13"/>
      <c r="AP131" s="13"/>
      <c r="AQ131" s="13"/>
      <c r="AR131" s="13"/>
      <c r="AS131" s="13"/>
      <c r="AT131" s="13"/>
      <c r="AU131" s="13"/>
      <c r="AV131" s="13"/>
      <c r="AW131" s="13"/>
      <c r="AX131" s="13"/>
      <c r="AY131" s="13"/>
      <c r="AZ131" s="13"/>
      <c r="BA131" s="13"/>
      <c r="BB131" s="13"/>
      <c r="BC131" s="13"/>
      <c r="BD131" s="13"/>
      <c r="BE131" s="13"/>
      <c r="BF131" s="13"/>
      <c r="BG131" s="13"/>
      <c r="BH131" s="13"/>
      <c r="BI131" s="13"/>
      <c r="BJ131" s="13"/>
      <c r="BK131" s="13"/>
      <c r="BL131" s="13"/>
      <c r="BM131" s="13"/>
      <c r="BN131" s="13"/>
    </row>
    <row r="132" spans="1:66" s="2" customFormat="1" ht="19.2" customHeight="1" thickBot="1" x14ac:dyDescent="0.35">
      <c r="A132" s="17"/>
      <c r="B132" s="17" t="str">
        <f>'PL.06-REV.02'!B133</f>
        <v>Sub</v>
      </c>
      <c r="C132" s="30" t="str">
        <f>'PL.06-REV.02'!C133&amp;" "&amp;'PL.06-REV.02'!D133</f>
        <v>13,15 Tüm görsellerin işlemesi</v>
      </c>
      <c r="D132" s="33" t="str">
        <f>IF('PL.06-REV.02'!E133="","",'PL.06-REV.02'!E133)</f>
        <v>Grafik Tasarım</v>
      </c>
      <c r="E132" s="31">
        <f>IF(D132="","",'PL.06-REV.02'!H133)</f>
        <v>5</v>
      </c>
      <c r="F132" s="32">
        <f>IF(D132="","",'PL.06-REV.02'!F133)</f>
        <v>0</v>
      </c>
      <c r="G132" s="34">
        <f>IF(D132="","",'PL.06-REV.02'!I133)</f>
        <v>0</v>
      </c>
      <c r="H132" s="34" t="str">
        <f>IF(D132="","",'PL.06-REV.02'!J133)</f>
        <v>Enter starting date</v>
      </c>
      <c r="I132" s="8"/>
      <c r="J132" s="8"/>
      <c r="K132" s="13"/>
      <c r="L132" s="13"/>
      <c r="M132" s="13"/>
      <c r="N132" s="13"/>
      <c r="O132" s="13"/>
      <c r="P132" s="13"/>
      <c r="Q132" s="13"/>
      <c r="R132" s="13"/>
      <c r="S132" s="13"/>
      <c r="T132" s="13"/>
      <c r="U132" s="13"/>
      <c r="V132" s="13"/>
      <c r="W132" s="14"/>
      <c r="X132" s="14"/>
      <c r="Y132" s="13"/>
      <c r="Z132" s="13"/>
      <c r="AA132" s="13"/>
      <c r="AB132" s="13"/>
      <c r="AC132" s="13"/>
      <c r="AD132" s="13"/>
      <c r="AE132" s="13"/>
      <c r="AF132" s="13"/>
      <c r="AG132" s="13"/>
      <c r="AH132" s="13"/>
      <c r="AI132" s="13"/>
      <c r="AJ132" s="13"/>
      <c r="AK132" s="13"/>
      <c r="AL132" s="13"/>
      <c r="AM132" s="13"/>
      <c r="AN132" s="13"/>
      <c r="AO132" s="13"/>
      <c r="AP132" s="13"/>
      <c r="AQ132" s="13"/>
      <c r="AR132" s="13"/>
      <c r="AS132" s="13"/>
      <c r="AT132" s="13"/>
      <c r="AU132" s="13"/>
      <c r="AV132" s="13"/>
      <c r="AW132" s="13"/>
      <c r="AX132" s="13"/>
      <c r="AY132" s="13"/>
      <c r="AZ132" s="13"/>
      <c r="BA132" s="13"/>
      <c r="BB132" s="13"/>
      <c r="BC132" s="13"/>
      <c r="BD132" s="13"/>
      <c r="BE132" s="13"/>
      <c r="BF132" s="13"/>
      <c r="BG132" s="13"/>
      <c r="BH132" s="13"/>
      <c r="BI132" s="13"/>
      <c r="BJ132" s="13"/>
      <c r="BK132" s="13"/>
      <c r="BL132" s="13"/>
      <c r="BM132" s="13"/>
      <c r="BN132" s="13"/>
    </row>
    <row r="133" spans="1:66" s="2" customFormat="1" ht="19.2" customHeight="1" thickBot="1" x14ac:dyDescent="0.35">
      <c r="A133" s="17"/>
      <c r="B133" s="17" t="str">
        <f>'PL.06-REV.02'!B134</f>
        <v>Closure</v>
      </c>
      <c r="C133" s="30" t="str">
        <f>'PL.06-REV.02'!C134&amp;" "&amp;'PL.06-REV.02'!D134</f>
        <v>13,16 Faz Kapanışı (İleri fazların planlanan tarihlerinin revizesi / Gerçekleşme tarihlerinin girişi / Tehdit ve Fırsatların güncellenmesi, rapor hazırlanması, Arşiv güncellemesi)</v>
      </c>
      <c r="D133" s="33" t="str">
        <f>IF('PL.06-REV.02'!E134="","",'PL.06-REV.02'!E134)</f>
        <v>Proje Yöneticisi</v>
      </c>
      <c r="E133" s="31">
        <f>IF(D133="","",'PL.06-REV.02'!H134)</f>
        <v>2</v>
      </c>
      <c r="F133" s="32">
        <f>IF(D133="","",'PL.06-REV.02'!F134)</f>
        <v>0</v>
      </c>
      <c r="G133" s="34">
        <f>IF(D133="","",'PL.06-REV.02'!I134)</f>
        <v>0</v>
      </c>
      <c r="H133" s="34" t="str">
        <f>IF(D133="","",'PL.06-REV.02'!J134)</f>
        <v>Enter starting date</v>
      </c>
      <c r="I133" s="8"/>
      <c r="J133" s="8"/>
      <c r="K133" s="13"/>
      <c r="L133" s="13"/>
      <c r="M133" s="13"/>
      <c r="N133" s="13"/>
      <c r="O133" s="13"/>
      <c r="P133" s="13"/>
      <c r="Q133" s="13"/>
      <c r="R133" s="13"/>
      <c r="S133" s="13"/>
      <c r="T133" s="13"/>
      <c r="U133" s="13"/>
      <c r="V133" s="13"/>
      <c r="W133" s="14"/>
      <c r="X133" s="14"/>
      <c r="Y133" s="13"/>
      <c r="Z133" s="13"/>
      <c r="AA133" s="13"/>
      <c r="AB133" s="13"/>
      <c r="AC133" s="13"/>
      <c r="AD133" s="13"/>
      <c r="AE133" s="13"/>
      <c r="AF133" s="13"/>
      <c r="AG133" s="13"/>
      <c r="AH133" s="13"/>
      <c r="AI133" s="13"/>
      <c r="AJ133" s="13"/>
      <c r="AK133" s="13"/>
      <c r="AL133" s="13"/>
      <c r="AM133" s="13"/>
      <c r="AN133" s="13"/>
      <c r="AO133" s="13"/>
      <c r="AP133" s="13"/>
      <c r="AQ133" s="13"/>
      <c r="AR133" s="13"/>
      <c r="AS133" s="13"/>
      <c r="AT133" s="13"/>
      <c r="AU133" s="13"/>
      <c r="AV133" s="13"/>
      <c r="AW133" s="13"/>
      <c r="AX133" s="13"/>
      <c r="AY133" s="13"/>
      <c r="AZ133" s="13"/>
      <c r="BA133" s="13"/>
      <c r="BB133" s="13"/>
      <c r="BC133" s="13"/>
      <c r="BD133" s="13"/>
      <c r="BE133" s="13"/>
      <c r="BF133" s="13"/>
      <c r="BG133" s="13"/>
      <c r="BH133" s="13"/>
      <c r="BI133" s="13"/>
      <c r="BJ133" s="13"/>
      <c r="BK133" s="13"/>
      <c r="BL133" s="13"/>
      <c r="BM133" s="13"/>
      <c r="BN133" s="13"/>
    </row>
    <row r="134" spans="1:66" s="2" customFormat="1" ht="19.2" customHeight="1" thickBot="1" x14ac:dyDescent="0.35">
      <c r="A134" s="17"/>
      <c r="B134" s="17" t="str">
        <f>'PL.06-REV.02'!B135</f>
        <v>Main</v>
      </c>
      <c r="C134" s="30" t="str">
        <f>'PL.06-REV.02'!C135&amp;" "&amp;'PL.06-REV.02'!D135</f>
        <v>14 Hosting Kurulması</v>
      </c>
      <c r="D134" s="33" t="str">
        <f>IF('PL.06-REV.02'!E135="","",'PL.06-REV.02'!E135)</f>
        <v>IT</v>
      </c>
      <c r="E134" s="31">
        <f>IF(D134="","",'PL.06-REV.02'!H135)</f>
        <v>4</v>
      </c>
      <c r="F134" s="32">
        <f>IF(D134="","",'PL.06-REV.02'!F135)</f>
        <v>0</v>
      </c>
      <c r="G134" s="34">
        <f>IF(D134="","",'PL.06-REV.02'!I135)</f>
        <v>0</v>
      </c>
      <c r="H134" s="34" t="str">
        <f>IF(D134="","",'PL.06-REV.02'!J135)</f>
        <v>Enter starting date</v>
      </c>
      <c r="I134" s="8"/>
      <c r="J134" s="8"/>
      <c r="K134" s="13"/>
      <c r="L134" s="13"/>
      <c r="M134" s="13"/>
      <c r="N134" s="13"/>
      <c r="O134" s="13"/>
      <c r="P134" s="13"/>
      <c r="Q134" s="13"/>
      <c r="R134" s="13"/>
      <c r="S134" s="13"/>
      <c r="T134" s="13"/>
      <c r="U134" s="13"/>
      <c r="V134" s="13"/>
      <c r="W134" s="14"/>
      <c r="X134" s="14"/>
      <c r="Y134" s="13"/>
      <c r="Z134" s="13"/>
      <c r="AA134" s="13"/>
      <c r="AB134" s="13"/>
      <c r="AC134" s="13"/>
      <c r="AD134" s="13"/>
      <c r="AE134" s="13"/>
      <c r="AF134" s="13"/>
      <c r="AG134" s="13"/>
      <c r="AH134" s="13"/>
      <c r="AI134" s="13"/>
      <c r="AJ134" s="13"/>
      <c r="AK134" s="13"/>
      <c r="AL134" s="13"/>
      <c r="AM134" s="13"/>
      <c r="AN134" s="13"/>
      <c r="AO134" s="13"/>
      <c r="AP134" s="13"/>
      <c r="AQ134" s="13"/>
      <c r="AR134" s="13"/>
      <c r="AS134" s="13"/>
      <c r="AT134" s="13"/>
      <c r="AU134" s="13"/>
      <c r="AV134" s="13"/>
      <c r="AW134" s="13"/>
      <c r="AX134" s="13"/>
      <c r="AY134" s="13"/>
      <c r="AZ134" s="13"/>
      <c r="BA134" s="13"/>
      <c r="BB134" s="13"/>
      <c r="BC134" s="13"/>
      <c r="BD134" s="13"/>
      <c r="BE134" s="13"/>
      <c r="BF134" s="13"/>
      <c r="BG134" s="13"/>
      <c r="BH134" s="13"/>
      <c r="BI134" s="13"/>
      <c r="BJ134" s="13"/>
      <c r="BK134" s="13"/>
      <c r="BL134" s="13"/>
      <c r="BM134" s="13"/>
      <c r="BN134" s="13"/>
    </row>
    <row r="135" spans="1:66" s="2" customFormat="1" ht="19.2" customHeight="1" thickBot="1" x14ac:dyDescent="0.35">
      <c r="A135" s="17"/>
      <c r="B135" s="17" t="str">
        <f>'PL.06-REV.02'!B136</f>
        <v>Sub</v>
      </c>
      <c r="C135" s="30" t="str">
        <f>'PL.06-REV.02'!C136&amp;" "&amp;'PL.06-REV.02'!D136</f>
        <v>14,01 Alan adının bağlanması</v>
      </c>
      <c r="D135" s="33" t="str">
        <f>IF('PL.06-REV.02'!E136="","",'PL.06-REV.02'!E136)</f>
        <v>IT</v>
      </c>
      <c r="E135" s="31">
        <f>IF(D135="","",'PL.06-REV.02'!H136)</f>
        <v>2</v>
      </c>
      <c r="F135" s="32">
        <f>IF(D135="","",'PL.06-REV.02'!F136)</f>
        <v>0</v>
      </c>
      <c r="G135" s="34">
        <f>IF(D135="","",'PL.06-REV.02'!I136)</f>
        <v>0</v>
      </c>
      <c r="H135" s="34" t="str">
        <f>IF(D135="","",'PL.06-REV.02'!J136)</f>
        <v>Enter starting date</v>
      </c>
      <c r="I135" s="8"/>
      <c r="J135" s="8"/>
      <c r="K135" s="13"/>
      <c r="L135" s="13"/>
      <c r="M135" s="13"/>
      <c r="N135" s="13"/>
      <c r="O135" s="13"/>
      <c r="P135" s="13"/>
      <c r="Q135" s="13"/>
      <c r="R135" s="13"/>
      <c r="S135" s="13"/>
      <c r="T135" s="13"/>
      <c r="U135" s="13"/>
      <c r="V135" s="13"/>
      <c r="W135" s="14"/>
      <c r="X135" s="14"/>
      <c r="Y135" s="13"/>
      <c r="Z135" s="13"/>
      <c r="AA135" s="13"/>
      <c r="AB135" s="13"/>
      <c r="AC135" s="13"/>
      <c r="AD135" s="13"/>
      <c r="AE135" s="13"/>
      <c r="AF135" s="13"/>
      <c r="AG135" s="13"/>
      <c r="AH135" s="13"/>
      <c r="AI135" s="13"/>
      <c r="AJ135" s="13"/>
      <c r="AK135" s="13"/>
      <c r="AL135" s="13"/>
      <c r="AM135" s="13"/>
      <c r="AN135" s="13"/>
      <c r="AO135" s="13"/>
      <c r="AP135" s="13"/>
      <c r="AQ135" s="13"/>
      <c r="AR135" s="13"/>
      <c r="AS135" s="13"/>
      <c r="AT135" s="13"/>
      <c r="AU135" s="13"/>
      <c r="AV135" s="13"/>
      <c r="AW135" s="13"/>
      <c r="AX135" s="13"/>
      <c r="AY135" s="13"/>
      <c r="AZ135" s="13"/>
      <c r="BA135" s="13"/>
      <c r="BB135" s="13"/>
      <c r="BC135" s="13"/>
      <c r="BD135" s="13"/>
      <c r="BE135" s="13"/>
      <c r="BF135" s="13"/>
      <c r="BG135" s="13"/>
      <c r="BH135" s="13"/>
      <c r="BI135" s="13"/>
      <c r="BJ135" s="13"/>
      <c r="BK135" s="13"/>
      <c r="BL135" s="13"/>
      <c r="BM135" s="13"/>
      <c r="BN135" s="13"/>
    </row>
    <row r="136" spans="1:66" s="2" customFormat="1" ht="19.2" customHeight="1" thickBot="1" x14ac:dyDescent="0.35">
      <c r="A136" s="17"/>
      <c r="B136" s="17" t="str">
        <f>'PL.06-REV.02'!B137</f>
        <v>Sub</v>
      </c>
      <c r="C136" s="30" t="str">
        <f>'PL.06-REV.02'!C137&amp;" "&amp;'PL.06-REV.02'!D137</f>
        <v>14,02 Eposta paketinin kurulması</v>
      </c>
      <c r="D136" s="33" t="str">
        <f>IF('PL.06-REV.02'!E137="","",'PL.06-REV.02'!E137)</f>
        <v>IT</v>
      </c>
      <c r="E136" s="31">
        <f>IF(D136="","",'PL.06-REV.02'!H137)</f>
        <v>2</v>
      </c>
      <c r="F136" s="32">
        <f>IF(D136="","",'PL.06-REV.02'!F137)</f>
        <v>0</v>
      </c>
      <c r="G136" s="34">
        <f>IF(D136="","",'PL.06-REV.02'!I137)</f>
        <v>0</v>
      </c>
      <c r="H136" s="34" t="str">
        <f>IF(D136="","",'PL.06-REV.02'!J137)</f>
        <v>Enter starting date</v>
      </c>
      <c r="I136" s="8"/>
      <c r="J136" s="8"/>
      <c r="K136" s="13"/>
      <c r="L136" s="13"/>
      <c r="M136" s="13"/>
      <c r="N136" s="13"/>
      <c r="O136" s="13"/>
      <c r="P136" s="13"/>
      <c r="Q136" s="13"/>
      <c r="R136" s="13"/>
      <c r="S136" s="13"/>
      <c r="T136" s="13"/>
      <c r="U136" s="13"/>
      <c r="V136" s="13"/>
      <c r="W136" s="14"/>
      <c r="X136" s="14"/>
      <c r="Y136" s="13"/>
      <c r="Z136" s="13"/>
      <c r="AA136" s="13"/>
      <c r="AB136" s="13"/>
      <c r="AC136" s="13"/>
      <c r="AD136" s="13"/>
      <c r="AE136" s="13"/>
      <c r="AF136" s="13"/>
      <c r="AG136" s="13"/>
      <c r="AH136" s="13"/>
      <c r="AI136" s="13"/>
      <c r="AJ136" s="13"/>
      <c r="AK136" s="13"/>
      <c r="AL136" s="13"/>
      <c r="AM136" s="13"/>
      <c r="AN136" s="13"/>
      <c r="AO136" s="13"/>
      <c r="AP136" s="13"/>
      <c r="AQ136" s="13"/>
      <c r="AR136" s="13"/>
      <c r="AS136" s="13"/>
      <c r="AT136" s="13"/>
      <c r="AU136" s="13"/>
      <c r="AV136" s="13"/>
      <c r="AW136" s="13"/>
      <c r="AX136" s="13"/>
      <c r="AY136" s="13"/>
      <c r="AZ136" s="13"/>
      <c r="BA136" s="13"/>
      <c r="BB136" s="13"/>
      <c r="BC136" s="13"/>
      <c r="BD136" s="13"/>
      <c r="BE136" s="13"/>
      <c r="BF136" s="13"/>
      <c r="BG136" s="13"/>
      <c r="BH136" s="13"/>
      <c r="BI136" s="13"/>
      <c r="BJ136" s="13"/>
      <c r="BK136" s="13"/>
      <c r="BL136" s="13"/>
      <c r="BM136" s="13"/>
      <c r="BN136" s="13"/>
    </row>
    <row r="137" spans="1:66" s="2" customFormat="1" ht="19.2" customHeight="1" thickBot="1" x14ac:dyDescent="0.35">
      <c r="A137" s="17"/>
      <c r="B137" s="17" t="str">
        <f>'PL.06-REV.02'!B138</f>
        <v>Sub</v>
      </c>
      <c r="C137" s="30" t="str">
        <f>'PL.06-REV.02'!C138&amp;" "&amp;'PL.06-REV.02'!D138</f>
        <v>14,03 Staging Veritabanı açılması</v>
      </c>
      <c r="D137" s="33" t="str">
        <f>IF('PL.06-REV.02'!E138="","",'PL.06-REV.02'!E138)</f>
        <v>IT</v>
      </c>
      <c r="E137" s="31">
        <f>IF(D137="","",'PL.06-REV.02'!H138)</f>
        <v>2</v>
      </c>
      <c r="F137" s="32">
        <f>IF(D137="","",'PL.06-REV.02'!F138)</f>
        <v>0</v>
      </c>
      <c r="G137" s="34">
        <f>IF(D137="","",'PL.06-REV.02'!I138)</f>
        <v>0</v>
      </c>
      <c r="H137" s="34" t="str">
        <f>IF(D137="","",'PL.06-REV.02'!J138)</f>
        <v>Enter starting date</v>
      </c>
      <c r="I137" s="8"/>
      <c r="J137" s="8"/>
      <c r="K137" s="13"/>
      <c r="L137" s="13"/>
      <c r="M137" s="13"/>
      <c r="N137" s="13"/>
      <c r="O137" s="13"/>
      <c r="P137" s="13"/>
      <c r="Q137" s="13"/>
      <c r="R137" s="13"/>
      <c r="S137" s="13"/>
      <c r="T137" s="13"/>
      <c r="U137" s="13"/>
      <c r="V137" s="13"/>
      <c r="W137" s="14"/>
      <c r="X137" s="14"/>
      <c r="Y137" s="13"/>
      <c r="Z137" s="13"/>
      <c r="AA137" s="13"/>
      <c r="AB137" s="13"/>
      <c r="AC137" s="13"/>
      <c r="AD137" s="13"/>
      <c r="AE137" s="13"/>
      <c r="AF137" s="13"/>
      <c r="AG137" s="13"/>
      <c r="AH137" s="13"/>
      <c r="AI137" s="13"/>
      <c r="AJ137" s="13"/>
      <c r="AK137" s="13"/>
      <c r="AL137" s="13"/>
      <c r="AM137" s="13"/>
      <c r="AN137" s="13"/>
      <c r="AO137" s="13"/>
      <c r="AP137" s="13"/>
      <c r="AQ137" s="13"/>
      <c r="AR137" s="13"/>
      <c r="AS137" s="13"/>
      <c r="AT137" s="13"/>
      <c r="AU137" s="13"/>
      <c r="AV137" s="13"/>
      <c r="AW137" s="13"/>
      <c r="AX137" s="13"/>
      <c r="AY137" s="13"/>
      <c r="AZ137" s="13"/>
      <c r="BA137" s="13"/>
      <c r="BB137" s="13"/>
      <c r="BC137" s="13"/>
      <c r="BD137" s="13"/>
      <c r="BE137" s="13"/>
      <c r="BF137" s="13"/>
      <c r="BG137" s="13"/>
      <c r="BH137" s="13"/>
      <c r="BI137" s="13"/>
      <c r="BJ137" s="13"/>
      <c r="BK137" s="13"/>
      <c r="BL137" s="13"/>
      <c r="BM137" s="13"/>
      <c r="BN137" s="13"/>
    </row>
    <row r="138" spans="1:66" s="2" customFormat="1" ht="19.2" customHeight="1" thickBot="1" x14ac:dyDescent="0.35">
      <c r="A138" s="17"/>
      <c r="B138" s="17" t="str">
        <f>'PL.06-REV.02'!B139</f>
        <v>Sub</v>
      </c>
      <c r="C138" s="30" t="str">
        <f>'PL.06-REV.02'!C139&amp;" "&amp;'PL.06-REV.02'!D139</f>
        <v>14,04 Staging Subdomain kurulması</v>
      </c>
      <c r="D138" s="33" t="str">
        <f>IF('PL.06-REV.02'!E139="","",'PL.06-REV.02'!E139)</f>
        <v>IT</v>
      </c>
      <c r="E138" s="31">
        <f>IF(D138="","",'PL.06-REV.02'!H139)</f>
        <v>2</v>
      </c>
      <c r="F138" s="32">
        <f>IF(D138="","",'PL.06-REV.02'!F139)</f>
        <v>0</v>
      </c>
      <c r="G138" s="34">
        <f>IF(D138="","",'PL.06-REV.02'!I139)</f>
        <v>0</v>
      </c>
      <c r="H138" s="34" t="str">
        <f>IF(D138="","",'PL.06-REV.02'!J139)</f>
        <v>Enter starting date</v>
      </c>
      <c r="I138" s="8"/>
      <c r="J138" s="8"/>
      <c r="K138" s="13"/>
      <c r="L138" s="13"/>
      <c r="M138" s="13"/>
      <c r="N138" s="13"/>
      <c r="O138" s="13"/>
      <c r="P138" s="13"/>
      <c r="Q138" s="13"/>
      <c r="R138" s="13"/>
      <c r="S138" s="13"/>
      <c r="T138" s="13"/>
      <c r="U138" s="13"/>
      <c r="V138" s="13"/>
      <c r="W138" s="14"/>
      <c r="X138" s="14"/>
      <c r="Y138" s="13"/>
      <c r="Z138" s="13"/>
      <c r="AA138" s="13"/>
      <c r="AB138" s="13"/>
      <c r="AC138" s="13"/>
      <c r="AD138" s="13"/>
      <c r="AE138" s="13"/>
      <c r="AF138" s="13"/>
      <c r="AG138" s="13"/>
      <c r="AH138" s="13"/>
      <c r="AI138" s="13"/>
      <c r="AJ138" s="13"/>
      <c r="AK138" s="13"/>
      <c r="AL138" s="13"/>
      <c r="AM138" s="13"/>
      <c r="AN138" s="13"/>
      <c r="AO138" s="13"/>
      <c r="AP138" s="13"/>
      <c r="AQ138" s="13"/>
      <c r="AR138" s="13"/>
      <c r="AS138" s="13"/>
      <c r="AT138" s="13"/>
      <c r="AU138" s="13"/>
      <c r="AV138" s="13"/>
      <c r="AW138" s="13"/>
      <c r="AX138" s="13"/>
      <c r="AY138" s="13"/>
      <c r="AZ138" s="13"/>
      <c r="BA138" s="13"/>
      <c r="BB138" s="13"/>
      <c r="BC138" s="13"/>
      <c r="BD138" s="13"/>
      <c r="BE138" s="13"/>
      <c r="BF138" s="13"/>
      <c r="BG138" s="13"/>
      <c r="BH138" s="13"/>
      <c r="BI138" s="13"/>
      <c r="BJ138" s="13"/>
      <c r="BK138" s="13"/>
      <c r="BL138" s="13"/>
      <c r="BM138" s="13"/>
      <c r="BN138" s="13"/>
    </row>
    <row r="139" spans="1:66" s="2" customFormat="1" ht="19.2" customHeight="1" thickBot="1" x14ac:dyDescent="0.35">
      <c r="A139" s="17"/>
      <c r="B139" s="17" t="str">
        <f>'PL.06-REV.02'!B140</f>
        <v>Sub</v>
      </c>
      <c r="C139" s="30" t="str">
        <f>'PL.06-REV.02'!C140&amp;" "&amp;'PL.06-REV.02'!D140</f>
        <v>14,05 Staging deploy (Autogit / SFTP)</v>
      </c>
      <c r="D139" s="33" t="str">
        <f>IF('PL.06-REV.02'!E140="","",'PL.06-REV.02'!E140)</f>
        <v>IT</v>
      </c>
      <c r="E139" s="31">
        <f>IF(D139="","",'PL.06-REV.02'!H140)</f>
        <v>2</v>
      </c>
      <c r="F139" s="32">
        <f>IF(D139="","",'PL.06-REV.02'!F140)</f>
        <v>0</v>
      </c>
      <c r="G139" s="34">
        <f>IF(D139="","",'PL.06-REV.02'!I140)</f>
        <v>0</v>
      </c>
      <c r="H139" s="34" t="str">
        <f>IF(D139="","",'PL.06-REV.02'!J140)</f>
        <v>Enter starting date</v>
      </c>
      <c r="I139" s="8"/>
      <c r="J139" s="8"/>
      <c r="K139" s="13"/>
      <c r="L139" s="13"/>
      <c r="M139" s="13"/>
      <c r="N139" s="13"/>
      <c r="O139" s="13"/>
      <c r="P139" s="13"/>
      <c r="Q139" s="13"/>
      <c r="R139" s="13"/>
      <c r="S139" s="13"/>
      <c r="T139" s="13"/>
      <c r="U139" s="13"/>
      <c r="V139" s="13"/>
      <c r="W139" s="14"/>
      <c r="X139" s="14"/>
      <c r="Y139" s="13"/>
      <c r="Z139" s="13"/>
      <c r="AA139" s="13"/>
      <c r="AB139" s="13"/>
      <c r="AC139" s="13"/>
      <c r="AD139" s="13"/>
      <c r="AE139" s="13"/>
      <c r="AF139" s="13"/>
      <c r="AG139" s="13"/>
      <c r="AH139" s="13"/>
      <c r="AI139" s="13"/>
      <c r="AJ139" s="13"/>
      <c r="AK139" s="13"/>
      <c r="AL139" s="13"/>
      <c r="AM139" s="13"/>
      <c r="AN139" s="13"/>
      <c r="AO139" s="13"/>
      <c r="AP139" s="13"/>
      <c r="AQ139" s="13"/>
      <c r="AR139" s="13"/>
      <c r="AS139" s="13"/>
      <c r="AT139" s="13"/>
      <c r="AU139" s="13"/>
      <c r="AV139" s="13"/>
      <c r="AW139" s="13"/>
      <c r="AX139" s="13"/>
      <c r="AY139" s="13"/>
      <c r="AZ139" s="13"/>
      <c r="BA139" s="13"/>
      <c r="BB139" s="13"/>
      <c r="BC139" s="13"/>
      <c r="BD139" s="13"/>
      <c r="BE139" s="13"/>
      <c r="BF139" s="13"/>
      <c r="BG139" s="13"/>
      <c r="BH139" s="13"/>
      <c r="BI139" s="13"/>
      <c r="BJ139" s="13"/>
      <c r="BK139" s="13"/>
      <c r="BL139" s="13"/>
      <c r="BM139" s="13"/>
      <c r="BN139" s="13"/>
    </row>
    <row r="140" spans="1:66" s="2" customFormat="1" ht="19.2" customHeight="1" thickBot="1" x14ac:dyDescent="0.35">
      <c r="A140" s="17"/>
      <c r="B140" s="17" t="str">
        <f>'PL.06-REV.02'!B141</f>
        <v>Sub</v>
      </c>
      <c r="C140" s="30" t="str">
        <f>'PL.06-REV.02'!C141&amp;" "&amp;'PL.06-REV.02'!D141</f>
        <v>14,06 Landing page yüklenmesi</v>
      </c>
      <c r="D140" s="33" t="str">
        <f>IF('PL.06-REV.02'!E141="","",'PL.06-REV.02'!E141)</f>
        <v>IT</v>
      </c>
      <c r="E140" s="31">
        <f>IF(D140="","",'PL.06-REV.02'!H141)</f>
        <v>2</v>
      </c>
      <c r="F140" s="32">
        <f>IF(D140="","",'PL.06-REV.02'!F141)</f>
        <v>0</v>
      </c>
      <c r="G140" s="34">
        <f>IF(D140="","",'PL.06-REV.02'!I141)</f>
        <v>0</v>
      </c>
      <c r="H140" s="34" t="str">
        <f>IF(D140="","",'PL.06-REV.02'!J141)</f>
        <v>Enter starting date</v>
      </c>
      <c r="I140" s="8"/>
      <c r="J140" s="8"/>
      <c r="K140" s="13"/>
      <c r="L140" s="13"/>
      <c r="M140" s="13"/>
      <c r="N140" s="13"/>
      <c r="O140" s="13"/>
      <c r="P140" s="13"/>
      <c r="Q140" s="13"/>
      <c r="R140" s="13"/>
      <c r="S140" s="13"/>
      <c r="T140" s="13"/>
      <c r="U140" s="13"/>
      <c r="V140" s="13"/>
      <c r="W140" s="14"/>
      <c r="X140" s="14"/>
      <c r="Y140" s="13"/>
      <c r="Z140" s="13"/>
      <c r="AA140" s="13"/>
      <c r="AB140" s="13"/>
      <c r="AC140" s="13"/>
      <c r="AD140" s="13"/>
      <c r="AE140" s="13"/>
      <c r="AF140" s="13"/>
      <c r="AG140" s="13"/>
      <c r="AH140" s="13"/>
      <c r="AI140" s="13"/>
      <c r="AJ140" s="13"/>
      <c r="AK140" s="13"/>
      <c r="AL140" s="13"/>
      <c r="AM140" s="13"/>
      <c r="AN140" s="13"/>
      <c r="AO140" s="13"/>
      <c r="AP140" s="13"/>
      <c r="AQ140" s="13"/>
      <c r="AR140" s="13"/>
      <c r="AS140" s="13"/>
      <c r="AT140" s="13"/>
      <c r="AU140" s="13"/>
      <c r="AV140" s="13"/>
      <c r="AW140" s="13"/>
      <c r="AX140" s="13"/>
      <c r="AY140" s="13"/>
      <c r="AZ140" s="13"/>
      <c r="BA140" s="13"/>
      <c r="BB140" s="13"/>
      <c r="BC140" s="13"/>
      <c r="BD140" s="13"/>
      <c r="BE140" s="13"/>
      <c r="BF140" s="13"/>
      <c r="BG140" s="13"/>
      <c r="BH140" s="13"/>
      <c r="BI140" s="13"/>
      <c r="BJ140" s="13"/>
      <c r="BK140" s="13"/>
      <c r="BL140" s="13"/>
      <c r="BM140" s="13"/>
      <c r="BN140" s="13"/>
    </row>
    <row r="141" spans="1:66" s="2" customFormat="1" ht="19.2" customHeight="1" thickBot="1" x14ac:dyDescent="0.35">
      <c r="A141" s="17"/>
      <c r="B141" s="17" t="str">
        <f>'PL.06-REV.02'!B142</f>
        <v>Closure</v>
      </c>
      <c r="C141" s="30" t="str">
        <f>'PL.06-REV.02'!C142&amp;" "&amp;'PL.06-REV.02'!D142</f>
        <v>14,07 Faz Kapanışı (İleri fazların planlanan tarihlerinin revizesi / Gerçekleşme tarihlerinin girişi / Tehdit ve Fırsatların güncellenmesi, rapor hazırlanması, Arşiv güncellemesi)</v>
      </c>
      <c r="D141" s="33" t="str">
        <f>IF('PL.06-REV.02'!E142="","",'PL.06-REV.02'!E142)</f>
        <v>Proje Yöneticisi</v>
      </c>
      <c r="E141" s="31">
        <f>IF(D141="","",'PL.06-REV.02'!H142)</f>
        <v>2</v>
      </c>
      <c r="F141" s="32">
        <f>IF(D141="","",'PL.06-REV.02'!F142)</f>
        <v>0</v>
      </c>
      <c r="G141" s="34">
        <f>IF(D141="","",'PL.06-REV.02'!I142)</f>
        <v>0</v>
      </c>
      <c r="H141" s="34" t="str">
        <f>IF(D141="","",'PL.06-REV.02'!J142)</f>
        <v>Enter starting date</v>
      </c>
      <c r="I141" s="8"/>
      <c r="J141" s="8"/>
      <c r="K141" s="13"/>
      <c r="L141" s="13"/>
      <c r="M141" s="13"/>
      <c r="N141" s="13"/>
      <c r="O141" s="13"/>
      <c r="P141" s="13"/>
      <c r="Q141" s="13"/>
      <c r="R141" s="13"/>
      <c r="S141" s="13"/>
      <c r="T141" s="13"/>
      <c r="U141" s="13"/>
      <c r="V141" s="13"/>
      <c r="W141" s="14"/>
      <c r="X141" s="14"/>
      <c r="Y141" s="13"/>
      <c r="Z141" s="13"/>
      <c r="AA141" s="13"/>
      <c r="AB141" s="13"/>
      <c r="AC141" s="13"/>
      <c r="AD141" s="13"/>
      <c r="AE141" s="13"/>
      <c r="AF141" s="13"/>
      <c r="AG141" s="13"/>
      <c r="AH141" s="13"/>
      <c r="AI141" s="13"/>
      <c r="AJ141" s="13"/>
      <c r="AK141" s="13"/>
      <c r="AL141" s="13"/>
      <c r="AM141" s="13"/>
      <c r="AN141" s="13"/>
      <c r="AO141" s="13"/>
      <c r="AP141" s="13"/>
      <c r="AQ141" s="13"/>
      <c r="AR141" s="13"/>
      <c r="AS141" s="13"/>
      <c r="AT141" s="13"/>
      <c r="AU141" s="13"/>
      <c r="AV141" s="13"/>
      <c r="AW141" s="13"/>
      <c r="AX141" s="13"/>
      <c r="AY141" s="13"/>
      <c r="AZ141" s="13"/>
      <c r="BA141" s="13"/>
      <c r="BB141" s="13"/>
      <c r="BC141" s="13"/>
      <c r="BD141" s="13"/>
      <c r="BE141" s="13"/>
      <c r="BF141" s="13"/>
      <c r="BG141" s="13"/>
      <c r="BH141" s="13"/>
      <c r="BI141" s="13"/>
      <c r="BJ141" s="13"/>
      <c r="BK141" s="13"/>
      <c r="BL141" s="13"/>
      <c r="BM141" s="13"/>
      <c r="BN141" s="13"/>
    </row>
    <row r="142" spans="1:66" s="2" customFormat="1" ht="19.2" customHeight="1" thickBot="1" x14ac:dyDescent="0.35">
      <c r="A142" s="17"/>
      <c r="B142" s="17" t="str">
        <f>'PL.06-REV.02'!B143</f>
        <v>Main</v>
      </c>
      <c r="C142" s="30" t="str">
        <f>'PL.06-REV.02'!C143&amp;" "&amp;'PL.06-REV.02'!D143</f>
        <v>15 E-posta Kutularının Kurulumu</v>
      </c>
      <c r="D142" s="33" t="str">
        <f>IF('PL.06-REV.02'!E143="","",'PL.06-REV.02'!E143)</f>
        <v>IT</v>
      </c>
      <c r="E142" s="31">
        <f>IF(D142="","",'PL.06-REV.02'!H143)</f>
        <v>4</v>
      </c>
      <c r="F142" s="32">
        <f>IF(D142="","",'PL.06-REV.02'!F143)</f>
        <v>0</v>
      </c>
      <c r="G142" s="34">
        <f>IF(D142="","",'PL.06-REV.02'!I143)</f>
        <v>0</v>
      </c>
      <c r="H142" s="34" t="str">
        <f>IF(D142="","",'PL.06-REV.02'!J143)</f>
        <v>Enter starting date</v>
      </c>
      <c r="I142" s="8"/>
      <c r="J142" s="8"/>
      <c r="K142" s="13"/>
      <c r="L142" s="13"/>
      <c r="M142" s="13"/>
      <c r="N142" s="13"/>
      <c r="O142" s="13"/>
      <c r="P142" s="13"/>
      <c r="Q142" s="13"/>
      <c r="R142" s="13"/>
      <c r="S142" s="13"/>
      <c r="T142" s="13"/>
      <c r="U142" s="13"/>
      <c r="V142" s="13"/>
      <c r="W142" s="14"/>
      <c r="X142" s="14"/>
      <c r="Y142" s="13"/>
      <c r="Z142" s="13"/>
      <c r="AA142" s="13"/>
      <c r="AB142" s="13"/>
      <c r="AC142" s="13"/>
      <c r="AD142" s="13"/>
      <c r="AE142" s="13"/>
      <c r="AF142" s="13"/>
      <c r="AG142" s="13"/>
      <c r="AH142" s="13"/>
      <c r="AI142" s="13"/>
      <c r="AJ142" s="13"/>
      <c r="AK142" s="13"/>
      <c r="AL142" s="13"/>
      <c r="AM142" s="13"/>
      <c r="AN142" s="13"/>
      <c r="AO142" s="13"/>
      <c r="AP142" s="13"/>
      <c r="AQ142" s="13"/>
      <c r="AR142" s="13"/>
      <c r="AS142" s="13"/>
      <c r="AT142" s="13"/>
      <c r="AU142" s="13"/>
      <c r="AV142" s="13"/>
      <c r="AW142" s="13"/>
      <c r="AX142" s="13"/>
      <c r="AY142" s="13"/>
      <c r="AZ142" s="13"/>
      <c r="BA142" s="13"/>
      <c r="BB142" s="13"/>
      <c r="BC142" s="13"/>
      <c r="BD142" s="13"/>
      <c r="BE142" s="13"/>
      <c r="BF142" s="13"/>
      <c r="BG142" s="13"/>
      <c r="BH142" s="13"/>
      <c r="BI142" s="13"/>
      <c r="BJ142" s="13"/>
      <c r="BK142" s="13"/>
      <c r="BL142" s="13"/>
      <c r="BM142" s="13"/>
      <c r="BN142" s="13"/>
    </row>
    <row r="143" spans="1:66" s="2" customFormat="1" ht="19.2" customHeight="1" thickBot="1" x14ac:dyDescent="0.35">
      <c r="A143" s="17"/>
      <c r="B143" s="17" t="str">
        <f>'PL.06-REV.02'!B144</f>
        <v>Sub</v>
      </c>
      <c r="C143" s="30" t="str">
        <f>'PL.06-REV.02'!C144&amp;" "&amp;'PL.06-REV.02'!D144</f>
        <v>15,01 Mağaza müdürü e-posta açılması</v>
      </c>
      <c r="D143" s="33" t="str">
        <f>IF('PL.06-REV.02'!E144="","",'PL.06-REV.02'!E144)</f>
        <v>IT</v>
      </c>
      <c r="E143" s="31">
        <f>IF(D143="","",'PL.06-REV.02'!H144)</f>
        <v>2</v>
      </c>
      <c r="F143" s="32">
        <f>IF(D143="","",'PL.06-REV.02'!F144)</f>
        <v>0</v>
      </c>
      <c r="G143" s="34">
        <f>IF(D143="","",'PL.06-REV.02'!I144)</f>
        <v>0</v>
      </c>
      <c r="H143" s="34" t="str">
        <f>IF(D143="","",'PL.06-REV.02'!J144)</f>
        <v>Enter starting date</v>
      </c>
      <c r="I143" s="8"/>
      <c r="J143" s="8"/>
      <c r="K143" s="13"/>
      <c r="L143" s="13"/>
      <c r="M143" s="13"/>
      <c r="N143" s="13"/>
      <c r="O143" s="13"/>
      <c r="P143" s="13"/>
      <c r="Q143" s="13"/>
      <c r="R143" s="13"/>
      <c r="S143" s="13"/>
      <c r="T143" s="13"/>
      <c r="U143" s="13"/>
      <c r="V143" s="13"/>
      <c r="W143" s="14"/>
      <c r="X143" s="14"/>
      <c r="Y143" s="13"/>
      <c r="Z143" s="13"/>
      <c r="AA143" s="13"/>
      <c r="AB143" s="13"/>
      <c r="AC143" s="13"/>
      <c r="AD143" s="13"/>
      <c r="AE143" s="13"/>
      <c r="AF143" s="13"/>
      <c r="AG143" s="13"/>
      <c r="AH143" s="13"/>
      <c r="AI143" s="13"/>
      <c r="AJ143" s="13"/>
      <c r="AK143" s="13"/>
      <c r="AL143" s="13"/>
      <c r="AM143" s="13"/>
      <c r="AN143" s="13"/>
      <c r="AO143" s="13"/>
      <c r="AP143" s="13"/>
      <c r="AQ143" s="13"/>
      <c r="AR143" s="13"/>
      <c r="AS143" s="13"/>
      <c r="AT143" s="13"/>
      <c r="AU143" s="13"/>
      <c r="AV143" s="13"/>
      <c r="AW143" s="13"/>
      <c r="AX143" s="13"/>
      <c r="AY143" s="13"/>
      <c r="AZ143" s="13"/>
      <c r="BA143" s="13"/>
      <c r="BB143" s="13"/>
      <c r="BC143" s="13"/>
      <c r="BD143" s="13"/>
      <c r="BE143" s="13"/>
      <c r="BF143" s="13"/>
      <c r="BG143" s="13"/>
      <c r="BH143" s="13"/>
      <c r="BI143" s="13"/>
      <c r="BJ143" s="13"/>
      <c r="BK143" s="13"/>
      <c r="BL143" s="13"/>
      <c r="BM143" s="13"/>
      <c r="BN143" s="13"/>
    </row>
    <row r="144" spans="1:66" s="2" customFormat="1" ht="19.2" customHeight="1" thickBot="1" x14ac:dyDescent="0.35">
      <c r="A144" s="17"/>
      <c r="B144" s="17" t="str">
        <f>'PL.06-REV.02'!B145</f>
        <v>Sub</v>
      </c>
      <c r="C144" s="30" t="str">
        <f>'PL.06-REV.02'!C145&amp;" "&amp;'PL.06-REV.02'!D145</f>
        <v>15,02 Privacy e-posta (alias) açılması</v>
      </c>
      <c r="D144" s="33" t="str">
        <f>IF('PL.06-REV.02'!E145="","",'PL.06-REV.02'!E145)</f>
        <v>IT</v>
      </c>
      <c r="E144" s="31">
        <f>IF(D144="","",'PL.06-REV.02'!H145)</f>
        <v>2</v>
      </c>
      <c r="F144" s="32">
        <f>IF(D144="","",'PL.06-REV.02'!F145)</f>
        <v>0</v>
      </c>
      <c r="G144" s="34">
        <f>IF(D144="","",'PL.06-REV.02'!I145)</f>
        <v>0</v>
      </c>
      <c r="H144" s="34" t="str">
        <f>IF(D144="","",'PL.06-REV.02'!J145)</f>
        <v>Enter starting date</v>
      </c>
      <c r="I144" s="8"/>
      <c r="J144" s="8"/>
      <c r="K144" s="13"/>
      <c r="L144" s="13"/>
      <c r="M144" s="13"/>
      <c r="N144" s="13"/>
      <c r="O144" s="13"/>
      <c r="P144" s="13"/>
      <c r="Q144" s="13"/>
      <c r="R144" s="13"/>
      <c r="S144" s="13"/>
      <c r="T144" s="13"/>
      <c r="U144" s="13"/>
      <c r="V144" s="13"/>
      <c r="W144" s="14"/>
      <c r="X144" s="14"/>
      <c r="Y144" s="13"/>
      <c r="Z144" s="13"/>
      <c r="AA144" s="13"/>
      <c r="AB144" s="13"/>
      <c r="AC144" s="13"/>
      <c r="AD144" s="13"/>
      <c r="AE144" s="13"/>
      <c r="AF144" s="13"/>
      <c r="AG144" s="13"/>
      <c r="AH144" s="13"/>
      <c r="AI144" s="13"/>
      <c r="AJ144" s="13"/>
      <c r="AK144" s="13"/>
      <c r="AL144" s="13"/>
      <c r="AM144" s="13"/>
      <c r="AN144" s="13"/>
      <c r="AO144" s="13"/>
      <c r="AP144" s="13"/>
      <c r="AQ144" s="13"/>
      <c r="AR144" s="13"/>
      <c r="AS144" s="13"/>
      <c r="AT144" s="13"/>
      <c r="AU144" s="13"/>
      <c r="AV144" s="13"/>
      <c r="AW144" s="13"/>
      <c r="AX144" s="13"/>
      <c r="AY144" s="13"/>
      <c r="AZ144" s="13"/>
      <c r="BA144" s="13"/>
      <c r="BB144" s="13"/>
      <c r="BC144" s="13"/>
      <c r="BD144" s="13"/>
      <c r="BE144" s="13"/>
      <c r="BF144" s="13"/>
      <c r="BG144" s="13"/>
      <c r="BH144" s="13"/>
      <c r="BI144" s="13"/>
      <c r="BJ144" s="13"/>
      <c r="BK144" s="13"/>
      <c r="BL144" s="13"/>
      <c r="BM144" s="13"/>
      <c r="BN144" s="13"/>
    </row>
    <row r="145" spans="1:66" s="2" customFormat="1" ht="19.2" customHeight="1" thickBot="1" x14ac:dyDescent="0.35">
      <c r="A145" s="17"/>
      <c r="B145" s="17" t="str">
        <f>'PL.06-REV.02'!B146</f>
        <v>Sub</v>
      </c>
      <c r="C145" s="30" t="str">
        <f>'PL.06-REV.02'!C146&amp;" "&amp;'PL.06-REV.02'!D146</f>
        <v>15,03 Info e-postasının outlook'a bağlanması</v>
      </c>
      <c r="D145" s="33" t="str">
        <f>IF('PL.06-REV.02'!E146="","",'PL.06-REV.02'!E146)</f>
        <v>IT</v>
      </c>
      <c r="E145" s="31">
        <f>IF(D145="","",'PL.06-REV.02'!H146)</f>
        <v>2</v>
      </c>
      <c r="F145" s="32">
        <f>IF(D145="","",'PL.06-REV.02'!F146)</f>
        <v>0</v>
      </c>
      <c r="G145" s="34">
        <f>IF(D145="","",'PL.06-REV.02'!I146)</f>
        <v>0</v>
      </c>
      <c r="H145" s="34" t="str">
        <f>IF(D145="","",'PL.06-REV.02'!J146)</f>
        <v>Enter starting date</v>
      </c>
      <c r="I145" s="8"/>
      <c r="J145" s="8"/>
      <c r="K145" s="13"/>
      <c r="L145" s="13"/>
      <c r="M145" s="13"/>
      <c r="N145" s="13"/>
      <c r="O145" s="13"/>
      <c r="P145" s="13"/>
      <c r="Q145" s="13"/>
      <c r="R145" s="13"/>
      <c r="S145" s="13"/>
      <c r="T145" s="13"/>
      <c r="U145" s="13"/>
      <c r="V145" s="13"/>
      <c r="W145" s="14"/>
      <c r="X145" s="14"/>
      <c r="Y145" s="13"/>
      <c r="Z145" s="13"/>
      <c r="AA145" s="13"/>
      <c r="AB145" s="13"/>
      <c r="AC145" s="13"/>
      <c r="AD145" s="13"/>
      <c r="AE145" s="13"/>
      <c r="AF145" s="13"/>
      <c r="AG145" s="13"/>
      <c r="AH145" s="13"/>
      <c r="AI145" s="13"/>
      <c r="AJ145" s="13"/>
      <c r="AK145" s="13"/>
      <c r="AL145" s="13"/>
      <c r="AM145" s="13"/>
      <c r="AN145" s="13"/>
      <c r="AO145" s="13"/>
      <c r="AP145" s="13"/>
      <c r="AQ145" s="13"/>
      <c r="AR145" s="13"/>
      <c r="AS145" s="13"/>
      <c r="AT145" s="13"/>
      <c r="AU145" s="13"/>
      <c r="AV145" s="13"/>
      <c r="AW145" s="13"/>
      <c r="AX145" s="13"/>
      <c r="AY145" s="13"/>
      <c r="AZ145" s="13"/>
      <c r="BA145" s="13"/>
      <c r="BB145" s="13"/>
      <c r="BC145" s="13"/>
      <c r="BD145" s="13"/>
      <c r="BE145" s="13"/>
      <c r="BF145" s="13"/>
      <c r="BG145" s="13"/>
      <c r="BH145" s="13"/>
      <c r="BI145" s="13"/>
      <c r="BJ145" s="13"/>
      <c r="BK145" s="13"/>
      <c r="BL145" s="13"/>
      <c r="BM145" s="13"/>
      <c r="BN145" s="13"/>
    </row>
    <row r="146" spans="1:66" s="2" customFormat="1" ht="19.2" customHeight="1" thickBot="1" x14ac:dyDescent="0.35">
      <c r="A146" s="16"/>
      <c r="B146" s="17" t="str">
        <f>'PL.06-REV.02'!B147</f>
        <v>Sub</v>
      </c>
      <c r="C146" s="30" t="str">
        <f>'PL.06-REV.02'!C147&amp;" "&amp;'PL.06-REV.02'!D147</f>
        <v>15,04 Info e-postasının google'a bağlanması</v>
      </c>
      <c r="D146" s="33" t="str">
        <f>IF('PL.06-REV.02'!E147="","",'PL.06-REV.02'!E147)</f>
        <v>IT</v>
      </c>
      <c r="E146" s="31">
        <f>IF(D146="","",'PL.06-REV.02'!H147)</f>
        <v>2</v>
      </c>
      <c r="F146" s="32">
        <f>IF(D146="","",'PL.06-REV.02'!F147)</f>
        <v>0</v>
      </c>
      <c r="G146" s="34">
        <f>IF(D146="","",'PL.06-REV.02'!I147)</f>
        <v>0</v>
      </c>
      <c r="H146" s="34">
        <f>IF(D146="","",'PL.06-REV.02'!J147)</f>
        <v>0</v>
      </c>
      <c r="I146" s="8"/>
      <c r="J146" s="8">
        <f t="shared" si="6"/>
        <v>1</v>
      </c>
      <c r="K146" s="13"/>
      <c r="L146" s="13"/>
      <c r="M146" s="13"/>
      <c r="N146" s="13"/>
      <c r="O146" s="13"/>
      <c r="P146" s="13"/>
      <c r="Q146" s="13"/>
      <c r="R146" s="13"/>
      <c r="S146" s="13"/>
      <c r="T146" s="13"/>
      <c r="U146" s="13"/>
      <c r="V146" s="13"/>
      <c r="W146" s="13"/>
      <c r="X146" s="13"/>
      <c r="Y146" s="13"/>
      <c r="Z146" s="13"/>
      <c r="AA146" s="13"/>
      <c r="AB146" s="13"/>
      <c r="AC146" s="13"/>
      <c r="AD146" s="13"/>
      <c r="AE146" s="13"/>
      <c r="AF146" s="13"/>
      <c r="AG146" s="13"/>
      <c r="AH146" s="13"/>
      <c r="AI146" s="13"/>
      <c r="AJ146" s="13"/>
      <c r="AK146" s="13"/>
      <c r="AL146" s="13"/>
      <c r="AM146" s="13"/>
      <c r="AN146" s="13"/>
      <c r="AO146" s="13"/>
      <c r="AP146" s="13"/>
      <c r="AQ146" s="13"/>
      <c r="AR146" s="13"/>
      <c r="AS146" s="13"/>
      <c r="AT146" s="13"/>
      <c r="AU146" s="13"/>
      <c r="AV146" s="13"/>
      <c r="AW146" s="13"/>
      <c r="AX146" s="13"/>
      <c r="AY146" s="13"/>
      <c r="AZ146" s="13"/>
      <c r="BA146" s="13"/>
      <c r="BB146" s="13"/>
      <c r="BC146" s="13"/>
      <c r="BD146" s="13"/>
      <c r="BE146" s="13"/>
      <c r="BF146" s="13"/>
      <c r="BG146" s="13"/>
      <c r="BH146" s="13"/>
      <c r="BI146" s="13"/>
      <c r="BJ146" s="13"/>
      <c r="BK146" s="13"/>
      <c r="BL146" s="13"/>
      <c r="BM146" s="13"/>
      <c r="BN146" s="13"/>
    </row>
    <row r="147" spans="1:66" s="2" customFormat="1" ht="19.2" customHeight="1" thickBot="1" x14ac:dyDescent="0.35">
      <c r="A147" s="16"/>
      <c r="B147" s="17" t="str">
        <f>'PL.06-REV.02'!B148</f>
        <v>Sub</v>
      </c>
      <c r="C147" s="30" t="str">
        <f>'PL.06-REV.02'!C148&amp;" "&amp;'PL.06-REV.02'!D148</f>
        <v>15,05 Info e-postasının yandex'e bağlanması</v>
      </c>
      <c r="D147" s="33" t="str">
        <f>IF('PL.06-REV.02'!E148="","",'PL.06-REV.02'!E148)</f>
        <v>IT</v>
      </c>
      <c r="E147" s="31">
        <f>IF(D147="","",'PL.06-REV.02'!H148)</f>
        <v>2</v>
      </c>
      <c r="F147" s="32">
        <f>IF(D147="","",'PL.06-REV.02'!F148)</f>
        <v>0</v>
      </c>
      <c r="G147" s="34">
        <f>IF(D147="","",'PL.06-REV.02'!I148)</f>
        <v>0</v>
      </c>
      <c r="H147" s="34" t="str">
        <f>IF(D147="","",'PL.06-REV.02'!J148)</f>
        <v>Enter starting date</v>
      </c>
      <c r="I147" s="8"/>
      <c r="J147" s="8" t="e">
        <f t="shared" si="6"/>
        <v>#VALUE!</v>
      </c>
      <c r="K147" s="13"/>
      <c r="L147" s="13"/>
      <c r="M147" s="13"/>
      <c r="N147" s="13"/>
      <c r="O147" s="13"/>
      <c r="P147" s="13"/>
      <c r="Q147" s="13"/>
      <c r="R147" s="13"/>
      <c r="S147" s="13"/>
      <c r="T147" s="13"/>
      <c r="U147" s="13"/>
      <c r="V147" s="13"/>
      <c r="W147" s="13"/>
      <c r="X147" s="13"/>
      <c r="Y147" s="13"/>
      <c r="Z147" s="13"/>
      <c r="AA147" s="14"/>
      <c r="AB147" s="13"/>
      <c r="AC147" s="13"/>
      <c r="AD147" s="13"/>
      <c r="AE147" s="13"/>
      <c r="AF147" s="13"/>
      <c r="AG147" s="13"/>
      <c r="AH147" s="13"/>
      <c r="AI147" s="13"/>
      <c r="AJ147" s="13"/>
      <c r="AK147" s="13"/>
      <c r="AL147" s="13"/>
      <c r="AM147" s="13"/>
      <c r="AN147" s="13"/>
      <c r="AO147" s="13"/>
      <c r="AP147" s="13"/>
      <c r="AQ147" s="13"/>
      <c r="AR147" s="13"/>
      <c r="AS147" s="13"/>
      <c r="AT147" s="13"/>
      <c r="AU147" s="13"/>
      <c r="AV147" s="13"/>
      <c r="AW147" s="13"/>
      <c r="AX147" s="13"/>
      <c r="AY147" s="13"/>
      <c r="AZ147" s="13"/>
      <c r="BA147" s="13"/>
      <c r="BB147" s="13"/>
      <c r="BC147" s="13"/>
      <c r="BD147" s="13"/>
      <c r="BE147" s="13"/>
      <c r="BF147" s="13"/>
      <c r="BG147" s="13"/>
      <c r="BH147" s="13"/>
      <c r="BI147" s="13"/>
      <c r="BJ147" s="13"/>
      <c r="BK147" s="13"/>
      <c r="BL147" s="13"/>
      <c r="BM147" s="13"/>
      <c r="BN147" s="13"/>
    </row>
    <row r="148" spans="1:66" s="2" customFormat="1" ht="19.2" customHeight="1" thickBot="1" x14ac:dyDescent="0.35">
      <c r="A148" s="16"/>
      <c r="B148" s="17" t="str">
        <f>'PL.06-REV.02'!B149</f>
        <v>Closure</v>
      </c>
      <c r="C148" s="30" t="str">
        <f>'PL.06-REV.02'!C149&amp;" "&amp;'PL.06-REV.02'!D149</f>
        <v>15,06 Faz Kapanışı (İleri fazların planlanan tarihlerinin revizesi / Gerçekleşme tarihlerinin girişi / Tehdit ve Fırsatların güncellenmesi, rapor hazırlanması, Arşiv güncellemesi)</v>
      </c>
      <c r="D148" s="33" t="str">
        <f>IF('PL.06-REV.02'!E149="","",'PL.06-REV.02'!E149)</f>
        <v>Proje Yöneticisi</v>
      </c>
      <c r="E148" s="31">
        <f>IF(D148="","",'PL.06-REV.02'!H149)</f>
        <v>2</v>
      </c>
      <c r="F148" s="32">
        <f>IF(D148="","",'PL.06-REV.02'!F149)</f>
        <v>0</v>
      </c>
      <c r="G148" s="34">
        <f>IF(D148="","",'PL.06-REV.02'!I149)</f>
        <v>0</v>
      </c>
      <c r="H148" s="34" t="str">
        <f>IF(D148="","",'PL.06-REV.02'!J149)</f>
        <v>Enter starting date</v>
      </c>
      <c r="I148" s="8"/>
      <c r="J148" s="8" t="e">
        <f t="shared" si="6"/>
        <v>#VALUE!</v>
      </c>
      <c r="K148" s="13"/>
      <c r="L148" s="13"/>
      <c r="M148" s="13"/>
      <c r="N148" s="13"/>
      <c r="O148" s="13"/>
      <c r="P148" s="13"/>
      <c r="Q148" s="13"/>
      <c r="R148" s="13"/>
      <c r="S148" s="13"/>
      <c r="T148" s="13"/>
      <c r="U148" s="13"/>
      <c r="V148" s="13"/>
      <c r="W148" s="13"/>
      <c r="X148" s="13"/>
      <c r="Y148" s="13"/>
      <c r="Z148" s="13"/>
      <c r="AA148" s="13"/>
      <c r="AB148" s="13"/>
      <c r="AC148" s="13"/>
      <c r="AD148" s="13"/>
      <c r="AE148" s="13"/>
      <c r="AF148" s="13"/>
      <c r="AG148" s="13"/>
      <c r="AH148" s="13"/>
      <c r="AI148" s="13"/>
      <c r="AJ148" s="13"/>
      <c r="AK148" s="13"/>
      <c r="AL148" s="13"/>
      <c r="AM148" s="13"/>
      <c r="AN148" s="13"/>
      <c r="AO148" s="13"/>
      <c r="AP148" s="13"/>
      <c r="AQ148" s="13"/>
      <c r="AR148" s="13"/>
      <c r="AS148" s="13"/>
      <c r="AT148" s="13"/>
      <c r="AU148" s="13"/>
      <c r="AV148" s="13"/>
      <c r="AW148" s="13"/>
      <c r="AX148" s="13"/>
      <c r="AY148" s="13"/>
      <c r="AZ148" s="13"/>
      <c r="BA148" s="13"/>
      <c r="BB148" s="13"/>
      <c r="BC148" s="13"/>
      <c r="BD148" s="13"/>
      <c r="BE148" s="13"/>
      <c r="BF148" s="13"/>
      <c r="BG148" s="13"/>
      <c r="BH148" s="13"/>
      <c r="BI148" s="13"/>
      <c r="BJ148" s="13"/>
      <c r="BK148" s="13"/>
      <c r="BL148" s="13"/>
      <c r="BM148" s="13"/>
      <c r="BN148" s="13"/>
    </row>
    <row r="149" spans="1:66" s="2" customFormat="1" ht="19.2" customHeight="1" thickBot="1" x14ac:dyDescent="0.35">
      <c r="A149" s="17" t="s">
        <v>13</v>
      </c>
      <c r="B149" s="17" t="str">
        <f>'PL.06-REV.02'!B150</f>
        <v>Main</v>
      </c>
      <c r="C149" s="30" t="str">
        <f>'PL.06-REV.02'!C150&amp;" "&amp;'PL.06-REV.02'!D150</f>
        <v>16 Ön Yüz Tasarım</v>
      </c>
      <c r="D149" s="33" t="str">
        <f>IF('PL.06-REV.02'!E150="","",'PL.06-REV.02'!E150)</f>
        <v>IT</v>
      </c>
      <c r="E149" s="31">
        <f>IF(D149="","",'PL.06-REV.02'!H150)</f>
        <v>18</v>
      </c>
      <c r="F149" s="32">
        <f>IF(D149="","",'PL.06-REV.02'!F150)</f>
        <v>0</v>
      </c>
      <c r="G149" s="34">
        <f>IF(D149="","",'PL.06-REV.02'!I150)</f>
        <v>0</v>
      </c>
      <c r="H149" s="34" t="str">
        <f>IF(D149="","",'PL.06-REV.02'!J150)</f>
        <v>Enter starting date</v>
      </c>
      <c r="I149" s="8"/>
      <c r="J149" s="8" t="e">
        <f t="shared" si="6"/>
        <v>#VALUE!</v>
      </c>
      <c r="K149" s="13"/>
      <c r="L149" s="13"/>
      <c r="M149" s="13"/>
      <c r="N149" s="13"/>
      <c r="O149" s="13"/>
      <c r="P149" s="13"/>
      <c r="Q149" s="13"/>
      <c r="R149" s="13"/>
      <c r="S149" s="13"/>
      <c r="T149" s="13"/>
      <c r="U149" s="13"/>
      <c r="V149" s="13"/>
      <c r="W149" s="13"/>
      <c r="X149" s="13"/>
      <c r="Y149" s="13"/>
      <c r="Z149" s="13"/>
      <c r="AA149" s="13"/>
      <c r="AB149" s="13"/>
      <c r="AC149" s="13"/>
      <c r="AD149" s="13"/>
      <c r="AE149" s="13"/>
      <c r="AF149" s="13"/>
      <c r="AG149" s="13"/>
      <c r="AH149" s="13"/>
      <c r="AI149" s="13"/>
      <c r="AJ149" s="13"/>
      <c r="AK149" s="13"/>
      <c r="AL149" s="13"/>
      <c r="AM149" s="13"/>
      <c r="AN149" s="13"/>
      <c r="AO149" s="13"/>
      <c r="AP149" s="13"/>
      <c r="AQ149" s="13"/>
      <c r="AR149" s="13"/>
      <c r="AS149" s="13"/>
      <c r="AT149" s="13"/>
      <c r="AU149" s="13"/>
      <c r="AV149" s="13"/>
      <c r="AW149" s="13"/>
      <c r="AX149" s="13"/>
      <c r="AY149" s="13"/>
      <c r="AZ149" s="13"/>
      <c r="BA149" s="13"/>
      <c r="BB149" s="13"/>
      <c r="BC149" s="13"/>
      <c r="BD149" s="13"/>
      <c r="BE149" s="13"/>
      <c r="BF149" s="13"/>
      <c r="BG149" s="13"/>
      <c r="BH149" s="13"/>
      <c r="BI149" s="13"/>
      <c r="BJ149" s="13"/>
      <c r="BK149" s="13"/>
      <c r="BL149" s="13"/>
      <c r="BM149" s="13"/>
      <c r="BN149" s="13"/>
    </row>
    <row r="150" spans="1:66" s="2" customFormat="1" ht="19.2" customHeight="1" thickBot="1" x14ac:dyDescent="0.35">
      <c r="A150" s="17"/>
      <c r="B150" s="17" t="str">
        <f>'PL.06-REV.02'!B151</f>
        <v>Sub</v>
      </c>
      <c r="C150" s="30" t="str">
        <f>'PL.06-REV.02'!C151&amp;" "&amp;'PL.06-REV.02'!D151</f>
        <v>16,01 Şablonun Yüklenmesi</v>
      </c>
      <c r="D150" s="33" t="str">
        <f>IF('PL.06-REV.02'!E151="","",'PL.06-REV.02'!E151)</f>
        <v>IT</v>
      </c>
      <c r="E150" s="31">
        <f>IF(D150="","",'PL.06-REV.02'!H151)</f>
        <v>2</v>
      </c>
      <c r="F150" s="32">
        <f>IF(D150="","",'PL.06-REV.02'!F151)</f>
        <v>0</v>
      </c>
      <c r="G150" s="34">
        <f>IF(D150="","",'PL.06-REV.02'!I151)</f>
        <v>0</v>
      </c>
      <c r="H150" s="34" t="str">
        <f>IF(D150="","",'PL.06-REV.02'!J151)</f>
        <v>Enter starting date</v>
      </c>
      <c r="I150" s="8"/>
      <c r="J150" s="8" t="e">
        <f t="shared" si="6"/>
        <v>#VALUE!</v>
      </c>
      <c r="K150" s="13"/>
      <c r="L150" s="13"/>
      <c r="M150" s="13"/>
      <c r="N150" s="13"/>
      <c r="O150" s="13"/>
      <c r="P150" s="13"/>
      <c r="Q150" s="13"/>
      <c r="R150" s="13"/>
      <c r="S150" s="13"/>
      <c r="T150" s="13"/>
      <c r="U150" s="13"/>
      <c r="V150" s="13"/>
      <c r="W150" s="13"/>
      <c r="X150" s="13"/>
      <c r="Y150" s="13"/>
      <c r="Z150" s="13"/>
      <c r="AA150" s="13"/>
      <c r="AB150" s="13"/>
      <c r="AC150" s="13"/>
      <c r="AD150" s="13"/>
      <c r="AE150" s="13"/>
      <c r="AF150" s="13"/>
      <c r="AG150" s="13"/>
      <c r="AH150" s="13"/>
      <c r="AI150" s="13"/>
      <c r="AJ150" s="13"/>
      <c r="AK150" s="13"/>
      <c r="AL150" s="13"/>
      <c r="AM150" s="13"/>
      <c r="AN150" s="13"/>
      <c r="AO150" s="13"/>
      <c r="AP150" s="13"/>
      <c r="AQ150" s="13"/>
      <c r="AR150" s="13"/>
      <c r="AS150" s="13"/>
      <c r="AT150" s="13"/>
      <c r="AU150" s="13"/>
      <c r="AV150" s="13"/>
      <c r="AW150" s="13"/>
      <c r="AX150" s="13"/>
      <c r="AY150" s="13"/>
      <c r="AZ150" s="13"/>
      <c r="BA150" s="13"/>
      <c r="BB150" s="13"/>
      <c r="BC150" s="13"/>
      <c r="BD150" s="13"/>
      <c r="BE150" s="13"/>
      <c r="BF150" s="13"/>
      <c r="BG150" s="13"/>
      <c r="BH150" s="13"/>
      <c r="BI150" s="13"/>
      <c r="BJ150" s="13"/>
      <c r="BK150" s="13"/>
      <c r="BL150" s="13"/>
      <c r="BM150" s="13"/>
      <c r="BN150" s="13"/>
    </row>
    <row r="151" spans="1:66" s="2" customFormat="1" ht="19.2" customHeight="1" thickBot="1" x14ac:dyDescent="0.35">
      <c r="A151" s="16"/>
      <c r="B151" s="17" t="str">
        <f>'PL.06-REV.02'!B152</f>
        <v>Sub</v>
      </c>
      <c r="C151" s="30" t="str">
        <f>'PL.06-REV.02'!C152&amp;" "&amp;'PL.06-REV.02'!D152</f>
        <v>16,02 Seçilen Şablona Child Temanın oluşturulması</v>
      </c>
      <c r="D151" s="33" t="str">
        <f>IF('PL.06-REV.02'!E152="","",'PL.06-REV.02'!E152)</f>
        <v>IT</v>
      </c>
      <c r="E151" s="31">
        <f>IF(D151="","",'PL.06-REV.02'!H152)</f>
        <v>2</v>
      </c>
      <c r="F151" s="32">
        <f>IF(D151="","",'PL.06-REV.02'!F152)</f>
        <v>0</v>
      </c>
      <c r="G151" s="34">
        <f>IF(D151="","",'PL.06-REV.02'!I152)</f>
        <v>0</v>
      </c>
      <c r="H151" s="34" t="str">
        <f>IF(D151="","",'PL.06-REV.02'!J152)</f>
        <v>Enter starting date</v>
      </c>
      <c r="I151" s="8"/>
      <c r="J151" s="8" t="e">
        <f t="shared" si="6"/>
        <v>#VALUE!</v>
      </c>
      <c r="K151" s="13"/>
      <c r="L151" s="13"/>
      <c r="M151" s="13"/>
      <c r="N151" s="13"/>
      <c r="O151" s="13"/>
      <c r="P151" s="13"/>
      <c r="Q151" s="13"/>
      <c r="R151" s="13"/>
      <c r="S151" s="13"/>
      <c r="T151" s="13"/>
      <c r="U151" s="13"/>
      <c r="V151" s="13"/>
      <c r="W151" s="14"/>
      <c r="X151" s="14"/>
      <c r="Y151" s="13"/>
      <c r="Z151" s="13"/>
      <c r="AA151" s="13"/>
      <c r="AB151" s="13"/>
      <c r="AC151" s="13"/>
      <c r="AD151" s="13"/>
      <c r="AE151" s="13"/>
      <c r="AF151" s="13"/>
      <c r="AG151" s="13"/>
      <c r="AH151" s="13"/>
      <c r="AI151" s="13"/>
      <c r="AJ151" s="13"/>
      <c r="AK151" s="13"/>
      <c r="AL151" s="13"/>
      <c r="AM151" s="13"/>
      <c r="AN151" s="13"/>
      <c r="AO151" s="13"/>
      <c r="AP151" s="13"/>
      <c r="AQ151" s="13"/>
      <c r="AR151" s="13"/>
      <c r="AS151" s="13"/>
      <c r="AT151" s="13"/>
      <c r="AU151" s="13"/>
      <c r="AV151" s="13"/>
      <c r="AW151" s="13"/>
      <c r="AX151" s="13"/>
      <c r="AY151" s="13"/>
      <c r="AZ151" s="13"/>
      <c r="BA151" s="13"/>
      <c r="BB151" s="13"/>
      <c r="BC151" s="13"/>
      <c r="BD151" s="13"/>
      <c r="BE151" s="13"/>
      <c r="BF151" s="13"/>
      <c r="BG151" s="13"/>
      <c r="BH151" s="13"/>
      <c r="BI151" s="13"/>
      <c r="BJ151" s="13"/>
      <c r="BK151" s="13"/>
      <c r="BL151" s="13"/>
      <c r="BM151" s="13"/>
      <c r="BN151" s="13"/>
    </row>
    <row r="152" spans="1:66" s="2" customFormat="1" ht="19.2" customHeight="1" thickBot="1" x14ac:dyDescent="0.35">
      <c r="A152" s="16"/>
      <c r="B152" s="17" t="str">
        <f>'PL.06-REV.02'!B153</f>
        <v>Sub</v>
      </c>
      <c r="C152" s="30" t="str">
        <f>'PL.06-REV.02'!C153&amp;" "&amp;'PL.06-REV.02'!D153</f>
        <v>16,03 Anasayfa Yerleşimi</v>
      </c>
      <c r="D152" s="33" t="str">
        <f>IF('PL.06-REV.02'!E153="","",'PL.06-REV.02'!E153)</f>
        <v>IT</v>
      </c>
      <c r="E152" s="31">
        <f>IF(D152="","",'PL.06-REV.02'!H153)</f>
        <v>2</v>
      </c>
      <c r="F152" s="32">
        <f>IF(D152="","",'PL.06-REV.02'!F153)</f>
        <v>0</v>
      </c>
      <c r="G152" s="34">
        <f>IF(D152="","",'PL.06-REV.02'!I153)</f>
        <v>0</v>
      </c>
      <c r="H152" s="34" t="str">
        <f>IF(D152="","",'PL.06-REV.02'!J153)</f>
        <v>Enter starting date</v>
      </c>
      <c r="I152" s="8"/>
      <c r="J152" s="8" t="e">
        <f t="shared" si="6"/>
        <v>#VALUE!</v>
      </c>
      <c r="K152" s="13"/>
      <c r="L152" s="13"/>
      <c r="M152" s="13"/>
      <c r="N152" s="13"/>
      <c r="O152" s="13"/>
      <c r="P152" s="13"/>
      <c r="Q152" s="13"/>
      <c r="R152" s="13"/>
      <c r="S152" s="13"/>
      <c r="T152" s="13"/>
      <c r="U152" s="13"/>
      <c r="V152" s="13"/>
      <c r="W152" s="13"/>
      <c r="X152" s="13"/>
      <c r="Y152" s="13"/>
      <c r="Z152" s="13"/>
      <c r="AA152" s="13"/>
      <c r="AB152" s="13"/>
      <c r="AC152" s="13"/>
      <c r="AD152" s="13"/>
      <c r="AE152" s="13"/>
      <c r="AF152" s="13"/>
      <c r="AG152" s="13"/>
      <c r="AH152" s="13"/>
      <c r="AI152" s="13"/>
      <c r="AJ152" s="13"/>
      <c r="AK152" s="13"/>
      <c r="AL152" s="13"/>
      <c r="AM152" s="13"/>
      <c r="AN152" s="13"/>
      <c r="AO152" s="13"/>
      <c r="AP152" s="13"/>
      <c r="AQ152" s="13"/>
      <c r="AR152" s="13"/>
      <c r="AS152" s="13"/>
      <c r="AT152" s="13"/>
      <c r="AU152" s="13"/>
      <c r="AV152" s="13"/>
      <c r="AW152" s="13"/>
      <c r="AX152" s="13"/>
      <c r="AY152" s="13"/>
      <c r="AZ152" s="13"/>
      <c r="BA152" s="13"/>
      <c r="BB152" s="13"/>
      <c r="BC152" s="13"/>
      <c r="BD152" s="13"/>
      <c r="BE152" s="13"/>
      <c r="BF152" s="13"/>
      <c r="BG152" s="13"/>
      <c r="BH152" s="13"/>
      <c r="BI152" s="13"/>
      <c r="BJ152" s="13"/>
      <c r="BK152" s="13"/>
      <c r="BL152" s="13"/>
      <c r="BM152" s="13"/>
      <c r="BN152" s="13"/>
    </row>
    <row r="153" spans="1:66" s="2" customFormat="1" ht="19.2" customHeight="1" thickBot="1" x14ac:dyDescent="0.35">
      <c r="A153" s="16"/>
      <c r="B153" s="17" t="str">
        <f>'PL.06-REV.02'!B154</f>
        <v>Sub</v>
      </c>
      <c r="C153" s="30" t="str">
        <f>'PL.06-REV.02'!C154&amp;" "&amp;'PL.06-REV.02'!D154</f>
        <v>16,04 Ana Menü oluşturulması</v>
      </c>
      <c r="D153" s="33" t="str">
        <f>IF('PL.06-REV.02'!E154="","",'PL.06-REV.02'!E154)</f>
        <v>IT</v>
      </c>
      <c r="E153" s="31">
        <f>IF(D153="","",'PL.06-REV.02'!H154)</f>
        <v>2</v>
      </c>
      <c r="F153" s="32">
        <f>IF(D153="","",'PL.06-REV.02'!F154)</f>
        <v>0</v>
      </c>
      <c r="G153" s="34">
        <f>IF(D153="","",'PL.06-REV.02'!I154)</f>
        <v>0</v>
      </c>
      <c r="H153" s="34" t="str">
        <f>IF(D153="","",'PL.06-REV.02'!J154)</f>
        <v>Enter starting date</v>
      </c>
      <c r="I153" s="8"/>
      <c r="J153" s="8" t="e">
        <f t="shared" si="6"/>
        <v>#VALUE!</v>
      </c>
      <c r="K153" s="13"/>
      <c r="L153" s="13"/>
      <c r="M153" s="13"/>
      <c r="N153" s="13"/>
      <c r="O153" s="13"/>
      <c r="P153" s="13"/>
      <c r="Q153" s="13"/>
      <c r="R153" s="13"/>
      <c r="S153" s="13"/>
      <c r="T153" s="13"/>
      <c r="U153" s="13"/>
      <c r="V153" s="13"/>
      <c r="W153" s="13"/>
      <c r="X153" s="13"/>
      <c r="Y153" s="13"/>
      <c r="Z153" s="13"/>
      <c r="AA153" s="14"/>
      <c r="AB153" s="13"/>
      <c r="AC153" s="13"/>
      <c r="AD153" s="13"/>
      <c r="AE153" s="13"/>
      <c r="AF153" s="13"/>
      <c r="AG153" s="13"/>
      <c r="AH153" s="13"/>
      <c r="AI153" s="13"/>
      <c r="AJ153" s="13"/>
      <c r="AK153" s="13"/>
      <c r="AL153" s="13"/>
      <c r="AM153" s="13"/>
      <c r="AN153" s="13"/>
      <c r="AO153" s="13"/>
      <c r="AP153" s="13"/>
      <c r="AQ153" s="13"/>
      <c r="AR153" s="13"/>
      <c r="AS153" s="13"/>
      <c r="AT153" s="13"/>
      <c r="AU153" s="13"/>
      <c r="AV153" s="13"/>
      <c r="AW153" s="13"/>
      <c r="AX153" s="13"/>
      <c r="AY153" s="13"/>
      <c r="AZ153" s="13"/>
      <c r="BA153" s="13"/>
      <c r="BB153" s="13"/>
      <c r="BC153" s="13"/>
      <c r="BD153" s="13"/>
      <c r="BE153" s="13"/>
      <c r="BF153" s="13"/>
      <c r="BG153" s="13"/>
      <c r="BH153" s="13"/>
      <c r="BI153" s="13"/>
      <c r="BJ153" s="13"/>
      <c r="BK153" s="13"/>
      <c r="BL153" s="13"/>
      <c r="BM153" s="13"/>
      <c r="BN153" s="13"/>
    </row>
    <row r="154" spans="1:66" s="2" customFormat="1" ht="19.2" customHeight="1" thickBot="1" x14ac:dyDescent="0.35">
      <c r="A154" s="16"/>
      <c r="B154" s="17" t="str">
        <f>'PL.06-REV.02'!B155</f>
        <v>Sub</v>
      </c>
      <c r="C154" s="30" t="str">
        <f>'PL.06-REV.02'!C155&amp;" "&amp;'PL.06-REV.02'!D155</f>
        <v>16,05 Footer Menu oluşturulması</v>
      </c>
      <c r="D154" s="33" t="str">
        <f>IF('PL.06-REV.02'!E155="","",'PL.06-REV.02'!E155)</f>
        <v>IT</v>
      </c>
      <c r="E154" s="31">
        <f>IF(D154="","",'PL.06-REV.02'!H155)</f>
        <v>2</v>
      </c>
      <c r="F154" s="32">
        <f>IF(D154="","",'PL.06-REV.02'!F155)</f>
        <v>0</v>
      </c>
      <c r="G154" s="34">
        <f>IF(D154="","",'PL.06-REV.02'!I155)</f>
        <v>0</v>
      </c>
      <c r="H154" s="34" t="str">
        <f>IF(D154="","",'PL.06-REV.02'!J155)</f>
        <v>Enter starting date</v>
      </c>
      <c r="I154" s="8"/>
      <c r="J154" s="8" t="e">
        <f t="shared" si="6"/>
        <v>#VALUE!</v>
      </c>
      <c r="K154" s="13"/>
      <c r="L154" s="13"/>
      <c r="M154" s="13"/>
      <c r="N154" s="13"/>
      <c r="O154" s="13"/>
      <c r="P154" s="13"/>
      <c r="Q154" s="13"/>
      <c r="R154" s="13"/>
      <c r="S154" s="13"/>
      <c r="T154" s="13"/>
      <c r="U154" s="13"/>
      <c r="V154" s="13"/>
      <c r="W154" s="13"/>
      <c r="X154" s="13"/>
      <c r="Y154" s="13"/>
      <c r="Z154" s="13"/>
      <c r="AA154" s="13"/>
      <c r="AB154" s="13"/>
      <c r="AC154" s="13"/>
      <c r="AD154" s="13"/>
      <c r="AE154" s="13"/>
      <c r="AF154" s="13"/>
      <c r="AG154" s="13"/>
      <c r="AH154" s="13"/>
      <c r="AI154" s="13"/>
      <c r="AJ154" s="13"/>
      <c r="AK154" s="13"/>
      <c r="AL154" s="13"/>
      <c r="AM154" s="13"/>
      <c r="AN154" s="13"/>
      <c r="AO154" s="13"/>
      <c r="AP154" s="13"/>
      <c r="AQ154" s="13"/>
      <c r="AR154" s="13"/>
      <c r="AS154" s="13"/>
      <c r="AT154" s="13"/>
      <c r="AU154" s="13"/>
      <c r="AV154" s="13"/>
      <c r="AW154" s="13"/>
      <c r="AX154" s="13"/>
      <c r="AY154" s="13"/>
      <c r="AZ154" s="13"/>
      <c r="BA154" s="13"/>
      <c r="BB154" s="13"/>
      <c r="BC154" s="13"/>
      <c r="BD154" s="13"/>
      <c r="BE154" s="13"/>
      <c r="BF154" s="13"/>
      <c r="BG154" s="13"/>
      <c r="BH154" s="13"/>
      <c r="BI154" s="13"/>
      <c r="BJ154" s="13"/>
      <c r="BK154" s="13"/>
      <c r="BL154" s="13"/>
      <c r="BM154" s="13"/>
      <c r="BN154" s="13"/>
    </row>
    <row r="155" spans="1:66" s="2" customFormat="1" ht="19.2" customHeight="1" thickBot="1" x14ac:dyDescent="0.35">
      <c r="A155" s="16" t="s">
        <v>3</v>
      </c>
      <c r="B155" s="17" t="str">
        <f>'PL.06-REV.02'!B156</f>
        <v>Sub</v>
      </c>
      <c r="C155" s="30" t="str">
        <f>'PL.06-REV.02'!C156&amp;" "&amp;'PL.06-REV.02'!D156</f>
        <v>16,06 Kategori Sayfası</v>
      </c>
      <c r="D155" s="33" t="str">
        <f>IF('PL.06-REV.02'!E156="","",'PL.06-REV.02'!E156)</f>
        <v>IT</v>
      </c>
      <c r="E155" s="31">
        <f>IF(D155="","",'PL.06-REV.02'!H156)</f>
        <v>2</v>
      </c>
      <c r="F155" s="32">
        <f>IF(D155="","",'PL.06-REV.02'!F156)</f>
        <v>0</v>
      </c>
      <c r="G155" s="34">
        <f>IF(D155="","",'PL.06-REV.02'!I156)</f>
        <v>0</v>
      </c>
      <c r="H155" s="34" t="str">
        <f>IF(D155="","",'PL.06-REV.02'!J156)</f>
        <v>Enter starting date</v>
      </c>
      <c r="I155" s="8"/>
      <c r="J155" s="8" t="e">
        <f t="shared" si="6"/>
        <v>#VALUE!</v>
      </c>
      <c r="K155" s="13"/>
      <c r="L155" s="13"/>
      <c r="M155" s="13"/>
      <c r="N155" s="13"/>
      <c r="O155" s="13"/>
      <c r="P155" s="13"/>
      <c r="Q155" s="13"/>
      <c r="R155" s="13"/>
      <c r="S155" s="13"/>
      <c r="T155" s="13"/>
      <c r="U155" s="13"/>
      <c r="V155" s="13"/>
      <c r="W155" s="13"/>
      <c r="X155" s="13"/>
      <c r="Y155" s="13"/>
      <c r="Z155" s="13"/>
      <c r="AA155" s="13"/>
      <c r="AB155" s="13"/>
      <c r="AC155" s="13"/>
      <c r="AD155" s="13"/>
      <c r="AE155" s="13"/>
      <c r="AF155" s="13"/>
      <c r="AG155" s="13"/>
      <c r="AH155" s="13"/>
      <c r="AI155" s="13"/>
      <c r="AJ155" s="13"/>
      <c r="AK155" s="13"/>
      <c r="AL155" s="13"/>
      <c r="AM155" s="13"/>
      <c r="AN155" s="13"/>
      <c r="AO155" s="13"/>
      <c r="AP155" s="13"/>
      <c r="AQ155" s="13"/>
      <c r="AR155" s="13"/>
      <c r="AS155" s="13"/>
      <c r="AT155" s="13"/>
      <c r="AU155" s="13"/>
      <c r="AV155" s="13"/>
      <c r="AW155" s="13"/>
      <c r="AX155" s="13"/>
      <c r="AY155" s="13"/>
      <c r="AZ155" s="13"/>
      <c r="BA155" s="13"/>
      <c r="BB155" s="13"/>
      <c r="BC155" s="13"/>
      <c r="BD155" s="13"/>
      <c r="BE155" s="13"/>
      <c r="BF155" s="13"/>
      <c r="BG155" s="13"/>
      <c r="BH155" s="13"/>
      <c r="BI155" s="13"/>
      <c r="BJ155" s="13"/>
      <c r="BK155" s="13"/>
      <c r="BL155" s="13"/>
      <c r="BM155" s="13"/>
      <c r="BN155" s="13"/>
    </row>
    <row r="156" spans="1:66" s="2" customFormat="1" ht="19.2" customHeight="1" thickBot="1" x14ac:dyDescent="0.35">
      <c r="A156" s="16"/>
      <c r="B156" s="17" t="str">
        <f>'PL.06-REV.02'!B157</f>
        <v>Sub</v>
      </c>
      <c r="C156" s="30" t="str">
        <f>'PL.06-REV.02'!C157&amp;" "&amp;'PL.06-REV.02'!D157</f>
        <v>16,07 Filtrelerin Yerleşimi</v>
      </c>
      <c r="D156" s="33" t="str">
        <f>IF('PL.06-REV.02'!E157="","",'PL.06-REV.02'!E157)</f>
        <v>IT</v>
      </c>
      <c r="E156" s="31">
        <f>IF(D156="","",'PL.06-REV.02'!H157)</f>
        <v>2</v>
      </c>
      <c r="F156" s="32">
        <f>IF(D156="","",'PL.06-REV.02'!F157)</f>
        <v>0</v>
      </c>
      <c r="G156" s="34">
        <f>IF(D156="","",'PL.06-REV.02'!I157)</f>
        <v>0</v>
      </c>
      <c r="H156" s="34" t="str">
        <f>IF(D156="","",'PL.06-REV.02'!J157)</f>
        <v>Enter starting date</v>
      </c>
      <c r="I156" s="8"/>
      <c r="J156" s="8" t="e">
        <f t="shared" si="6"/>
        <v>#VALUE!</v>
      </c>
      <c r="K156" s="13"/>
      <c r="L156" s="13"/>
      <c r="M156" s="13"/>
      <c r="N156" s="13"/>
      <c r="O156" s="13"/>
      <c r="P156" s="13"/>
      <c r="Q156" s="13"/>
      <c r="R156" s="13"/>
      <c r="S156" s="13"/>
      <c r="T156" s="13"/>
      <c r="U156" s="13"/>
      <c r="V156" s="13"/>
      <c r="W156" s="13"/>
      <c r="X156" s="13"/>
      <c r="Y156" s="13"/>
      <c r="Z156" s="13"/>
      <c r="AA156" s="13"/>
      <c r="AB156" s="13"/>
      <c r="AC156" s="13"/>
      <c r="AD156" s="13"/>
      <c r="AE156" s="13"/>
      <c r="AF156" s="13"/>
      <c r="AG156" s="13"/>
      <c r="AH156" s="13"/>
      <c r="AI156" s="13"/>
      <c r="AJ156" s="13"/>
      <c r="AK156" s="13"/>
      <c r="AL156" s="13"/>
      <c r="AM156" s="13"/>
      <c r="AN156" s="13"/>
      <c r="AO156" s="13"/>
      <c r="AP156" s="13"/>
      <c r="AQ156" s="13"/>
      <c r="AR156" s="13"/>
      <c r="AS156" s="13"/>
      <c r="AT156" s="13"/>
      <c r="AU156" s="13"/>
      <c r="AV156" s="13"/>
      <c r="AW156" s="13"/>
      <c r="AX156" s="13"/>
      <c r="AY156" s="13"/>
      <c r="AZ156" s="13"/>
      <c r="BA156" s="13"/>
      <c r="BB156" s="13"/>
      <c r="BC156" s="13"/>
      <c r="BD156" s="13"/>
      <c r="BE156" s="13"/>
      <c r="BF156" s="13"/>
      <c r="BG156" s="13"/>
      <c r="BH156" s="13"/>
      <c r="BI156" s="13"/>
      <c r="BJ156" s="13"/>
      <c r="BK156" s="13"/>
      <c r="BL156" s="13"/>
      <c r="BM156" s="13"/>
      <c r="BN156" s="13"/>
    </row>
    <row r="157" spans="1:66" s="2" customFormat="1" ht="19.2" customHeight="1" thickBot="1" x14ac:dyDescent="0.35">
      <c r="A157" s="16"/>
      <c r="B157" s="17" t="str">
        <f>'PL.06-REV.02'!B158</f>
        <v>Sub</v>
      </c>
      <c r="C157" s="30" t="str">
        <f>'PL.06-REV.02'!C158&amp;" "&amp;'PL.06-REV.02'!D158</f>
        <v>16,08 Tek Ürün Sayfası</v>
      </c>
      <c r="D157" s="33" t="str">
        <f>IF('PL.06-REV.02'!E158="","",'PL.06-REV.02'!E158)</f>
        <v>IT</v>
      </c>
      <c r="E157" s="31">
        <f>IF(D157="","",'PL.06-REV.02'!H158)</f>
        <v>2</v>
      </c>
      <c r="F157" s="32">
        <f>IF(D157="","",'PL.06-REV.02'!F158)</f>
        <v>0</v>
      </c>
      <c r="G157" s="34">
        <f>IF(D157="","",'PL.06-REV.02'!I158)</f>
        <v>0</v>
      </c>
      <c r="H157" s="34" t="str">
        <f>IF(D157="","",'PL.06-REV.02'!J158)</f>
        <v>Enter starting date</v>
      </c>
      <c r="I157" s="8"/>
      <c r="J157" s="8" t="e">
        <f t="shared" si="6"/>
        <v>#VALUE!</v>
      </c>
      <c r="K157" s="13"/>
      <c r="L157" s="13"/>
      <c r="M157" s="13"/>
      <c r="N157" s="13"/>
      <c r="O157" s="13"/>
      <c r="P157" s="13"/>
      <c r="Q157" s="13"/>
      <c r="R157" s="13"/>
      <c r="S157" s="13"/>
      <c r="T157" s="13"/>
      <c r="U157" s="13"/>
      <c r="V157" s="13"/>
      <c r="W157" s="13"/>
      <c r="X157" s="13"/>
      <c r="Y157" s="13"/>
      <c r="Z157" s="13"/>
      <c r="AA157" s="13"/>
      <c r="AB157" s="13"/>
      <c r="AC157" s="13"/>
      <c r="AD157" s="13"/>
      <c r="AE157" s="13"/>
      <c r="AF157" s="13"/>
      <c r="AG157" s="13"/>
      <c r="AH157" s="13"/>
      <c r="AI157" s="13"/>
      <c r="AJ157" s="13"/>
      <c r="AK157" s="13"/>
      <c r="AL157" s="13"/>
      <c r="AM157" s="13"/>
      <c r="AN157" s="13"/>
      <c r="AO157" s="13"/>
      <c r="AP157" s="13"/>
      <c r="AQ157" s="13"/>
      <c r="AR157" s="13"/>
      <c r="AS157" s="13"/>
      <c r="AT157" s="13"/>
      <c r="AU157" s="13"/>
      <c r="AV157" s="13"/>
      <c r="AW157" s="13"/>
      <c r="AX157" s="13"/>
      <c r="AY157" s="13"/>
      <c r="AZ157" s="13"/>
      <c r="BA157" s="13"/>
      <c r="BB157" s="13"/>
      <c r="BC157" s="13"/>
      <c r="BD157" s="13"/>
      <c r="BE157" s="13"/>
      <c r="BF157" s="13"/>
      <c r="BG157" s="13"/>
      <c r="BH157" s="13"/>
      <c r="BI157" s="13"/>
      <c r="BJ157" s="13"/>
      <c r="BK157" s="13"/>
      <c r="BL157" s="13"/>
      <c r="BM157" s="13"/>
      <c r="BN157" s="13"/>
    </row>
    <row r="158" spans="1:66" s="2" customFormat="1" ht="19.2" customHeight="1" thickBot="1" x14ac:dyDescent="0.35">
      <c r="A158" s="16"/>
      <c r="B158" s="17" t="str">
        <f>'PL.06-REV.02'!B159</f>
        <v>Sub</v>
      </c>
      <c r="C158" s="30" t="str">
        <f>'PL.06-REV.02'!C159&amp;" "&amp;'PL.06-REV.02'!D159</f>
        <v>16,09 Makale Yerleşimi</v>
      </c>
      <c r="D158" s="33" t="str">
        <f>IF('PL.06-REV.02'!E159="","",'PL.06-REV.02'!E159)</f>
        <v>IT, Kurumsal İletişim</v>
      </c>
      <c r="E158" s="31">
        <f>IF(D158="","",'PL.06-REV.02'!H159)</f>
        <v>2</v>
      </c>
      <c r="F158" s="32">
        <f>IF(D158="","",'PL.06-REV.02'!F159)</f>
        <v>0</v>
      </c>
      <c r="G158" s="34">
        <f>IF(D158="","",'PL.06-REV.02'!I159)</f>
        <v>0</v>
      </c>
      <c r="H158" s="34" t="str">
        <f>IF(D158="","",'PL.06-REV.02'!J159)</f>
        <v>Enter starting date</v>
      </c>
      <c r="I158" s="8"/>
      <c r="J158" s="8" t="e">
        <f t="shared" si="6"/>
        <v>#VALUE!</v>
      </c>
      <c r="K158" s="13"/>
      <c r="L158" s="13"/>
      <c r="M158" s="13"/>
      <c r="N158" s="13"/>
      <c r="O158" s="13"/>
      <c r="P158" s="13"/>
      <c r="Q158" s="13"/>
      <c r="R158" s="13"/>
      <c r="S158" s="13"/>
      <c r="T158" s="13"/>
      <c r="U158" s="13"/>
      <c r="V158" s="13"/>
      <c r="W158" s="13"/>
      <c r="X158" s="13"/>
      <c r="Y158" s="13"/>
      <c r="Z158" s="13"/>
      <c r="AA158" s="13"/>
      <c r="AB158" s="13"/>
      <c r="AC158" s="13"/>
      <c r="AD158" s="13"/>
      <c r="AE158" s="13"/>
      <c r="AF158" s="13"/>
      <c r="AG158" s="13"/>
      <c r="AH158" s="13"/>
      <c r="AI158" s="13"/>
      <c r="AJ158" s="13"/>
      <c r="AK158" s="13"/>
      <c r="AL158" s="13"/>
      <c r="AM158" s="13"/>
      <c r="AN158" s="13"/>
      <c r="AO158" s="13"/>
      <c r="AP158" s="13"/>
      <c r="AQ158" s="13"/>
      <c r="AR158" s="13"/>
      <c r="AS158" s="13"/>
      <c r="AT158" s="13"/>
      <c r="AU158" s="13"/>
      <c r="AV158" s="13"/>
      <c r="AW158" s="13"/>
      <c r="AX158" s="13"/>
      <c r="AY158" s="13"/>
      <c r="AZ158" s="13"/>
      <c r="BA158" s="13"/>
      <c r="BB158" s="13"/>
      <c r="BC158" s="13"/>
      <c r="BD158" s="13"/>
      <c r="BE158" s="13"/>
      <c r="BF158" s="13"/>
      <c r="BG158" s="13"/>
      <c r="BH158" s="13"/>
      <c r="BI158" s="13"/>
      <c r="BJ158" s="13"/>
      <c r="BK158" s="13"/>
      <c r="BL158" s="13"/>
      <c r="BM158" s="13"/>
      <c r="BN158" s="13"/>
    </row>
    <row r="159" spans="1:66" s="2" customFormat="1" ht="19.2" customHeight="1" thickBot="1" x14ac:dyDescent="0.35">
      <c r="A159" s="16"/>
      <c r="B159" s="17" t="str">
        <f>'PL.06-REV.02'!B160</f>
        <v>Sub</v>
      </c>
      <c r="C159" s="30" t="str">
        <f>'PL.06-REV.02'!C160&amp;" "&amp;'PL.06-REV.02'!D160</f>
        <v>16,1 Kontak Form Oluşturulması</v>
      </c>
      <c r="D159" s="33" t="str">
        <f>IF('PL.06-REV.02'!E160="","",'PL.06-REV.02'!E160)</f>
        <v>IT</v>
      </c>
      <c r="E159" s="31">
        <f>IF(D159="","",'PL.06-REV.02'!H160)</f>
        <v>2</v>
      </c>
      <c r="F159" s="32">
        <f>IF(D159="","",'PL.06-REV.02'!F160)</f>
        <v>0</v>
      </c>
      <c r="G159" s="34">
        <f>IF(D159="","",'PL.06-REV.02'!I160)</f>
        <v>0</v>
      </c>
      <c r="H159" s="34">
        <f>IF(D159="","",'PL.06-REV.02'!J160)</f>
        <v>0</v>
      </c>
      <c r="I159" s="8"/>
      <c r="J159" s="8">
        <f t="shared" si="6"/>
        <v>1</v>
      </c>
      <c r="K159" s="13"/>
      <c r="L159" s="13"/>
      <c r="M159" s="13"/>
      <c r="N159" s="13"/>
      <c r="O159" s="13"/>
      <c r="P159" s="13"/>
      <c r="Q159" s="13"/>
      <c r="R159" s="13"/>
      <c r="S159" s="13"/>
      <c r="T159" s="13"/>
      <c r="U159" s="13"/>
      <c r="V159" s="13"/>
      <c r="W159" s="13"/>
      <c r="X159" s="13"/>
      <c r="Y159" s="13"/>
      <c r="Z159" s="13"/>
      <c r="AA159" s="13"/>
      <c r="AB159" s="13"/>
      <c r="AC159" s="13"/>
      <c r="AD159" s="13"/>
      <c r="AE159" s="13"/>
      <c r="AF159" s="13"/>
      <c r="AG159" s="13"/>
      <c r="AH159" s="13"/>
      <c r="AI159" s="13"/>
      <c r="AJ159" s="13"/>
      <c r="AK159" s="13"/>
      <c r="AL159" s="13"/>
      <c r="AM159" s="13"/>
      <c r="AN159" s="13"/>
      <c r="AO159" s="13"/>
      <c r="AP159" s="13"/>
      <c r="AQ159" s="13"/>
      <c r="AR159" s="13"/>
      <c r="AS159" s="13"/>
      <c r="AT159" s="13"/>
      <c r="AU159" s="13"/>
      <c r="AV159" s="13"/>
      <c r="AW159" s="13"/>
      <c r="AX159" s="13"/>
      <c r="AY159" s="13"/>
      <c r="AZ159" s="13"/>
      <c r="BA159" s="13"/>
      <c r="BB159" s="13"/>
      <c r="BC159" s="13"/>
      <c r="BD159" s="13"/>
      <c r="BE159" s="13"/>
      <c r="BF159" s="13"/>
      <c r="BG159" s="13"/>
      <c r="BH159" s="13"/>
      <c r="BI159" s="13"/>
      <c r="BJ159" s="13"/>
      <c r="BK159" s="13"/>
      <c r="BL159" s="13"/>
      <c r="BM159" s="13"/>
      <c r="BN159" s="13"/>
    </row>
    <row r="160" spans="1:66" s="2" customFormat="1" ht="19.2" customHeight="1" thickBot="1" x14ac:dyDescent="0.35">
      <c r="A160" s="16"/>
      <c r="B160" s="17" t="str">
        <f>'PL.06-REV.02'!B161</f>
        <v>Sub</v>
      </c>
      <c r="C160" s="30" t="str">
        <f>'PL.06-REV.02'!C161&amp;" "&amp;'PL.06-REV.02'!D161</f>
        <v>16,11 Google Map API kaydı</v>
      </c>
      <c r="D160" s="33" t="str">
        <f>IF('PL.06-REV.02'!E161="","",'PL.06-REV.02'!E161)</f>
        <v>IT</v>
      </c>
      <c r="E160" s="31">
        <f>IF(D160="","",'PL.06-REV.02'!H161)</f>
        <v>1</v>
      </c>
      <c r="F160" s="32">
        <f>IF(D160="","",'PL.06-REV.02'!F161)</f>
        <v>0</v>
      </c>
      <c r="G160" s="34">
        <f>IF(D160="","",'PL.06-REV.02'!I161)</f>
        <v>0</v>
      </c>
      <c r="H160" s="34" t="str">
        <f>IF(D160="","",'PL.06-REV.02'!J161)</f>
        <v>Enter starting date</v>
      </c>
      <c r="I160" s="8"/>
      <c r="J160" s="8" t="e">
        <f t="shared" si="6"/>
        <v>#VALUE!</v>
      </c>
      <c r="K160" s="13"/>
      <c r="L160" s="13"/>
      <c r="M160" s="13"/>
      <c r="N160" s="13"/>
      <c r="O160" s="13"/>
      <c r="P160" s="13"/>
      <c r="Q160" s="13"/>
      <c r="R160" s="13"/>
      <c r="S160" s="13"/>
      <c r="T160" s="13"/>
      <c r="U160" s="13"/>
      <c r="V160" s="13"/>
      <c r="W160" s="13"/>
      <c r="X160" s="13"/>
      <c r="Y160" s="13"/>
      <c r="Z160" s="13"/>
      <c r="AA160" s="13"/>
      <c r="AB160" s="13"/>
      <c r="AC160" s="13"/>
      <c r="AD160" s="13"/>
      <c r="AE160" s="13"/>
      <c r="AF160" s="13"/>
      <c r="AG160" s="13"/>
      <c r="AH160" s="13"/>
      <c r="AI160" s="13"/>
      <c r="AJ160" s="13"/>
      <c r="AK160" s="13"/>
      <c r="AL160" s="13"/>
      <c r="AM160" s="13"/>
      <c r="AN160" s="13"/>
      <c r="AO160" s="13"/>
      <c r="AP160" s="13"/>
      <c r="AQ160" s="13"/>
      <c r="AR160" s="13"/>
      <c r="AS160" s="13"/>
      <c r="AT160" s="13"/>
      <c r="AU160" s="13"/>
      <c r="AV160" s="13"/>
      <c r="AW160" s="13"/>
      <c r="AX160" s="13"/>
      <c r="AY160" s="13"/>
      <c r="AZ160" s="13"/>
      <c r="BA160" s="13"/>
      <c r="BB160" s="13"/>
      <c r="BC160" s="13"/>
      <c r="BD160" s="13"/>
      <c r="BE160" s="13"/>
      <c r="BF160" s="13"/>
      <c r="BG160" s="13"/>
      <c r="BH160" s="13"/>
      <c r="BI160" s="13"/>
      <c r="BJ160" s="13"/>
      <c r="BK160" s="13"/>
      <c r="BL160" s="13"/>
      <c r="BM160" s="13"/>
      <c r="BN160" s="13"/>
    </row>
    <row r="161" spans="1:66" s="2" customFormat="1" ht="19.2" customHeight="1" thickBot="1" x14ac:dyDescent="0.35">
      <c r="A161" s="16" t="s">
        <v>3</v>
      </c>
      <c r="B161" s="17" t="str">
        <f>'PL.06-REV.02'!B162</f>
        <v>Closure</v>
      </c>
      <c r="C161" s="30" t="str">
        <f>'PL.06-REV.02'!C162&amp;" "&amp;'PL.06-REV.02'!D162</f>
        <v>16,12 Faz Kapanışı (İleri fazların planlanan tarihlerinin revizesi / Gerçekleşme tarihlerinin girişi / Tehdit ve Fırsatların güncellenmesi, rapor hazırlanması, Arşiv güncellemesi)</v>
      </c>
      <c r="D161" s="33" t="str">
        <f>IF('PL.06-REV.02'!E162="","",'PL.06-REV.02'!E162)</f>
        <v>Proje Yöneticisi</v>
      </c>
      <c r="E161" s="31">
        <f>IF(D161="","",'PL.06-REV.02'!H162)</f>
        <v>2</v>
      </c>
      <c r="F161" s="32">
        <f>IF(D161="","",'PL.06-REV.02'!F162)</f>
        <v>0</v>
      </c>
      <c r="G161" s="34">
        <f>IF(D161="","",'PL.06-REV.02'!I162)</f>
        <v>0</v>
      </c>
      <c r="H161" s="34" t="str">
        <f>IF(D161="","",'PL.06-REV.02'!J162)</f>
        <v>Enter starting date</v>
      </c>
      <c r="I161" s="8"/>
      <c r="J161" s="8" t="e">
        <f t="shared" si="6"/>
        <v>#VALUE!</v>
      </c>
      <c r="K161" s="13"/>
      <c r="L161" s="13"/>
      <c r="M161" s="13"/>
      <c r="N161" s="13"/>
      <c r="O161" s="13"/>
      <c r="P161" s="13"/>
      <c r="Q161" s="13"/>
      <c r="R161" s="13"/>
      <c r="S161" s="13"/>
      <c r="T161" s="13"/>
      <c r="U161" s="13"/>
      <c r="V161" s="13"/>
      <c r="W161" s="13"/>
      <c r="X161" s="13"/>
      <c r="Y161" s="13"/>
      <c r="Z161" s="13"/>
      <c r="AA161" s="13"/>
      <c r="AB161" s="13"/>
      <c r="AC161" s="13"/>
      <c r="AD161" s="13"/>
      <c r="AE161" s="13"/>
      <c r="AF161" s="13"/>
      <c r="AG161" s="13"/>
      <c r="AH161" s="13"/>
      <c r="AI161" s="13"/>
      <c r="AJ161" s="13"/>
      <c r="AK161" s="13"/>
      <c r="AL161" s="13"/>
      <c r="AM161" s="13"/>
      <c r="AN161" s="13"/>
      <c r="AO161" s="13"/>
      <c r="AP161" s="13"/>
      <c r="AQ161" s="13"/>
      <c r="AR161" s="13"/>
      <c r="AS161" s="13"/>
      <c r="AT161" s="13"/>
      <c r="AU161" s="13"/>
      <c r="AV161" s="13"/>
      <c r="AW161" s="13"/>
      <c r="AX161" s="13"/>
      <c r="AY161" s="13"/>
      <c r="AZ161" s="13"/>
      <c r="BA161" s="13"/>
      <c r="BB161" s="13"/>
      <c r="BC161" s="13"/>
      <c r="BD161" s="13"/>
      <c r="BE161" s="13"/>
      <c r="BF161" s="13"/>
      <c r="BG161" s="13"/>
      <c r="BH161" s="13"/>
      <c r="BI161" s="13"/>
      <c r="BJ161" s="13"/>
      <c r="BK161" s="13"/>
      <c r="BL161" s="13"/>
      <c r="BM161" s="13"/>
      <c r="BN161" s="13"/>
    </row>
    <row r="162" spans="1:66" s="2" customFormat="1" ht="19.2" customHeight="1" thickBot="1" x14ac:dyDescent="0.35">
      <c r="A162" s="16"/>
      <c r="B162" s="17" t="str">
        <f>'PL.06-REV.02'!B163</f>
        <v>Sub</v>
      </c>
      <c r="C162" s="30" t="str">
        <f>'PL.06-REV.02'!C163&amp;" "&amp;'PL.06-REV.02'!D163</f>
        <v>16,13 Harita oluşturulması</v>
      </c>
      <c r="D162" s="33" t="str">
        <f>IF('PL.06-REV.02'!E163="","",'PL.06-REV.02'!E163)</f>
        <v>IT</v>
      </c>
      <c r="E162" s="31">
        <f>IF(D162="","",'PL.06-REV.02'!H163)</f>
        <v>2</v>
      </c>
      <c r="F162" s="32">
        <f>IF(D162="","",'PL.06-REV.02'!F163)</f>
        <v>0</v>
      </c>
      <c r="G162" s="34">
        <f>IF(D162="","",'PL.06-REV.02'!I163)</f>
        <v>0</v>
      </c>
      <c r="H162" s="34" t="str">
        <f>IF(D162="","",'PL.06-REV.02'!J163)</f>
        <v>Enter starting date</v>
      </c>
      <c r="I162" s="8"/>
      <c r="J162" s="8" t="e">
        <f t="shared" si="6"/>
        <v>#VALUE!</v>
      </c>
      <c r="K162" s="13"/>
      <c r="L162" s="13"/>
      <c r="M162" s="13"/>
      <c r="N162" s="13"/>
      <c r="O162" s="13"/>
      <c r="P162" s="13"/>
      <c r="Q162" s="13"/>
      <c r="R162" s="13"/>
      <c r="S162" s="13"/>
      <c r="T162" s="13"/>
      <c r="U162" s="13"/>
      <c r="V162" s="13"/>
      <c r="W162" s="13"/>
      <c r="X162" s="13"/>
      <c r="Y162" s="13"/>
      <c r="Z162" s="13"/>
      <c r="AA162" s="13"/>
      <c r="AB162" s="13"/>
      <c r="AC162" s="13"/>
      <c r="AD162" s="13"/>
      <c r="AE162" s="13"/>
      <c r="AF162" s="13"/>
      <c r="AG162" s="13"/>
      <c r="AH162" s="13"/>
      <c r="AI162" s="13"/>
      <c r="AJ162" s="13"/>
      <c r="AK162" s="13"/>
      <c r="AL162" s="13"/>
      <c r="AM162" s="13"/>
      <c r="AN162" s="13"/>
      <c r="AO162" s="13"/>
      <c r="AP162" s="13"/>
      <c r="AQ162" s="13"/>
      <c r="AR162" s="13"/>
      <c r="AS162" s="13"/>
      <c r="AT162" s="13"/>
      <c r="AU162" s="13"/>
      <c r="AV162" s="13"/>
      <c r="AW162" s="13"/>
      <c r="AX162" s="13"/>
      <c r="AY162" s="13"/>
      <c r="AZ162" s="13"/>
      <c r="BA162" s="13"/>
      <c r="BB162" s="13"/>
      <c r="BC162" s="13"/>
      <c r="BD162" s="13"/>
      <c r="BE162" s="13"/>
      <c r="BF162" s="13"/>
      <c r="BG162" s="13"/>
      <c r="BH162" s="13"/>
      <c r="BI162" s="13"/>
      <c r="BJ162" s="13"/>
      <c r="BK162" s="13"/>
      <c r="BL162" s="13"/>
      <c r="BM162" s="13"/>
      <c r="BN162" s="13"/>
    </row>
    <row r="163" spans="1:66" s="2" customFormat="1" ht="19.2" customHeight="1" thickBot="1" x14ac:dyDescent="0.35">
      <c r="A163" s="16"/>
      <c r="B163" s="17" t="str">
        <f>'PL.06-REV.02'!B164</f>
        <v>Sub</v>
      </c>
      <c r="C163" s="30" t="str">
        <f>'PL.06-REV.02'!C164&amp;" "&amp;'PL.06-REV.02'!D164</f>
        <v>16,14 Hakkımızda Sayfası</v>
      </c>
      <c r="D163" s="33" t="str">
        <f>IF('PL.06-REV.02'!E164="","",'PL.06-REV.02'!E164)</f>
        <v>IT, Kurumsal İletişim, Mağaza Müdürü</v>
      </c>
      <c r="E163" s="31">
        <f>IF(D163="","",'PL.06-REV.02'!H164)</f>
        <v>2</v>
      </c>
      <c r="F163" s="32">
        <f>IF(D163="","",'PL.06-REV.02'!F164)</f>
        <v>0</v>
      </c>
      <c r="G163" s="34">
        <f>IF(D163="","",'PL.06-REV.02'!I164)</f>
        <v>0</v>
      </c>
      <c r="H163" s="34" t="str">
        <f>IF(D163="","",'PL.06-REV.02'!J164)</f>
        <v>Enter starting date</v>
      </c>
      <c r="I163" s="8"/>
      <c r="J163" s="8" t="e">
        <f t="shared" si="6"/>
        <v>#VALUE!</v>
      </c>
      <c r="K163" s="13"/>
      <c r="L163" s="13"/>
      <c r="M163" s="13"/>
      <c r="N163" s="13"/>
      <c r="O163" s="13"/>
      <c r="P163" s="13"/>
      <c r="Q163" s="13"/>
      <c r="R163" s="13"/>
      <c r="S163" s="13"/>
      <c r="T163" s="13"/>
      <c r="U163" s="13"/>
      <c r="V163" s="13"/>
      <c r="W163" s="13"/>
      <c r="X163" s="13"/>
      <c r="Y163" s="13"/>
      <c r="Z163" s="13"/>
      <c r="AA163" s="13"/>
      <c r="AB163" s="13"/>
      <c r="AC163" s="13"/>
      <c r="AD163" s="13"/>
      <c r="AE163" s="13"/>
      <c r="AF163" s="13"/>
      <c r="AG163" s="13"/>
      <c r="AH163" s="13"/>
      <c r="AI163" s="13"/>
      <c r="AJ163" s="13"/>
      <c r="AK163" s="13"/>
      <c r="AL163" s="13"/>
      <c r="AM163" s="13"/>
      <c r="AN163" s="13"/>
      <c r="AO163" s="13"/>
      <c r="AP163" s="13"/>
      <c r="AQ163" s="13"/>
      <c r="AR163" s="13"/>
      <c r="AS163" s="13"/>
      <c r="AT163" s="13"/>
      <c r="AU163" s="13"/>
      <c r="AV163" s="13"/>
      <c r="AW163" s="13"/>
      <c r="AX163" s="13"/>
      <c r="AY163" s="13"/>
      <c r="AZ163" s="13"/>
      <c r="BA163" s="13"/>
      <c r="BB163" s="13"/>
      <c r="BC163" s="13"/>
      <c r="BD163" s="13"/>
      <c r="BE163" s="13"/>
      <c r="BF163" s="13"/>
      <c r="BG163" s="13"/>
      <c r="BH163" s="13"/>
      <c r="BI163" s="13"/>
      <c r="BJ163" s="13"/>
      <c r="BK163" s="13"/>
      <c r="BL163" s="13"/>
      <c r="BM163" s="13"/>
      <c r="BN163" s="13"/>
    </row>
    <row r="164" spans="1:66" s="2" customFormat="1" ht="19.2" customHeight="1" thickBot="1" x14ac:dyDescent="0.35">
      <c r="A164" s="16"/>
      <c r="B164" s="17" t="str">
        <f>'PL.06-REV.02'!B165</f>
        <v>Sub</v>
      </c>
      <c r="C164" s="30" t="str">
        <f>'PL.06-REV.02'!C165&amp;" "&amp;'PL.06-REV.02'!D165</f>
        <v>16,15 Teklif özelleştirme formunun oluşturulması</v>
      </c>
      <c r="D164" s="33" t="str">
        <f>IF('PL.06-REV.02'!E165="","",'PL.06-REV.02'!E165)</f>
        <v>IT, Kurumsal İletişim, Mağaza Müdürü</v>
      </c>
      <c r="E164" s="31">
        <f>IF(D164="","",'PL.06-REV.02'!H165)</f>
        <v>2</v>
      </c>
      <c r="F164" s="32">
        <f>IF(D164="","",'PL.06-REV.02'!F165)</f>
        <v>0</v>
      </c>
      <c r="G164" s="34">
        <f>IF(D164="","",'PL.06-REV.02'!I165)</f>
        <v>0</v>
      </c>
      <c r="H164" s="34" t="str">
        <f>IF(D164="","",'PL.06-REV.02'!J165)</f>
        <v>Enter starting date</v>
      </c>
      <c r="I164" s="8"/>
      <c r="J164" s="8" t="e">
        <f t="shared" si="6"/>
        <v>#VALUE!</v>
      </c>
      <c r="K164" s="13"/>
      <c r="L164" s="13"/>
      <c r="M164" s="13"/>
      <c r="N164" s="13"/>
      <c r="O164" s="13"/>
      <c r="P164" s="13"/>
      <c r="Q164" s="13"/>
      <c r="R164" s="13"/>
      <c r="S164" s="13"/>
      <c r="T164" s="13"/>
      <c r="U164" s="13"/>
      <c r="V164" s="13"/>
      <c r="W164" s="13"/>
      <c r="X164" s="13"/>
      <c r="Y164" s="13"/>
      <c r="Z164" s="13"/>
      <c r="AA164" s="13"/>
      <c r="AB164" s="13"/>
      <c r="AC164" s="13"/>
      <c r="AD164" s="13"/>
      <c r="AE164" s="13"/>
      <c r="AF164" s="13"/>
      <c r="AG164" s="13"/>
      <c r="AH164" s="13"/>
      <c r="AI164" s="13"/>
      <c r="AJ164" s="13"/>
      <c r="AK164" s="13"/>
      <c r="AL164" s="13"/>
      <c r="AM164" s="13"/>
      <c r="AN164" s="13"/>
      <c r="AO164" s="13"/>
      <c r="AP164" s="13"/>
      <c r="AQ164" s="13"/>
      <c r="AR164" s="13"/>
      <c r="AS164" s="13"/>
      <c r="AT164" s="13"/>
      <c r="AU164" s="13"/>
      <c r="AV164" s="13"/>
      <c r="AW164" s="13"/>
      <c r="AX164" s="13"/>
      <c r="AY164" s="13"/>
      <c r="AZ164" s="13"/>
      <c r="BA164" s="13"/>
      <c r="BB164" s="13"/>
      <c r="BC164" s="13"/>
      <c r="BD164" s="13"/>
      <c r="BE164" s="13"/>
      <c r="BF164" s="13"/>
      <c r="BG164" s="13"/>
      <c r="BH164" s="13"/>
      <c r="BI164" s="13"/>
      <c r="BJ164" s="13"/>
      <c r="BK164" s="13"/>
      <c r="BL164" s="13"/>
      <c r="BM164" s="13"/>
      <c r="BN164" s="13"/>
    </row>
    <row r="165" spans="1:66" s="2" customFormat="1" ht="19.2" customHeight="1" thickBot="1" x14ac:dyDescent="0.35">
      <c r="A165" s="16"/>
      <c r="B165" s="17" t="str">
        <f>'PL.06-REV.02'!B166</f>
        <v>Sub</v>
      </c>
      <c r="C165" s="30" t="str">
        <f>'PL.06-REV.02'!C166&amp;" "&amp;'PL.06-REV.02'!D166</f>
        <v>16,16 Dummy Ürün Yerleştirilnesi</v>
      </c>
      <c r="D165" s="33" t="str">
        <f>IF('PL.06-REV.02'!E166="","",'PL.06-REV.02'!E166)</f>
        <v>IT</v>
      </c>
      <c r="E165" s="31">
        <f>IF(D165="","",'PL.06-REV.02'!H166)</f>
        <v>2</v>
      </c>
      <c r="F165" s="32">
        <f>IF(D165="","",'PL.06-REV.02'!F166)</f>
        <v>0</v>
      </c>
      <c r="G165" s="34">
        <f>IF(D165="","",'PL.06-REV.02'!I166)</f>
        <v>0</v>
      </c>
      <c r="H165" s="34" t="str">
        <f>IF(D165="","",'PL.06-REV.02'!J166)</f>
        <v>Enter starting date</v>
      </c>
      <c r="I165" s="8"/>
      <c r="J165" s="8" t="e">
        <f t="shared" si="6"/>
        <v>#VALUE!</v>
      </c>
      <c r="K165" s="13"/>
      <c r="L165" s="13"/>
      <c r="M165" s="13"/>
      <c r="N165" s="13"/>
      <c r="O165" s="13"/>
      <c r="P165" s="13"/>
      <c r="Q165" s="13"/>
      <c r="R165" s="13"/>
      <c r="S165" s="13"/>
      <c r="T165" s="13"/>
      <c r="U165" s="13"/>
      <c r="V165" s="13"/>
      <c r="W165" s="13"/>
      <c r="X165" s="13"/>
      <c r="Y165" s="13"/>
      <c r="Z165" s="13"/>
      <c r="AA165" s="13"/>
      <c r="AB165" s="13"/>
      <c r="AC165" s="13"/>
      <c r="AD165" s="13"/>
      <c r="AE165" s="13"/>
      <c r="AF165" s="13"/>
      <c r="AG165" s="13"/>
      <c r="AH165" s="13"/>
      <c r="AI165" s="13"/>
      <c r="AJ165" s="13"/>
      <c r="AK165" s="13"/>
      <c r="AL165" s="13"/>
      <c r="AM165" s="13"/>
      <c r="AN165" s="13"/>
      <c r="AO165" s="13"/>
      <c r="AP165" s="13"/>
      <c r="AQ165" s="13"/>
      <c r="AR165" s="13"/>
      <c r="AS165" s="13"/>
      <c r="AT165" s="13"/>
      <c r="AU165" s="13"/>
      <c r="AV165" s="13"/>
      <c r="AW165" s="13"/>
      <c r="AX165" s="13"/>
      <c r="AY165" s="13"/>
      <c r="AZ165" s="13"/>
      <c r="BA165" s="13"/>
      <c r="BB165" s="13"/>
      <c r="BC165" s="13"/>
      <c r="BD165" s="13"/>
      <c r="BE165" s="13"/>
      <c r="BF165" s="13"/>
      <c r="BG165" s="13"/>
      <c r="BH165" s="13"/>
      <c r="BI165" s="13"/>
      <c r="BJ165" s="13"/>
      <c r="BK165" s="13"/>
      <c r="BL165" s="13"/>
      <c r="BM165" s="13"/>
      <c r="BN165" s="13"/>
    </row>
    <row r="166" spans="1:66" s="2" customFormat="1" ht="19.2" customHeight="1" thickBot="1" x14ac:dyDescent="0.35">
      <c r="A166" s="16"/>
      <c r="B166" s="17" t="str">
        <f>'PL.06-REV.02'!B167</f>
        <v>Sub</v>
      </c>
      <c r="C166" s="30" t="str">
        <f>'PL.06-REV.02'!C167&amp;" "&amp;'PL.06-REV.02'!D167</f>
        <v>16,17 Sepet sayfasının özelleştirilmesi</v>
      </c>
      <c r="D166" s="33" t="str">
        <f>IF('PL.06-REV.02'!E167="","",'PL.06-REV.02'!E167)</f>
        <v>IT</v>
      </c>
      <c r="E166" s="31">
        <f>IF(D166="","",'PL.06-REV.02'!H167)</f>
        <v>2</v>
      </c>
      <c r="F166" s="32">
        <f>IF(D166="","",'PL.06-REV.02'!F167)</f>
        <v>0</v>
      </c>
      <c r="G166" s="34">
        <f>IF(D166="","",'PL.06-REV.02'!I167)</f>
        <v>0</v>
      </c>
      <c r="H166" s="34" t="str">
        <f>IF(D166="","",'PL.06-REV.02'!J167)</f>
        <v>Enter starting date</v>
      </c>
      <c r="I166" s="8"/>
      <c r="J166" s="8" t="e">
        <f t="shared" si="6"/>
        <v>#VALUE!</v>
      </c>
      <c r="K166" s="13"/>
      <c r="L166" s="13"/>
      <c r="M166" s="13"/>
      <c r="N166" s="13"/>
      <c r="O166" s="13"/>
      <c r="P166" s="13"/>
      <c r="Q166" s="13"/>
      <c r="R166" s="13"/>
      <c r="S166" s="13"/>
      <c r="T166" s="13"/>
      <c r="U166" s="13"/>
      <c r="V166" s="13"/>
      <c r="W166" s="13"/>
      <c r="X166" s="13"/>
      <c r="Y166" s="13"/>
      <c r="Z166" s="13"/>
      <c r="AA166" s="13"/>
      <c r="AB166" s="13"/>
      <c r="AC166" s="13"/>
      <c r="AD166" s="13"/>
      <c r="AE166" s="13"/>
      <c r="AF166" s="13"/>
      <c r="AG166" s="13"/>
      <c r="AH166" s="13"/>
      <c r="AI166" s="13"/>
      <c r="AJ166" s="13"/>
      <c r="AK166" s="13"/>
      <c r="AL166" s="13"/>
      <c r="AM166" s="13"/>
      <c r="AN166" s="13"/>
      <c r="AO166" s="13"/>
      <c r="AP166" s="13"/>
      <c r="AQ166" s="13"/>
      <c r="AR166" s="13"/>
      <c r="AS166" s="13"/>
      <c r="AT166" s="13"/>
      <c r="AU166" s="13"/>
      <c r="AV166" s="13"/>
      <c r="AW166" s="13"/>
      <c r="AX166" s="13"/>
      <c r="AY166" s="13"/>
      <c r="AZ166" s="13"/>
      <c r="BA166" s="13"/>
      <c r="BB166" s="13"/>
      <c r="BC166" s="13"/>
      <c r="BD166" s="13"/>
      <c r="BE166" s="13"/>
      <c r="BF166" s="13"/>
      <c r="BG166" s="13"/>
      <c r="BH166" s="13"/>
      <c r="BI166" s="13"/>
      <c r="BJ166" s="13"/>
      <c r="BK166" s="13"/>
      <c r="BL166" s="13"/>
      <c r="BM166" s="13"/>
      <c r="BN166" s="13"/>
    </row>
    <row r="167" spans="1:66" s="2" customFormat="1" ht="19.2" customHeight="1" thickBot="1" x14ac:dyDescent="0.35">
      <c r="A167" s="16"/>
      <c r="B167" s="17" t="str">
        <f>'PL.06-REV.02'!B168</f>
        <v>Sub</v>
      </c>
      <c r="C167" s="30" t="str">
        <f>'PL.06-REV.02'!C168&amp;" "&amp;'PL.06-REV.02'!D168</f>
        <v>16,18 Ödeme sayfasının özelleştirilmesi</v>
      </c>
      <c r="D167" s="33" t="str">
        <f>IF('PL.06-REV.02'!E168="","",'PL.06-REV.02'!E168)</f>
        <v>IT</v>
      </c>
      <c r="E167" s="31">
        <f>IF(D167="","",'PL.06-REV.02'!H168)</f>
        <v>2</v>
      </c>
      <c r="F167" s="32">
        <f>IF(D167="","",'PL.06-REV.02'!F168)</f>
        <v>0</v>
      </c>
      <c r="G167" s="34">
        <f>IF(D167="","",'PL.06-REV.02'!I168)</f>
        <v>0</v>
      </c>
      <c r="H167" s="34" t="str">
        <f>IF(D167="","",'PL.06-REV.02'!J168)</f>
        <v>Enter starting date</v>
      </c>
      <c r="I167" s="8"/>
      <c r="J167" s="8"/>
      <c r="K167" s="13"/>
      <c r="L167" s="13"/>
      <c r="M167" s="13"/>
      <c r="N167" s="13"/>
      <c r="O167" s="13"/>
      <c r="P167" s="13"/>
      <c r="Q167" s="13"/>
      <c r="R167" s="13"/>
      <c r="S167" s="13"/>
      <c r="T167" s="13"/>
      <c r="U167" s="13"/>
      <c r="V167" s="13"/>
      <c r="W167" s="13"/>
      <c r="X167" s="13"/>
      <c r="Y167" s="13"/>
      <c r="Z167" s="13"/>
      <c r="AA167" s="13"/>
      <c r="AB167" s="13"/>
      <c r="AC167" s="13"/>
      <c r="AD167" s="13"/>
      <c r="AE167" s="13"/>
      <c r="AF167" s="13"/>
      <c r="AG167" s="13"/>
      <c r="AH167" s="13"/>
      <c r="AI167" s="13"/>
      <c r="AJ167" s="13"/>
      <c r="AK167" s="13"/>
      <c r="AL167" s="13"/>
      <c r="AM167" s="13"/>
      <c r="AN167" s="13"/>
      <c r="AO167" s="13"/>
      <c r="AP167" s="13"/>
      <c r="AQ167" s="13"/>
      <c r="AR167" s="13"/>
      <c r="AS167" s="13"/>
      <c r="AT167" s="13"/>
      <c r="AU167" s="13"/>
      <c r="AV167" s="13"/>
      <c r="AW167" s="13"/>
      <c r="AX167" s="13"/>
      <c r="AY167" s="13"/>
      <c r="AZ167" s="13"/>
      <c r="BA167" s="13"/>
      <c r="BB167" s="13"/>
      <c r="BC167" s="13"/>
      <c r="BD167" s="13"/>
      <c r="BE167" s="13"/>
      <c r="BF167" s="13"/>
      <c r="BG167" s="13"/>
      <c r="BH167" s="13"/>
      <c r="BI167" s="13"/>
      <c r="BJ167" s="13"/>
      <c r="BK167" s="13"/>
      <c r="BL167" s="13"/>
      <c r="BM167" s="13"/>
      <c r="BN167" s="13"/>
    </row>
    <row r="168" spans="1:66" s="2" customFormat="1" ht="19.2" customHeight="1" thickBot="1" x14ac:dyDescent="0.35">
      <c r="A168" s="16"/>
      <c r="B168" s="17" t="str">
        <f>'PL.06-REV.02'!B169</f>
        <v>Sub</v>
      </c>
      <c r="C168" s="30" t="str">
        <f>'PL.06-REV.02'!C169&amp;" "&amp;'PL.06-REV.02'!D169</f>
        <v>16,19 Ödeme teşekkür ssayfasının özelleştirilmesi</v>
      </c>
      <c r="D168" s="33" t="str">
        <f>IF('PL.06-REV.02'!E169="","",'PL.06-REV.02'!E169)</f>
        <v>IT</v>
      </c>
      <c r="E168" s="31">
        <f>IF(D168="","",'PL.06-REV.02'!H169)</f>
        <v>2</v>
      </c>
      <c r="F168" s="32">
        <f>IF(D168="","",'PL.06-REV.02'!F169)</f>
        <v>0</v>
      </c>
      <c r="G168" s="34">
        <f>IF(D168="","",'PL.06-REV.02'!I169)</f>
        <v>0</v>
      </c>
      <c r="H168" s="34" t="str">
        <f>IF(D168="","",'PL.06-REV.02'!J169)</f>
        <v>Enter starting date</v>
      </c>
      <c r="I168" s="8"/>
      <c r="J168" s="8"/>
      <c r="K168" s="13"/>
      <c r="L168" s="13"/>
      <c r="M168" s="13"/>
      <c r="N168" s="13"/>
      <c r="O168" s="13"/>
      <c r="P168" s="13"/>
      <c r="Q168" s="13"/>
      <c r="R168" s="13"/>
      <c r="S168" s="13"/>
      <c r="T168" s="13"/>
      <c r="U168" s="13"/>
      <c r="V168" s="13"/>
      <c r="W168" s="13"/>
      <c r="X168" s="13"/>
      <c r="Y168" s="13"/>
      <c r="Z168" s="13"/>
      <c r="AA168" s="13"/>
      <c r="AB168" s="13"/>
      <c r="AC168" s="13"/>
      <c r="AD168" s="13"/>
      <c r="AE168" s="13"/>
      <c r="AF168" s="13"/>
      <c r="AG168" s="13"/>
      <c r="AH168" s="13"/>
      <c r="AI168" s="13"/>
      <c r="AJ168" s="13"/>
      <c r="AK168" s="13"/>
      <c r="AL168" s="13"/>
      <c r="AM168" s="13"/>
      <c r="AN168" s="13"/>
      <c r="AO168" s="13"/>
      <c r="AP168" s="13"/>
      <c r="AQ168" s="13"/>
      <c r="AR168" s="13"/>
      <c r="AS168" s="13"/>
      <c r="AT168" s="13"/>
      <c r="AU168" s="13"/>
      <c r="AV168" s="13"/>
      <c r="AW168" s="13"/>
      <c r="AX168" s="13"/>
      <c r="AY168" s="13"/>
      <c r="AZ168" s="13"/>
      <c r="BA168" s="13"/>
      <c r="BB168" s="13"/>
      <c r="BC168" s="13"/>
      <c r="BD168" s="13"/>
      <c r="BE168" s="13"/>
      <c r="BF168" s="13"/>
      <c r="BG168" s="13"/>
      <c r="BH168" s="13"/>
      <c r="BI168" s="13"/>
      <c r="BJ168" s="13"/>
      <c r="BK168" s="13"/>
      <c r="BL168" s="13"/>
      <c r="BM168" s="13"/>
      <c r="BN168" s="13"/>
    </row>
    <row r="169" spans="1:66" s="2" customFormat="1" ht="19.2" customHeight="1" thickBot="1" x14ac:dyDescent="0.35">
      <c r="A169" s="16"/>
      <c r="B169" s="17" t="str">
        <f>'PL.06-REV.02'!B170</f>
        <v>Closure</v>
      </c>
      <c r="C169" s="30" t="str">
        <f>'PL.06-REV.02'!C170&amp;" "&amp;'PL.06-REV.02'!D170</f>
        <v>16,2 Faz Kapanışı (İleri fazların planlanan tarihlerinin revizesi / Gerçekleşme tarihlerinin girişi / Tehdit ve Fırsatların güncellenmesi, rapor hazırlanması, Arşiv güncellemesi)</v>
      </c>
      <c r="D169" s="33" t="str">
        <f>IF('PL.06-REV.02'!E170="","",'PL.06-REV.02'!E170)</f>
        <v>Proje Yöneticisi</v>
      </c>
      <c r="E169" s="31">
        <f>IF(D169="","",'PL.06-REV.02'!H170)</f>
        <v>2</v>
      </c>
      <c r="F169" s="32">
        <f>IF(D169="","",'PL.06-REV.02'!F170)</f>
        <v>0</v>
      </c>
      <c r="G169" s="34">
        <f>IF(D169="","",'PL.06-REV.02'!I170)</f>
        <v>0</v>
      </c>
      <c r="H169" s="34" t="str">
        <f>IF(D169="","",'PL.06-REV.02'!J170)</f>
        <v>Enter starting date</v>
      </c>
      <c r="I169" s="8"/>
      <c r="J169" s="8"/>
      <c r="K169" s="13"/>
      <c r="L169" s="13"/>
      <c r="M169" s="13"/>
      <c r="N169" s="13"/>
      <c r="O169" s="13"/>
      <c r="P169" s="13"/>
      <c r="Q169" s="13"/>
      <c r="R169" s="13"/>
      <c r="S169" s="13"/>
      <c r="T169" s="13"/>
      <c r="U169" s="13"/>
      <c r="V169" s="13"/>
      <c r="W169" s="13"/>
      <c r="X169" s="13"/>
      <c r="Y169" s="13"/>
      <c r="Z169" s="13"/>
      <c r="AA169" s="13"/>
      <c r="AB169" s="13"/>
      <c r="AC169" s="13"/>
      <c r="AD169" s="13"/>
      <c r="AE169" s="13"/>
      <c r="AF169" s="13"/>
      <c r="AG169" s="13"/>
      <c r="AH169" s="13"/>
      <c r="AI169" s="13"/>
      <c r="AJ169" s="13"/>
      <c r="AK169" s="13"/>
      <c r="AL169" s="13"/>
      <c r="AM169" s="13"/>
      <c r="AN169" s="13"/>
      <c r="AO169" s="13"/>
      <c r="AP169" s="13"/>
      <c r="AQ169" s="13"/>
      <c r="AR169" s="13"/>
      <c r="AS169" s="13"/>
      <c r="AT169" s="13"/>
      <c r="AU169" s="13"/>
      <c r="AV169" s="13"/>
      <c r="AW169" s="13"/>
      <c r="AX169" s="13"/>
      <c r="AY169" s="13"/>
      <c r="AZ169" s="13"/>
      <c r="BA169" s="13"/>
      <c r="BB169" s="13"/>
      <c r="BC169" s="13"/>
      <c r="BD169" s="13"/>
      <c r="BE169" s="13"/>
      <c r="BF169" s="13"/>
      <c r="BG169" s="13"/>
      <c r="BH169" s="13"/>
      <c r="BI169" s="13"/>
      <c r="BJ169" s="13"/>
      <c r="BK169" s="13"/>
      <c r="BL169" s="13"/>
      <c r="BM169" s="13"/>
      <c r="BN169" s="13"/>
    </row>
    <row r="170" spans="1:66" s="2" customFormat="1" ht="19.2" customHeight="1" thickBot="1" x14ac:dyDescent="0.35">
      <c r="A170" s="16"/>
      <c r="B170" s="17" t="str">
        <f>'PL.06-REV.02'!B171</f>
        <v>Main</v>
      </c>
      <c r="C170" s="30" t="str">
        <f>'PL.06-REV.02'!C171&amp;" "&amp;'PL.06-REV.02'!D171</f>
        <v>17 Ön Yüz Çevirileri, Kontrolü ve Girişi</v>
      </c>
      <c r="D170" s="33" t="str">
        <f>IF('PL.06-REV.02'!E171="","",'PL.06-REV.02'!E171)</f>
        <v>Mağaza Müdürü</v>
      </c>
      <c r="E170" s="31">
        <f>IF(D170="","",'PL.06-REV.02'!H171)</f>
        <v>16</v>
      </c>
      <c r="F170" s="32">
        <f>IF(D170="","",'PL.06-REV.02'!F171)</f>
        <v>0</v>
      </c>
      <c r="G170" s="34">
        <f>IF(D170="","",'PL.06-REV.02'!I171)</f>
        <v>0</v>
      </c>
      <c r="H170" s="34" t="str">
        <f>IF(D170="","",'PL.06-REV.02'!J171)</f>
        <v>Enter starting date</v>
      </c>
      <c r="I170" s="8"/>
      <c r="J170" s="8"/>
      <c r="K170" s="13"/>
      <c r="L170" s="13"/>
      <c r="M170" s="13"/>
      <c r="N170" s="13"/>
      <c r="O170" s="13"/>
      <c r="P170" s="13"/>
      <c r="Q170" s="13"/>
      <c r="R170" s="13"/>
      <c r="S170" s="13"/>
      <c r="T170" s="13"/>
      <c r="U170" s="13"/>
      <c r="V170" s="13"/>
      <c r="W170" s="13"/>
      <c r="X170" s="13"/>
      <c r="Y170" s="13"/>
      <c r="Z170" s="13"/>
      <c r="AA170" s="13"/>
      <c r="AB170" s="13"/>
      <c r="AC170" s="13"/>
      <c r="AD170" s="13"/>
      <c r="AE170" s="13"/>
      <c r="AF170" s="13"/>
      <c r="AG170" s="13"/>
      <c r="AH170" s="13"/>
      <c r="AI170" s="13"/>
      <c r="AJ170" s="13"/>
      <c r="AK170" s="13"/>
      <c r="AL170" s="13"/>
      <c r="AM170" s="13"/>
      <c r="AN170" s="13"/>
      <c r="AO170" s="13"/>
      <c r="AP170" s="13"/>
      <c r="AQ170" s="13"/>
      <c r="AR170" s="13"/>
      <c r="AS170" s="13"/>
      <c r="AT170" s="13"/>
      <c r="AU170" s="13"/>
      <c r="AV170" s="13"/>
      <c r="AW170" s="13"/>
      <c r="AX170" s="13"/>
      <c r="AY170" s="13"/>
      <c r="AZ170" s="13"/>
      <c r="BA170" s="13"/>
      <c r="BB170" s="13"/>
      <c r="BC170" s="13"/>
      <c r="BD170" s="13"/>
      <c r="BE170" s="13"/>
      <c r="BF170" s="13"/>
      <c r="BG170" s="13"/>
      <c r="BH170" s="13"/>
      <c r="BI170" s="13"/>
      <c r="BJ170" s="13"/>
      <c r="BK170" s="13"/>
      <c r="BL170" s="13"/>
      <c r="BM170" s="13"/>
      <c r="BN170" s="13"/>
    </row>
    <row r="171" spans="1:66" s="2" customFormat="1" ht="19.2" customHeight="1" thickBot="1" x14ac:dyDescent="0.35">
      <c r="A171" s="16"/>
      <c r="B171" s="17" t="str">
        <f>'PL.06-REV.02'!B172</f>
        <v>Sub</v>
      </c>
      <c r="C171" s="30" t="str">
        <f>'PL.06-REV.02'!C172&amp;" "&amp;'PL.06-REV.02'!D172</f>
        <v>17,01 Anasayfa tercümesi</v>
      </c>
      <c r="D171" s="33" t="str">
        <f>IF('PL.06-REV.02'!E172="","",'PL.06-REV.02'!E172)</f>
        <v>Mağaza Personeli</v>
      </c>
      <c r="E171" s="31">
        <f>IF(D171="","",'PL.06-REV.02'!H172)</f>
        <v>1</v>
      </c>
      <c r="F171" s="32">
        <f>IF(D171="","",'PL.06-REV.02'!F172)</f>
        <v>0</v>
      </c>
      <c r="G171" s="34">
        <f>IF(D171="","",'PL.06-REV.02'!I172)</f>
        <v>0</v>
      </c>
      <c r="H171" s="34" t="str">
        <f>IF(D171="","",'PL.06-REV.02'!J172)</f>
        <v>Enter starting date</v>
      </c>
      <c r="I171" s="8"/>
      <c r="J171" s="8"/>
      <c r="K171" s="13"/>
      <c r="L171" s="13"/>
      <c r="M171" s="13"/>
      <c r="N171" s="13"/>
      <c r="O171" s="13"/>
      <c r="P171" s="13"/>
      <c r="Q171" s="13"/>
      <c r="R171" s="13"/>
      <c r="S171" s="13"/>
      <c r="T171" s="13"/>
      <c r="U171" s="13"/>
      <c r="V171" s="13"/>
      <c r="W171" s="13"/>
      <c r="X171" s="13"/>
      <c r="Y171" s="13"/>
      <c r="Z171" s="13"/>
      <c r="AA171" s="13"/>
      <c r="AB171" s="13"/>
      <c r="AC171" s="13"/>
      <c r="AD171" s="13"/>
      <c r="AE171" s="13"/>
      <c r="AF171" s="13"/>
      <c r="AG171" s="13"/>
      <c r="AH171" s="13"/>
      <c r="AI171" s="13"/>
      <c r="AJ171" s="13"/>
      <c r="AK171" s="13"/>
      <c r="AL171" s="13"/>
      <c r="AM171" s="13"/>
      <c r="AN171" s="13"/>
      <c r="AO171" s="13"/>
      <c r="AP171" s="13"/>
      <c r="AQ171" s="13"/>
      <c r="AR171" s="13"/>
      <c r="AS171" s="13"/>
      <c r="AT171" s="13"/>
      <c r="AU171" s="13"/>
      <c r="AV171" s="13"/>
      <c r="AW171" s="13"/>
      <c r="AX171" s="13"/>
      <c r="AY171" s="13"/>
      <c r="AZ171" s="13"/>
      <c r="BA171" s="13"/>
      <c r="BB171" s="13"/>
      <c r="BC171" s="13"/>
      <c r="BD171" s="13"/>
      <c r="BE171" s="13"/>
      <c r="BF171" s="13"/>
      <c r="BG171" s="13"/>
      <c r="BH171" s="13"/>
      <c r="BI171" s="13"/>
      <c r="BJ171" s="13"/>
      <c r="BK171" s="13"/>
      <c r="BL171" s="13"/>
      <c r="BM171" s="13"/>
      <c r="BN171" s="13"/>
    </row>
    <row r="172" spans="1:66" s="2" customFormat="1" ht="19.2" customHeight="1" thickBot="1" x14ac:dyDescent="0.35">
      <c r="A172" s="16"/>
      <c r="B172" s="17" t="str">
        <f>'PL.06-REV.02'!B173</f>
        <v>Sub</v>
      </c>
      <c r="C172" s="30" t="str">
        <f>'PL.06-REV.02'!C173&amp;" "&amp;'PL.06-REV.02'!D173</f>
        <v>17,02 Kontak formlar  tercümesi</v>
      </c>
      <c r="D172" s="33" t="str">
        <f>IF('PL.06-REV.02'!E173="","",'PL.06-REV.02'!E173)</f>
        <v>Mağaza Personeli</v>
      </c>
      <c r="E172" s="31">
        <f>IF(D172="","",'PL.06-REV.02'!H173)</f>
        <v>1</v>
      </c>
      <c r="F172" s="32">
        <f>IF(D172="","",'PL.06-REV.02'!F173)</f>
        <v>0</v>
      </c>
      <c r="G172" s="34">
        <f>IF(D172="","",'PL.06-REV.02'!I173)</f>
        <v>0</v>
      </c>
      <c r="H172" s="34" t="str">
        <f>IF(D172="","",'PL.06-REV.02'!J173)</f>
        <v>Enter starting date</v>
      </c>
      <c r="I172" s="8"/>
      <c r="J172" s="8"/>
      <c r="K172" s="13"/>
      <c r="L172" s="13"/>
      <c r="M172" s="13"/>
      <c r="N172" s="13"/>
      <c r="O172" s="13"/>
      <c r="P172" s="13"/>
      <c r="Q172" s="13"/>
      <c r="R172" s="13"/>
      <c r="S172" s="13"/>
      <c r="T172" s="13"/>
      <c r="U172" s="13"/>
      <c r="V172" s="13"/>
      <c r="W172" s="13"/>
      <c r="X172" s="13"/>
      <c r="Y172" s="13"/>
      <c r="Z172" s="13"/>
      <c r="AA172" s="13"/>
      <c r="AB172" s="13"/>
      <c r="AC172" s="13"/>
      <c r="AD172" s="13"/>
      <c r="AE172" s="13"/>
      <c r="AF172" s="13"/>
      <c r="AG172" s="13"/>
      <c r="AH172" s="13"/>
      <c r="AI172" s="13"/>
      <c r="AJ172" s="13"/>
      <c r="AK172" s="13"/>
      <c r="AL172" s="13"/>
      <c r="AM172" s="13"/>
      <c r="AN172" s="13"/>
      <c r="AO172" s="13"/>
      <c r="AP172" s="13"/>
      <c r="AQ172" s="13"/>
      <c r="AR172" s="13"/>
      <c r="AS172" s="13"/>
      <c r="AT172" s="13"/>
      <c r="AU172" s="13"/>
      <c r="AV172" s="13"/>
      <c r="AW172" s="13"/>
      <c r="AX172" s="13"/>
      <c r="AY172" s="13"/>
      <c r="AZ172" s="13"/>
      <c r="BA172" s="13"/>
      <c r="BB172" s="13"/>
      <c r="BC172" s="13"/>
      <c r="BD172" s="13"/>
      <c r="BE172" s="13"/>
      <c r="BF172" s="13"/>
      <c r="BG172" s="13"/>
      <c r="BH172" s="13"/>
      <c r="BI172" s="13"/>
      <c r="BJ172" s="13"/>
      <c r="BK172" s="13"/>
      <c r="BL172" s="13"/>
      <c r="BM172" s="13"/>
      <c r="BN172" s="13"/>
    </row>
    <row r="173" spans="1:66" s="2" customFormat="1" ht="19.2" customHeight="1" thickBot="1" x14ac:dyDescent="0.35">
      <c r="A173" s="16"/>
      <c r="B173" s="17">
        <f>'PL.06-REV.02'!B174</f>
        <v>0</v>
      </c>
      <c r="C173" s="30" t="str">
        <f>'PL.06-REV.02'!C174&amp;" "&amp;'PL.06-REV.02'!D174</f>
        <v>17,03 Menülerin tercümesi</v>
      </c>
      <c r="D173" s="33" t="str">
        <f>IF('PL.06-REV.02'!E174="","",'PL.06-REV.02'!E174)</f>
        <v>Mağaza Personeli</v>
      </c>
      <c r="E173" s="31">
        <f>IF(D173="","",'PL.06-REV.02'!H174)</f>
        <v>1</v>
      </c>
      <c r="F173" s="32">
        <f>IF(D173="","",'PL.06-REV.02'!F174)</f>
        <v>0</v>
      </c>
      <c r="G173" s="34">
        <f>IF(D173="","",'PL.06-REV.02'!I174)</f>
        <v>0</v>
      </c>
      <c r="H173" s="34" t="str">
        <f>IF(D173="","",'PL.06-REV.02'!J174)</f>
        <v>Enter starting date</v>
      </c>
      <c r="I173" s="8"/>
      <c r="J173" s="8"/>
      <c r="K173" s="13"/>
      <c r="L173" s="13"/>
      <c r="M173" s="13"/>
      <c r="N173" s="13"/>
      <c r="O173" s="13"/>
      <c r="P173" s="13"/>
      <c r="Q173" s="13"/>
      <c r="R173" s="13"/>
      <c r="S173" s="13"/>
      <c r="T173" s="13"/>
      <c r="U173" s="13"/>
      <c r="V173" s="13"/>
      <c r="W173" s="13"/>
      <c r="X173" s="13"/>
      <c r="Y173" s="13"/>
      <c r="Z173" s="13"/>
      <c r="AA173" s="13"/>
      <c r="AB173" s="13"/>
      <c r="AC173" s="13"/>
      <c r="AD173" s="13"/>
      <c r="AE173" s="13"/>
      <c r="AF173" s="13"/>
      <c r="AG173" s="13"/>
      <c r="AH173" s="13"/>
      <c r="AI173" s="13"/>
      <c r="AJ173" s="13"/>
      <c r="AK173" s="13"/>
      <c r="AL173" s="13"/>
      <c r="AM173" s="13"/>
      <c r="AN173" s="13"/>
      <c r="AO173" s="13"/>
      <c r="AP173" s="13"/>
      <c r="AQ173" s="13"/>
      <c r="AR173" s="13"/>
      <c r="AS173" s="13"/>
      <c r="AT173" s="13"/>
      <c r="AU173" s="13"/>
      <c r="AV173" s="13"/>
      <c r="AW173" s="13"/>
      <c r="AX173" s="13"/>
      <c r="AY173" s="13"/>
      <c r="AZ173" s="13"/>
      <c r="BA173" s="13"/>
      <c r="BB173" s="13"/>
      <c r="BC173" s="13"/>
      <c r="BD173" s="13"/>
      <c r="BE173" s="13"/>
      <c r="BF173" s="13"/>
      <c r="BG173" s="13"/>
      <c r="BH173" s="13"/>
      <c r="BI173" s="13"/>
      <c r="BJ173" s="13"/>
      <c r="BK173" s="13"/>
      <c r="BL173" s="13"/>
      <c r="BM173" s="13"/>
      <c r="BN173" s="13"/>
    </row>
    <row r="174" spans="1:66" s="2" customFormat="1" ht="19.2" customHeight="1" thickBot="1" x14ac:dyDescent="0.35">
      <c r="A174" s="16"/>
      <c r="B174" s="17" t="str">
        <f>'PL.06-REV.02'!B175</f>
        <v>Sub</v>
      </c>
      <c r="C174" s="30" t="str">
        <f>'PL.06-REV.02'!C175&amp;" "&amp;'PL.06-REV.02'!D175</f>
        <v>17,04 Single Product sayfası tercümesi</v>
      </c>
      <c r="D174" s="33" t="str">
        <f>IF('PL.06-REV.02'!E175="","",'PL.06-REV.02'!E175)</f>
        <v>Mağaza Personeli</v>
      </c>
      <c r="E174" s="31">
        <f>IF(D174="","",'PL.06-REV.02'!H175)</f>
        <v>1</v>
      </c>
      <c r="F174" s="32">
        <f>IF(D174="","",'PL.06-REV.02'!F175)</f>
        <v>0</v>
      </c>
      <c r="G174" s="34">
        <f>IF(D174="","",'PL.06-REV.02'!I175)</f>
        <v>0</v>
      </c>
      <c r="H174" s="34" t="str">
        <f>IF(D174="","",'PL.06-REV.02'!J175)</f>
        <v>Enter starting date</v>
      </c>
      <c r="I174" s="8"/>
      <c r="J174" s="8"/>
      <c r="K174" s="13"/>
      <c r="L174" s="13"/>
      <c r="M174" s="13"/>
      <c r="N174" s="13"/>
      <c r="O174" s="13"/>
      <c r="P174" s="13"/>
      <c r="Q174" s="13"/>
      <c r="R174" s="13"/>
      <c r="S174" s="13"/>
      <c r="T174" s="13"/>
      <c r="U174" s="13"/>
      <c r="V174" s="13"/>
      <c r="W174" s="13"/>
      <c r="X174" s="13"/>
      <c r="Y174" s="13"/>
      <c r="Z174" s="13"/>
      <c r="AA174" s="13"/>
      <c r="AB174" s="13"/>
      <c r="AC174" s="13"/>
      <c r="AD174" s="13"/>
      <c r="AE174" s="13"/>
      <c r="AF174" s="13"/>
      <c r="AG174" s="13"/>
      <c r="AH174" s="13"/>
      <c r="AI174" s="13"/>
      <c r="AJ174" s="13"/>
      <c r="AK174" s="13"/>
      <c r="AL174" s="13"/>
      <c r="AM174" s="13"/>
      <c r="AN174" s="13"/>
      <c r="AO174" s="13"/>
      <c r="AP174" s="13"/>
      <c r="AQ174" s="13"/>
      <c r="AR174" s="13"/>
      <c r="AS174" s="13"/>
      <c r="AT174" s="13"/>
      <c r="AU174" s="13"/>
      <c r="AV174" s="13"/>
      <c r="AW174" s="13"/>
      <c r="AX174" s="13"/>
      <c r="AY174" s="13"/>
      <c r="AZ174" s="13"/>
      <c r="BA174" s="13"/>
      <c r="BB174" s="13"/>
      <c r="BC174" s="13"/>
      <c r="BD174" s="13"/>
      <c r="BE174" s="13"/>
      <c r="BF174" s="13"/>
      <c r="BG174" s="13"/>
      <c r="BH174" s="13"/>
      <c r="BI174" s="13"/>
      <c r="BJ174" s="13"/>
      <c r="BK174" s="13"/>
      <c r="BL174" s="13"/>
      <c r="BM174" s="13"/>
      <c r="BN174" s="13"/>
    </row>
    <row r="175" spans="1:66" s="2" customFormat="1" ht="19.2" customHeight="1" thickBot="1" x14ac:dyDescent="0.35">
      <c r="A175" s="16"/>
      <c r="B175" s="17" t="str">
        <f>'PL.06-REV.02'!B176</f>
        <v>Sub</v>
      </c>
      <c r="C175" s="30" t="str">
        <f>'PL.06-REV.02'!C176&amp;" "&amp;'PL.06-REV.02'!D176</f>
        <v>17,05 Teklif özelleştirme formunun tercümesi</v>
      </c>
      <c r="D175" s="33" t="str">
        <f>IF('PL.06-REV.02'!E176="","",'PL.06-REV.02'!E176)</f>
        <v>Mağaza Personeli</v>
      </c>
      <c r="E175" s="31">
        <f>IF(D175="","",'PL.06-REV.02'!H176)</f>
        <v>1</v>
      </c>
      <c r="F175" s="32">
        <f>IF(D175="","",'PL.06-REV.02'!F176)</f>
        <v>0</v>
      </c>
      <c r="G175" s="34">
        <f>IF(D175="","",'PL.06-REV.02'!I176)</f>
        <v>0</v>
      </c>
      <c r="H175" s="34" t="str">
        <f>IF(D175="","",'PL.06-REV.02'!J176)</f>
        <v>Enter starting date</v>
      </c>
      <c r="I175" s="8"/>
      <c r="J175" s="8"/>
      <c r="K175" s="13"/>
      <c r="L175" s="13"/>
      <c r="M175" s="13"/>
      <c r="N175" s="13"/>
      <c r="O175" s="13"/>
      <c r="P175" s="13"/>
      <c r="Q175" s="13"/>
      <c r="R175" s="13"/>
      <c r="S175" s="13"/>
      <c r="T175" s="13"/>
      <c r="U175" s="13"/>
      <c r="V175" s="13"/>
      <c r="W175" s="13"/>
      <c r="X175" s="13"/>
      <c r="Y175" s="13"/>
      <c r="Z175" s="13"/>
      <c r="AA175" s="13"/>
      <c r="AB175" s="13"/>
      <c r="AC175" s="13"/>
      <c r="AD175" s="13"/>
      <c r="AE175" s="13"/>
      <c r="AF175" s="13"/>
      <c r="AG175" s="13"/>
      <c r="AH175" s="13"/>
      <c r="AI175" s="13"/>
      <c r="AJ175" s="13"/>
      <c r="AK175" s="13"/>
      <c r="AL175" s="13"/>
      <c r="AM175" s="13"/>
      <c r="AN175" s="13"/>
      <c r="AO175" s="13"/>
      <c r="AP175" s="13"/>
      <c r="AQ175" s="13"/>
      <c r="AR175" s="13"/>
      <c r="AS175" s="13"/>
      <c r="AT175" s="13"/>
      <c r="AU175" s="13"/>
      <c r="AV175" s="13"/>
      <c r="AW175" s="13"/>
      <c r="AX175" s="13"/>
      <c r="AY175" s="13"/>
      <c r="AZ175" s="13"/>
      <c r="BA175" s="13"/>
      <c r="BB175" s="13"/>
      <c r="BC175" s="13"/>
      <c r="BD175" s="13"/>
      <c r="BE175" s="13"/>
      <c r="BF175" s="13"/>
      <c r="BG175" s="13"/>
      <c r="BH175" s="13"/>
      <c r="BI175" s="13"/>
      <c r="BJ175" s="13"/>
      <c r="BK175" s="13"/>
      <c r="BL175" s="13"/>
      <c r="BM175" s="13"/>
      <c r="BN175" s="13"/>
    </row>
    <row r="176" spans="1:66" s="2" customFormat="1" ht="19.2" customHeight="1" thickBot="1" x14ac:dyDescent="0.35">
      <c r="A176" s="16"/>
      <c r="B176" s="17" t="str">
        <f>'PL.06-REV.02'!B177</f>
        <v>Sub</v>
      </c>
      <c r="C176" s="30" t="str">
        <f>'PL.06-REV.02'!C177&amp;" "&amp;'PL.06-REV.02'!D177</f>
        <v>17,06 Hakkımızda Açıklamaları tercümesi</v>
      </c>
      <c r="D176" s="33" t="str">
        <f>IF('PL.06-REV.02'!E177="","",'PL.06-REV.02'!E177)</f>
        <v>Mağaza Personeli</v>
      </c>
      <c r="E176" s="31">
        <f>IF(D176="","",'PL.06-REV.02'!H177)</f>
        <v>1</v>
      </c>
      <c r="F176" s="32">
        <f>IF(D176="","",'PL.06-REV.02'!F177)</f>
        <v>0</v>
      </c>
      <c r="G176" s="34">
        <f>IF(D176="","",'PL.06-REV.02'!I177)</f>
        <v>0</v>
      </c>
      <c r="H176" s="34">
        <f>IF(D176="","",'PL.06-REV.02'!J177)</f>
        <v>0</v>
      </c>
      <c r="I176" s="8"/>
      <c r="J176" s="8"/>
      <c r="K176" s="13"/>
      <c r="L176" s="13"/>
      <c r="M176" s="13"/>
      <c r="N176" s="13"/>
      <c r="O176" s="13"/>
      <c r="P176" s="13"/>
      <c r="Q176" s="13"/>
      <c r="R176" s="13"/>
      <c r="S176" s="13"/>
      <c r="T176" s="13"/>
      <c r="U176" s="13"/>
      <c r="V176" s="13"/>
      <c r="W176" s="13"/>
      <c r="X176" s="13"/>
      <c r="Y176" s="13"/>
      <c r="Z176" s="13"/>
      <c r="AA176" s="13"/>
      <c r="AB176" s="13"/>
      <c r="AC176" s="13"/>
      <c r="AD176" s="13"/>
      <c r="AE176" s="13"/>
      <c r="AF176" s="13"/>
      <c r="AG176" s="13"/>
      <c r="AH176" s="13"/>
      <c r="AI176" s="13"/>
      <c r="AJ176" s="13"/>
      <c r="AK176" s="13"/>
      <c r="AL176" s="13"/>
      <c r="AM176" s="13"/>
      <c r="AN176" s="13"/>
      <c r="AO176" s="13"/>
      <c r="AP176" s="13"/>
      <c r="AQ176" s="13"/>
      <c r="AR176" s="13"/>
      <c r="AS176" s="13"/>
      <c r="AT176" s="13"/>
      <c r="AU176" s="13"/>
      <c r="AV176" s="13"/>
      <c r="AW176" s="13"/>
      <c r="AX176" s="13"/>
      <c r="AY176" s="13"/>
      <c r="AZ176" s="13"/>
      <c r="BA176" s="13"/>
      <c r="BB176" s="13"/>
      <c r="BC176" s="13"/>
      <c r="BD176" s="13"/>
      <c r="BE176" s="13"/>
      <c r="BF176" s="13"/>
      <c r="BG176" s="13"/>
      <c r="BH176" s="13"/>
      <c r="BI176" s="13"/>
      <c r="BJ176" s="13"/>
      <c r="BK176" s="13"/>
      <c r="BL176" s="13"/>
      <c r="BM176" s="13"/>
      <c r="BN176" s="13"/>
    </row>
    <row r="177" spans="1:66" s="2" customFormat="1" ht="19.2" customHeight="1" thickBot="1" x14ac:dyDescent="0.35">
      <c r="A177" s="16"/>
      <c r="B177" s="17" t="str">
        <f>'PL.06-REV.02'!B178</f>
        <v>Sub</v>
      </c>
      <c r="C177" s="30" t="str">
        <f>'PL.06-REV.02'!C178&amp;" "&amp;'PL.06-REV.02'!D178</f>
        <v>17,07 Müşteri bilgilendirme e-posta metinlerinin tercümesi</v>
      </c>
      <c r="D177" s="33" t="str">
        <f>IF('PL.06-REV.02'!E178="","",'PL.06-REV.02'!E178)</f>
        <v>Mağaza Personeli</v>
      </c>
      <c r="E177" s="31">
        <f>IF(D177="","",'PL.06-REV.02'!H178)</f>
        <v>1</v>
      </c>
      <c r="F177" s="32">
        <f>IF(D177="","",'PL.06-REV.02'!F178)</f>
        <v>0</v>
      </c>
      <c r="G177" s="34">
        <f>IF(D177="","",'PL.06-REV.02'!I178)</f>
        <v>0</v>
      </c>
      <c r="H177" s="34" t="str">
        <f>IF(D177="","",'PL.06-REV.02'!J178)</f>
        <v>Enter starting date</v>
      </c>
      <c r="I177" s="8"/>
      <c r="J177" s="8"/>
      <c r="K177" s="13"/>
      <c r="L177" s="13"/>
      <c r="M177" s="13"/>
      <c r="N177" s="13"/>
      <c r="O177" s="13"/>
      <c r="P177" s="13"/>
      <c r="Q177" s="13"/>
      <c r="R177" s="13"/>
      <c r="S177" s="13"/>
      <c r="T177" s="13"/>
      <c r="U177" s="13"/>
      <c r="V177" s="13"/>
      <c r="W177" s="13"/>
      <c r="X177" s="13"/>
      <c r="Y177" s="13"/>
      <c r="Z177" s="13"/>
      <c r="AA177" s="13"/>
      <c r="AB177" s="13"/>
      <c r="AC177" s="13"/>
      <c r="AD177" s="13"/>
      <c r="AE177" s="13"/>
      <c r="AF177" s="13"/>
      <c r="AG177" s="13"/>
      <c r="AH177" s="13"/>
      <c r="AI177" s="13"/>
      <c r="AJ177" s="13"/>
      <c r="AK177" s="13"/>
      <c r="AL177" s="13"/>
      <c r="AM177" s="13"/>
      <c r="AN177" s="13"/>
      <c r="AO177" s="13"/>
      <c r="AP177" s="13"/>
      <c r="AQ177" s="13"/>
      <c r="AR177" s="13"/>
      <c r="AS177" s="13"/>
      <c r="AT177" s="13"/>
      <c r="AU177" s="13"/>
      <c r="AV177" s="13"/>
      <c r="AW177" s="13"/>
      <c r="AX177" s="13"/>
      <c r="AY177" s="13"/>
      <c r="AZ177" s="13"/>
      <c r="BA177" s="13"/>
      <c r="BB177" s="13"/>
      <c r="BC177" s="13"/>
      <c r="BD177" s="13"/>
      <c r="BE177" s="13"/>
      <c r="BF177" s="13"/>
      <c r="BG177" s="13"/>
      <c r="BH177" s="13"/>
      <c r="BI177" s="13"/>
      <c r="BJ177" s="13"/>
      <c r="BK177" s="13"/>
      <c r="BL177" s="13"/>
      <c r="BM177" s="13"/>
      <c r="BN177" s="13"/>
    </row>
    <row r="178" spans="1:66" s="2" customFormat="1" ht="19.2" customHeight="1" thickBot="1" x14ac:dyDescent="0.35">
      <c r="A178" s="16"/>
      <c r="B178" s="17" t="str">
        <f>'PL.06-REV.02'!B179</f>
        <v>Sub</v>
      </c>
      <c r="C178" s="30" t="str">
        <f>'PL.06-REV.02'!C179&amp;" "&amp;'PL.06-REV.02'!D179</f>
        <v>17,08 Fatura bilgilendirme metinlerinin tercümesi</v>
      </c>
      <c r="D178" s="33" t="str">
        <f>IF('PL.06-REV.02'!E179="","",'PL.06-REV.02'!E179)</f>
        <v>Mağaza Personeli</v>
      </c>
      <c r="E178" s="31">
        <f>IF(D178="","",'PL.06-REV.02'!H179)</f>
        <v>1</v>
      </c>
      <c r="F178" s="32">
        <f>IF(D178="","",'PL.06-REV.02'!F179)</f>
        <v>0</v>
      </c>
      <c r="G178" s="34">
        <f>IF(D178="","",'PL.06-REV.02'!I179)</f>
        <v>0</v>
      </c>
      <c r="H178" s="34" t="str">
        <f>IF(D178="","",'PL.06-REV.02'!J179)</f>
        <v>Enter starting date</v>
      </c>
      <c r="I178" s="8"/>
      <c r="J178" s="8"/>
      <c r="K178" s="13"/>
      <c r="L178" s="13"/>
      <c r="M178" s="13"/>
      <c r="N178" s="13"/>
      <c r="O178" s="13"/>
      <c r="P178" s="13"/>
      <c r="Q178" s="13"/>
      <c r="R178" s="13"/>
      <c r="S178" s="13"/>
      <c r="T178" s="13"/>
      <c r="U178" s="13"/>
      <c r="V178" s="13"/>
      <c r="W178" s="13"/>
      <c r="X178" s="13"/>
      <c r="Y178" s="13"/>
      <c r="Z178" s="13"/>
      <c r="AA178" s="13"/>
      <c r="AB178" s="13"/>
      <c r="AC178" s="13"/>
      <c r="AD178" s="13"/>
      <c r="AE178" s="13"/>
      <c r="AF178" s="13"/>
      <c r="AG178" s="13"/>
      <c r="AH178" s="13"/>
      <c r="AI178" s="13"/>
      <c r="AJ178" s="13"/>
      <c r="AK178" s="13"/>
      <c r="AL178" s="13"/>
      <c r="AM178" s="13"/>
      <c r="AN178" s="13"/>
      <c r="AO178" s="13"/>
      <c r="AP178" s="13"/>
      <c r="AQ178" s="13"/>
      <c r="AR178" s="13"/>
      <c r="AS178" s="13"/>
      <c r="AT178" s="13"/>
      <c r="AU178" s="13"/>
      <c r="AV178" s="13"/>
      <c r="AW178" s="13"/>
      <c r="AX178" s="13"/>
      <c r="AY178" s="13"/>
      <c r="AZ178" s="13"/>
      <c r="BA178" s="13"/>
      <c r="BB178" s="13"/>
      <c r="BC178" s="13"/>
      <c r="BD178" s="13"/>
      <c r="BE178" s="13"/>
      <c r="BF178" s="13"/>
      <c r="BG178" s="13"/>
      <c r="BH178" s="13"/>
      <c r="BI178" s="13"/>
      <c r="BJ178" s="13"/>
      <c r="BK178" s="13"/>
      <c r="BL178" s="13"/>
      <c r="BM178" s="13"/>
      <c r="BN178" s="13"/>
    </row>
    <row r="179" spans="1:66" s="2" customFormat="1" ht="19.2" customHeight="1" thickBot="1" x14ac:dyDescent="0.35">
      <c r="A179" s="16"/>
      <c r="B179" s="17" t="str">
        <f>'PL.06-REV.02'!B180</f>
        <v>Sub</v>
      </c>
      <c r="C179" s="30" t="str">
        <f>'PL.06-REV.02'!C180&amp;" "&amp;'PL.06-REV.02'!D180</f>
        <v>17,09 Harita içi tümcelerin çevirisi</v>
      </c>
      <c r="D179" s="33" t="str">
        <f>IF('PL.06-REV.02'!E180="","",'PL.06-REV.02'!E180)</f>
        <v>Mağaza Personeli</v>
      </c>
      <c r="E179" s="31">
        <f>IF(D179="","",'PL.06-REV.02'!H180)</f>
        <v>1</v>
      </c>
      <c r="F179" s="32">
        <f>IF(D179="","",'PL.06-REV.02'!F180)</f>
        <v>0</v>
      </c>
      <c r="G179" s="34">
        <f>IF(D179="","",'PL.06-REV.02'!I180)</f>
        <v>0</v>
      </c>
      <c r="H179" s="34" t="str">
        <f>IF(D179="","",'PL.06-REV.02'!J180)</f>
        <v>Enter starting date</v>
      </c>
      <c r="I179" s="8"/>
      <c r="J179" s="8"/>
      <c r="K179" s="13"/>
      <c r="L179" s="13"/>
      <c r="M179" s="13"/>
      <c r="N179" s="13"/>
      <c r="O179" s="13"/>
      <c r="P179" s="13"/>
      <c r="Q179" s="13"/>
      <c r="R179" s="13"/>
      <c r="S179" s="13"/>
      <c r="T179" s="13"/>
      <c r="U179" s="13"/>
      <c r="V179" s="13"/>
      <c r="W179" s="13"/>
      <c r="X179" s="13"/>
      <c r="Y179" s="13"/>
      <c r="Z179" s="13"/>
      <c r="AA179" s="13"/>
      <c r="AB179" s="13"/>
      <c r="AC179" s="13"/>
      <c r="AD179" s="13"/>
      <c r="AE179" s="13"/>
      <c r="AF179" s="13"/>
      <c r="AG179" s="13"/>
      <c r="AH179" s="13"/>
      <c r="AI179" s="13"/>
      <c r="AJ179" s="13"/>
      <c r="AK179" s="13"/>
      <c r="AL179" s="13"/>
      <c r="AM179" s="13"/>
      <c r="AN179" s="13"/>
      <c r="AO179" s="13"/>
      <c r="AP179" s="13"/>
      <c r="AQ179" s="13"/>
      <c r="AR179" s="13"/>
      <c r="AS179" s="13"/>
      <c r="AT179" s="13"/>
      <c r="AU179" s="13"/>
      <c r="AV179" s="13"/>
      <c r="AW179" s="13"/>
      <c r="AX179" s="13"/>
      <c r="AY179" s="13"/>
      <c r="AZ179" s="13"/>
      <c r="BA179" s="13"/>
      <c r="BB179" s="13"/>
      <c r="BC179" s="13"/>
      <c r="BD179" s="13"/>
      <c r="BE179" s="13"/>
      <c r="BF179" s="13"/>
      <c r="BG179" s="13"/>
      <c r="BH179" s="13"/>
      <c r="BI179" s="13"/>
      <c r="BJ179" s="13"/>
      <c r="BK179" s="13"/>
      <c r="BL179" s="13"/>
      <c r="BM179" s="13"/>
      <c r="BN179" s="13"/>
    </row>
    <row r="180" spans="1:66" s="2" customFormat="1" ht="19.2" customHeight="1" thickBot="1" x14ac:dyDescent="0.35">
      <c r="A180" s="16"/>
      <c r="B180" s="17" t="str">
        <f>'PL.06-REV.02'!B181</f>
        <v>Sub</v>
      </c>
      <c r="C180" s="30" t="str">
        <f>'PL.06-REV.02'!C181&amp;" "&amp;'PL.06-REV.02'!D181</f>
        <v>17,1 Sepet sayfası tercümesi</v>
      </c>
      <c r="D180" s="33" t="str">
        <f>IF('PL.06-REV.02'!E181="","",'PL.06-REV.02'!E181)</f>
        <v>Mağaza Personeli</v>
      </c>
      <c r="E180" s="31">
        <f>IF(D180="","",'PL.06-REV.02'!H181)</f>
        <v>1</v>
      </c>
      <c r="F180" s="32">
        <f>IF(D180="","",'PL.06-REV.02'!F181)</f>
        <v>0</v>
      </c>
      <c r="G180" s="34">
        <f>IF(D180="","",'PL.06-REV.02'!I181)</f>
        <v>0</v>
      </c>
      <c r="H180" s="34" t="str">
        <f>IF(D180="","",'PL.06-REV.02'!J181)</f>
        <v>Enter starting date</v>
      </c>
      <c r="I180" s="8"/>
      <c r="J180" s="8"/>
      <c r="K180" s="13"/>
      <c r="L180" s="13"/>
      <c r="M180" s="13"/>
      <c r="N180" s="13"/>
      <c r="O180" s="13"/>
      <c r="P180" s="13"/>
      <c r="Q180" s="13"/>
      <c r="R180" s="13"/>
      <c r="S180" s="13"/>
      <c r="T180" s="13"/>
      <c r="U180" s="13"/>
      <c r="V180" s="13"/>
      <c r="W180" s="13"/>
      <c r="X180" s="13"/>
      <c r="Y180" s="13"/>
      <c r="Z180" s="13"/>
      <c r="AA180" s="13"/>
      <c r="AB180" s="13"/>
      <c r="AC180" s="13"/>
      <c r="AD180" s="13"/>
      <c r="AE180" s="13"/>
      <c r="AF180" s="13"/>
      <c r="AG180" s="13"/>
      <c r="AH180" s="13"/>
      <c r="AI180" s="13"/>
      <c r="AJ180" s="13"/>
      <c r="AK180" s="13"/>
      <c r="AL180" s="13"/>
      <c r="AM180" s="13"/>
      <c r="AN180" s="13"/>
      <c r="AO180" s="13"/>
      <c r="AP180" s="13"/>
      <c r="AQ180" s="13"/>
      <c r="AR180" s="13"/>
      <c r="AS180" s="13"/>
      <c r="AT180" s="13"/>
      <c r="AU180" s="13"/>
      <c r="AV180" s="13"/>
      <c r="AW180" s="13"/>
      <c r="AX180" s="13"/>
      <c r="AY180" s="13"/>
      <c r="AZ180" s="13"/>
      <c r="BA180" s="13"/>
      <c r="BB180" s="13"/>
      <c r="BC180" s="13"/>
      <c r="BD180" s="13"/>
      <c r="BE180" s="13"/>
      <c r="BF180" s="13"/>
      <c r="BG180" s="13"/>
      <c r="BH180" s="13"/>
      <c r="BI180" s="13"/>
      <c r="BJ180" s="13"/>
      <c r="BK180" s="13"/>
      <c r="BL180" s="13"/>
      <c r="BM180" s="13"/>
      <c r="BN180" s="13"/>
    </row>
    <row r="181" spans="1:66" s="2" customFormat="1" ht="19.2" customHeight="1" thickBot="1" x14ac:dyDescent="0.35">
      <c r="A181" s="16"/>
      <c r="B181" s="17" t="str">
        <f>'PL.06-REV.02'!B182</f>
        <v>Sub</v>
      </c>
      <c r="C181" s="30" t="str">
        <f>'PL.06-REV.02'!C182&amp;" "&amp;'PL.06-REV.02'!D182</f>
        <v>17,11 Ödeme sayfası tercümesi</v>
      </c>
      <c r="D181" s="33" t="str">
        <f>IF('PL.06-REV.02'!E182="","",'PL.06-REV.02'!E182)</f>
        <v>Mağaza Personeli</v>
      </c>
      <c r="E181" s="31">
        <f>IF(D181="","",'PL.06-REV.02'!H182)</f>
        <v>1</v>
      </c>
      <c r="F181" s="32">
        <f>IF(D181="","",'PL.06-REV.02'!F182)</f>
        <v>0</v>
      </c>
      <c r="G181" s="34">
        <f>IF(D181="","",'PL.06-REV.02'!I182)</f>
        <v>0</v>
      </c>
      <c r="H181" s="34" t="str">
        <f>IF(D181="","",'PL.06-REV.02'!J182)</f>
        <v>Enter starting date</v>
      </c>
      <c r="I181" s="8"/>
      <c r="J181" s="8"/>
      <c r="K181" s="13"/>
      <c r="L181" s="13"/>
      <c r="M181" s="13"/>
      <c r="N181" s="13"/>
      <c r="O181" s="13"/>
      <c r="P181" s="13"/>
      <c r="Q181" s="13"/>
      <c r="R181" s="13"/>
      <c r="S181" s="13"/>
      <c r="T181" s="13"/>
      <c r="U181" s="13"/>
      <c r="V181" s="13"/>
      <c r="W181" s="13"/>
      <c r="X181" s="13"/>
      <c r="Y181" s="13"/>
      <c r="Z181" s="13"/>
      <c r="AA181" s="13"/>
      <c r="AB181" s="13"/>
      <c r="AC181" s="13"/>
      <c r="AD181" s="13"/>
      <c r="AE181" s="13"/>
      <c r="AF181" s="13"/>
      <c r="AG181" s="13"/>
      <c r="AH181" s="13"/>
      <c r="AI181" s="13"/>
      <c r="AJ181" s="13"/>
      <c r="AK181" s="13"/>
      <c r="AL181" s="13"/>
      <c r="AM181" s="13"/>
      <c r="AN181" s="13"/>
      <c r="AO181" s="13"/>
      <c r="AP181" s="13"/>
      <c r="AQ181" s="13"/>
      <c r="AR181" s="13"/>
      <c r="AS181" s="13"/>
      <c r="AT181" s="13"/>
      <c r="AU181" s="13"/>
      <c r="AV181" s="13"/>
      <c r="AW181" s="13"/>
      <c r="AX181" s="13"/>
      <c r="AY181" s="13"/>
      <c r="AZ181" s="13"/>
      <c r="BA181" s="13"/>
      <c r="BB181" s="13"/>
      <c r="BC181" s="13"/>
      <c r="BD181" s="13"/>
      <c r="BE181" s="13"/>
      <c r="BF181" s="13"/>
      <c r="BG181" s="13"/>
      <c r="BH181" s="13"/>
      <c r="BI181" s="13"/>
      <c r="BJ181" s="13"/>
      <c r="BK181" s="13"/>
      <c r="BL181" s="13"/>
      <c r="BM181" s="13"/>
      <c r="BN181" s="13"/>
    </row>
    <row r="182" spans="1:66" s="2" customFormat="1" ht="19.2" customHeight="1" thickBot="1" x14ac:dyDescent="0.35">
      <c r="A182" s="16"/>
      <c r="B182" s="17" t="str">
        <f>'PL.06-REV.02'!B183</f>
        <v>Sub</v>
      </c>
      <c r="C182" s="30" t="str">
        <f>'PL.06-REV.02'!C183&amp;" "&amp;'PL.06-REV.02'!D183</f>
        <v>17,12 Ödeme teşekkür sayfasının tercümesi</v>
      </c>
      <c r="D182" s="33" t="str">
        <f>IF('PL.06-REV.02'!E183="","",'PL.06-REV.02'!E183)</f>
        <v>Mağaza Personeli</v>
      </c>
      <c r="E182" s="31">
        <f>IF(D182="","",'PL.06-REV.02'!H183)</f>
        <v>1</v>
      </c>
      <c r="F182" s="32">
        <f>IF(D182="","",'PL.06-REV.02'!F183)</f>
        <v>0</v>
      </c>
      <c r="G182" s="34">
        <f>IF(D182="","",'PL.06-REV.02'!I183)</f>
        <v>0</v>
      </c>
      <c r="H182" s="34" t="str">
        <f>IF(D182="","",'PL.06-REV.02'!J183)</f>
        <v>Enter starting date</v>
      </c>
      <c r="I182" s="8"/>
      <c r="J182" s="8"/>
      <c r="K182" s="13"/>
      <c r="L182" s="13"/>
      <c r="M182" s="13"/>
      <c r="N182" s="13"/>
      <c r="O182" s="13"/>
      <c r="P182" s="13"/>
      <c r="Q182" s="13"/>
      <c r="R182" s="13"/>
      <c r="S182" s="13"/>
      <c r="T182" s="13"/>
      <c r="U182" s="13"/>
      <c r="V182" s="13"/>
      <c r="W182" s="13"/>
      <c r="X182" s="13"/>
      <c r="Y182" s="13"/>
      <c r="Z182" s="13"/>
      <c r="AA182" s="13"/>
      <c r="AB182" s="13"/>
      <c r="AC182" s="13"/>
      <c r="AD182" s="13"/>
      <c r="AE182" s="13"/>
      <c r="AF182" s="13"/>
      <c r="AG182" s="13"/>
      <c r="AH182" s="13"/>
      <c r="AI182" s="13"/>
      <c r="AJ182" s="13"/>
      <c r="AK182" s="13"/>
      <c r="AL182" s="13"/>
      <c r="AM182" s="13"/>
      <c r="AN182" s="13"/>
      <c r="AO182" s="13"/>
      <c r="AP182" s="13"/>
      <c r="AQ182" s="13"/>
      <c r="AR182" s="13"/>
      <c r="AS182" s="13"/>
      <c r="AT182" s="13"/>
      <c r="AU182" s="13"/>
      <c r="AV182" s="13"/>
      <c r="AW182" s="13"/>
      <c r="AX182" s="13"/>
      <c r="AY182" s="13"/>
      <c r="AZ182" s="13"/>
      <c r="BA182" s="13"/>
      <c r="BB182" s="13"/>
      <c r="BC182" s="13"/>
      <c r="BD182" s="13"/>
      <c r="BE182" s="13"/>
      <c r="BF182" s="13"/>
      <c r="BG182" s="13"/>
      <c r="BH182" s="13"/>
      <c r="BI182" s="13"/>
      <c r="BJ182" s="13"/>
      <c r="BK182" s="13"/>
      <c r="BL182" s="13"/>
      <c r="BM182" s="13"/>
      <c r="BN182" s="13"/>
    </row>
    <row r="183" spans="1:66" s="2" customFormat="1" ht="19.2" customHeight="1" thickBot="1" x14ac:dyDescent="0.35">
      <c r="A183" s="16"/>
      <c r="B183" s="17" t="str">
        <f>'PL.06-REV.02'!B184</f>
        <v>Sub</v>
      </c>
      <c r="C183" s="30" t="str">
        <f>'PL.06-REV.02'!C184&amp;" "&amp;'PL.06-REV.02'!D184</f>
        <v>17,13 Ön Yüz Çevirilerinin Siteye Girişi</v>
      </c>
      <c r="D183" s="33" t="str">
        <f>IF('PL.06-REV.02'!E184="","",'PL.06-REV.02'!E184)</f>
        <v>IT, Kurumsal İletişim</v>
      </c>
      <c r="E183" s="31">
        <f>IF(D183="","",'PL.06-REV.02'!H184)</f>
        <v>5</v>
      </c>
      <c r="F183" s="32">
        <f>IF(D183="","",'PL.06-REV.02'!F184)</f>
        <v>0</v>
      </c>
      <c r="G183" s="34">
        <f>IF(D183="","",'PL.06-REV.02'!I184)</f>
        <v>0</v>
      </c>
      <c r="H183" s="34" t="str">
        <f>IF(D183="","",'PL.06-REV.02'!J184)</f>
        <v>Enter starting date</v>
      </c>
      <c r="I183" s="8"/>
      <c r="J183" s="8"/>
      <c r="K183" s="13"/>
      <c r="L183" s="13"/>
      <c r="M183" s="13"/>
      <c r="N183" s="13"/>
      <c r="O183" s="13"/>
      <c r="P183" s="13"/>
      <c r="Q183" s="13"/>
      <c r="R183" s="13"/>
      <c r="S183" s="13"/>
      <c r="T183" s="13"/>
      <c r="U183" s="13"/>
      <c r="V183" s="13"/>
      <c r="W183" s="13"/>
      <c r="X183" s="13"/>
      <c r="Y183" s="13"/>
      <c r="Z183" s="13"/>
      <c r="AA183" s="13"/>
      <c r="AB183" s="13"/>
      <c r="AC183" s="13"/>
      <c r="AD183" s="13"/>
      <c r="AE183" s="13"/>
      <c r="AF183" s="13"/>
      <c r="AG183" s="13"/>
      <c r="AH183" s="13"/>
      <c r="AI183" s="13"/>
      <c r="AJ183" s="13"/>
      <c r="AK183" s="13"/>
      <c r="AL183" s="13"/>
      <c r="AM183" s="13"/>
      <c r="AN183" s="13"/>
      <c r="AO183" s="13"/>
      <c r="AP183" s="13"/>
      <c r="AQ183" s="13"/>
      <c r="AR183" s="13"/>
      <c r="AS183" s="13"/>
      <c r="AT183" s="13"/>
      <c r="AU183" s="13"/>
      <c r="AV183" s="13"/>
      <c r="AW183" s="13"/>
      <c r="AX183" s="13"/>
      <c r="AY183" s="13"/>
      <c r="AZ183" s="13"/>
      <c r="BA183" s="13"/>
      <c r="BB183" s="13"/>
      <c r="BC183" s="13"/>
      <c r="BD183" s="13"/>
      <c r="BE183" s="13"/>
      <c r="BF183" s="13"/>
      <c r="BG183" s="13"/>
      <c r="BH183" s="13"/>
      <c r="BI183" s="13"/>
      <c r="BJ183" s="13"/>
      <c r="BK183" s="13"/>
      <c r="BL183" s="13"/>
      <c r="BM183" s="13"/>
      <c r="BN183" s="13"/>
    </row>
    <row r="184" spans="1:66" s="2" customFormat="1" ht="19.2" customHeight="1" thickBot="1" x14ac:dyDescent="0.35">
      <c r="A184" s="16"/>
      <c r="B184" s="17" t="str">
        <f>'PL.06-REV.02'!B185</f>
        <v>Closure</v>
      </c>
      <c r="C184" s="30" t="str">
        <f>'PL.06-REV.02'!C185&amp;" "&amp;'PL.06-REV.02'!D185</f>
        <v>17,14 Faz Kapanışı (İleri fazların planlanan tarihlerinin revizesi / Gerçekleşme tarihlerinin girişi / Tehdit ve Fırsatların güncellenmesi, rapor hazırlanması, Arşiv güncellemesi)</v>
      </c>
      <c r="D184" s="33" t="str">
        <f>IF('PL.06-REV.02'!E185="","",'PL.06-REV.02'!E185)</f>
        <v>Proje Yöneticisi</v>
      </c>
      <c r="E184" s="31">
        <f>IF(D184="","",'PL.06-REV.02'!H185)</f>
        <v>2</v>
      </c>
      <c r="F184" s="32">
        <f>IF(D184="","",'PL.06-REV.02'!F185)</f>
        <v>0</v>
      </c>
      <c r="G184" s="34">
        <f>IF(D184="","",'PL.06-REV.02'!I185)</f>
        <v>0</v>
      </c>
      <c r="H184" s="34" t="str">
        <f>IF(D184="","",'PL.06-REV.02'!J185)</f>
        <v>Enter starting date</v>
      </c>
      <c r="I184" s="8"/>
      <c r="J184" s="8"/>
      <c r="K184" s="13"/>
      <c r="L184" s="13"/>
      <c r="M184" s="13"/>
      <c r="N184" s="13"/>
      <c r="O184" s="13"/>
      <c r="P184" s="13"/>
      <c r="Q184" s="13"/>
      <c r="R184" s="13"/>
      <c r="S184" s="13"/>
      <c r="T184" s="13"/>
      <c r="U184" s="13"/>
      <c r="V184" s="13"/>
      <c r="W184" s="13"/>
      <c r="X184" s="13"/>
      <c r="Y184" s="13"/>
      <c r="Z184" s="13"/>
      <c r="AA184" s="13"/>
      <c r="AB184" s="13"/>
      <c r="AC184" s="13"/>
      <c r="AD184" s="13"/>
      <c r="AE184" s="13"/>
      <c r="AF184" s="13"/>
      <c r="AG184" s="13"/>
      <c r="AH184" s="13"/>
      <c r="AI184" s="13"/>
      <c r="AJ184" s="13"/>
      <c r="AK184" s="13"/>
      <c r="AL184" s="13"/>
      <c r="AM184" s="13"/>
      <c r="AN184" s="13"/>
      <c r="AO184" s="13"/>
      <c r="AP184" s="13"/>
      <c r="AQ184" s="13"/>
      <c r="AR184" s="13"/>
      <c r="AS184" s="13"/>
      <c r="AT184" s="13"/>
      <c r="AU184" s="13"/>
      <c r="AV184" s="13"/>
      <c r="AW184" s="13"/>
      <c r="AX184" s="13"/>
      <c r="AY184" s="13"/>
      <c r="AZ184" s="13"/>
      <c r="BA184" s="13"/>
      <c r="BB184" s="13"/>
      <c r="BC184" s="13"/>
      <c r="BD184" s="13"/>
      <c r="BE184" s="13"/>
      <c r="BF184" s="13"/>
      <c r="BG184" s="13"/>
      <c r="BH184" s="13"/>
      <c r="BI184" s="13"/>
      <c r="BJ184" s="13"/>
      <c r="BK184" s="13"/>
      <c r="BL184" s="13"/>
      <c r="BM184" s="13"/>
      <c r="BN184" s="13"/>
    </row>
    <row r="185" spans="1:66" s="2" customFormat="1" ht="19.2" customHeight="1" thickBot="1" x14ac:dyDescent="0.35">
      <c r="A185" s="16"/>
      <c r="B185" s="17" t="str">
        <f>'PL.06-REV.02'!B186</f>
        <v>Main</v>
      </c>
      <c r="C185" s="30" t="str">
        <f>'PL.06-REV.02'!C186&amp;" "&amp;'PL.06-REV.02'!D186</f>
        <v>18 Kategori ve Ürün Girişi</v>
      </c>
      <c r="D185" s="33" t="str">
        <f>IF('PL.06-REV.02'!E186="","",'PL.06-REV.02'!E186)</f>
        <v>IT</v>
      </c>
      <c r="E185" s="31">
        <f>IF(D185="","",'PL.06-REV.02'!H186)</f>
        <v>12</v>
      </c>
      <c r="F185" s="32">
        <f>IF(D185="","",'PL.06-REV.02'!F186)</f>
        <v>0</v>
      </c>
      <c r="G185" s="34">
        <f>IF(D185="","",'PL.06-REV.02'!I186)</f>
        <v>0</v>
      </c>
      <c r="H185" s="34" t="str">
        <f>IF(D185="","",'PL.06-REV.02'!J186)</f>
        <v>Enter starting date</v>
      </c>
      <c r="I185" s="8"/>
      <c r="J185" s="8"/>
      <c r="K185" s="13"/>
      <c r="L185" s="13"/>
      <c r="M185" s="13"/>
      <c r="N185" s="13"/>
      <c r="O185" s="13"/>
      <c r="P185" s="13"/>
      <c r="Q185" s="13"/>
      <c r="R185" s="13"/>
      <c r="S185" s="13"/>
      <c r="T185" s="13"/>
      <c r="U185" s="13"/>
      <c r="V185" s="13"/>
      <c r="W185" s="13"/>
      <c r="X185" s="13"/>
      <c r="Y185" s="13"/>
      <c r="Z185" s="13"/>
      <c r="AA185" s="13"/>
      <c r="AB185" s="13"/>
      <c r="AC185" s="13"/>
      <c r="AD185" s="13"/>
      <c r="AE185" s="13"/>
      <c r="AF185" s="13"/>
      <c r="AG185" s="13"/>
      <c r="AH185" s="13"/>
      <c r="AI185" s="13"/>
      <c r="AJ185" s="13"/>
      <c r="AK185" s="13"/>
      <c r="AL185" s="13"/>
      <c r="AM185" s="13"/>
      <c r="AN185" s="13"/>
      <c r="AO185" s="13"/>
      <c r="AP185" s="13"/>
      <c r="AQ185" s="13"/>
      <c r="AR185" s="13"/>
      <c r="AS185" s="13"/>
      <c r="AT185" s="13"/>
      <c r="AU185" s="13"/>
      <c r="AV185" s="13"/>
      <c r="AW185" s="13"/>
      <c r="AX185" s="13"/>
      <c r="AY185" s="13"/>
      <c r="AZ185" s="13"/>
      <c r="BA185" s="13"/>
      <c r="BB185" s="13"/>
      <c r="BC185" s="13"/>
      <c r="BD185" s="13"/>
      <c r="BE185" s="13"/>
      <c r="BF185" s="13"/>
      <c r="BG185" s="13"/>
      <c r="BH185" s="13"/>
      <c r="BI185" s="13"/>
      <c r="BJ185" s="13"/>
      <c r="BK185" s="13"/>
      <c r="BL185" s="13"/>
      <c r="BM185" s="13"/>
      <c r="BN185" s="13"/>
    </row>
    <row r="186" spans="1:66" s="2" customFormat="1" ht="19.2" customHeight="1" thickBot="1" x14ac:dyDescent="0.35">
      <c r="A186" s="16"/>
      <c r="B186" s="17" t="str">
        <f>'PL.06-REV.02'!B187</f>
        <v>Sub</v>
      </c>
      <c r="C186" s="30" t="str">
        <f>'PL.06-REV.02'!C187&amp;" "&amp;'PL.06-REV.02'!D187</f>
        <v>18,01 Kategorilerin girilmesi</v>
      </c>
      <c r="D186" s="33" t="str">
        <f>IF('PL.06-REV.02'!E187="","",'PL.06-REV.02'!E187)</f>
        <v>IT, Kurumsal İletişim</v>
      </c>
      <c r="E186" s="31">
        <f>IF(D186="","",'PL.06-REV.02'!H187)</f>
        <v>2</v>
      </c>
      <c r="F186" s="32">
        <f>IF(D186="","",'PL.06-REV.02'!F187)</f>
        <v>0</v>
      </c>
      <c r="G186" s="34">
        <f>IF(D186="","",'PL.06-REV.02'!I187)</f>
        <v>0</v>
      </c>
      <c r="H186" s="34" t="str">
        <f>IF(D186="","",'PL.06-REV.02'!J187)</f>
        <v>Enter starting date</v>
      </c>
      <c r="I186" s="8"/>
      <c r="J186" s="8"/>
      <c r="K186" s="13"/>
      <c r="L186" s="13"/>
      <c r="M186" s="13"/>
      <c r="N186" s="13"/>
      <c r="O186" s="13"/>
      <c r="P186" s="13"/>
      <c r="Q186" s="13"/>
      <c r="R186" s="13"/>
      <c r="S186" s="13"/>
      <c r="T186" s="13"/>
      <c r="U186" s="13"/>
      <c r="V186" s="13"/>
      <c r="W186" s="13"/>
      <c r="X186" s="13"/>
      <c r="Y186" s="13"/>
      <c r="Z186" s="13"/>
      <c r="AA186" s="13"/>
      <c r="AB186" s="13"/>
      <c r="AC186" s="13"/>
      <c r="AD186" s="13"/>
      <c r="AE186" s="13"/>
      <c r="AF186" s="13"/>
      <c r="AG186" s="13"/>
      <c r="AH186" s="13"/>
      <c r="AI186" s="13"/>
      <c r="AJ186" s="13"/>
      <c r="AK186" s="13"/>
      <c r="AL186" s="13"/>
      <c r="AM186" s="13"/>
      <c r="AN186" s="13"/>
      <c r="AO186" s="13"/>
      <c r="AP186" s="13"/>
      <c r="AQ186" s="13"/>
      <c r="AR186" s="13"/>
      <c r="AS186" s="13"/>
      <c r="AT186" s="13"/>
      <c r="AU186" s="13"/>
      <c r="AV186" s="13"/>
      <c r="AW186" s="13"/>
      <c r="AX186" s="13"/>
      <c r="AY186" s="13"/>
      <c r="AZ186" s="13"/>
      <c r="BA186" s="13"/>
      <c r="BB186" s="13"/>
      <c r="BC186" s="13"/>
      <c r="BD186" s="13"/>
      <c r="BE186" s="13"/>
      <c r="BF186" s="13"/>
      <c r="BG186" s="13"/>
      <c r="BH186" s="13"/>
      <c r="BI186" s="13"/>
      <c r="BJ186" s="13"/>
      <c r="BK186" s="13"/>
      <c r="BL186" s="13"/>
      <c r="BM186" s="13"/>
      <c r="BN186" s="13"/>
    </row>
    <row r="187" spans="1:66" s="2" customFormat="1" ht="19.2" customHeight="1" thickBot="1" x14ac:dyDescent="0.35">
      <c r="A187" s="16"/>
      <c r="B187" s="17" t="str">
        <f>'PL.06-REV.02'!B188</f>
        <v>Sub</v>
      </c>
      <c r="C187" s="30" t="str">
        <f>'PL.06-REV.02'!C188&amp;" "&amp;'PL.06-REV.02'!D188</f>
        <v>18,02 Attributelerin girilmesi</v>
      </c>
      <c r="D187" s="33" t="str">
        <f>IF('PL.06-REV.02'!E188="","",'PL.06-REV.02'!E188)</f>
        <v>IT, Kurumsal İletişim</v>
      </c>
      <c r="E187" s="31">
        <f>IF(D187="","",'PL.06-REV.02'!H188)</f>
        <v>2</v>
      </c>
      <c r="F187" s="32">
        <f>IF(D187="","",'PL.06-REV.02'!F188)</f>
        <v>0</v>
      </c>
      <c r="G187" s="34">
        <f>IF(D187="","",'PL.06-REV.02'!I188)</f>
        <v>0</v>
      </c>
      <c r="H187" s="34" t="str">
        <f>IF(D187="","",'PL.06-REV.02'!J188)</f>
        <v>Enter starting date</v>
      </c>
      <c r="I187" s="8"/>
      <c r="J187" s="8"/>
      <c r="K187" s="13"/>
      <c r="L187" s="13"/>
      <c r="M187" s="13"/>
      <c r="N187" s="13"/>
      <c r="O187" s="13"/>
      <c r="P187" s="13"/>
      <c r="Q187" s="13"/>
      <c r="R187" s="13"/>
      <c r="S187" s="13"/>
      <c r="T187" s="13"/>
      <c r="U187" s="13"/>
      <c r="V187" s="13"/>
      <c r="W187" s="13"/>
      <c r="X187" s="13"/>
      <c r="Y187" s="13"/>
      <c r="Z187" s="13"/>
      <c r="AA187" s="13"/>
      <c r="AB187" s="13"/>
      <c r="AC187" s="13"/>
      <c r="AD187" s="13"/>
      <c r="AE187" s="13"/>
      <c r="AF187" s="13"/>
      <c r="AG187" s="13"/>
      <c r="AH187" s="13"/>
      <c r="AI187" s="13"/>
      <c r="AJ187" s="13"/>
      <c r="AK187" s="13"/>
      <c r="AL187" s="13"/>
      <c r="AM187" s="13"/>
      <c r="AN187" s="13"/>
      <c r="AO187" s="13"/>
      <c r="AP187" s="13"/>
      <c r="AQ187" s="13"/>
      <c r="AR187" s="13"/>
      <c r="AS187" s="13"/>
      <c r="AT187" s="13"/>
      <c r="AU187" s="13"/>
      <c r="AV187" s="13"/>
      <c r="AW187" s="13"/>
      <c r="AX187" s="13"/>
      <c r="AY187" s="13"/>
      <c r="AZ187" s="13"/>
      <c r="BA187" s="13"/>
      <c r="BB187" s="13"/>
      <c r="BC187" s="13"/>
      <c r="BD187" s="13"/>
      <c r="BE187" s="13"/>
      <c r="BF187" s="13"/>
      <c r="BG187" s="13"/>
      <c r="BH187" s="13"/>
      <c r="BI187" s="13"/>
      <c r="BJ187" s="13"/>
      <c r="BK187" s="13"/>
      <c r="BL187" s="13"/>
      <c r="BM187" s="13"/>
      <c r="BN187" s="13"/>
    </row>
    <row r="188" spans="1:66" s="2" customFormat="1" ht="19.2" customHeight="1" thickBot="1" x14ac:dyDescent="0.35">
      <c r="A188" s="16"/>
      <c r="B188" s="17" t="str">
        <f>'PL.06-REV.02'!B189</f>
        <v>Sub</v>
      </c>
      <c r="C188" s="30" t="str">
        <f>'PL.06-REV.02'!C189&amp;" "&amp;'PL.06-REV.02'!D189</f>
        <v>18,03 Ürün Kısa ve Uzun Tanımlamaların ve Resimlerinin girilmesi</v>
      </c>
      <c r="D188" s="33" t="str">
        <f>IF('PL.06-REV.02'!E189="","",'PL.06-REV.02'!E189)</f>
        <v>IT, Kurumsal İletişim</v>
      </c>
      <c r="E188" s="31">
        <f>IF(D188="","",'PL.06-REV.02'!H189)</f>
        <v>4</v>
      </c>
      <c r="F188" s="32">
        <f>IF(D188="","",'PL.06-REV.02'!F189)</f>
        <v>0</v>
      </c>
      <c r="G188" s="34">
        <f>IF(D188="","",'PL.06-REV.02'!I189)</f>
        <v>0</v>
      </c>
      <c r="H188" s="34" t="str">
        <f>IF(D188="","",'PL.06-REV.02'!J189)</f>
        <v>Enter starting date</v>
      </c>
      <c r="I188" s="8"/>
      <c r="J188" s="8"/>
      <c r="K188" s="13"/>
      <c r="L188" s="13"/>
      <c r="M188" s="13"/>
      <c r="N188" s="13"/>
      <c r="O188" s="13"/>
      <c r="P188" s="13"/>
      <c r="Q188" s="13"/>
      <c r="R188" s="13"/>
      <c r="S188" s="13"/>
      <c r="T188" s="13"/>
      <c r="U188" s="13"/>
      <c r="V188" s="13"/>
      <c r="W188" s="13"/>
      <c r="X188" s="13"/>
      <c r="Y188" s="13"/>
      <c r="Z188" s="13"/>
      <c r="AA188" s="13"/>
      <c r="AB188" s="13"/>
      <c r="AC188" s="13"/>
      <c r="AD188" s="13"/>
      <c r="AE188" s="13"/>
      <c r="AF188" s="13"/>
      <c r="AG188" s="13"/>
      <c r="AH188" s="13"/>
      <c r="AI188" s="13"/>
      <c r="AJ188" s="13"/>
      <c r="AK188" s="13"/>
      <c r="AL188" s="13"/>
      <c r="AM188" s="13"/>
      <c r="AN188" s="13"/>
      <c r="AO188" s="13"/>
      <c r="AP188" s="13"/>
      <c r="AQ188" s="13"/>
      <c r="AR188" s="13"/>
      <c r="AS188" s="13"/>
      <c r="AT188" s="13"/>
      <c r="AU188" s="13"/>
      <c r="AV188" s="13"/>
      <c r="AW188" s="13"/>
      <c r="AX188" s="13"/>
      <c r="AY188" s="13"/>
      <c r="AZ188" s="13"/>
      <c r="BA188" s="13"/>
      <c r="BB188" s="13"/>
      <c r="BC188" s="13"/>
      <c r="BD188" s="13"/>
      <c r="BE188" s="13"/>
      <c r="BF188" s="13"/>
      <c r="BG188" s="13"/>
      <c r="BH188" s="13"/>
      <c r="BI188" s="13"/>
      <c r="BJ188" s="13"/>
      <c r="BK188" s="13"/>
      <c r="BL188" s="13"/>
      <c r="BM188" s="13"/>
      <c r="BN188" s="13"/>
    </row>
    <row r="189" spans="1:66" s="2" customFormat="1" ht="19.2" customHeight="1" thickBot="1" x14ac:dyDescent="0.35">
      <c r="A189" s="16"/>
      <c r="B189" s="17" t="str">
        <f>'PL.06-REV.02'!B190</f>
        <v>Sub</v>
      </c>
      <c r="C189" s="30" t="str">
        <f>'PL.06-REV.02'!C190&amp;" "&amp;'PL.06-REV.02'!D190</f>
        <v>18,04 Ürünün kategorisine atanması</v>
      </c>
      <c r="D189" s="33" t="str">
        <f>IF('PL.06-REV.02'!E190="","",'PL.06-REV.02'!E190)</f>
        <v>IT, Kurumsal İletişim</v>
      </c>
      <c r="E189" s="31">
        <f>IF(D189="","",'PL.06-REV.02'!H190)</f>
        <v>1</v>
      </c>
      <c r="F189" s="32">
        <f>IF(D189="","",'PL.06-REV.02'!F190)</f>
        <v>0</v>
      </c>
      <c r="G189" s="34">
        <f>IF(D189="","",'PL.06-REV.02'!I190)</f>
        <v>0</v>
      </c>
      <c r="H189" s="34" t="str">
        <f>IF(D189="","",'PL.06-REV.02'!J190)</f>
        <v>Enter starting date</v>
      </c>
      <c r="I189" s="8"/>
      <c r="J189" s="8"/>
      <c r="K189" s="13"/>
      <c r="L189" s="13"/>
      <c r="M189" s="13"/>
      <c r="N189" s="13"/>
      <c r="O189" s="13"/>
      <c r="P189" s="13"/>
      <c r="Q189" s="13"/>
      <c r="R189" s="13"/>
      <c r="S189" s="13"/>
      <c r="T189" s="13"/>
      <c r="U189" s="13"/>
      <c r="V189" s="13"/>
      <c r="W189" s="13"/>
      <c r="X189" s="13"/>
      <c r="Y189" s="13"/>
      <c r="Z189" s="13"/>
      <c r="AA189" s="13"/>
      <c r="AB189" s="13"/>
      <c r="AC189" s="13"/>
      <c r="AD189" s="13"/>
      <c r="AE189" s="13"/>
      <c r="AF189" s="13"/>
      <c r="AG189" s="13"/>
      <c r="AH189" s="13"/>
      <c r="AI189" s="13"/>
      <c r="AJ189" s="13"/>
      <c r="AK189" s="13"/>
      <c r="AL189" s="13"/>
      <c r="AM189" s="13"/>
      <c r="AN189" s="13"/>
      <c r="AO189" s="13"/>
      <c r="AP189" s="13"/>
      <c r="AQ189" s="13"/>
      <c r="AR189" s="13"/>
      <c r="AS189" s="13"/>
      <c r="AT189" s="13"/>
      <c r="AU189" s="13"/>
      <c r="AV189" s="13"/>
      <c r="AW189" s="13"/>
      <c r="AX189" s="13"/>
      <c r="AY189" s="13"/>
      <c r="AZ189" s="13"/>
      <c r="BA189" s="13"/>
      <c r="BB189" s="13"/>
      <c r="BC189" s="13"/>
      <c r="BD189" s="13"/>
      <c r="BE189" s="13"/>
      <c r="BF189" s="13"/>
      <c r="BG189" s="13"/>
      <c r="BH189" s="13"/>
      <c r="BI189" s="13"/>
      <c r="BJ189" s="13"/>
      <c r="BK189" s="13"/>
      <c r="BL189" s="13"/>
      <c r="BM189" s="13"/>
      <c r="BN189" s="13"/>
    </row>
    <row r="190" spans="1:66" s="2" customFormat="1" ht="19.2" customHeight="1" thickBot="1" x14ac:dyDescent="0.35">
      <c r="A190" s="16"/>
      <c r="B190" s="17" t="str">
        <f>'PL.06-REV.02'!B191</f>
        <v>Sub</v>
      </c>
      <c r="C190" s="30" t="str">
        <f>'PL.06-REV.02'!C191&amp;" "&amp;'PL.06-REV.02'!D191</f>
        <v>18,05 Ürün Ağırlığının girilmesi</v>
      </c>
      <c r="D190" s="33" t="str">
        <f>IF('PL.06-REV.02'!E191="","",'PL.06-REV.02'!E191)</f>
        <v>IT, Kurumsal İletişim</v>
      </c>
      <c r="E190" s="31">
        <f>IF(D190="","",'PL.06-REV.02'!H191)</f>
        <v>1</v>
      </c>
      <c r="F190" s="32">
        <f>IF(D190="","",'PL.06-REV.02'!F191)</f>
        <v>0</v>
      </c>
      <c r="G190" s="34">
        <f>IF(D190="","",'PL.06-REV.02'!I191)</f>
        <v>0</v>
      </c>
      <c r="H190" s="34">
        <f>IF(D190="","",'PL.06-REV.02'!J191)</f>
        <v>0</v>
      </c>
      <c r="I190" s="8"/>
      <c r="J190" s="8"/>
      <c r="K190" s="13"/>
      <c r="L190" s="13"/>
      <c r="M190" s="13"/>
      <c r="N190" s="13"/>
      <c r="O190" s="13"/>
      <c r="P190" s="13"/>
      <c r="Q190" s="13"/>
      <c r="R190" s="13"/>
      <c r="S190" s="13"/>
      <c r="T190" s="13"/>
      <c r="U190" s="13"/>
      <c r="V190" s="13"/>
      <c r="W190" s="13"/>
      <c r="X190" s="13"/>
      <c r="Y190" s="13"/>
      <c r="Z190" s="13"/>
      <c r="AA190" s="13"/>
      <c r="AB190" s="13"/>
      <c r="AC190" s="13"/>
      <c r="AD190" s="13"/>
      <c r="AE190" s="13"/>
      <c r="AF190" s="13"/>
      <c r="AG190" s="13"/>
      <c r="AH190" s="13"/>
      <c r="AI190" s="13"/>
      <c r="AJ190" s="13"/>
      <c r="AK190" s="13"/>
      <c r="AL190" s="13"/>
      <c r="AM190" s="13"/>
      <c r="AN190" s="13"/>
      <c r="AO190" s="13"/>
      <c r="AP190" s="13"/>
      <c r="AQ190" s="13"/>
      <c r="AR190" s="13"/>
      <c r="AS190" s="13"/>
      <c r="AT190" s="13"/>
      <c r="AU190" s="13"/>
      <c r="AV190" s="13"/>
      <c r="AW190" s="13"/>
      <c r="AX190" s="13"/>
      <c r="AY190" s="13"/>
      <c r="AZ190" s="13"/>
      <c r="BA190" s="13"/>
      <c r="BB190" s="13"/>
      <c r="BC190" s="13"/>
      <c r="BD190" s="13"/>
      <c r="BE190" s="13"/>
      <c r="BF190" s="13"/>
      <c r="BG190" s="13"/>
      <c r="BH190" s="13"/>
      <c r="BI190" s="13"/>
      <c r="BJ190" s="13"/>
      <c r="BK190" s="13"/>
      <c r="BL190" s="13"/>
      <c r="BM190" s="13"/>
      <c r="BN190" s="13"/>
    </row>
    <row r="191" spans="1:66" s="2" customFormat="1" ht="19.2" customHeight="1" thickBot="1" x14ac:dyDescent="0.35">
      <c r="A191" s="16"/>
      <c r="B191" s="17" t="str">
        <f>'PL.06-REV.02'!B192</f>
        <v>Sub</v>
      </c>
      <c r="C191" s="30" t="str">
        <f>'PL.06-REV.02'!C192&amp;" "&amp;'PL.06-REV.02'!D192</f>
        <v>18,06 Ürün Boyutlarının girilmesi</v>
      </c>
      <c r="D191" s="33" t="str">
        <f>IF('PL.06-REV.02'!E192="","",'PL.06-REV.02'!E192)</f>
        <v>IT, Kurumsal İletişim</v>
      </c>
      <c r="E191" s="31">
        <f>IF(D191="","",'PL.06-REV.02'!H192)</f>
        <v>1</v>
      </c>
      <c r="F191" s="32">
        <f>IF(D191="","",'PL.06-REV.02'!F192)</f>
        <v>0</v>
      </c>
      <c r="G191" s="34">
        <f>IF(D191="","",'PL.06-REV.02'!I192)</f>
        <v>0</v>
      </c>
      <c r="H191" s="34" t="str">
        <f>IF(D191="","",'PL.06-REV.02'!J192)</f>
        <v>Enter starting date</v>
      </c>
      <c r="I191" s="8"/>
      <c r="J191" s="8"/>
      <c r="K191" s="13"/>
      <c r="L191" s="13"/>
      <c r="M191" s="13"/>
      <c r="N191" s="13"/>
      <c r="O191" s="13"/>
      <c r="P191" s="13"/>
      <c r="Q191" s="13"/>
      <c r="R191" s="13"/>
      <c r="S191" s="13"/>
      <c r="T191" s="13"/>
      <c r="U191" s="13"/>
      <c r="V191" s="13"/>
      <c r="W191" s="13"/>
      <c r="X191" s="13"/>
      <c r="Y191" s="13"/>
      <c r="Z191" s="13"/>
      <c r="AA191" s="13"/>
      <c r="AB191" s="13"/>
      <c r="AC191" s="13"/>
      <c r="AD191" s="13"/>
      <c r="AE191" s="13"/>
      <c r="AF191" s="13"/>
      <c r="AG191" s="13"/>
      <c r="AH191" s="13"/>
      <c r="AI191" s="13"/>
      <c r="AJ191" s="13"/>
      <c r="AK191" s="13"/>
      <c r="AL191" s="13"/>
      <c r="AM191" s="13"/>
      <c r="AN191" s="13"/>
      <c r="AO191" s="13"/>
      <c r="AP191" s="13"/>
      <c r="AQ191" s="13"/>
      <c r="AR191" s="13"/>
      <c r="AS191" s="13"/>
      <c r="AT191" s="13"/>
      <c r="AU191" s="13"/>
      <c r="AV191" s="13"/>
      <c r="AW191" s="13"/>
      <c r="AX191" s="13"/>
      <c r="AY191" s="13"/>
      <c r="AZ191" s="13"/>
      <c r="BA191" s="13"/>
      <c r="BB191" s="13"/>
      <c r="BC191" s="13"/>
      <c r="BD191" s="13"/>
      <c r="BE191" s="13"/>
      <c r="BF191" s="13"/>
      <c r="BG191" s="13"/>
      <c r="BH191" s="13"/>
      <c r="BI191" s="13"/>
      <c r="BJ191" s="13"/>
      <c r="BK191" s="13"/>
      <c r="BL191" s="13"/>
      <c r="BM191" s="13"/>
      <c r="BN191" s="13"/>
    </row>
    <row r="192" spans="1:66" s="2" customFormat="1" ht="19.2" customHeight="1" thickBot="1" x14ac:dyDescent="0.35">
      <c r="A192" s="16"/>
      <c r="B192" s="17" t="str">
        <f>'PL.06-REV.02'!B193</f>
        <v>Sub</v>
      </c>
      <c r="C192" s="30" t="str">
        <f>'PL.06-REV.02'!C193&amp;" "&amp;'PL.06-REV.02'!D193</f>
        <v>18,07 Diğer ürün özelliklerinin (Taxonomi) girilmesi</v>
      </c>
      <c r="D192" s="33" t="str">
        <f>IF('PL.06-REV.02'!E193="","",'PL.06-REV.02'!E193)</f>
        <v>IT, Kurumsal İletişim</v>
      </c>
      <c r="E192" s="31">
        <f>IF(D192="","",'PL.06-REV.02'!H193)</f>
        <v>3</v>
      </c>
      <c r="F192" s="32">
        <f>IF(D192="","",'PL.06-REV.02'!F193)</f>
        <v>0</v>
      </c>
      <c r="G192" s="34">
        <f>IF(D192="","",'PL.06-REV.02'!I193)</f>
        <v>0</v>
      </c>
      <c r="H192" s="34" t="str">
        <f>IF(D192="","",'PL.06-REV.02'!J193)</f>
        <v>Enter starting date</v>
      </c>
      <c r="I192" s="8"/>
      <c r="J192" s="8"/>
      <c r="K192" s="13"/>
      <c r="L192" s="13"/>
      <c r="M192" s="13"/>
      <c r="N192" s="13"/>
      <c r="O192" s="13"/>
      <c r="P192" s="13"/>
      <c r="Q192" s="13"/>
      <c r="R192" s="13"/>
      <c r="S192" s="13"/>
      <c r="T192" s="13"/>
      <c r="U192" s="13"/>
      <c r="V192" s="13"/>
      <c r="W192" s="13"/>
      <c r="X192" s="13"/>
      <c r="Y192" s="13"/>
      <c r="Z192" s="13"/>
      <c r="AA192" s="13"/>
      <c r="AB192" s="13"/>
      <c r="AC192" s="13"/>
      <c r="AD192" s="13"/>
      <c r="AE192" s="13"/>
      <c r="AF192" s="13"/>
      <c r="AG192" s="13"/>
      <c r="AH192" s="13"/>
      <c r="AI192" s="13"/>
      <c r="AJ192" s="13"/>
      <c r="AK192" s="13"/>
      <c r="AL192" s="13"/>
      <c r="AM192" s="13"/>
      <c r="AN192" s="13"/>
      <c r="AO192" s="13"/>
      <c r="AP192" s="13"/>
      <c r="AQ192" s="13"/>
      <c r="AR192" s="13"/>
      <c r="AS192" s="13"/>
      <c r="AT192" s="13"/>
      <c r="AU192" s="13"/>
      <c r="AV192" s="13"/>
      <c r="AW192" s="13"/>
      <c r="AX192" s="13"/>
      <c r="AY192" s="13"/>
      <c r="AZ192" s="13"/>
      <c r="BA192" s="13"/>
      <c r="BB192" s="13"/>
      <c r="BC192" s="13"/>
      <c r="BD192" s="13"/>
      <c r="BE192" s="13"/>
      <c r="BF192" s="13"/>
      <c r="BG192" s="13"/>
      <c r="BH192" s="13"/>
      <c r="BI192" s="13"/>
      <c r="BJ192" s="13"/>
      <c r="BK192" s="13"/>
      <c r="BL192" s="13"/>
      <c r="BM192" s="13"/>
      <c r="BN192" s="13"/>
    </row>
    <row r="193" spans="1:66" s="2" customFormat="1" ht="19.2" customHeight="1" thickBot="1" x14ac:dyDescent="0.35">
      <c r="A193" s="16"/>
      <c r="B193" s="17" t="str">
        <f>'PL.06-REV.02'!B194</f>
        <v>Closure</v>
      </c>
      <c r="C193" s="30" t="str">
        <f>'PL.06-REV.02'!C194&amp;" "&amp;'PL.06-REV.02'!D194</f>
        <v>18,08 Faz Kapanışı (İleri fazların planlanan tarihlerinin revizesi / Gerçekleşme tarihlerinin girişi / Tehdit ve Fırsatların güncellenmesi, rapor hazırlanması, Arşiv güncellemesi)</v>
      </c>
      <c r="D193" s="33" t="str">
        <f>IF('PL.06-REV.02'!E194="","",'PL.06-REV.02'!E194)</f>
        <v>Proje Yöneticisi</v>
      </c>
      <c r="E193" s="31">
        <f>IF(D193="","",'PL.06-REV.02'!H194)</f>
        <v>2</v>
      </c>
      <c r="F193" s="32">
        <f>IF(D193="","",'PL.06-REV.02'!F194)</f>
        <v>0</v>
      </c>
      <c r="G193" s="34">
        <f>IF(D193="","",'PL.06-REV.02'!I194)</f>
        <v>0</v>
      </c>
      <c r="H193" s="34" t="str">
        <f>IF(D193="","",'PL.06-REV.02'!J194)</f>
        <v>Enter starting date</v>
      </c>
      <c r="I193" s="8"/>
      <c r="J193" s="8"/>
      <c r="K193" s="13"/>
      <c r="L193" s="13"/>
      <c r="M193" s="13"/>
      <c r="N193" s="13"/>
      <c r="O193" s="13"/>
      <c r="P193" s="13"/>
      <c r="Q193" s="13"/>
      <c r="R193" s="13"/>
      <c r="S193" s="13"/>
      <c r="T193" s="13"/>
      <c r="U193" s="13"/>
      <c r="V193" s="13"/>
      <c r="W193" s="13"/>
      <c r="X193" s="13"/>
      <c r="Y193" s="13"/>
      <c r="Z193" s="13"/>
      <c r="AA193" s="13"/>
      <c r="AB193" s="13"/>
      <c r="AC193" s="13"/>
      <c r="AD193" s="13"/>
      <c r="AE193" s="13"/>
      <c r="AF193" s="13"/>
      <c r="AG193" s="13"/>
      <c r="AH193" s="13"/>
      <c r="AI193" s="13"/>
      <c r="AJ193" s="13"/>
      <c r="AK193" s="13"/>
      <c r="AL193" s="13"/>
      <c r="AM193" s="13"/>
      <c r="AN193" s="13"/>
      <c r="AO193" s="13"/>
      <c r="AP193" s="13"/>
      <c r="AQ193" s="13"/>
      <c r="AR193" s="13"/>
      <c r="AS193" s="13"/>
      <c r="AT193" s="13"/>
      <c r="AU193" s="13"/>
      <c r="AV193" s="13"/>
      <c r="AW193" s="13"/>
      <c r="AX193" s="13"/>
      <c r="AY193" s="13"/>
      <c r="AZ193" s="13"/>
      <c r="BA193" s="13"/>
      <c r="BB193" s="13"/>
      <c r="BC193" s="13"/>
      <c r="BD193" s="13"/>
      <c r="BE193" s="13"/>
      <c r="BF193" s="13"/>
      <c r="BG193" s="13"/>
      <c r="BH193" s="13"/>
      <c r="BI193" s="13"/>
      <c r="BJ193" s="13"/>
      <c r="BK193" s="13"/>
      <c r="BL193" s="13"/>
      <c r="BM193" s="13"/>
      <c r="BN193" s="13"/>
    </row>
    <row r="194" spans="1:66" s="2" customFormat="1" ht="19.2" customHeight="1" thickBot="1" x14ac:dyDescent="0.35">
      <c r="A194" s="16"/>
      <c r="B194" s="17" t="str">
        <f>'PL.06-REV.02'!B195</f>
        <v>Main</v>
      </c>
      <c r="C194" s="30" t="str">
        <f>'PL.06-REV.02'!C195&amp;" "&amp;'PL.06-REV.02'!D195</f>
        <v>19 E-Commerce</v>
      </c>
      <c r="D194" s="33" t="str">
        <f>IF('PL.06-REV.02'!E195="","",'PL.06-REV.02'!E195)</f>
        <v>IT</v>
      </c>
      <c r="E194" s="31">
        <f>IF(D194="","",'PL.06-REV.02'!H195)</f>
        <v>3</v>
      </c>
      <c r="F194" s="32">
        <f>IF(D194="","",'PL.06-REV.02'!F195)</f>
        <v>0</v>
      </c>
      <c r="G194" s="34">
        <f>IF(D194="","",'PL.06-REV.02'!I195)</f>
        <v>0</v>
      </c>
      <c r="H194" s="34" t="str">
        <f>IF(D194="","",'PL.06-REV.02'!J195)</f>
        <v>Enter starting date</v>
      </c>
      <c r="I194" s="8"/>
      <c r="J194" s="8"/>
      <c r="K194" s="13"/>
      <c r="L194" s="13"/>
      <c r="M194" s="13"/>
      <c r="N194" s="13"/>
      <c r="O194" s="13"/>
      <c r="P194" s="13"/>
      <c r="Q194" s="13"/>
      <c r="R194" s="13"/>
      <c r="S194" s="13"/>
      <c r="T194" s="13"/>
      <c r="U194" s="13"/>
      <c r="V194" s="13"/>
      <c r="W194" s="13"/>
      <c r="X194" s="13"/>
      <c r="Y194" s="13"/>
      <c r="Z194" s="13"/>
      <c r="AA194" s="13"/>
      <c r="AB194" s="13"/>
      <c r="AC194" s="13"/>
      <c r="AD194" s="13"/>
      <c r="AE194" s="13"/>
      <c r="AF194" s="13"/>
      <c r="AG194" s="13"/>
      <c r="AH194" s="13"/>
      <c r="AI194" s="13"/>
      <c r="AJ194" s="13"/>
      <c r="AK194" s="13"/>
      <c r="AL194" s="13"/>
      <c r="AM194" s="13"/>
      <c r="AN194" s="13"/>
      <c r="AO194" s="13"/>
      <c r="AP194" s="13"/>
      <c r="AQ194" s="13"/>
      <c r="AR194" s="13"/>
      <c r="AS194" s="13"/>
      <c r="AT194" s="13"/>
      <c r="AU194" s="13"/>
      <c r="AV194" s="13"/>
      <c r="AW194" s="13"/>
      <c r="AX194" s="13"/>
      <c r="AY194" s="13"/>
      <c r="AZ194" s="13"/>
      <c r="BA194" s="13"/>
      <c r="BB194" s="13"/>
      <c r="BC194" s="13"/>
      <c r="BD194" s="13"/>
      <c r="BE194" s="13"/>
      <c r="BF194" s="13"/>
      <c r="BG194" s="13"/>
      <c r="BH194" s="13"/>
      <c r="BI194" s="13"/>
      <c r="BJ194" s="13"/>
      <c r="BK194" s="13"/>
      <c r="BL194" s="13"/>
      <c r="BM194" s="13"/>
      <c r="BN194" s="13"/>
    </row>
    <row r="195" spans="1:66" s="2" customFormat="1" ht="19.2" customHeight="1" thickBot="1" x14ac:dyDescent="0.35">
      <c r="A195" s="16"/>
      <c r="B195" s="17" t="str">
        <f>'PL.06-REV.02'!B196</f>
        <v>Sub</v>
      </c>
      <c r="C195" s="30" t="str">
        <f>'PL.06-REV.02'!C196&amp;" "&amp;'PL.06-REV.02'!D196</f>
        <v>19,01 Woocommerce mağaza genel ayarların yapılması</v>
      </c>
      <c r="D195" s="33" t="str">
        <f>IF('PL.06-REV.02'!E196="","",'PL.06-REV.02'!E196)</f>
        <v>IT</v>
      </c>
      <c r="E195" s="31">
        <f>IF(D195="","",'PL.06-REV.02'!H196)</f>
        <v>1</v>
      </c>
      <c r="F195" s="32">
        <f>IF(D195="","",'PL.06-REV.02'!F196)</f>
        <v>0</v>
      </c>
      <c r="G195" s="34">
        <f>IF(D195="","",'PL.06-REV.02'!I196)</f>
        <v>0</v>
      </c>
      <c r="H195" s="34">
        <f>IF(D195="","",'PL.06-REV.02'!J196)</f>
        <v>0</v>
      </c>
      <c r="I195" s="8"/>
      <c r="J195" s="8"/>
      <c r="K195" s="13"/>
      <c r="L195" s="13"/>
      <c r="M195" s="13"/>
      <c r="N195" s="13"/>
      <c r="O195" s="13"/>
      <c r="P195" s="13"/>
      <c r="Q195" s="13"/>
      <c r="R195" s="13"/>
      <c r="S195" s="13"/>
      <c r="T195" s="13"/>
      <c r="U195" s="13"/>
      <c r="V195" s="13"/>
      <c r="W195" s="13"/>
      <c r="X195" s="13"/>
      <c r="Y195" s="13"/>
      <c r="Z195" s="13"/>
      <c r="AA195" s="13"/>
      <c r="AB195" s="13"/>
      <c r="AC195" s="13"/>
      <c r="AD195" s="13"/>
      <c r="AE195" s="13"/>
      <c r="AF195" s="13"/>
      <c r="AG195" s="13"/>
      <c r="AH195" s="13"/>
      <c r="AI195" s="13"/>
      <c r="AJ195" s="13"/>
      <c r="AK195" s="13"/>
      <c r="AL195" s="13"/>
      <c r="AM195" s="13"/>
      <c r="AN195" s="13"/>
      <c r="AO195" s="13"/>
      <c r="AP195" s="13"/>
      <c r="AQ195" s="13"/>
      <c r="AR195" s="13"/>
      <c r="AS195" s="13"/>
      <c r="AT195" s="13"/>
      <c r="AU195" s="13"/>
      <c r="AV195" s="13"/>
      <c r="AW195" s="13"/>
      <c r="AX195" s="13"/>
      <c r="AY195" s="13"/>
      <c r="AZ195" s="13"/>
      <c r="BA195" s="13"/>
      <c r="BB195" s="13"/>
      <c r="BC195" s="13"/>
      <c r="BD195" s="13"/>
      <c r="BE195" s="13"/>
      <c r="BF195" s="13"/>
      <c r="BG195" s="13"/>
      <c r="BH195" s="13"/>
      <c r="BI195" s="13"/>
      <c r="BJ195" s="13"/>
      <c r="BK195" s="13"/>
      <c r="BL195" s="13"/>
      <c r="BM195" s="13"/>
      <c r="BN195" s="13"/>
    </row>
    <row r="196" spans="1:66" s="2" customFormat="1" ht="19.2" customHeight="1" thickBot="1" x14ac:dyDescent="0.35">
      <c r="A196" s="16"/>
      <c r="B196" s="17" t="str">
        <f>'PL.06-REV.02'!B197</f>
        <v>Sub</v>
      </c>
      <c r="C196" s="30" t="str">
        <f>'PL.06-REV.02'!C197&amp;" "&amp;'PL.06-REV.02'!D197</f>
        <v>19,02 Satış yapılacak ülkelerin girilmesi</v>
      </c>
      <c r="D196" s="33" t="str">
        <f>IF('PL.06-REV.02'!E197="","",'PL.06-REV.02'!E197)</f>
        <v>IT</v>
      </c>
      <c r="E196" s="31">
        <f>IF(D196="","",'PL.06-REV.02'!H197)</f>
        <v>1</v>
      </c>
      <c r="F196" s="32">
        <f>IF(D196="","",'PL.06-REV.02'!F197)</f>
        <v>0</v>
      </c>
      <c r="G196" s="34">
        <f>IF(D196="","",'PL.06-REV.02'!I197)</f>
        <v>0</v>
      </c>
      <c r="H196" s="34" t="str">
        <f>IF(D196="","",'PL.06-REV.02'!J197)</f>
        <v>Enter starting date</v>
      </c>
      <c r="I196" s="8"/>
      <c r="J196" s="8"/>
      <c r="K196" s="13"/>
      <c r="L196" s="13"/>
      <c r="M196" s="13"/>
      <c r="N196" s="13"/>
      <c r="O196" s="13"/>
      <c r="P196" s="13"/>
      <c r="Q196" s="13"/>
      <c r="R196" s="13"/>
      <c r="S196" s="13"/>
      <c r="T196" s="13"/>
      <c r="U196" s="13"/>
      <c r="V196" s="13"/>
      <c r="W196" s="13"/>
      <c r="X196" s="13"/>
      <c r="Y196" s="13"/>
      <c r="Z196" s="13"/>
      <c r="AA196" s="13"/>
      <c r="AB196" s="13"/>
      <c r="AC196" s="13"/>
      <c r="AD196" s="13"/>
      <c r="AE196" s="13"/>
      <c r="AF196" s="13"/>
      <c r="AG196" s="13"/>
      <c r="AH196" s="13"/>
      <c r="AI196" s="13"/>
      <c r="AJ196" s="13"/>
      <c r="AK196" s="13"/>
      <c r="AL196" s="13"/>
      <c r="AM196" s="13"/>
      <c r="AN196" s="13"/>
      <c r="AO196" s="13"/>
      <c r="AP196" s="13"/>
      <c r="AQ196" s="13"/>
      <c r="AR196" s="13"/>
      <c r="AS196" s="13"/>
      <c r="AT196" s="13"/>
      <c r="AU196" s="13"/>
      <c r="AV196" s="13"/>
      <c r="AW196" s="13"/>
      <c r="AX196" s="13"/>
      <c r="AY196" s="13"/>
      <c r="AZ196" s="13"/>
      <c r="BA196" s="13"/>
      <c r="BB196" s="13"/>
      <c r="BC196" s="13"/>
      <c r="BD196" s="13"/>
      <c r="BE196" s="13"/>
      <c r="BF196" s="13"/>
      <c r="BG196" s="13"/>
      <c r="BH196" s="13"/>
      <c r="BI196" s="13"/>
      <c r="BJ196" s="13"/>
      <c r="BK196" s="13"/>
      <c r="BL196" s="13"/>
      <c r="BM196" s="13"/>
      <c r="BN196" s="13"/>
    </row>
    <row r="197" spans="1:66" s="2" customFormat="1" ht="19.2" customHeight="1" thickBot="1" x14ac:dyDescent="0.35">
      <c r="A197" s="16"/>
      <c r="B197" s="17" t="str">
        <f>'PL.06-REV.02'!B198</f>
        <v>Sub</v>
      </c>
      <c r="C197" s="30" t="str">
        <f>'PL.06-REV.02'!C198&amp;" "&amp;'PL.06-REV.02'!D198</f>
        <v>19,03 Müşteri bilgileri otomatik silinme süresinin ayarlanması</v>
      </c>
      <c r="D197" s="33" t="str">
        <f>IF('PL.06-REV.02'!E198="","",'PL.06-REV.02'!E198)</f>
        <v>IT</v>
      </c>
      <c r="E197" s="31">
        <f>IF(D197="","",'PL.06-REV.02'!H198)</f>
        <v>1</v>
      </c>
      <c r="F197" s="32">
        <f>IF(D197="","",'PL.06-REV.02'!F198)</f>
        <v>0</v>
      </c>
      <c r="G197" s="34">
        <f>IF(D197="","",'PL.06-REV.02'!I198)</f>
        <v>0</v>
      </c>
      <c r="H197" s="34" t="str">
        <f>IF(D197="","",'PL.06-REV.02'!J198)</f>
        <v>Enter starting date</v>
      </c>
      <c r="I197" s="8"/>
      <c r="J197" s="8"/>
      <c r="K197" s="13"/>
      <c r="L197" s="13"/>
      <c r="M197" s="13"/>
      <c r="N197" s="13"/>
      <c r="O197" s="13"/>
      <c r="P197" s="13"/>
      <c r="Q197" s="13"/>
      <c r="R197" s="13"/>
      <c r="S197" s="13"/>
      <c r="T197" s="13"/>
      <c r="U197" s="13"/>
      <c r="V197" s="13"/>
      <c r="W197" s="13"/>
      <c r="X197" s="13"/>
      <c r="Y197" s="13"/>
      <c r="Z197" s="13"/>
      <c r="AA197" s="13"/>
      <c r="AB197" s="13"/>
      <c r="AC197" s="13"/>
      <c r="AD197" s="13"/>
      <c r="AE197" s="13"/>
      <c r="AF197" s="13"/>
      <c r="AG197" s="13"/>
      <c r="AH197" s="13"/>
      <c r="AI197" s="13"/>
      <c r="AJ197" s="13"/>
      <c r="AK197" s="13"/>
      <c r="AL197" s="13"/>
      <c r="AM197" s="13"/>
      <c r="AN197" s="13"/>
      <c r="AO197" s="13"/>
      <c r="AP197" s="13"/>
      <c r="AQ197" s="13"/>
      <c r="AR197" s="13"/>
      <c r="AS197" s="13"/>
      <c r="AT197" s="13"/>
      <c r="AU197" s="13"/>
      <c r="AV197" s="13"/>
      <c r="AW197" s="13"/>
      <c r="AX197" s="13"/>
      <c r="AY197" s="13"/>
      <c r="AZ197" s="13"/>
      <c r="BA197" s="13"/>
      <c r="BB197" s="13"/>
      <c r="BC197" s="13"/>
      <c r="BD197" s="13"/>
      <c r="BE197" s="13"/>
      <c r="BF197" s="13"/>
      <c r="BG197" s="13"/>
      <c r="BH197" s="13"/>
      <c r="BI197" s="13"/>
      <c r="BJ197" s="13"/>
      <c r="BK197" s="13"/>
      <c r="BL197" s="13"/>
      <c r="BM197" s="13"/>
      <c r="BN197" s="13"/>
    </row>
    <row r="198" spans="1:66" s="2" customFormat="1" ht="19.2" customHeight="1" thickBot="1" x14ac:dyDescent="0.35">
      <c r="A198" s="16"/>
      <c r="B198" s="17" t="str">
        <f>'PL.06-REV.02'!B199</f>
        <v>Sub</v>
      </c>
      <c r="C198" s="30" t="str">
        <f>'PL.06-REV.02'!C199&amp;" "&amp;'PL.06-REV.02'!D199</f>
        <v>19,04 Ürün Yorumlama kapatma</v>
      </c>
      <c r="D198" s="33" t="str">
        <f>IF('PL.06-REV.02'!E199="","",'PL.06-REV.02'!E199)</f>
        <v>IT</v>
      </c>
      <c r="E198" s="31">
        <f>IF(D198="","",'PL.06-REV.02'!H199)</f>
        <v>1</v>
      </c>
      <c r="F198" s="32">
        <f>IF(D198="","",'PL.06-REV.02'!F199)</f>
        <v>0</v>
      </c>
      <c r="G198" s="34">
        <f>IF(D198="","",'PL.06-REV.02'!I199)</f>
        <v>0</v>
      </c>
      <c r="H198" s="34" t="str">
        <f>IF(D198="","",'PL.06-REV.02'!J199)</f>
        <v>Enter starting date</v>
      </c>
      <c r="I198" s="8"/>
      <c r="J198" s="8"/>
      <c r="K198" s="13"/>
      <c r="L198" s="13"/>
      <c r="M198" s="13"/>
      <c r="N198" s="13"/>
      <c r="O198" s="13"/>
      <c r="P198" s="13"/>
      <c r="Q198" s="13"/>
      <c r="R198" s="13"/>
      <c r="S198" s="13"/>
      <c r="T198" s="13"/>
      <c r="U198" s="13"/>
      <c r="V198" s="13"/>
      <c r="W198" s="13"/>
      <c r="X198" s="13"/>
      <c r="Y198" s="13"/>
      <c r="Z198" s="13"/>
      <c r="AA198" s="13"/>
      <c r="AB198" s="13"/>
      <c r="AC198" s="13"/>
      <c r="AD198" s="13"/>
      <c r="AE198" s="13"/>
      <c r="AF198" s="13"/>
      <c r="AG198" s="13"/>
      <c r="AH198" s="13"/>
      <c r="AI198" s="13"/>
      <c r="AJ198" s="13"/>
      <c r="AK198" s="13"/>
      <c r="AL198" s="13"/>
      <c r="AM198" s="13"/>
      <c r="AN198" s="13"/>
      <c r="AO198" s="13"/>
      <c r="AP198" s="13"/>
      <c r="AQ198" s="13"/>
      <c r="AR198" s="13"/>
      <c r="AS198" s="13"/>
      <c r="AT198" s="13"/>
      <c r="AU198" s="13"/>
      <c r="AV198" s="13"/>
      <c r="AW198" s="13"/>
      <c r="AX198" s="13"/>
      <c r="AY198" s="13"/>
      <c r="AZ198" s="13"/>
      <c r="BA198" s="13"/>
      <c r="BB198" s="13"/>
      <c r="BC198" s="13"/>
      <c r="BD198" s="13"/>
      <c r="BE198" s="13"/>
      <c r="BF198" s="13"/>
      <c r="BG198" s="13"/>
      <c r="BH198" s="13"/>
      <c r="BI198" s="13"/>
      <c r="BJ198" s="13"/>
      <c r="BK198" s="13"/>
      <c r="BL198" s="13"/>
      <c r="BM198" s="13"/>
      <c r="BN198" s="13"/>
    </row>
    <row r="199" spans="1:66" s="2" customFormat="1" ht="19.2" customHeight="1" thickBot="1" x14ac:dyDescent="0.35">
      <c r="A199" s="16"/>
      <c r="B199" s="17" t="str">
        <f>'PL.06-REV.02'!B200</f>
        <v>Sub</v>
      </c>
      <c r="C199" s="30" t="str">
        <f>'PL.06-REV.02'!C200&amp;" "&amp;'PL.06-REV.02'!D200</f>
        <v>19,05 Ürün resmi yer tutucusu ayarlanması</v>
      </c>
      <c r="D199" s="33" t="str">
        <f>IF('PL.06-REV.02'!E200="","",'PL.06-REV.02'!E200)</f>
        <v>IT</v>
      </c>
      <c r="E199" s="31">
        <f>IF(D199="","",'PL.06-REV.02'!H200)</f>
        <v>1</v>
      </c>
      <c r="F199" s="32">
        <f>IF(D199="","",'PL.06-REV.02'!F200)</f>
        <v>0</v>
      </c>
      <c r="G199" s="34">
        <f>IF(D199="","",'PL.06-REV.02'!I200)</f>
        <v>0</v>
      </c>
      <c r="H199" s="34">
        <f>IF(D199="","",'PL.06-REV.02'!J200)</f>
        <v>0</v>
      </c>
      <c r="I199" s="8"/>
      <c r="J199" s="8"/>
      <c r="K199" s="13"/>
      <c r="L199" s="13"/>
      <c r="M199" s="13"/>
      <c r="N199" s="13"/>
      <c r="O199" s="13"/>
      <c r="P199" s="13"/>
      <c r="Q199" s="13"/>
      <c r="R199" s="13"/>
      <c r="S199" s="13"/>
      <c r="T199" s="13"/>
      <c r="U199" s="13"/>
      <c r="V199" s="13"/>
      <c r="W199" s="13"/>
      <c r="X199" s="13"/>
      <c r="Y199" s="13"/>
      <c r="Z199" s="13"/>
      <c r="AA199" s="13"/>
      <c r="AB199" s="13"/>
      <c r="AC199" s="13"/>
      <c r="AD199" s="13"/>
      <c r="AE199" s="13"/>
      <c r="AF199" s="13"/>
      <c r="AG199" s="13"/>
      <c r="AH199" s="13"/>
      <c r="AI199" s="13"/>
      <c r="AJ199" s="13"/>
      <c r="AK199" s="13"/>
      <c r="AL199" s="13"/>
      <c r="AM199" s="13"/>
      <c r="AN199" s="13"/>
      <c r="AO199" s="13"/>
      <c r="AP199" s="13"/>
      <c r="AQ199" s="13"/>
      <c r="AR199" s="13"/>
      <c r="AS199" s="13"/>
      <c r="AT199" s="13"/>
      <c r="AU199" s="13"/>
      <c r="AV199" s="13"/>
      <c r="AW199" s="13"/>
      <c r="AX199" s="13"/>
      <c r="AY199" s="13"/>
      <c r="AZ199" s="13"/>
      <c r="BA199" s="13"/>
      <c r="BB199" s="13"/>
      <c r="BC199" s="13"/>
      <c r="BD199" s="13"/>
      <c r="BE199" s="13"/>
      <c r="BF199" s="13"/>
      <c r="BG199" s="13"/>
      <c r="BH199" s="13"/>
      <c r="BI199" s="13"/>
      <c r="BJ199" s="13"/>
      <c r="BK199" s="13"/>
      <c r="BL199" s="13"/>
      <c r="BM199" s="13"/>
      <c r="BN199" s="13"/>
    </row>
    <row r="200" spans="1:66" s="2" customFormat="1" ht="19.2" customHeight="1" thickBot="1" x14ac:dyDescent="0.35">
      <c r="A200" s="16"/>
      <c r="B200" s="17" t="str">
        <f>'PL.06-REV.02'!B201</f>
        <v>Sub</v>
      </c>
      <c r="C200" s="30" t="str">
        <f>'PL.06-REV.02'!C201&amp;" "&amp;'PL.06-REV.02'!D201</f>
        <v>19,06 Add to cart davranışı ayarlanması</v>
      </c>
      <c r="D200" s="33" t="str">
        <f>IF('PL.06-REV.02'!E201="","",'PL.06-REV.02'!E201)</f>
        <v>IT</v>
      </c>
      <c r="E200" s="31">
        <f>IF(D200="","",'PL.06-REV.02'!H201)</f>
        <v>1</v>
      </c>
      <c r="F200" s="32">
        <f>IF(D200="","",'PL.06-REV.02'!F201)</f>
        <v>0</v>
      </c>
      <c r="G200" s="34">
        <f>IF(D200="","",'PL.06-REV.02'!I201)</f>
        <v>0</v>
      </c>
      <c r="H200" s="34" t="str">
        <f>IF(D200="","",'PL.06-REV.02'!J201)</f>
        <v>Enter starting date</v>
      </c>
      <c r="I200" s="8"/>
      <c r="J200" s="8"/>
      <c r="K200" s="13"/>
      <c r="L200" s="13"/>
      <c r="M200" s="13"/>
      <c r="N200" s="13"/>
      <c r="O200" s="13"/>
      <c r="P200" s="13"/>
      <c r="Q200" s="13"/>
      <c r="R200" s="13"/>
      <c r="S200" s="13"/>
      <c r="T200" s="13"/>
      <c r="U200" s="13"/>
      <c r="V200" s="13"/>
      <c r="W200" s="13"/>
      <c r="X200" s="13"/>
      <c r="Y200" s="13"/>
      <c r="Z200" s="13"/>
      <c r="AA200" s="13"/>
      <c r="AB200" s="13"/>
      <c r="AC200" s="13"/>
      <c r="AD200" s="13"/>
      <c r="AE200" s="13"/>
      <c r="AF200" s="13"/>
      <c r="AG200" s="13"/>
      <c r="AH200" s="13"/>
      <c r="AI200" s="13"/>
      <c r="AJ200" s="13"/>
      <c r="AK200" s="13"/>
      <c r="AL200" s="13"/>
      <c r="AM200" s="13"/>
      <c r="AN200" s="13"/>
      <c r="AO200" s="13"/>
      <c r="AP200" s="13"/>
      <c r="AQ200" s="13"/>
      <c r="AR200" s="13"/>
      <c r="AS200" s="13"/>
      <c r="AT200" s="13"/>
      <c r="AU200" s="13"/>
      <c r="AV200" s="13"/>
      <c r="AW200" s="13"/>
      <c r="AX200" s="13"/>
      <c r="AY200" s="13"/>
      <c r="AZ200" s="13"/>
      <c r="BA200" s="13"/>
      <c r="BB200" s="13"/>
      <c r="BC200" s="13"/>
      <c r="BD200" s="13"/>
      <c r="BE200" s="13"/>
      <c r="BF200" s="13"/>
      <c r="BG200" s="13"/>
      <c r="BH200" s="13"/>
      <c r="BI200" s="13"/>
      <c r="BJ200" s="13"/>
      <c r="BK200" s="13"/>
      <c r="BL200" s="13"/>
      <c r="BM200" s="13"/>
      <c r="BN200" s="13"/>
    </row>
    <row r="201" spans="1:66" s="2" customFormat="1" ht="19.2" customHeight="1" thickBot="1" x14ac:dyDescent="0.35">
      <c r="A201" s="16"/>
      <c r="B201" s="17" t="str">
        <f>'PL.06-REV.02'!B202</f>
        <v>Closure</v>
      </c>
      <c r="C201" s="30" t="str">
        <f>'PL.06-REV.02'!C202&amp;" "&amp;'PL.06-REV.02'!D202</f>
        <v>19,07 Faz Kapanışı (İleri fazların planlanan tarihlerinin revizesi / Gerçekleşme tarihlerinin girişi / Tehdit ve Fırsatların güncellenmesi, rapor hazırlanması, Arşiv güncellemesi)</v>
      </c>
      <c r="D201" s="33" t="str">
        <f>IF('PL.06-REV.02'!E202="","",'PL.06-REV.02'!E202)</f>
        <v>Proje Yöneticisi</v>
      </c>
      <c r="E201" s="31">
        <f>IF(D201="","",'PL.06-REV.02'!H202)</f>
        <v>2</v>
      </c>
      <c r="F201" s="32">
        <f>IF(D201="","",'PL.06-REV.02'!F202)</f>
        <v>0</v>
      </c>
      <c r="G201" s="34">
        <f>IF(D201="","",'PL.06-REV.02'!I202)</f>
        <v>0</v>
      </c>
      <c r="H201" s="34" t="str">
        <f>IF(D201="","",'PL.06-REV.02'!J202)</f>
        <v>Enter starting date</v>
      </c>
      <c r="I201" s="8"/>
      <c r="J201" s="8"/>
      <c r="K201" s="13"/>
      <c r="L201" s="13"/>
      <c r="M201" s="13"/>
      <c r="N201" s="13"/>
      <c r="O201" s="13"/>
      <c r="P201" s="13"/>
      <c r="Q201" s="13"/>
      <c r="R201" s="13"/>
      <c r="S201" s="13"/>
      <c r="T201" s="13"/>
      <c r="U201" s="13"/>
      <c r="V201" s="13"/>
      <c r="W201" s="13"/>
      <c r="X201" s="13"/>
      <c r="Y201" s="13"/>
      <c r="Z201" s="13"/>
      <c r="AA201" s="13"/>
      <c r="AB201" s="13"/>
      <c r="AC201" s="13"/>
      <c r="AD201" s="13"/>
      <c r="AE201" s="13"/>
      <c r="AF201" s="13"/>
      <c r="AG201" s="13"/>
      <c r="AH201" s="13"/>
      <c r="AI201" s="13"/>
      <c r="AJ201" s="13"/>
      <c r="AK201" s="13"/>
      <c r="AL201" s="13"/>
      <c r="AM201" s="13"/>
      <c r="AN201" s="13"/>
      <c r="AO201" s="13"/>
      <c r="AP201" s="13"/>
      <c r="AQ201" s="13"/>
      <c r="AR201" s="13"/>
      <c r="AS201" s="13"/>
      <c r="AT201" s="13"/>
      <c r="AU201" s="13"/>
      <c r="AV201" s="13"/>
      <c r="AW201" s="13"/>
      <c r="AX201" s="13"/>
      <c r="AY201" s="13"/>
      <c r="AZ201" s="13"/>
      <c r="BA201" s="13"/>
      <c r="BB201" s="13"/>
      <c r="BC201" s="13"/>
      <c r="BD201" s="13"/>
      <c r="BE201" s="13"/>
      <c r="BF201" s="13"/>
      <c r="BG201" s="13"/>
      <c r="BH201" s="13"/>
      <c r="BI201" s="13"/>
      <c r="BJ201" s="13"/>
      <c r="BK201" s="13"/>
      <c r="BL201" s="13"/>
      <c r="BM201" s="13"/>
      <c r="BN201" s="13"/>
    </row>
    <row r="202" spans="1:66" s="2" customFormat="1" ht="19.2" customHeight="1" thickBot="1" x14ac:dyDescent="0.35">
      <c r="A202" s="16"/>
      <c r="B202" s="17" t="str">
        <f>'PL.06-REV.02'!B203</f>
        <v>Main</v>
      </c>
      <c r="C202" s="30" t="str">
        <f>'PL.06-REV.02'!C203&amp;" "&amp;'PL.06-REV.02'!D203</f>
        <v>20 E-Commerce Entegrasyon</v>
      </c>
      <c r="D202" s="33" t="str">
        <f>IF('PL.06-REV.02'!E203="","",'PL.06-REV.02'!E203)</f>
        <v>IT</v>
      </c>
      <c r="E202" s="31">
        <f>IF(D202="","",'PL.06-REV.02'!H203)</f>
        <v>15</v>
      </c>
      <c r="F202" s="32">
        <f>IF(D202="","",'PL.06-REV.02'!F203)</f>
        <v>0</v>
      </c>
      <c r="G202" s="34">
        <f>IF(D202="","",'PL.06-REV.02'!I203)</f>
        <v>0</v>
      </c>
      <c r="H202" s="34" t="str">
        <f>IF(D202="","",'PL.06-REV.02'!J203)</f>
        <v>Enter starting date</v>
      </c>
      <c r="I202" s="8"/>
      <c r="J202" s="8"/>
      <c r="K202" s="13"/>
      <c r="L202" s="13"/>
      <c r="M202" s="13"/>
      <c r="N202" s="13"/>
      <c r="O202" s="13"/>
      <c r="P202" s="13"/>
      <c r="Q202" s="13"/>
      <c r="R202" s="13"/>
      <c r="S202" s="13"/>
      <c r="T202" s="13"/>
      <c r="U202" s="13"/>
      <c r="V202" s="13"/>
      <c r="W202" s="13"/>
      <c r="X202" s="13"/>
      <c r="Y202" s="13"/>
      <c r="Z202" s="13"/>
      <c r="AA202" s="13"/>
      <c r="AB202" s="13"/>
      <c r="AC202" s="13"/>
      <c r="AD202" s="13"/>
      <c r="AE202" s="13"/>
      <c r="AF202" s="13"/>
      <c r="AG202" s="13"/>
      <c r="AH202" s="13"/>
      <c r="AI202" s="13"/>
      <c r="AJ202" s="13"/>
      <c r="AK202" s="13"/>
      <c r="AL202" s="13"/>
      <c r="AM202" s="13"/>
      <c r="AN202" s="13"/>
      <c r="AO202" s="13"/>
      <c r="AP202" s="13"/>
      <c r="AQ202" s="13"/>
      <c r="AR202" s="13"/>
      <c r="AS202" s="13"/>
      <c r="AT202" s="13"/>
      <c r="AU202" s="13"/>
      <c r="AV202" s="13"/>
      <c r="AW202" s="13"/>
      <c r="AX202" s="13"/>
      <c r="AY202" s="13"/>
      <c r="AZ202" s="13"/>
      <c r="BA202" s="13"/>
      <c r="BB202" s="13"/>
      <c r="BC202" s="13"/>
      <c r="BD202" s="13"/>
      <c r="BE202" s="13"/>
      <c r="BF202" s="13"/>
      <c r="BG202" s="13"/>
      <c r="BH202" s="13"/>
      <c r="BI202" s="13"/>
      <c r="BJ202" s="13"/>
      <c r="BK202" s="13"/>
      <c r="BL202" s="13"/>
      <c r="BM202" s="13"/>
      <c r="BN202" s="13"/>
    </row>
    <row r="203" spans="1:66" s="2" customFormat="1" ht="19.2" customHeight="1" thickBot="1" x14ac:dyDescent="0.35">
      <c r="A203" s="16"/>
      <c r="B203" s="17" t="str">
        <f>'PL.06-REV.02'!B204</f>
        <v>Sub</v>
      </c>
      <c r="C203" s="30" t="str">
        <f>'PL.06-REV.02'!C204&amp;" "&amp;'PL.06-REV.02'!D204</f>
        <v>20,01 Teslimat Entegrasyonu seçilmesi ve sözleşme yapılması</v>
      </c>
      <c r="D203" s="33" t="str">
        <f>IF('PL.06-REV.02'!E204="","",'PL.06-REV.02'!E204)</f>
        <v>Mağaza Müdürü</v>
      </c>
      <c r="E203" s="31">
        <f>IF(D203="","",'PL.06-REV.02'!H204)</f>
        <v>5</v>
      </c>
      <c r="F203" s="32">
        <f>IF(D203="","",'PL.06-REV.02'!F204)</f>
        <v>0</v>
      </c>
      <c r="G203" s="34">
        <f>IF(D203="","",'PL.06-REV.02'!I204)</f>
        <v>0</v>
      </c>
      <c r="H203" s="34" t="str">
        <f>IF(D203="","",'PL.06-REV.02'!J204)</f>
        <v>Enter starting date</v>
      </c>
      <c r="I203" s="8"/>
      <c r="J203" s="8"/>
      <c r="K203" s="13"/>
      <c r="L203" s="13"/>
      <c r="M203" s="13"/>
      <c r="N203" s="13"/>
      <c r="O203" s="13"/>
      <c r="P203" s="13"/>
      <c r="Q203" s="13"/>
      <c r="R203" s="13"/>
      <c r="S203" s="13"/>
      <c r="T203" s="13"/>
      <c r="U203" s="13"/>
      <c r="V203" s="13"/>
      <c r="W203" s="13"/>
      <c r="X203" s="13"/>
      <c r="Y203" s="13"/>
      <c r="Z203" s="13"/>
      <c r="AA203" s="13"/>
      <c r="AB203" s="13"/>
      <c r="AC203" s="13"/>
      <c r="AD203" s="13"/>
      <c r="AE203" s="13"/>
      <c r="AF203" s="13"/>
      <c r="AG203" s="13"/>
      <c r="AH203" s="13"/>
      <c r="AI203" s="13"/>
      <c r="AJ203" s="13"/>
      <c r="AK203" s="13"/>
      <c r="AL203" s="13"/>
      <c r="AM203" s="13"/>
      <c r="AN203" s="13"/>
      <c r="AO203" s="13"/>
      <c r="AP203" s="13"/>
      <c r="AQ203" s="13"/>
      <c r="AR203" s="13"/>
      <c r="AS203" s="13"/>
      <c r="AT203" s="13"/>
      <c r="AU203" s="13"/>
      <c r="AV203" s="13"/>
      <c r="AW203" s="13"/>
      <c r="AX203" s="13"/>
      <c r="AY203" s="13"/>
      <c r="AZ203" s="13"/>
      <c r="BA203" s="13"/>
      <c r="BB203" s="13"/>
      <c r="BC203" s="13"/>
      <c r="BD203" s="13"/>
      <c r="BE203" s="13"/>
      <c r="BF203" s="13"/>
      <c r="BG203" s="13"/>
      <c r="BH203" s="13"/>
      <c r="BI203" s="13"/>
      <c r="BJ203" s="13"/>
      <c r="BK203" s="13"/>
      <c r="BL203" s="13"/>
      <c r="BM203" s="13"/>
      <c r="BN203" s="13"/>
    </row>
    <row r="204" spans="1:66" s="2" customFormat="1" ht="19.2" customHeight="1" thickBot="1" x14ac:dyDescent="0.35">
      <c r="A204" s="16"/>
      <c r="B204" s="17" t="str">
        <f>'PL.06-REV.02'!B205</f>
        <v>Sub</v>
      </c>
      <c r="C204" s="30" t="str">
        <f>'PL.06-REV.02'!C205&amp;" "&amp;'PL.06-REV.02'!D205</f>
        <v>20,02 Ödeme Entegrasyonu seçilmesi ve sözleşme yapılması</v>
      </c>
      <c r="D204" s="33" t="str">
        <f>IF('PL.06-REV.02'!E205="","",'PL.06-REV.02'!E205)</f>
        <v>Mağaza Müdürü</v>
      </c>
      <c r="E204" s="31">
        <f>IF(D204="","",'PL.06-REV.02'!H205)</f>
        <v>5</v>
      </c>
      <c r="F204" s="32">
        <f>IF(D204="","",'PL.06-REV.02'!F205)</f>
        <v>0</v>
      </c>
      <c r="G204" s="34">
        <f>IF(D204="","",'PL.06-REV.02'!I205)</f>
        <v>0</v>
      </c>
      <c r="H204" s="34" t="str">
        <f>IF(D204="","",'PL.06-REV.02'!J205)</f>
        <v>Enter starting date</v>
      </c>
      <c r="I204" s="8"/>
      <c r="J204" s="8"/>
      <c r="K204" s="13"/>
      <c r="L204" s="13"/>
      <c r="M204" s="13"/>
      <c r="N204" s="13"/>
      <c r="O204" s="13"/>
      <c r="P204" s="13"/>
      <c r="Q204" s="13"/>
      <c r="R204" s="13"/>
      <c r="S204" s="13"/>
      <c r="T204" s="13"/>
      <c r="U204" s="13"/>
      <c r="V204" s="13"/>
      <c r="W204" s="13"/>
      <c r="X204" s="13"/>
      <c r="Y204" s="13"/>
      <c r="Z204" s="13"/>
      <c r="AA204" s="13"/>
      <c r="AB204" s="13"/>
      <c r="AC204" s="13"/>
      <c r="AD204" s="13"/>
      <c r="AE204" s="13"/>
      <c r="AF204" s="13"/>
      <c r="AG204" s="13"/>
      <c r="AH204" s="13"/>
      <c r="AI204" s="13"/>
      <c r="AJ204" s="13"/>
      <c r="AK204" s="13"/>
      <c r="AL204" s="13"/>
      <c r="AM204" s="13"/>
      <c r="AN204" s="13"/>
      <c r="AO204" s="13"/>
      <c r="AP204" s="13"/>
      <c r="AQ204" s="13"/>
      <c r="AR204" s="13"/>
      <c r="AS204" s="13"/>
      <c r="AT204" s="13"/>
      <c r="AU204" s="13"/>
      <c r="AV204" s="13"/>
      <c r="AW204" s="13"/>
      <c r="AX204" s="13"/>
      <c r="AY204" s="13"/>
      <c r="AZ204" s="13"/>
      <c r="BA204" s="13"/>
      <c r="BB204" s="13"/>
      <c r="BC204" s="13"/>
      <c r="BD204" s="13"/>
      <c r="BE204" s="13"/>
      <c r="BF204" s="13"/>
      <c r="BG204" s="13"/>
      <c r="BH204" s="13"/>
      <c r="BI204" s="13"/>
      <c r="BJ204" s="13"/>
      <c r="BK204" s="13"/>
      <c r="BL204" s="13"/>
      <c r="BM204" s="13"/>
      <c r="BN204" s="13"/>
    </row>
    <row r="205" spans="1:66" s="2" customFormat="1" ht="19.2" customHeight="1" thickBot="1" x14ac:dyDescent="0.35">
      <c r="A205" s="16"/>
      <c r="B205" s="17" t="str">
        <f>'PL.06-REV.02'!B206</f>
        <v>Sub</v>
      </c>
      <c r="C205" s="30" t="str">
        <f>'PL.06-REV.02'!C206&amp;" "&amp;'PL.06-REV.02'!D206</f>
        <v xml:space="preserve">20,03 Woocommerce ve Recapcta Entegrasyonu </v>
      </c>
      <c r="D205" s="33" t="str">
        <f>IF('PL.06-REV.02'!E206="","",'PL.06-REV.02'!E206)</f>
        <v>IT</v>
      </c>
      <c r="E205" s="31">
        <f>IF(D205="","",'PL.06-REV.02'!H206)</f>
        <v>1</v>
      </c>
      <c r="F205" s="32">
        <f>IF(D205="","",'PL.06-REV.02'!F206)</f>
        <v>0</v>
      </c>
      <c r="G205" s="34">
        <f>IF(D205="","",'PL.06-REV.02'!I206)</f>
        <v>0</v>
      </c>
      <c r="H205" s="34">
        <f>IF(D205="","",'PL.06-REV.02'!J206)</f>
        <v>0</v>
      </c>
      <c r="I205" s="8"/>
      <c r="J205" s="8"/>
      <c r="K205" s="13"/>
      <c r="L205" s="13"/>
      <c r="M205" s="13"/>
      <c r="N205" s="13"/>
      <c r="O205" s="13"/>
      <c r="P205" s="13"/>
      <c r="Q205" s="13"/>
      <c r="R205" s="13"/>
      <c r="S205" s="13"/>
      <c r="T205" s="13"/>
      <c r="U205" s="13"/>
      <c r="V205" s="13"/>
      <c r="W205" s="13"/>
      <c r="X205" s="13"/>
      <c r="Y205" s="13"/>
      <c r="Z205" s="13"/>
      <c r="AA205" s="13"/>
      <c r="AB205" s="13"/>
      <c r="AC205" s="13"/>
      <c r="AD205" s="13"/>
      <c r="AE205" s="13"/>
      <c r="AF205" s="13"/>
      <c r="AG205" s="13"/>
      <c r="AH205" s="13"/>
      <c r="AI205" s="13"/>
      <c r="AJ205" s="13"/>
      <c r="AK205" s="13"/>
      <c r="AL205" s="13"/>
      <c r="AM205" s="13"/>
      <c r="AN205" s="13"/>
      <c r="AO205" s="13"/>
      <c r="AP205" s="13"/>
      <c r="AQ205" s="13"/>
      <c r="AR205" s="13"/>
      <c r="AS205" s="13"/>
      <c r="AT205" s="13"/>
      <c r="AU205" s="13"/>
      <c r="AV205" s="13"/>
      <c r="AW205" s="13"/>
      <c r="AX205" s="13"/>
      <c r="AY205" s="13"/>
      <c r="AZ205" s="13"/>
      <c r="BA205" s="13"/>
      <c r="BB205" s="13"/>
      <c r="BC205" s="13"/>
      <c r="BD205" s="13"/>
      <c r="BE205" s="13"/>
      <c r="BF205" s="13"/>
      <c r="BG205" s="13"/>
      <c r="BH205" s="13"/>
      <c r="BI205" s="13"/>
      <c r="BJ205" s="13"/>
      <c r="BK205" s="13"/>
      <c r="BL205" s="13"/>
      <c r="BM205" s="13"/>
      <c r="BN205" s="13"/>
    </row>
    <row r="206" spans="1:66" s="2" customFormat="1" ht="19.2" customHeight="1" thickBot="1" x14ac:dyDescent="0.35">
      <c r="A206" s="16"/>
      <c r="B206" s="17" t="str">
        <f>'PL.06-REV.02'!B207</f>
        <v>Sub</v>
      </c>
      <c r="C206" s="30" t="str">
        <f>'PL.06-REV.02'!C207&amp;" "&amp;'PL.06-REV.02'!D207</f>
        <v xml:space="preserve">20,04 Woocommerce ve Ödeme Entegrasyonu </v>
      </c>
      <c r="D206" s="33" t="str">
        <f>IF('PL.06-REV.02'!E207="","",'PL.06-REV.02'!E207)</f>
        <v>IT</v>
      </c>
      <c r="E206" s="31">
        <f>IF(D206="","",'PL.06-REV.02'!H207)</f>
        <v>1</v>
      </c>
      <c r="F206" s="32">
        <f>IF(D206="","",'PL.06-REV.02'!F207)</f>
        <v>0</v>
      </c>
      <c r="G206" s="34">
        <f>IF(D206="","",'PL.06-REV.02'!I207)</f>
        <v>0</v>
      </c>
      <c r="H206" s="34" t="str">
        <f>IF(D206="","",'PL.06-REV.02'!J207)</f>
        <v>Enter starting date</v>
      </c>
      <c r="I206" s="8"/>
      <c r="J206" s="8"/>
      <c r="K206" s="13"/>
      <c r="L206" s="13"/>
      <c r="M206" s="13"/>
      <c r="N206" s="13"/>
      <c r="O206" s="13"/>
      <c r="P206" s="13"/>
      <c r="Q206" s="13"/>
      <c r="R206" s="13"/>
      <c r="S206" s="13"/>
      <c r="T206" s="13"/>
      <c r="U206" s="13"/>
      <c r="V206" s="13"/>
      <c r="W206" s="13"/>
      <c r="X206" s="13"/>
      <c r="Y206" s="13"/>
      <c r="Z206" s="13"/>
      <c r="AA206" s="13"/>
      <c r="AB206" s="13"/>
      <c r="AC206" s="13"/>
      <c r="AD206" s="13"/>
      <c r="AE206" s="13"/>
      <c r="AF206" s="13"/>
      <c r="AG206" s="13"/>
      <c r="AH206" s="13"/>
      <c r="AI206" s="13"/>
      <c r="AJ206" s="13"/>
      <c r="AK206" s="13"/>
      <c r="AL206" s="13"/>
      <c r="AM206" s="13"/>
      <c r="AN206" s="13"/>
      <c r="AO206" s="13"/>
      <c r="AP206" s="13"/>
      <c r="AQ206" s="13"/>
      <c r="AR206" s="13"/>
      <c r="AS206" s="13"/>
      <c r="AT206" s="13"/>
      <c r="AU206" s="13"/>
      <c r="AV206" s="13"/>
      <c r="AW206" s="13"/>
      <c r="AX206" s="13"/>
      <c r="AY206" s="13"/>
      <c r="AZ206" s="13"/>
      <c r="BA206" s="13"/>
      <c r="BB206" s="13"/>
      <c r="BC206" s="13"/>
      <c r="BD206" s="13"/>
      <c r="BE206" s="13"/>
      <c r="BF206" s="13"/>
      <c r="BG206" s="13"/>
      <c r="BH206" s="13"/>
      <c r="BI206" s="13"/>
      <c r="BJ206" s="13"/>
      <c r="BK206" s="13"/>
      <c r="BL206" s="13"/>
      <c r="BM206" s="13"/>
      <c r="BN206" s="13"/>
    </row>
    <row r="207" spans="1:66" s="2" customFormat="1" ht="19.2" customHeight="1" thickBot="1" x14ac:dyDescent="0.35">
      <c r="A207" s="16"/>
      <c r="B207" s="17" t="str">
        <f>'PL.06-REV.02'!B208</f>
        <v>Sub</v>
      </c>
      <c r="C207" s="30" t="str">
        <f>'PL.06-REV.02'!C208&amp;" "&amp;'PL.06-REV.02'!D208</f>
        <v>20,05 Woocommerce ve Teslimat Entegrasyonu</v>
      </c>
      <c r="D207" s="33" t="str">
        <f>IF('PL.06-REV.02'!E208="","",'PL.06-REV.02'!E208)</f>
        <v>IT</v>
      </c>
      <c r="E207" s="31">
        <f>IF(D207="","",'PL.06-REV.02'!H208)</f>
        <v>1</v>
      </c>
      <c r="F207" s="32">
        <f>IF(D207="","",'PL.06-REV.02'!F208)</f>
        <v>0</v>
      </c>
      <c r="G207" s="34">
        <f>IF(D207="","",'PL.06-REV.02'!I208)</f>
        <v>0</v>
      </c>
      <c r="H207" s="34" t="str">
        <f>IF(D207="","",'PL.06-REV.02'!J208)</f>
        <v>Enter starting date</v>
      </c>
      <c r="I207" s="8"/>
      <c r="J207" s="8"/>
      <c r="K207" s="13"/>
      <c r="L207" s="13"/>
      <c r="M207" s="13"/>
      <c r="N207" s="13"/>
      <c r="O207" s="13"/>
      <c r="P207" s="13"/>
      <c r="Q207" s="13"/>
      <c r="R207" s="13"/>
      <c r="S207" s="13"/>
      <c r="T207" s="13"/>
      <c r="U207" s="13"/>
      <c r="V207" s="13"/>
      <c r="W207" s="13"/>
      <c r="X207" s="13"/>
      <c r="Y207" s="13"/>
      <c r="Z207" s="13"/>
      <c r="AA207" s="13"/>
      <c r="AB207" s="13"/>
      <c r="AC207" s="13"/>
      <c r="AD207" s="13"/>
      <c r="AE207" s="13"/>
      <c r="AF207" s="13"/>
      <c r="AG207" s="13"/>
      <c r="AH207" s="13"/>
      <c r="AI207" s="13"/>
      <c r="AJ207" s="13"/>
      <c r="AK207" s="13"/>
      <c r="AL207" s="13"/>
      <c r="AM207" s="13"/>
      <c r="AN207" s="13"/>
      <c r="AO207" s="13"/>
      <c r="AP207" s="13"/>
      <c r="AQ207" s="13"/>
      <c r="AR207" s="13"/>
      <c r="AS207" s="13"/>
      <c r="AT207" s="13"/>
      <c r="AU207" s="13"/>
      <c r="AV207" s="13"/>
      <c r="AW207" s="13"/>
      <c r="AX207" s="13"/>
      <c r="AY207" s="13"/>
      <c r="AZ207" s="13"/>
      <c r="BA207" s="13"/>
      <c r="BB207" s="13"/>
      <c r="BC207" s="13"/>
      <c r="BD207" s="13"/>
      <c r="BE207" s="13"/>
      <c r="BF207" s="13"/>
      <c r="BG207" s="13"/>
      <c r="BH207" s="13"/>
      <c r="BI207" s="13"/>
      <c r="BJ207" s="13"/>
      <c r="BK207" s="13"/>
      <c r="BL207" s="13"/>
      <c r="BM207" s="13"/>
      <c r="BN207" s="13"/>
    </row>
    <row r="208" spans="1:66" s="2" customFormat="1" ht="19.2" customHeight="1" thickBot="1" x14ac:dyDescent="0.35">
      <c r="A208" s="16"/>
      <c r="B208" s="17" t="str">
        <f>'PL.06-REV.02'!B209</f>
        <v>Sub</v>
      </c>
      <c r="C208" s="30" t="str">
        <f>'PL.06-REV.02'!C209&amp;" "&amp;'PL.06-REV.02'!D209</f>
        <v xml:space="preserve">20,06 Woocommerce ve Google Analytics Entegrasyonu </v>
      </c>
      <c r="D208" s="33" t="str">
        <f>IF('PL.06-REV.02'!E209="","",'PL.06-REV.02'!E209)</f>
        <v>IT</v>
      </c>
      <c r="E208" s="31">
        <f>IF(D208="","",'PL.06-REV.02'!H209)</f>
        <v>1</v>
      </c>
      <c r="F208" s="32">
        <f>IF(D208="","",'PL.06-REV.02'!F209)</f>
        <v>0</v>
      </c>
      <c r="G208" s="34">
        <f>IF(D208="","",'PL.06-REV.02'!I209)</f>
        <v>0</v>
      </c>
      <c r="H208" s="34" t="str">
        <f>IF(D208="","",'PL.06-REV.02'!J209)</f>
        <v>Enter starting date</v>
      </c>
      <c r="I208" s="8"/>
      <c r="J208" s="8"/>
      <c r="K208" s="13"/>
      <c r="L208" s="13"/>
      <c r="M208" s="13"/>
      <c r="N208" s="13"/>
      <c r="O208" s="13"/>
      <c r="P208" s="13"/>
      <c r="Q208" s="13"/>
      <c r="R208" s="13"/>
      <c r="S208" s="13"/>
      <c r="T208" s="13"/>
      <c r="U208" s="13"/>
      <c r="V208" s="13"/>
      <c r="W208" s="13"/>
      <c r="X208" s="13"/>
      <c r="Y208" s="13"/>
      <c r="Z208" s="13"/>
      <c r="AA208" s="13"/>
      <c r="AB208" s="13"/>
      <c r="AC208" s="13"/>
      <c r="AD208" s="13"/>
      <c r="AE208" s="13"/>
      <c r="AF208" s="13"/>
      <c r="AG208" s="13"/>
      <c r="AH208" s="13"/>
      <c r="AI208" s="13"/>
      <c r="AJ208" s="13"/>
      <c r="AK208" s="13"/>
      <c r="AL208" s="13"/>
      <c r="AM208" s="13"/>
      <c r="AN208" s="13"/>
      <c r="AO208" s="13"/>
      <c r="AP208" s="13"/>
      <c r="AQ208" s="13"/>
      <c r="AR208" s="13"/>
      <c r="AS208" s="13"/>
      <c r="AT208" s="13"/>
      <c r="AU208" s="13"/>
      <c r="AV208" s="13"/>
      <c r="AW208" s="13"/>
      <c r="AX208" s="13"/>
      <c r="AY208" s="13"/>
      <c r="AZ208" s="13"/>
      <c r="BA208" s="13"/>
      <c r="BB208" s="13"/>
      <c r="BC208" s="13"/>
      <c r="BD208" s="13"/>
      <c r="BE208" s="13"/>
      <c r="BF208" s="13"/>
      <c r="BG208" s="13"/>
      <c r="BH208" s="13"/>
      <c r="BI208" s="13"/>
      <c r="BJ208" s="13"/>
      <c r="BK208" s="13"/>
      <c r="BL208" s="13"/>
      <c r="BM208" s="13"/>
      <c r="BN208" s="13"/>
    </row>
    <row r="209" spans="1:66" s="2" customFormat="1" ht="19.2" customHeight="1" thickBot="1" x14ac:dyDescent="0.35">
      <c r="A209" s="16"/>
      <c r="B209" s="17" t="str">
        <f>'PL.06-REV.02'!B210</f>
        <v>Sub</v>
      </c>
      <c r="C209" s="30" t="str">
        <f>'PL.06-REV.02'!C210&amp;" "&amp;'PL.06-REV.02'!D210</f>
        <v>20,07 Woocommerce ve ilgili sayfaların entegrasyonu</v>
      </c>
      <c r="D209" s="33" t="str">
        <f>IF('PL.06-REV.02'!E210="","",'PL.06-REV.02'!E210)</f>
        <v>IT</v>
      </c>
      <c r="E209" s="31">
        <f>IF(D209="","",'PL.06-REV.02'!H210)</f>
        <v>1</v>
      </c>
      <c r="F209" s="32">
        <f>IF(D209="","",'PL.06-REV.02'!F210)</f>
        <v>0</v>
      </c>
      <c r="G209" s="34">
        <f>IF(D209="","",'PL.06-REV.02'!I210)</f>
        <v>0</v>
      </c>
      <c r="H209" s="34" t="str">
        <f>IF(D209="","",'PL.06-REV.02'!J210)</f>
        <v>Enter starting date</v>
      </c>
      <c r="I209" s="8"/>
      <c r="J209" s="8"/>
      <c r="K209" s="13"/>
      <c r="L209" s="13"/>
      <c r="M209" s="13"/>
      <c r="N209" s="13"/>
      <c r="O209" s="13"/>
      <c r="P209" s="13"/>
      <c r="Q209" s="13"/>
      <c r="R209" s="13"/>
      <c r="S209" s="13"/>
      <c r="T209" s="13"/>
      <c r="U209" s="13"/>
      <c r="V209" s="13"/>
      <c r="W209" s="13"/>
      <c r="X209" s="13"/>
      <c r="Y209" s="13"/>
      <c r="Z209" s="13"/>
      <c r="AA209" s="13"/>
      <c r="AB209" s="13"/>
      <c r="AC209" s="13"/>
      <c r="AD209" s="13"/>
      <c r="AE209" s="13"/>
      <c r="AF209" s="13"/>
      <c r="AG209" s="13"/>
      <c r="AH209" s="13"/>
      <c r="AI209" s="13"/>
      <c r="AJ209" s="13"/>
      <c r="AK209" s="13"/>
      <c r="AL209" s="13"/>
      <c r="AM209" s="13"/>
      <c r="AN209" s="13"/>
      <c r="AO209" s="13"/>
      <c r="AP209" s="13"/>
      <c r="AQ209" s="13"/>
      <c r="AR209" s="13"/>
      <c r="AS209" s="13"/>
      <c r="AT209" s="13"/>
      <c r="AU209" s="13"/>
      <c r="AV209" s="13"/>
      <c r="AW209" s="13"/>
      <c r="AX209" s="13"/>
      <c r="AY209" s="13"/>
      <c r="AZ209" s="13"/>
      <c r="BA209" s="13"/>
      <c r="BB209" s="13"/>
      <c r="BC209" s="13"/>
      <c r="BD209" s="13"/>
      <c r="BE209" s="13"/>
      <c r="BF209" s="13"/>
      <c r="BG209" s="13"/>
      <c r="BH209" s="13"/>
      <c r="BI209" s="13"/>
      <c r="BJ209" s="13"/>
      <c r="BK209" s="13"/>
      <c r="BL209" s="13"/>
      <c r="BM209" s="13"/>
      <c r="BN209" s="13"/>
    </row>
    <row r="210" spans="1:66" s="2" customFormat="1" ht="19.2" customHeight="1" thickBot="1" x14ac:dyDescent="0.35">
      <c r="A210" s="16"/>
      <c r="B210" s="17" t="str">
        <f>'PL.06-REV.02'!B211</f>
        <v>Closure</v>
      </c>
      <c r="C210" s="30" t="str">
        <f>'PL.06-REV.02'!C211&amp;" "&amp;'PL.06-REV.02'!D211</f>
        <v>20,08 Faz Kapanışı (İleri fazların planlanan tarihlerinin revizesi / Gerçekleşme tarihlerinin girişi / Tehdit ve Fırsatların güncellenmesi, rapor hazırlanması, Arşiv güncellemesi)</v>
      </c>
      <c r="D210" s="33" t="str">
        <f>IF('PL.06-REV.02'!E211="","",'PL.06-REV.02'!E211)</f>
        <v>Proje Yöneticisi</v>
      </c>
      <c r="E210" s="31">
        <f>IF(D210="","",'PL.06-REV.02'!H211)</f>
        <v>2</v>
      </c>
      <c r="F210" s="32">
        <f>IF(D210="","",'PL.06-REV.02'!F211)</f>
        <v>0</v>
      </c>
      <c r="G210" s="34">
        <f>IF(D210="","",'PL.06-REV.02'!I211)</f>
        <v>0</v>
      </c>
      <c r="H210" s="34" t="str">
        <f>IF(D210="","",'PL.06-REV.02'!J211)</f>
        <v>Enter starting date</v>
      </c>
      <c r="I210" s="8"/>
      <c r="J210" s="8"/>
      <c r="K210" s="13"/>
      <c r="L210" s="13"/>
      <c r="M210" s="13"/>
      <c r="N210" s="13"/>
      <c r="O210" s="13"/>
      <c r="P210" s="13"/>
      <c r="Q210" s="13"/>
      <c r="R210" s="13"/>
      <c r="S210" s="13"/>
      <c r="T210" s="13"/>
      <c r="U210" s="13"/>
      <c r="V210" s="13"/>
      <c r="W210" s="13"/>
      <c r="X210" s="13"/>
      <c r="Y210" s="13"/>
      <c r="Z210" s="13"/>
      <c r="AA210" s="13"/>
      <c r="AB210" s="13"/>
      <c r="AC210" s="13"/>
      <c r="AD210" s="13"/>
      <c r="AE210" s="13"/>
      <c r="AF210" s="13"/>
      <c r="AG210" s="13"/>
      <c r="AH210" s="13"/>
      <c r="AI210" s="13"/>
      <c r="AJ210" s="13"/>
      <c r="AK210" s="13"/>
      <c r="AL210" s="13"/>
      <c r="AM210" s="13"/>
      <c r="AN210" s="13"/>
      <c r="AO210" s="13"/>
      <c r="AP210" s="13"/>
      <c r="AQ210" s="13"/>
      <c r="AR210" s="13"/>
      <c r="AS210" s="13"/>
      <c r="AT210" s="13"/>
      <c r="AU210" s="13"/>
      <c r="AV210" s="13"/>
      <c r="AW210" s="13"/>
      <c r="AX210" s="13"/>
      <c r="AY210" s="13"/>
      <c r="AZ210" s="13"/>
      <c r="BA210" s="13"/>
      <c r="BB210" s="13"/>
      <c r="BC210" s="13"/>
      <c r="BD210" s="13"/>
      <c r="BE210" s="13"/>
      <c r="BF210" s="13"/>
      <c r="BG210" s="13"/>
      <c r="BH210" s="13"/>
      <c r="BI210" s="13"/>
      <c r="BJ210" s="13"/>
      <c r="BK210" s="13"/>
      <c r="BL210" s="13"/>
      <c r="BM210" s="13"/>
      <c r="BN210" s="13"/>
    </row>
    <row r="211" spans="1:66" s="2" customFormat="1" ht="19.2" customHeight="1" thickBot="1" x14ac:dyDescent="0.35">
      <c r="A211" s="16"/>
      <c r="B211" s="17" t="str">
        <f>'PL.06-REV.02'!B212</f>
        <v>Main</v>
      </c>
      <c r="C211" s="30" t="str">
        <f>'PL.06-REV.02'!C212&amp;" "&amp;'PL.06-REV.02'!D212</f>
        <v>21 E-Commerce Sevkiyat</v>
      </c>
      <c r="D211" s="33" t="str">
        <f>IF('PL.06-REV.02'!E212="","",'PL.06-REV.02'!E212)</f>
        <v>IT</v>
      </c>
      <c r="E211" s="31">
        <f>IF(D211="","",'PL.06-REV.02'!H212)</f>
        <v>15</v>
      </c>
      <c r="F211" s="32">
        <f>IF(D211="","",'PL.06-REV.02'!F212)</f>
        <v>0</v>
      </c>
      <c r="G211" s="34">
        <f>IF(D211="","",'PL.06-REV.02'!I212)</f>
        <v>0</v>
      </c>
      <c r="H211" s="34" t="str">
        <f>IF(D211="","",'PL.06-REV.02'!J212)</f>
        <v>Enter starting date</v>
      </c>
      <c r="I211" s="8"/>
      <c r="J211" s="8"/>
      <c r="K211" s="13"/>
      <c r="L211" s="13"/>
      <c r="M211" s="13"/>
      <c r="N211" s="13"/>
      <c r="O211" s="13"/>
      <c r="P211" s="13"/>
      <c r="Q211" s="13"/>
      <c r="R211" s="13"/>
      <c r="S211" s="13"/>
      <c r="T211" s="13"/>
      <c r="U211" s="13"/>
      <c r="V211" s="13"/>
      <c r="W211" s="13"/>
      <c r="X211" s="13"/>
      <c r="Y211" s="13"/>
      <c r="Z211" s="13"/>
      <c r="AA211" s="13"/>
      <c r="AB211" s="13"/>
      <c r="AC211" s="13"/>
      <c r="AD211" s="13"/>
      <c r="AE211" s="13"/>
      <c r="AF211" s="13"/>
      <c r="AG211" s="13"/>
      <c r="AH211" s="13"/>
      <c r="AI211" s="13"/>
      <c r="AJ211" s="13"/>
      <c r="AK211" s="13"/>
      <c r="AL211" s="13"/>
      <c r="AM211" s="13"/>
      <c r="AN211" s="13"/>
      <c r="AO211" s="13"/>
      <c r="AP211" s="13"/>
      <c r="AQ211" s="13"/>
      <c r="AR211" s="13"/>
      <c r="AS211" s="13"/>
      <c r="AT211" s="13"/>
      <c r="AU211" s="13"/>
      <c r="AV211" s="13"/>
      <c r="AW211" s="13"/>
      <c r="AX211" s="13"/>
      <c r="AY211" s="13"/>
      <c r="AZ211" s="13"/>
      <c r="BA211" s="13"/>
      <c r="BB211" s="13"/>
      <c r="BC211" s="13"/>
      <c r="BD211" s="13"/>
      <c r="BE211" s="13"/>
      <c r="BF211" s="13"/>
      <c r="BG211" s="13"/>
      <c r="BH211" s="13"/>
      <c r="BI211" s="13"/>
      <c r="BJ211" s="13"/>
      <c r="BK211" s="13"/>
      <c r="BL211" s="13"/>
      <c r="BM211" s="13"/>
      <c r="BN211" s="13"/>
    </row>
    <row r="212" spans="1:66" s="2" customFormat="1" ht="19.2" customHeight="1" thickBot="1" x14ac:dyDescent="0.35">
      <c r="A212" s="16"/>
      <c r="B212" s="17" t="str">
        <f>'PL.06-REV.02'!B213</f>
        <v>Sub</v>
      </c>
      <c r="C212" s="30" t="str">
        <f>'PL.06-REV.02'!C213&amp;" "&amp;'PL.06-REV.02'!D213</f>
        <v>21,01 Sevkiyat sınıflarının belirlenmesi</v>
      </c>
      <c r="D212" s="33" t="str">
        <f>IF('PL.06-REV.02'!E213="","",'PL.06-REV.02'!E213)</f>
        <v>Mağaza Müdürü</v>
      </c>
      <c r="E212" s="31">
        <f>IF(D212="","",'PL.06-REV.02'!H213)</f>
        <v>5</v>
      </c>
      <c r="F212" s="32">
        <f>IF(D212="","",'PL.06-REV.02'!F213)</f>
        <v>0</v>
      </c>
      <c r="G212" s="34">
        <f>IF(D212="","",'PL.06-REV.02'!I213)</f>
        <v>0</v>
      </c>
      <c r="H212" s="34" t="str">
        <f>IF(D212="","",'PL.06-REV.02'!J213)</f>
        <v>Enter starting date</v>
      </c>
      <c r="I212" s="8"/>
      <c r="J212" s="8"/>
      <c r="K212" s="13"/>
      <c r="L212" s="13"/>
      <c r="M212" s="13"/>
      <c r="N212" s="13"/>
      <c r="O212" s="13"/>
      <c r="P212" s="13"/>
      <c r="Q212" s="13"/>
      <c r="R212" s="13"/>
      <c r="S212" s="13"/>
      <c r="T212" s="13"/>
      <c r="U212" s="13"/>
      <c r="V212" s="13"/>
      <c r="W212" s="13"/>
      <c r="X212" s="13"/>
      <c r="Y212" s="13"/>
      <c r="Z212" s="13"/>
      <c r="AA212" s="13"/>
      <c r="AB212" s="13"/>
      <c r="AC212" s="13"/>
      <c r="AD212" s="13"/>
      <c r="AE212" s="13"/>
      <c r="AF212" s="13"/>
      <c r="AG212" s="13"/>
      <c r="AH212" s="13"/>
      <c r="AI212" s="13"/>
      <c r="AJ212" s="13"/>
      <c r="AK212" s="13"/>
      <c r="AL212" s="13"/>
      <c r="AM212" s="13"/>
      <c r="AN212" s="13"/>
      <c r="AO212" s="13"/>
      <c r="AP212" s="13"/>
      <c r="AQ212" s="13"/>
      <c r="AR212" s="13"/>
      <c r="AS212" s="13"/>
      <c r="AT212" s="13"/>
      <c r="AU212" s="13"/>
      <c r="AV212" s="13"/>
      <c r="AW212" s="13"/>
      <c r="AX212" s="13"/>
      <c r="AY212" s="13"/>
      <c r="AZ212" s="13"/>
      <c r="BA212" s="13"/>
      <c r="BB212" s="13"/>
      <c r="BC212" s="13"/>
      <c r="BD212" s="13"/>
      <c r="BE212" s="13"/>
      <c r="BF212" s="13"/>
      <c r="BG212" s="13"/>
      <c r="BH212" s="13"/>
      <c r="BI212" s="13"/>
      <c r="BJ212" s="13"/>
      <c r="BK212" s="13"/>
      <c r="BL212" s="13"/>
      <c r="BM212" s="13"/>
      <c r="BN212" s="13"/>
    </row>
    <row r="213" spans="1:66" s="2" customFormat="1" ht="19.2" customHeight="1" thickBot="1" x14ac:dyDescent="0.35">
      <c r="A213" s="16"/>
      <c r="B213" s="17" t="str">
        <f>'PL.06-REV.02'!B214</f>
        <v>Sub</v>
      </c>
      <c r="C213" s="30" t="str">
        <f>'PL.06-REV.02'!C214&amp;" "&amp;'PL.06-REV.02'!D214</f>
        <v>21,02 Her ülke için Sevkiyat tablo oranlarının belirlenmesi</v>
      </c>
      <c r="D213" s="33" t="str">
        <f>IF('PL.06-REV.02'!E214="","",'PL.06-REV.02'!E214)</f>
        <v>Mağaza Müdürü</v>
      </c>
      <c r="E213" s="31">
        <f>IF(D213="","",'PL.06-REV.02'!H214)</f>
        <v>5</v>
      </c>
      <c r="F213" s="32">
        <f>IF(D213="","",'PL.06-REV.02'!F214)</f>
        <v>0</v>
      </c>
      <c r="G213" s="34">
        <f>IF(D213="","",'PL.06-REV.02'!I214)</f>
        <v>0</v>
      </c>
      <c r="H213" s="34" t="str">
        <f>IF(D213="","",'PL.06-REV.02'!J214)</f>
        <v>Enter starting date</v>
      </c>
      <c r="I213" s="8"/>
      <c r="J213" s="8"/>
      <c r="K213" s="13"/>
      <c r="L213" s="13"/>
      <c r="M213" s="13"/>
      <c r="N213" s="13"/>
      <c r="O213" s="13"/>
      <c r="P213" s="13"/>
      <c r="Q213" s="13"/>
      <c r="R213" s="13"/>
      <c r="S213" s="13"/>
      <c r="T213" s="13"/>
      <c r="U213" s="13"/>
      <c r="V213" s="13"/>
      <c r="W213" s="13"/>
      <c r="X213" s="13"/>
      <c r="Y213" s="13"/>
      <c r="Z213" s="13"/>
      <c r="AA213" s="13"/>
      <c r="AB213" s="13"/>
      <c r="AC213" s="13"/>
      <c r="AD213" s="13"/>
      <c r="AE213" s="13"/>
      <c r="AF213" s="13"/>
      <c r="AG213" s="13"/>
      <c r="AH213" s="13"/>
      <c r="AI213" s="13"/>
      <c r="AJ213" s="13"/>
      <c r="AK213" s="13"/>
      <c r="AL213" s="13"/>
      <c r="AM213" s="13"/>
      <c r="AN213" s="13"/>
      <c r="AO213" s="13"/>
      <c r="AP213" s="13"/>
      <c r="AQ213" s="13"/>
      <c r="AR213" s="13"/>
      <c r="AS213" s="13"/>
      <c r="AT213" s="13"/>
      <c r="AU213" s="13"/>
      <c r="AV213" s="13"/>
      <c r="AW213" s="13"/>
      <c r="AX213" s="13"/>
      <c r="AY213" s="13"/>
      <c r="AZ213" s="13"/>
      <c r="BA213" s="13"/>
      <c r="BB213" s="13"/>
      <c r="BC213" s="13"/>
      <c r="BD213" s="13"/>
      <c r="BE213" s="13"/>
      <c r="BF213" s="13"/>
      <c r="BG213" s="13"/>
      <c r="BH213" s="13"/>
      <c r="BI213" s="13"/>
      <c r="BJ213" s="13"/>
      <c r="BK213" s="13"/>
      <c r="BL213" s="13"/>
      <c r="BM213" s="13"/>
      <c r="BN213" s="13"/>
    </row>
    <row r="214" spans="1:66" s="2" customFormat="1" ht="30" customHeight="1" thickBot="1" x14ac:dyDescent="0.35">
      <c r="A214" s="16"/>
      <c r="B214" s="16"/>
      <c r="C214" s="30" t="str">
        <f>'PL.06-REV.02'!C215&amp;" "&amp;'PL.06-REV.02'!D215</f>
        <v>21,02 Sevkiyat sınıflarının girilmesi</v>
      </c>
      <c r="D214" s="33" t="str">
        <f>IF('PL.06-REV.02'!E215="","",'PL.06-REV.02'!E215)</f>
        <v>IT</v>
      </c>
      <c r="E214" s="31">
        <f>IF(D214="","",'PL.06-REV.02'!H215)</f>
        <v>1</v>
      </c>
      <c r="F214" s="32">
        <f>IF(D214="","",'PL.06-REV.02'!F215)</f>
        <v>0</v>
      </c>
      <c r="G214" s="34">
        <f>IF(D214="","",'PL.06-REV.02'!I215)</f>
        <v>0</v>
      </c>
      <c r="H214" s="34" t="str">
        <f>IF(D214="","",'PL.06-REV.02'!J215)</f>
        <v>Enter starting date</v>
      </c>
      <c r="I214" s="8"/>
      <c r="J214" s="8"/>
      <c r="K214" s="13"/>
      <c r="L214" s="13"/>
      <c r="M214" s="13"/>
      <c r="N214" s="13"/>
      <c r="O214" s="13"/>
      <c r="P214" s="13"/>
      <c r="Q214" s="13"/>
      <c r="R214" s="13"/>
      <c r="S214" s="13"/>
      <c r="T214" s="13"/>
      <c r="U214" s="13"/>
      <c r="V214" s="13"/>
      <c r="W214" s="13"/>
      <c r="X214" s="13"/>
      <c r="Y214" s="13"/>
      <c r="Z214" s="13"/>
      <c r="AA214" s="13"/>
      <c r="AB214" s="13"/>
      <c r="AC214" s="13"/>
      <c r="AD214" s="13"/>
      <c r="AE214" s="13"/>
      <c r="AF214" s="13"/>
      <c r="AG214" s="13"/>
      <c r="AH214" s="13"/>
      <c r="AI214" s="13"/>
      <c r="AJ214" s="13"/>
      <c r="AK214" s="13"/>
      <c r="AL214" s="13"/>
      <c r="AM214" s="13"/>
      <c r="AN214" s="13"/>
      <c r="AO214" s="13"/>
      <c r="AP214" s="13"/>
      <c r="AQ214" s="13"/>
      <c r="AR214" s="13"/>
      <c r="AS214" s="13"/>
      <c r="AT214" s="13"/>
      <c r="AU214" s="13"/>
      <c r="AV214" s="13"/>
      <c r="AW214" s="13"/>
      <c r="AX214" s="13"/>
      <c r="AY214" s="13"/>
      <c r="AZ214" s="13"/>
      <c r="BA214" s="13"/>
      <c r="BB214" s="13"/>
      <c r="BC214" s="13"/>
      <c r="BD214" s="13"/>
      <c r="BE214" s="13"/>
      <c r="BF214" s="13"/>
      <c r="BG214" s="13"/>
      <c r="BH214" s="13"/>
      <c r="BI214" s="13"/>
      <c r="BJ214" s="13"/>
      <c r="BK214" s="13"/>
      <c r="BL214" s="13"/>
      <c r="BM214" s="13"/>
      <c r="BN214" s="13"/>
    </row>
    <row r="215" spans="1:66" s="2" customFormat="1" ht="30" customHeight="1" thickBot="1" x14ac:dyDescent="0.35">
      <c r="A215" s="16"/>
      <c r="B215" s="16"/>
      <c r="C215" s="30" t="str">
        <f>'PL.06-REV.02'!C216&amp;" "&amp;'PL.06-REV.02'!D216</f>
        <v>21,03 Her ülke için Sevkiyat tablo oranlarının girilmesi</v>
      </c>
      <c r="D215" s="33" t="str">
        <f>IF('PL.06-REV.02'!E216="","",'PL.06-REV.02'!E216)</f>
        <v>IT</v>
      </c>
      <c r="E215" s="31">
        <f>IF(D215="","",'PL.06-REV.02'!H216)</f>
        <v>1</v>
      </c>
      <c r="F215" s="32">
        <f>IF(D215="","",'PL.06-REV.02'!F216)</f>
        <v>0</v>
      </c>
      <c r="G215" s="34">
        <f>IF(D215="","",'PL.06-REV.02'!I216)</f>
        <v>0</v>
      </c>
      <c r="H215" s="34" t="str">
        <f>IF(D215="","",'PL.06-REV.02'!J216)</f>
        <v>Enter starting date</v>
      </c>
      <c r="I215" s="8"/>
      <c r="J215" s="8"/>
      <c r="K215" s="13"/>
      <c r="L215" s="13"/>
      <c r="M215" s="13"/>
      <c r="N215" s="13"/>
      <c r="O215" s="13"/>
      <c r="P215" s="13"/>
      <c r="Q215" s="13"/>
      <c r="R215" s="13"/>
      <c r="S215" s="13"/>
      <c r="T215" s="13"/>
      <c r="U215" s="13"/>
      <c r="V215" s="13"/>
      <c r="W215" s="13"/>
      <c r="X215" s="13"/>
      <c r="Y215" s="13"/>
      <c r="Z215" s="13"/>
      <c r="AA215" s="13"/>
      <c r="AB215" s="13"/>
      <c r="AC215" s="13"/>
      <c r="AD215" s="13"/>
      <c r="AE215" s="13"/>
      <c r="AF215" s="13"/>
      <c r="AG215" s="13"/>
      <c r="AH215" s="13"/>
      <c r="AI215" s="13"/>
      <c r="AJ215" s="13"/>
      <c r="AK215" s="13"/>
      <c r="AL215" s="13"/>
      <c r="AM215" s="13"/>
      <c r="AN215" s="13"/>
      <c r="AO215" s="13"/>
      <c r="AP215" s="13"/>
      <c r="AQ215" s="13"/>
      <c r="AR215" s="13"/>
      <c r="AS215" s="13"/>
      <c r="AT215" s="13"/>
      <c r="AU215" s="13"/>
      <c r="AV215" s="13"/>
      <c r="AW215" s="13"/>
      <c r="AX215" s="13"/>
      <c r="AY215" s="13"/>
      <c r="AZ215" s="13"/>
      <c r="BA215" s="13"/>
      <c r="BB215" s="13"/>
      <c r="BC215" s="13"/>
      <c r="BD215" s="13"/>
      <c r="BE215" s="13"/>
      <c r="BF215" s="13"/>
      <c r="BG215" s="13"/>
      <c r="BH215" s="13"/>
      <c r="BI215" s="13"/>
      <c r="BJ215" s="13"/>
      <c r="BK215" s="13"/>
      <c r="BL215" s="13"/>
      <c r="BM215" s="13"/>
      <c r="BN215" s="13"/>
    </row>
    <row r="216" spans="1:66" s="2" customFormat="1" ht="30" customHeight="1" thickBot="1" x14ac:dyDescent="0.35">
      <c r="A216" s="16"/>
      <c r="B216" s="16"/>
      <c r="C216" s="30" t="str">
        <f>'PL.06-REV.02'!C217&amp;" "&amp;'PL.06-REV.02'!D217</f>
        <v>21,03 Vergi sınıflarının belirlenmesi</v>
      </c>
      <c r="D216" s="33" t="str">
        <f>IF('PL.06-REV.02'!E217="","",'PL.06-REV.02'!E217)</f>
        <v>Mağaza Müdürü</v>
      </c>
      <c r="E216" s="31">
        <f>IF(D216="","",'PL.06-REV.02'!H217)</f>
        <v>1</v>
      </c>
      <c r="F216" s="32">
        <f>IF(D216="","",'PL.06-REV.02'!F217)</f>
        <v>0</v>
      </c>
      <c r="G216" s="34">
        <f>IF(D216="","",'PL.06-REV.02'!I217)</f>
        <v>0</v>
      </c>
      <c r="H216" s="34" t="str">
        <f>IF(D216="","",'PL.06-REV.02'!J217)</f>
        <v>Enter starting date</v>
      </c>
      <c r="I216" s="8"/>
      <c r="J216" s="8"/>
      <c r="K216" s="13"/>
      <c r="L216" s="13"/>
      <c r="M216" s="13"/>
      <c r="N216" s="13"/>
      <c r="O216" s="13"/>
      <c r="P216" s="13"/>
      <c r="Q216" s="13"/>
      <c r="R216" s="13"/>
      <c r="S216" s="13"/>
      <c r="T216" s="13"/>
      <c r="U216" s="13"/>
      <c r="V216" s="13"/>
      <c r="W216" s="13"/>
      <c r="X216" s="13"/>
      <c r="Y216" s="13"/>
      <c r="Z216" s="13"/>
      <c r="AA216" s="13"/>
      <c r="AB216" s="13"/>
      <c r="AC216" s="13"/>
      <c r="AD216" s="13"/>
      <c r="AE216" s="13"/>
      <c r="AF216" s="13"/>
      <c r="AG216" s="13"/>
      <c r="AH216" s="13"/>
      <c r="AI216" s="13"/>
      <c r="AJ216" s="13"/>
      <c r="AK216" s="13"/>
      <c r="AL216" s="13"/>
      <c r="AM216" s="13"/>
      <c r="AN216" s="13"/>
      <c r="AO216" s="13"/>
      <c r="AP216" s="13"/>
      <c r="AQ216" s="13"/>
      <c r="AR216" s="13"/>
      <c r="AS216" s="13"/>
      <c r="AT216" s="13"/>
      <c r="AU216" s="13"/>
      <c r="AV216" s="13"/>
      <c r="AW216" s="13"/>
      <c r="AX216" s="13"/>
      <c r="AY216" s="13"/>
      <c r="AZ216" s="13"/>
      <c r="BA216" s="13"/>
      <c r="BB216" s="13"/>
      <c r="BC216" s="13"/>
      <c r="BD216" s="13"/>
      <c r="BE216" s="13"/>
      <c r="BF216" s="13"/>
      <c r="BG216" s="13"/>
      <c r="BH216" s="13"/>
      <c r="BI216" s="13"/>
      <c r="BJ216" s="13"/>
      <c r="BK216" s="13"/>
      <c r="BL216" s="13"/>
      <c r="BM216" s="13"/>
      <c r="BN216" s="13"/>
    </row>
    <row r="217" spans="1:66" s="2" customFormat="1" ht="30" customHeight="1" thickBot="1" x14ac:dyDescent="0.35">
      <c r="A217" s="16"/>
      <c r="B217" s="16"/>
      <c r="C217" s="30" t="str">
        <f>'PL.06-REV.02'!C218&amp;" "&amp;'PL.06-REV.02'!D218</f>
        <v>21,04 Her ülke için sevkiyat ayarlarının yapılması</v>
      </c>
      <c r="D217" s="33" t="str">
        <f>IF('PL.06-REV.02'!E218="","",'PL.06-REV.02'!E218)</f>
        <v>IT</v>
      </c>
      <c r="E217" s="31">
        <f>IF(D217="","",'PL.06-REV.02'!H218)</f>
        <v>1</v>
      </c>
      <c r="F217" s="32">
        <f>IF(D217="","",'PL.06-REV.02'!F218)</f>
        <v>0</v>
      </c>
      <c r="G217" s="34">
        <f>IF(D217="","",'PL.06-REV.02'!I218)</f>
        <v>0</v>
      </c>
      <c r="H217" s="34" t="str">
        <f>IF(D217="","",'PL.06-REV.02'!J218)</f>
        <v>Enter starting date</v>
      </c>
      <c r="I217" s="8"/>
      <c r="J217" s="8"/>
      <c r="K217" s="13"/>
      <c r="L217" s="13"/>
      <c r="M217" s="13"/>
      <c r="N217" s="13"/>
      <c r="O217" s="13"/>
      <c r="P217" s="13"/>
      <c r="Q217" s="13"/>
      <c r="R217" s="13"/>
      <c r="S217" s="13"/>
      <c r="T217" s="13"/>
      <c r="U217" s="13"/>
      <c r="V217" s="13"/>
      <c r="W217" s="13"/>
      <c r="X217" s="13"/>
      <c r="Y217" s="13"/>
      <c r="Z217" s="13"/>
      <c r="AA217" s="13"/>
      <c r="AB217" s="13"/>
      <c r="AC217" s="13"/>
      <c r="AD217" s="13"/>
      <c r="AE217" s="13"/>
      <c r="AF217" s="13"/>
      <c r="AG217" s="13"/>
      <c r="AH217" s="13"/>
      <c r="AI217" s="13"/>
      <c r="AJ217" s="13"/>
      <c r="AK217" s="13"/>
      <c r="AL217" s="13"/>
      <c r="AM217" s="13"/>
      <c r="AN217" s="13"/>
      <c r="AO217" s="13"/>
      <c r="AP217" s="13"/>
      <c r="AQ217" s="13"/>
      <c r="AR217" s="13"/>
      <c r="AS217" s="13"/>
      <c r="AT217" s="13"/>
      <c r="AU217" s="13"/>
      <c r="AV217" s="13"/>
      <c r="AW217" s="13"/>
      <c r="AX217" s="13"/>
      <c r="AY217" s="13"/>
      <c r="AZ217" s="13"/>
      <c r="BA217" s="13"/>
      <c r="BB217" s="13"/>
      <c r="BC217" s="13"/>
      <c r="BD217" s="13"/>
      <c r="BE217" s="13"/>
      <c r="BF217" s="13"/>
      <c r="BG217" s="13"/>
      <c r="BH217" s="13"/>
      <c r="BI217" s="13"/>
      <c r="BJ217" s="13"/>
      <c r="BK217" s="13"/>
      <c r="BL217" s="13"/>
      <c r="BM217" s="13"/>
      <c r="BN217" s="13"/>
    </row>
    <row r="218" spans="1:66" s="2" customFormat="1" ht="30" customHeight="1" thickBot="1" x14ac:dyDescent="0.35">
      <c r="A218" s="16"/>
      <c r="B218" s="16"/>
      <c r="C218" s="30" t="str">
        <f>'PL.06-REV.02'!C219&amp;" "&amp;'PL.06-REV.02'!D219</f>
        <v>21,04 Vergi sınıflarına oranların belirlenmesi</v>
      </c>
      <c r="D218" s="33" t="str">
        <f>IF('PL.06-REV.02'!E219="","",'PL.06-REV.02'!E219)</f>
        <v>Mağaza Müdürü</v>
      </c>
      <c r="E218" s="31">
        <f>IF(D218="","",'PL.06-REV.02'!H219)</f>
        <v>1</v>
      </c>
      <c r="F218" s="32">
        <f>IF(D218="","",'PL.06-REV.02'!F219)</f>
        <v>0</v>
      </c>
      <c r="G218" s="34">
        <f>IF(D218="","",'PL.06-REV.02'!I219)</f>
        <v>0</v>
      </c>
      <c r="H218" s="34" t="str">
        <f>IF(D218="","",'PL.06-REV.02'!J219)</f>
        <v>Enter starting date</v>
      </c>
      <c r="I218" s="8"/>
      <c r="J218" s="8"/>
      <c r="K218" s="13"/>
      <c r="L218" s="13"/>
      <c r="M218" s="13"/>
      <c r="N218" s="13"/>
      <c r="O218" s="13"/>
      <c r="P218" s="13"/>
      <c r="Q218" s="13"/>
      <c r="R218" s="13"/>
      <c r="S218" s="13"/>
      <c r="T218" s="13"/>
      <c r="U218" s="13"/>
      <c r="V218" s="13"/>
      <c r="W218" s="13"/>
      <c r="X218" s="13"/>
      <c r="Y218" s="13"/>
      <c r="Z218" s="13"/>
      <c r="AA218" s="13"/>
      <c r="AB218" s="13"/>
      <c r="AC218" s="13"/>
      <c r="AD218" s="13"/>
      <c r="AE218" s="13"/>
      <c r="AF218" s="13"/>
      <c r="AG218" s="13"/>
      <c r="AH218" s="13"/>
      <c r="AI218" s="13"/>
      <c r="AJ218" s="13"/>
      <c r="AK218" s="13"/>
      <c r="AL218" s="13"/>
      <c r="AM218" s="13"/>
      <c r="AN218" s="13"/>
      <c r="AO218" s="13"/>
      <c r="AP218" s="13"/>
      <c r="AQ218" s="13"/>
      <c r="AR218" s="13"/>
      <c r="AS218" s="13"/>
      <c r="AT218" s="13"/>
      <c r="AU218" s="13"/>
      <c r="AV218" s="13"/>
      <c r="AW218" s="13"/>
      <c r="AX218" s="13"/>
      <c r="AY218" s="13"/>
      <c r="AZ218" s="13"/>
      <c r="BA218" s="13"/>
      <c r="BB218" s="13"/>
      <c r="BC218" s="13"/>
      <c r="BD218" s="13"/>
      <c r="BE218" s="13"/>
      <c r="BF218" s="13"/>
      <c r="BG218" s="13"/>
      <c r="BH218" s="13"/>
      <c r="BI218" s="13"/>
      <c r="BJ218" s="13"/>
      <c r="BK218" s="13"/>
      <c r="BL218" s="13"/>
      <c r="BM218" s="13"/>
      <c r="BN218" s="13"/>
    </row>
    <row r="219" spans="1:66" s="2" customFormat="1" ht="30" customHeight="1" thickBot="1" x14ac:dyDescent="0.35">
      <c r="A219" s="16"/>
      <c r="B219" s="16"/>
      <c r="C219" s="30" t="str">
        <f>'PL.06-REV.02'!C220&amp;" "&amp;'PL.06-REV.02'!D220</f>
        <v>21,05 Faz Kapanışı (İleri fazların planlanan tarihlerinin revizesi / Gerçekleşme tarihlerinin girişi / Tehdit ve Fırsatların güncellenmesi, rapor hazırlanması, Arşiv güncellemesi)</v>
      </c>
      <c r="D219" s="33" t="str">
        <f>IF('PL.06-REV.02'!E220="","",'PL.06-REV.02'!E220)</f>
        <v>Proje Yöneticisi</v>
      </c>
      <c r="E219" s="31">
        <f>IF(D219="","",'PL.06-REV.02'!H220)</f>
        <v>2</v>
      </c>
      <c r="F219" s="32">
        <f>IF(D219="","",'PL.06-REV.02'!F220)</f>
        <v>0</v>
      </c>
      <c r="G219" s="34">
        <f>IF(D219="","",'PL.06-REV.02'!I220)</f>
        <v>0</v>
      </c>
      <c r="H219" s="34" t="str">
        <f>IF(D219="","",'PL.06-REV.02'!J220)</f>
        <v>Enter starting date</v>
      </c>
      <c r="I219" s="8"/>
      <c r="J219" s="8"/>
      <c r="K219" s="13"/>
      <c r="L219" s="13"/>
      <c r="M219" s="13"/>
      <c r="N219" s="13"/>
      <c r="O219" s="13"/>
      <c r="P219" s="13"/>
      <c r="Q219" s="13"/>
      <c r="R219" s="13"/>
      <c r="S219" s="13"/>
      <c r="T219" s="13"/>
      <c r="U219" s="13"/>
      <c r="V219" s="13"/>
      <c r="W219" s="13"/>
      <c r="X219" s="13"/>
      <c r="Y219" s="13"/>
      <c r="Z219" s="13"/>
      <c r="AA219" s="13"/>
      <c r="AB219" s="13"/>
      <c r="AC219" s="13"/>
      <c r="AD219" s="13"/>
      <c r="AE219" s="13"/>
      <c r="AF219" s="13"/>
      <c r="AG219" s="13"/>
      <c r="AH219" s="13"/>
      <c r="AI219" s="13"/>
      <c r="AJ219" s="13"/>
      <c r="AK219" s="13"/>
      <c r="AL219" s="13"/>
      <c r="AM219" s="13"/>
      <c r="AN219" s="13"/>
      <c r="AO219" s="13"/>
      <c r="AP219" s="13"/>
      <c r="AQ219" s="13"/>
      <c r="AR219" s="13"/>
      <c r="AS219" s="13"/>
      <c r="AT219" s="13"/>
      <c r="AU219" s="13"/>
      <c r="AV219" s="13"/>
      <c r="AW219" s="13"/>
      <c r="AX219" s="13"/>
      <c r="AY219" s="13"/>
      <c r="AZ219" s="13"/>
      <c r="BA219" s="13"/>
      <c r="BB219" s="13"/>
      <c r="BC219" s="13"/>
      <c r="BD219" s="13"/>
      <c r="BE219" s="13"/>
      <c r="BF219" s="13"/>
      <c r="BG219" s="13"/>
      <c r="BH219" s="13"/>
      <c r="BI219" s="13"/>
      <c r="BJ219" s="13"/>
      <c r="BK219" s="13"/>
      <c r="BL219" s="13"/>
      <c r="BM219" s="13"/>
      <c r="BN219" s="13"/>
    </row>
    <row r="220" spans="1:66" s="2" customFormat="1" ht="30" customHeight="1" thickBot="1" x14ac:dyDescent="0.35">
      <c r="A220" s="16"/>
      <c r="B220" s="16"/>
      <c r="C220" s="30" t="str">
        <f>'PL.06-REV.02'!C221&amp;" "&amp;'PL.06-REV.02'!D221</f>
        <v>22 E-Commerce Vergilendirme ve Ödeme</v>
      </c>
      <c r="D220" s="33" t="str">
        <f>IF('PL.06-REV.02'!E221="","",'PL.06-REV.02'!E221)</f>
        <v>IT</v>
      </c>
      <c r="E220" s="31">
        <f>IF(D220="","",'PL.06-REV.02'!H221)</f>
        <v>3</v>
      </c>
      <c r="F220" s="32">
        <f>IF(D220="","",'PL.06-REV.02'!F221)</f>
        <v>0</v>
      </c>
      <c r="G220" s="34">
        <f>IF(D220="","",'PL.06-REV.02'!I221)</f>
        <v>0</v>
      </c>
      <c r="H220" s="34" t="str">
        <f>IF(D220="","",'PL.06-REV.02'!J221)</f>
        <v>Enter starting date</v>
      </c>
      <c r="I220" s="8"/>
      <c r="J220" s="8"/>
      <c r="K220" s="13"/>
      <c r="L220" s="13"/>
      <c r="M220" s="13"/>
      <c r="N220" s="13"/>
      <c r="O220" s="13"/>
      <c r="P220" s="13"/>
      <c r="Q220" s="13"/>
      <c r="R220" s="13"/>
      <c r="S220" s="13"/>
      <c r="T220" s="13"/>
      <c r="U220" s="13"/>
      <c r="V220" s="13"/>
      <c r="W220" s="13"/>
      <c r="X220" s="13"/>
      <c r="Y220" s="13"/>
      <c r="Z220" s="13"/>
      <c r="AA220" s="13"/>
      <c r="AB220" s="13"/>
      <c r="AC220" s="13"/>
      <c r="AD220" s="13"/>
      <c r="AE220" s="13"/>
      <c r="AF220" s="13"/>
      <c r="AG220" s="13"/>
      <c r="AH220" s="13"/>
      <c r="AI220" s="13"/>
      <c r="AJ220" s="13"/>
      <c r="AK220" s="13"/>
      <c r="AL220" s="13"/>
      <c r="AM220" s="13"/>
      <c r="AN220" s="13"/>
      <c r="AO220" s="13"/>
      <c r="AP220" s="13"/>
      <c r="AQ220" s="13"/>
      <c r="AR220" s="13"/>
      <c r="AS220" s="13"/>
      <c r="AT220" s="13"/>
      <c r="AU220" s="13"/>
      <c r="AV220" s="13"/>
      <c r="AW220" s="13"/>
      <c r="AX220" s="13"/>
      <c r="AY220" s="13"/>
      <c r="AZ220" s="13"/>
      <c r="BA220" s="13"/>
      <c r="BB220" s="13"/>
      <c r="BC220" s="13"/>
      <c r="BD220" s="13"/>
      <c r="BE220" s="13"/>
      <c r="BF220" s="13"/>
      <c r="BG220" s="13"/>
      <c r="BH220" s="13"/>
      <c r="BI220" s="13"/>
      <c r="BJ220" s="13"/>
      <c r="BK220" s="13"/>
      <c r="BL220" s="13"/>
      <c r="BM220" s="13"/>
      <c r="BN220" s="13"/>
    </row>
    <row r="221" spans="1:66" s="2" customFormat="1" ht="30" customHeight="1" thickBot="1" x14ac:dyDescent="0.35">
      <c r="A221" s="16"/>
      <c r="B221" s="16"/>
      <c r="C221" s="30" t="str">
        <f>'PL.06-REV.02'!C222&amp;" "&amp;'PL.06-REV.02'!D222</f>
        <v>22,01 Vergi sınıflarının girilmesi</v>
      </c>
      <c r="D221" s="33" t="str">
        <f>IF('PL.06-REV.02'!E222="","",'PL.06-REV.02'!E222)</f>
        <v>IT</v>
      </c>
      <c r="E221" s="31">
        <f>IF(D221="","",'PL.06-REV.02'!H222)</f>
        <v>1</v>
      </c>
      <c r="F221" s="32">
        <f>IF(D221="","",'PL.06-REV.02'!F222)</f>
        <v>0</v>
      </c>
      <c r="G221" s="34">
        <f>IF(D221="","",'PL.06-REV.02'!I222)</f>
        <v>0</v>
      </c>
      <c r="H221" s="34" t="str">
        <f>IF(D221="","",'PL.06-REV.02'!J222)</f>
        <v>Enter starting date</v>
      </c>
      <c r="I221" s="8"/>
      <c r="J221" s="8"/>
      <c r="K221" s="13"/>
      <c r="L221" s="13"/>
      <c r="M221" s="13"/>
      <c r="N221" s="13"/>
      <c r="O221" s="13"/>
      <c r="P221" s="13"/>
      <c r="Q221" s="13"/>
      <c r="R221" s="13"/>
      <c r="S221" s="13"/>
      <c r="T221" s="13"/>
      <c r="U221" s="13"/>
      <c r="V221" s="13"/>
      <c r="W221" s="13"/>
      <c r="X221" s="13"/>
      <c r="Y221" s="13"/>
      <c r="Z221" s="13"/>
      <c r="AA221" s="13"/>
      <c r="AB221" s="13"/>
      <c r="AC221" s="13"/>
      <c r="AD221" s="13"/>
      <c r="AE221" s="13"/>
      <c r="AF221" s="13"/>
      <c r="AG221" s="13"/>
      <c r="AH221" s="13"/>
      <c r="AI221" s="13"/>
      <c r="AJ221" s="13"/>
      <c r="AK221" s="13"/>
      <c r="AL221" s="13"/>
      <c r="AM221" s="13"/>
      <c r="AN221" s="13"/>
      <c r="AO221" s="13"/>
      <c r="AP221" s="13"/>
      <c r="AQ221" s="13"/>
      <c r="AR221" s="13"/>
      <c r="AS221" s="13"/>
      <c r="AT221" s="13"/>
      <c r="AU221" s="13"/>
      <c r="AV221" s="13"/>
      <c r="AW221" s="13"/>
      <c r="AX221" s="13"/>
      <c r="AY221" s="13"/>
      <c r="AZ221" s="13"/>
      <c r="BA221" s="13"/>
      <c r="BB221" s="13"/>
      <c r="BC221" s="13"/>
      <c r="BD221" s="13"/>
      <c r="BE221" s="13"/>
      <c r="BF221" s="13"/>
      <c r="BG221" s="13"/>
      <c r="BH221" s="13"/>
      <c r="BI221" s="13"/>
      <c r="BJ221" s="13"/>
      <c r="BK221" s="13"/>
      <c r="BL221" s="13"/>
      <c r="BM221" s="13"/>
      <c r="BN221" s="13"/>
    </row>
    <row r="222" spans="1:66" s="2" customFormat="1" ht="30" customHeight="1" thickBot="1" x14ac:dyDescent="0.35">
      <c r="A222" s="16"/>
      <c r="B222" s="16"/>
      <c r="C222" s="30" t="str">
        <f>'PL.06-REV.02'!C223&amp;" "&amp;'PL.06-REV.02'!D223</f>
        <v>22,02 Vergi sınıflarına oranların girilmesi</v>
      </c>
      <c r="D222" s="33" t="str">
        <f>IF('PL.06-REV.02'!E223="","",'PL.06-REV.02'!E223)</f>
        <v>IT</v>
      </c>
      <c r="E222" s="31">
        <f>IF(D222="","",'PL.06-REV.02'!H223)</f>
        <v>1</v>
      </c>
      <c r="F222" s="32">
        <f>IF(D222="","",'PL.06-REV.02'!F223)</f>
        <v>0</v>
      </c>
      <c r="G222" s="34">
        <f>IF(D222="","",'PL.06-REV.02'!I223)</f>
        <v>0</v>
      </c>
      <c r="H222" s="34" t="str">
        <f>IF(D222="","",'PL.06-REV.02'!J223)</f>
        <v>Enter starting date</v>
      </c>
      <c r="I222" s="8"/>
      <c r="J222" s="8"/>
      <c r="K222" s="13"/>
      <c r="L222" s="13"/>
      <c r="M222" s="13"/>
      <c r="N222" s="13"/>
      <c r="O222" s="13"/>
      <c r="P222" s="13"/>
      <c r="Q222" s="13"/>
      <c r="R222" s="13"/>
      <c r="S222" s="13"/>
      <c r="T222" s="13"/>
      <c r="U222" s="13"/>
      <c r="V222" s="13"/>
      <c r="W222" s="13"/>
      <c r="X222" s="13"/>
      <c r="Y222" s="13"/>
      <c r="Z222" s="13"/>
      <c r="AA222" s="13"/>
      <c r="AB222" s="13"/>
      <c r="AC222" s="13"/>
      <c r="AD222" s="13"/>
      <c r="AE222" s="13"/>
      <c r="AF222" s="13"/>
      <c r="AG222" s="13"/>
      <c r="AH222" s="13"/>
      <c r="AI222" s="13"/>
      <c r="AJ222" s="13"/>
      <c r="AK222" s="13"/>
      <c r="AL222" s="13"/>
      <c r="AM222" s="13"/>
      <c r="AN222" s="13"/>
      <c r="AO222" s="13"/>
      <c r="AP222" s="13"/>
      <c r="AQ222" s="13"/>
      <c r="AR222" s="13"/>
      <c r="AS222" s="13"/>
      <c r="AT222" s="13"/>
      <c r="AU222" s="13"/>
      <c r="AV222" s="13"/>
      <c r="AW222" s="13"/>
      <c r="AX222" s="13"/>
      <c r="AY222" s="13"/>
      <c r="AZ222" s="13"/>
      <c r="BA222" s="13"/>
      <c r="BB222" s="13"/>
      <c r="BC222" s="13"/>
      <c r="BD222" s="13"/>
      <c r="BE222" s="13"/>
      <c r="BF222" s="13"/>
      <c r="BG222" s="13"/>
      <c r="BH222" s="13"/>
      <c r="BI222" s="13"/>
      <c r="BJ222" s="13"/>
      <c r="BK222" s="13"/>
      <c r="BL222" s="13"/>
      <c r="BM222" s="13"/>
      <c r="BN222" s="13"/>
    </row>
    <row r="223" spans="1:66" s="2" customFormat="1" ht="30" customHeight="1" thickBot="1" x14ac:dyDescent="0.35">
      <c r="A223" s="16"/>
      <c r="B223" s="16"/>
      <c r="C223" s="30" t="str">
        <f>'PL.06-REV.02'!C224&amp;" "&amp;'PL.06-REV.02'!D224</f>
        <v>22,03 EU satışları için &lt;€10000 vergi tablolarının girilmesi</v>
      </c>
      <c r="D223" s="33" t="str">
        <f>IF('PL.06-REV.02'!E224="","",'PL.06-REV.02'!E224)</f>
        <v>IT</v>
      </c>
      <c r="E223" s="31">
        <f>IF(D223="","",'PL.06-REV.02'!H224)</f>
        <v>1</v>
      </c>
      <c r="F223" s="32">
        <f>IF(D223="","",'PL.06-REV.02'!F224)</f>
        <v>0</v>
      </c>
      <c r="G223" s="34">
        <f>IF(D223="","",'PL.06-REV.02'!I224)</f>
        <v>0</v>
      </c>
      <c r="H223" s="34" t="str">
        <f>IF(D223="","",'PL.06-REV.02'!J224)</f>
        <v>Enter starting date</v>
      </c>
      <c r="I223" s="8"/>
      <c r="J223" s="8"/>
      <c r="K223" s="13"/>
      <c r="L223" s="13"/>
      <c r="M223" s="13"/>
      <c r="N223" s="13"/>
      <c r="O223" s="13"/>
      <c r="P223" s="13"/>
      <c r="Q223" s="13"/>
      <c r="R223" s="13"/>
      <c r="S223" s="13"/>
      <c r="T223" s="13"/>
      <c r="U223" s="13"/>
      <c r="V223" s="13"/>
      <c r="W223" s="13"/>
      <c r="X223" s="13"/>
      <c r="Y223" s="13"/>
      <c r="Z223" s="13"/>
      <c r="AA223" s="13"/>
      <c r="AB223" s="13"/>
      <c r="AC223" s="13"/>
      <c r="AD223" s="13"/>
      <c r="AE223" s="13"/>
      <c r="AF223" s="13"/>
      <c r="AG223" s="13"/>
      <c r="AH223" s="13"/>
      <c r="AI223" s="13"/>
      <c r="AJ223" s="13"/>
      <c r="AK223" s="13"/>
      <c r="AL223" s="13"/>
      <c r="AM223" s="13"/>
      <c r="AN223" s="13"/>
      <c r="AO223" s="13"/>
      <c r="AP223" s="13"/>
      <c r="AQ223" s="13"/>
      <c r="AR223" s="13"/>
      <c r="AS223" s="13"/>
      <c r="AT223" s="13"/>
      <c r="AU223" s="13"/>
      <c r="AV223" s="13"/>
      <c r="AW223" s="13"/>
      <c r="AX223" s="13"/>
      <c r="AY223" s="13"/>
      <c r="AZ223" s="13"/>
      <c r="BA223" s="13"/>
      <c r="BB223" s="13"/>
      <c r="BC223" s="13"/>
      <c r="BD223" s="13"/>
      <c r="BE223" s="13"/>
      <c r="BF223" s="13"/>
      <c r="BG223" s="13"/>
      <c r="BH223" s="13"/>
      <c r="BI223" s="13"/>
      <c r="BJ223" s="13"/>
      <c r="BK223" s="13"/>
      <c r="BL223" s="13"/>
      <c r="BM223" s="13"/>
      <c r="BN223" s="13"/>
    </row>
    <row r="224" spans="1:66" s="2" customFormat="1" ht="30" customHeight="1" thickBot="1" x14ac:dyDescent="0.35">
      <c r="A224" s="16"/>
      <c r="B224" s="16"/>
      <c r="C224" s="30" t="str">
        <f>'PL.06-REV.02'!C225&amp;" "&amp;'PL.06-REV.02'!D225</f>
        <v>22,04 Vergilendirme lokasyon esasının seçilmesi (mağaza adresi / sevkiyet yeri)</v>
      </c>
      <c r="D224" s="33" t="str">
        <f>IF('PL.06-REV.02'!E225="","",'PL.06-REV.02'!E225)</f>
        <v>IT</v>
      </c>
      <c r="E224" s="31">
        <f>IF(D224="","",'PL.06-REV.02'!H225)</f>
        <v>1</v>
      </c>
      <c r="F224" s="32">
        <f>IF(D224="","",'PL.06-REV.02'!F225)</f>
        <v>0</v>
      </c>
      <c r="G224" s="34">
        <f>IF(D224="","",'PL.06-REV.02'!I225)</f>
        <v>0</v>
      </c>
      <c r="H224" s="34" t="str">
        <f>IF(D224="","",'PL.06-REV.02'!J225)</f>
        <v>Enter starting date</v>
      </c>
      <c r="I224" s="8"/>
      <c r="J224" s="8"/>
      <c r="K224" s="13"/>
      <c r="L224" s="13"/>
      <c r="M224" s="13"/>
      <c r="N224" s="13"/>
      <c r="O224" s="13"/>
      <c r="P224" s="13"/>
      <c r="Q224" s="13"/>
      <c r="R224" s="13"/>
      <c r="S224" s="13"/>
      <c r="T224" s="13"/>
      <c r="U224" s="13"/>
      <c r="V224" s="13"/>
      <c r="W224" s="13"/>
      <c r="X224" s="13"/>
      <c r="Y224" s="13"/>
      <c r="Z224" s="13"/>
      <c r="AA224" s="13"/>
      <c r="AB224" s="13"/>
      <c r="AC224" s="13"/>
      <c r="AD224" s="13"/>
      <c r="AE224" s="13"/>
      <c r="AF224" s="13"/>
      <c r="AG224" s="13"/>
      <c r="AH224" s="13"/>
      <c r="AI224" s="13"/>
      <c r="AJ224" s="13"/>
      <c r="AK224" s="13"/>
      <c r="AL224" s="13"/>
      <c r="AM224" s="13"/>
      <c r="AN224" s="13"/>
      <c r="AO224" s="13"/>
      <c r="AP224" s="13"/>
      <c r="AQ224" s="13"/>
      <c r="AR224" s="13"/>
      <c r="AS224" s="13"/>
      <c r="AT224" s="13"/>
      <c r="AU224" s="13"/>
      <c r="AV224" s="13"/>
      <c r="AW224" s="13"/>
      <c r="AX224" s="13"/>
      <c r="AY224" s="13"/>
      <c r="AZ224" s="13"/>
      <c r="BA224" s="13"/>
      <c r="BB224" s="13"/>
      <c r="BC224" s="13"/>
      <c r="BD224" s="13"/>
      <c r="BE224" s="13"/>
      <c r="BF224" s="13"/>
      <c r="BG224" s="13"/>
      <c r="BH224" s="13"/>
      <c r="BI224" s="13"/>
      <c r="BJ224" s="13"/>
      <c r="BK224" s="13"/>
      <c r="BL224" s="13"/>
      <c r="BM224" s="13"/>
      <c r="BN224" s="13"/>
    </row>
    <row r="225" spans="1:66" s="2" customFormat="1" ht="30" customHeight="1" thickBot="1" x14ac:dyDescent="0.35">
      <c r="A225" s="16"/>
      <c r="B225" s="16"/>
      <c r="C225" s="30" t="str">
        <f>'PL.06-REV.02'!C226&amp;" "&amp;'PL.06-REV.02'!D226</f>
        <v>22,05 Nakliyat vergilendimesi esasının seçilmesi (Ürüne göre / sınıfa göre)</v>
      </c>
      <c r="D225" s="33" t="str">
        <f>IF('PL.06-REV.02'!E226="","",'PL.06-REV.02'!E226)</f>
        <v>IT</v>
      </c>
      <c r="E225" s="31">
        <f>IF(D225="","",'PL.06-REV.02'!H226)</f>
        <v>1</v>
      </c>
      <c r="F225" s="32">
        <f>IF(D225="","",'PL.06-REV.02'!F226)</f>
        <v>0</v>
      </c>
      <c r="G225" s="34">
        <f>IF(D225="","",'PL.06-REV.02'!I226)</f>
        <v>0</v>
      </c>
      <c r="H225" s="34" t="str">
        <f>IF(D225="","",'PL.06-REV.02'!J226)</f>
        <v>Enter starting date</v>
      </c>
      <c r="I225" s="8"/>
      <c r="J225" s="8"/>
      <c r="K225" s="13"/>
      <c r="L225" s="13"/>
      <c r="M225" s="13"/>
      <c r="N225" s="13"/>
      <c r="O225" s="13"/>
      <c r="P225" s="13"/>
      <c r="Q225" s="13"/>
      <c r="R225" s="13"/>
      <c r="S225" s="13"/>
      <c r="T225" s="13"/>
      <c r="U225" s="13"/>
      <c r="V225" s="13"/>
      <c r="W225" s="13"/>
      <c r="X225" s="13"/>
      <c r="Y225" s="13"/>
      <c r="Z225" s="13"/>
      <c r="AA225" s="13"/>
      <c r="AB225" s="13"/>
      <c r="AC225" s="13"/>
      <c r="AD225" s="13"/>
      <c r="AE225" s="13"/>
      <c r="AF225" s="13"/>
      <c r="AG225" s="13"/>
      <c r="AH225" s="13"/>
      <c r="AI225" s="13"/>
      <c r="AJ225" s="13"/>
      <c r="AK225" s="13"/>
      <c r="AL225" s="13"/>
      <c r="AM225" s="13"/>
      <c r="AN225" s="13"/>
      <c r="AO225" s="13"/>
      <c r="AP225" s="13"/>
      <c r="AQ225" s="13"/>
      <c r="AR225" s="13"/>
      <c r="AS225" s="13"/>
      <c r="AT225" s="13"/>
      <c r="AU225" s="13"/>
      <c r="AV225" s="13"/>
      <c r="AW225" s="13"/>
      <c r="AX225" s="13"/>
      <c r="AY225" s="13"/>
      <c r="AZ225" s="13"/>
      <c r="BA225" s="13"/>
      <c r="BB225" s="13"/>
      <c r="BC225" s="13"/>
      <c r="BD225" s="13"/>
      <c r="BE225" s="13"/>
      <c r="BF225" s="13"/>
      <c r="BG225" s="13"/>
      <c r="BH225" s="13"/>
      <c r="BI225" s="13"/>
      <c r="BJ225" s="13"/>
      <c r="BK225" s="13"/>
      <c r="BL225" s="13"/>
      <c r="BM225" s="13"/>
      <c r="BN225" s="13"/>
    </row>
    <row r="226" spans="1:66" s="2" customFormat="1" ht="30" customHeight="1" thickBot="1" x14ac:dyDescent="0.35">
      <c r="A226" s="16"/>
      <c r="B226" s="16"/>
      <c r="C226" s="30" t="str">
        <f>'PL.06-REV.02'!C227&amp;" "&amp;'PL.06-REV.02'!D227</f>
        <v>22,06 Fiyatlandırma girişinde vergi dahil/hariç seçimi</v>
      </c>
      <c r="D226" s="33" t="str">
        <f>IF('PL.06-REV.02'!E227="","",'PL.06-REV.02'!E227)</f>
        <v>IT</v>
      </c>
      <c r="E226" s="31">
        <f>IF(D226="","",'PL.06-REV.02'!H227)</f>
        <v>1</v>
      </c>
      <c r="F226" s="32">
        <f>IF(D226="","",'PL.06-REV.02'!F227)</f>
        <v>0</v>
      </c>
      <c r="G226" s="34">
        <f>IF(D226="","",'PL.06-REV.02'!I227)</f>
        <v>0</v>
      </c>
      <c r="H226" s="34" t="str">
        <f>IF(D226="","",'PL.06-REV.02'!J227)</f>
        <v>Enter starting date</v>
      </c>
      <c r="I226" s="8"/>
      <c r="J226" s="8"/>
      <c r="K226" s="13"/>
      <c r="L226" s="13"/>
      <c r="M226" s="13"/>
      <c r="N226" s="13"/>
      <c r="O226" s="13"/>
      <c r="P226" s="13"/>
      <c r="Q226" s="13"/>
      <c r="R226" s="13"/>
      <c r="S226" s="13"/>
      <c r="T226" s="13"/>
      <c r="U226" s="13"/>
      <c r="V226" s="13"/>
      <c r="W226" s="13"/>
      <c r="X226" s="13"/>
      <c r="Y226" s="13"/>
      <c r="Z226" s="13"/>
      <c r="AA226" s="13"/>
      <c r="AB226" s="13"/>
      <c r="AC226" s="13"/>
      <c r="AD226" s="13"/>
      <c r="AE226" s="13"/>
      <c r="AF226" s="13"/>
      <c r="AG226" s="13"/>
      <c r="AH226" s="13"/>
      <c r="AI226" s="13"/>
      <c r="AJ226" s="13"/>
      <c r="AK226" s="13"/>
      <c r="AL226" s="13"/>
      <c r="AM226" s="13"/>
      <c r="AN226" s="13"/>
      <c r="AO226" s="13"/>
      <c r="AP226" s="13"/>
      <c r="AQ226" s="13"/>
      <c r="AR226" s="13"/>
      <c r="AS226" s="13"/>
      <c r="AT226" s="13"/>
      <c r="AU226" s="13"/>
      <c r="AV226" s="13"/>
      <c r="AW226" s="13"/>
      <c r="AX226" s="13"/>
      <c r="AY226" s="13"/>
      <c r="AZ226" s="13"/>
      <c r="BA226" s="13"/>
      <c r="BB226" s="13"/>
      <c r="BC226" s="13"/>
      <c r="BD226" s="13"/>
      <c r="BE226" s="13"/>
      <c r="BF226" s="13"/>
      <c r="BG226" s="13"/>
      <c r="BH226" s="13"/>
      <c r="BI226" s="13"/>
      <c r="BJ226" s="13"/>
      <c r="BK226" s="13"/>
      <c r="BL226" s="13"/>
      <c r="BM226" s="13"/>
      <c r="BN226" s="13"/>
    </row>
    <row r="227" spans="1:66" s="2" customFormat="1" ht="30" customHeight="1" thickBot="1" x14ac:dyDescent="0.35">
      <c r="A227" s="16"/>
      <c r="B227" s="16"/>
      <c r="C227" s="30" t="str">
        <f>'PL.06-REV.02'!C228&amp;" "&amp;'PL.06-REV.02'!D228</f>
        <v>22,07 Ürün gösteriminde vergi hariç gösterime ayarlanması  (Fiyatın içinde / değil)</v>
      </c>
      <c r="D227" s="33" t="str">
        <f>IF('PL.06-REV.02'!E228="","",'PL.06-REV.02'!E228)</f>
        <v>IT</v>
      </c>
      <c r="E227" s="31">
        <f>IF(D227="","",'PL.06-REV.02'!H228)</f>
        <v>1</v>
      </c>
      <c r="F227" s="32">
        <f>IF(D227="","",'PL.06-REV.02'!F228)</f>
        <v>0</v>
      </c>
      <c r="G227" s="34">
        <f>IF(D227="","",'PL.06-REV.02'!I228)</f>
        <v>0</v>
      </c>
      <c r="H227" s="34" t="str">
        <f>IF(D227="","",'PL.06-REV.02'!J228)</f>
        <v>Enter starting date</v>
      </c>
      <c r="I227" s="8"/>
      <c r="J227" s="8"/>
      <c r="K227" s="13"/>
      <c r="L227" s="13"/>
      <c r="M227" s="13"/>
      <c r="N227" s="13"/>
      <c r="O227" s="13"/>
      <c r="P227" s="13"/>
      <c r="Q227" s="13"/>
      <c r="R227" s="13"/>
      <c r="S227" s="13"/>
      <c r="T227" s="13"/>
      <c r="U227" s="13"/>
      <c r="V227" s="13"/>
      <c r="W227" s="13"/>
      <c r="X227" s="13"/>
      <c r="Y227" s="13"/>
      <c r="Z227" s="13"/>
      <c r="AA227" s="13"/>
      <c r="AB227" s="13"/>
      <c r="AC227" s="13"/>
      <c r="AD227" s="13"/>
      <c r="AE227" s="13"/>
      <c r="AF227" s="13"/>
      <c r="AG227" s="13"/>
      <c r="AH227" s="13"/>
      <c r="AI227" s="13"/>
      <c r="AJ227" s="13"/>
      <c r="AK227" s="13"/>
      <c r="AL227" s="13"/>
      <c r="AM227" s="13"/>
      <c r="AN227" s="13"/>
      <c r="AO227" s="13"/>
      <c r="AP227" s="13"/>
      <c r="AQ227" s="13"/>
      <c r="AR227" s="13"/>
      <c r="AS227" s="13"/>
      <c r="AT227" s="13"/>
      <c r="AU227" s="13"/>
      <c r="AV227" s="13"/>
      <c r="AW227" s="13"/>
      <c r="AX227" s="13"/>
      <c r="AY227" s="13"/>
      <c r="AZ227" s="13"/>
      <c r="BA227" s="13"/>
      <c r="BB227" s="13"/>
      <c r="BC227" s="13"/>
      <c r="BD227" s="13"/>
      <c r="BE227" s="13"/>
      <c r="BF227" s="13"/>
      <c r="BG227" s="13"/>
      <c r="BH227" s="13"/>
      <c r="BI227" s="13"/>
      <c r="BJ227" s="13"/>
      <c r="BK227" s="13"/>
      <c r="BL227" s="13"/>
      <c r="BM227" s="13"/>
      <c r="BN227" s="13"/>
    </row>
    <row r="228" spans="1:66" s="2" customFormat="1" ht="30" customHeight="1" thickBot="1" x14ac:dyDescent="0.35">
      <c r="A228" s="16"/>
      <c r="B228" s="16"/>
      <c r="C228" s="30" t="str">
        <f>'PL.06-REV.02'!C229&amp;" "&amp;'PL.06-REV.02'!D229</f>
        <v>22,08 Vergilerin tek toplamda gösterime ayarlanması</v>
      </c>
      <c r="D228" s="33" t="str">
        <f>IF('PL.06-REV.02'!E229="","",'PL.06-REV.02'!E229)</f>
        <v>IT</v>
      </c>
      <c r="E228" s="31">
        <f>IF(D228="","",'PL.06-REV.02'!H229)</f>
        <v>1</v>
      </c>
      <c r="F228" s="32">
        <f>IF(D228="","",'PL.06-REV.02'!F229)</f>
        <v>0</v>
      </c>
      <c r="G228" s="34">
        <f>IF(D228="","",'PL.06-REV.02'!I229)</f>
        <v>0</v>
      </c>
      <c r="H228" s="34" t="str">
        <f>IF(D228="","",'PL.06-REV.02'!J229)</f>
        <v>Enter starting date</v>
      </c>
      <c r="I228" s="8"/>
      <c r="J228" s="8"/>
      <c r="K228" s="13"/>
      <c r="L228" s="13"/>
      <c r="M228" s="13"/>
      <c r="N228" s="13"/>
      <c r="O228" s="13"/>
      <c r="P228" s="13"/>
      <c r="Q228" s="13"/>
      <c r="R228" s="13"/>
      <c r="S228" s="13"/>
      <c r="T228" s="13"/>
      <c r="U228" s="13"/>
      <c r="V228" s="13"/>
      <c r="W228" s="13"/>
      <c r="X228" s="13"/>
      <c r="Y228" s="13"/>
      <c r="Z228" s="13"/>
      <c r="AA228" s="13"/>
      <c r="AB228" s="13"/>
      <c r="AC228" s="13"/>
      <c r="AD228" s="13"/>
      <c r="AE228" s="13"/>
      <c r="AF228" s="13"/>
      <c r="AG228" s="13"/>
      <c r="AH228" s="13"/>
      <c r="AI228" s="13"/>
      <c r="AJ228" s="13"/>
      <c r="AK228" s="13"/>
      <c r="AL228" s="13"/>
      <c r="AM228" s="13"/>
      <c r="AN228" s="13"/>
      <c r="AO228" s="13"/>
      <c r="AP228" s="13"/>
      <c r="AQ228" s="13"/>
      <c r="AR228" s="13"/>
      <c r="AS228" s="13"/>
      <c r="AT228" s="13"/>
      <c r="AU228" s="13"/>
      <c r="AV228" s="13"/>
      <c r="AW228" s="13"/>
      <c r="AX228" s="13"/>
      <c r="AY228" s="13"/>
      <c r="AZ228" s="13"/>
      <c r="BA228" s="13"/>
      <c r="BB228" s="13"/>
      <c r="BC228" s="13"/>
      <c r="BD228" s="13"/>
      <c r="BE228" s="13"/>
      <c r="BF228" s="13"/>
      <c r="BG228" s="13"/>
      <c r="BH228" s="13"/>
      <c r="BI228" s="13"/>
      <c r="BJ228" s="13"/>
      <c r="BK228" s="13"/>
      <c r="BL228" s="13"/>
      <c r="BM228" s="13"/>
      <c r="BN228" s="13"/>
    </row>
    <row r="229" spans="1:66" s="2" customFormat="1" ht="30" customHeight="1" thickBot="1" x14ac:dyDescent="0.35">
      <c r="A229" s="16"/>
      <c r="B229" s="16"/>
      <c r="C229" s="30" t="str">
        <f>'PL.06-REV.02'!C230&amp;" "&amp;'PL.06-REV.02'!D230</f>
        <v>22,09 EU için €10000 ciro ayarının yapılması</v>
      </c>
      <c r="D229" s="33" t="str">
        <f>IF('PL.06-REV.02'!E230="","",'PL.06-REV.02'!E230)</f>
        <v>IT</v>
      </c>
      <c r="E229" s="31">
        <f>IF(D229="","",'PL.06-REV.02'!H230)</f>
        <v>1</v>
      </c>
      <c r="F229" s="32">
        <f>IF(D229="","",'PL.06-REV.02'!F230)</f>
        <v>0</v>
      </c>
      <c r="G229" s="34">
        <f>IF(D229="","",'PL.06-REV.02'!I230)</f>
        <v>0</v>
      </c>
      <c r="H229" s="34" t="str">
        <f>IF(D229="","",'PL.06-REV.02'!J230)</f>
        <v>Enter starting date</v>
      </c>
      <c r="I229" s="8"/>
      <c r="J229" s="8"/>
      <c r="K229" s="13"/>
      <c r="L229" s="13"/>
      <c r="M229" s="13"/>
      <c r="N229" s="13"/>
      <c r="O229" s="13"/>
      <c r="P229" s="13"/>
      <c r="Q229" s="13"/>
      <c r="R229" s="13"/>
      <c r="S229" s="13"/>
      <c r="T229" s="13"/>
      <c r="U229" s="13"/>
      <c r="V229" s="13"/>
      <c r="W229" s="13"/>
      <c r="X229" s="13"/>
      <c r="Y229" s="13"/>
      <c r="Z229" s="13"/>
      <c r="AA229" s="13"/>
      <c r="AB229" s="13"/>
      <c r="AC229" s="13"/>
      <c r="AD229" s="13"/>
      <c r="AE229" s="13"/>
      <c r="AF229" s="13"/>
      <c r="AG229" s="13"/>
      <c r="AH229" s="13"/>
      <c r="AI229" s="13"/>
      <c r="AJ229" s="13"/>
      <c r="AK229" s="13"/>
      <c r="AL229" s="13"/>
      <c r="AM229" s="13"/>
      <c r="AN229" s="13"/>
      <c r="AO229" s="13"/>
      <c r="AP229" s="13"/>
      <c r="AQ229" s="13"/>
      <c r="AR229" s="13"/>
      <c r="AS229" s="13"/>
      <c r="AT229" s="13"/>
      <c r="AU229" s="13"/>
      <c r="AV229" s="13"/>
      <c r="AW229" s="13"/>
      <c r="AX229" s="13"/>
      <c r="AY229" s="13"/>
      <c r="AZ229" s="13"/>
      <c r="BA229" s="13"/>
      <c r="BB229" s="13"/>
      <c r="BC229" s="13"/>
      <c r="BD229" s="13"/>
      <c r="BE229" s="13"/>
      <c r="BF229" s="13"/>
      <c r="BG229" s="13"/>
      <c r="BH229" s="13"/>
      <c r="BI229" s="13"/>
      <c r="BJ229" s="13"/>
      <c r="BK229" s="13"/>
      <c r="BL229" s="13"/>
      <c r="BM229" s="13"/>
      <c r="BN229" s="13"/>
    </row>
    <row r="230" spans="1:66" s="2" customFormat="1" ht="30" customHeight="1" thickBot="1" x14ac:dyDescent="0.35">
      <c r="A230" s="16"/>
      <c r="B230" s="16"/>
      <c r="C230" s="30" t="str">
        <f>'PL.06-REV.02'!C231&amp;" "&amp;'PL.06-REV.02'!D231</f>
        <v>22,1 EU için vergi muafiyet ayarlarının yapılması</v>
      </c>
      <c r="D230" s="33" t="str">
        <f>IF('PL.06-REV.02'!E231="","",'PL.06-REV.02'!E231)</f>
        <v>IT</v>
      </c>
      <c r="E230" s="31">
        <f>IF(D230="","",'PL.06-REV.02'!H231)</f>
        <v>1</v>
      </c>
      <c r="F230" s="32">
        <f>IF(D230="","",'PL.06-REV.02'!F231)</f>
        <v>0</v>
      </c>
      <c r="G230" s="34">
        <f>IF(D230="","",'PL.06-REV.02'!I231)</f>
        <v>0</v>
      </c>
      <c r="H230" s="34" t="str">
        <f>IF(D230="","",'PL.06-REV.02'!J231)</f>
        <v>Enter starting date</v>
      </c>
      <c r="I230" s="8"/>
      <c r="J230" s="8"/>
      <c r="K230" s="13"/>
      <c r="L230" s="13"/>
      <c r="M230" s="13"/>
      <c r="N230" s="13"/>
      <c r="O230" s="13"/>
      <c r="P230" s="13"/>
      <c r="Q230" s="13"/>
      <c r="R230" s="13"/>
      <c r="S230" s="13"/>
      <c r="T230" s="13"/>
      <c r="U230" s="13"/>
      <c r="V230" s="13"/>
      <c r="W230" s="13"/>
      <c r="X230" s="13"/>
      <c r="Y230" s="13"/>
      <c r="Z230" s="13"/>
      <c r="AA230" s="13"/>
      <c r="AB230" s="13"/>
      <c r="AC230" s="13"/>
      <c r="AD230" s="13"/>
      <c r="AE230" s="13"/>
      <c r="AF230" s="13"/>
      <c r="AG230" s="13"/>
      <c r="AH230" s="13"/>
      <c r="AI230" s="13"/>
      <c r="AJ230" s="13"/>
      <c r="AK230" s="13"/>
      <c r="AL230" s="13"/>
      <c r="AM230" s="13"/>
      <c r="AN230" s="13"/>
      <c r="AO230" s="13"/>
      <c r="AP230" s="13"/>
      <c r="AQ230" s="13"/>
      <c r="AR230" s="13"/>
      <c r="AS230" s="13"/>
      <c r="AT230" s="13"/>
      <c r="AU230" s="13"/>
      <c r="AV230" s="13"/>
      <c r="AW230" s="13"/>
      <c r="AX230" s="13"/>
      <c r="AY230" s="13"/>
      <c r="AZ230" s="13"/>
      <c r="BA230" s="13"/>
      <c r="BB230" s="13"/>
      <c r="BC230" s="13"/>
      <c r="BD230" s="13"/>
      <c r="BE230" s="13"/>
      <c r="BF230" s="13"/>
      <c r="BG230" s="13"/>
      <c r="BH230" s="13"/>
      <c r="BI230" s="13"/>
      <c r="BJ230" s="13"/>
      <c r="BK230" s="13"/>
      <c r="BL230" s="13"/>
      <c r="BM230" s="13"/>
      <c r="BN230" s="13"/>
    </row>
    <row r="231" spans="1:66" s="2" customFormat="1" ht="30" customHeight="1" thickBot="1" x14ac:dyDescent="0.35">
      <c r="A231" s="16"/>
      <c r="B231" s="16"/>
      <c r="C231" s="30" t="str">
        <f>'PL.06-REV.02'!C232&amp;" "&amp;'PL.06-REV.02'!D232</f>
        <v>22,11 Faz Kapanışı (İleri fazların planlanan tarihlerinin revizesi / Gerçekleşme tarihlerinin girişi / Tehdit ve Fırsatların güncellenmesi, rapor hazırlanması, Arşiv güncellemesi)</v>
      </c>
      <c r="D231" s="33" t="str">
        <f>IF('PL.06-REV.02'!E232="","",'PL.06-REV.02'!E232)</f>
        <v>Proje Yöneticisi</v>
      </c>
      <c r="E231" s="31">
        <f>IF(D231="","",'PL.06-REV.02'!H232)</f>
        <v>2</v>
      </c>
      <c r="F231" s="32">
        <f>IF(D231="","",'PL.06-REV.02'!F232)</f>
        <v>0</v>
      </c>
      <c r="G231" s="34">
        <f>IF(D231="","",'PL.06-REV.02'!I232)</f>
        <v>0</v>
      </c>
      <c r="H231" s="34" t="str">
        <f>IF(D231="","",'PL.06-REV.02'!J232)</f>
        <v>Enter starting date</v>
      </c>
      <c r="I231" s="8"/>
      <c r="J231" s="8"/>
      <c r="K231" s="13"/>
      <c r="L231" s="13"/>
      <c r="M231" s="13"/>
      <c r="N231" s="13"/>
      <c r="O231" s="13"/>
      <c r="P231" s="13"/>
      <c r="Q231" s="13"/>
      <c r="R231" s="13"/>
      <c r="S231" s="13"/>
      <c r="T231" s="13"/>
      <c r="U231" s="13"/>
      <c r="V231" s="13"/>
      <c r="W231" s="13"/>
      <c r="X231" s="13"/>
      <c r="Y231" s="13"/>
      <c r="Z231" s="13"/>
      <c r="AA231" s="13"/>
      <c r="AB231" s="13"/>
      <c r="AC231" s="13"/>
      <c r="AD231" s="13"/>
      <c r="AE231" s="13"/>
      <c r="AF231" s="13"/>
      <c r="AG231" s="13"/>
      <c r="AH231" s="13"/>
      <c r="AI231" s="13"/>
      <c r="AJ231" s="13"/>
      <c r="AK231" s="13"/>
      <c r="AL231" s="13"/>
      <c r="AM231" s="13"/>
      <c r="AN231" s="13"/>
      <c r="AO231" s="13"/>
      <c r="AP231" s="13"/>
      <c r="AQ231" s="13"/>
      <c r="AR231" s="13"/>
      <c r="AS231" s="13"/>
      <c r="AT231" s="13"/>
      <c r="AU231" s="13"/>
      <c r="AV231" s="13"/>
      <c r="AW231" s="13"/>
      <c r="AX231" s="13"/>
      <c r="AY231" s="13"/>
      <c r="AZ231" s="13"/>
      <c r="BA231" s="13"/>
      <c r="BB231" s="13"/>
      <c r="BC231" s="13"/>
      <c r="BD231" s="13"/>
      <c r="BE231" s="13"/>
      <c r="BF231" s="13"/>
      <c r="BG231" s="13"/>
      <c r="BH231" s="13"/>
      <c r="BI231" s="13"/>
      <c r="BJ231" s="13"/>
      <c r="BK231" s="13"/>
      <c r="BL231" s="13"/>
      <c r="BM231" s="13"/>
      <c r="BN231" s="13"/>
    </row>
    <row r="232" spans="1:66" s="2" customFormat="1" ht="30" customHeight="1" thickBot="1" x14ac:dyDescent="0.35">
      <c r="A232" s="16"/>
      <c r="B232" s="16"/>
      <c r="C232" s="30" t="str">
        <f>'PL.06-REV.02'!C233&amp;" "&amp;'PL.06-REV.02'!D233</f>
        <v>23 Belgelendirme</v>
      </c>
      <c r="D232" s="33" t="str">
        <f>IF('PL.06-REV.02'!E233="","",'PL.06-REV.02'!E233)</f>
        <v>Mağaza Müdürü</v>
      </c>
      <c r="E232" s="31">
        <f>IF(D232="","",'PL.06-REV.02'!H233)</f>
        <v>8</v>
      </c>
      <c r="F232" s="32">
        <f>IF(D232="","",'PL.06-REV.02'!F233)</f>
        <v>0</v>
      </c>
      <c r="G232" s="34">
        <f>IF(D232="","",'PL.06-REV.02'!I233)</f>
        <v>0</v>
      </c>
      <c r="H232" s="34" t="str">
        <f>IF(D232="","",'PL.06-REV.02'!J233)</f>
        <v>Enter starting date</v>
      </c>
      <c r="I232" s="8"/>
      <c r="J232" s="8"/>
      <c r="K232" s="13"/>
      <c r="L232" s="13"/>
      <c r="M232" s="13"/>
      <c r="N232" s="13"/>
      <c r="O232" s="13"/>
      <c r="P232" s="13"/>
      <c r="Q232" s="13"/>
      <c r="R232" s="13"/>
      <c r="S232" s="13"/>
      <c r="T232" s="13"/>
      <c r="U232" s="13"/>
      <c r="V232" s="13"/>
      <c r="W232" s="13"/>
      <c r="X232" s="13"/>
      <c r="Y232" s="13"/>
      <c r="Z232" s="13"/>
      <c r="AA232" s="13"/>
      <c r="AB232" s="13"/>
      <c r="AC232" s="13"/>
      <c r="AD232" s="13"/>
      <c r="AE232" s="13"/>
      <c r="AF232" s="13"/>
      <c r="AG232" s="13"/>
      <c r="AH232" s="13"/>
      <c r="AI232" s="13"/>
      <c r="AJ232" s="13"/>
      <c r="AK232" s="13"/>
      <c r="AL232" s="13"/>
      <c r="AM232" s="13"/>
      <c r="AN232" s="13"/>
      <c r="AO232" s="13"/>
      <c r="AP232" s="13"/>
      <c r="AQ232" s="13"/>
      <c r="AR232" s="13"/>
      <c r="AS232" s="13"/>
      <c r="AT232" s="13"/>
      <c r="AU232" s="13"/>
      <c r="AV232" s="13"/>
      <c r="AW232" s="13"/>
      <c r="AX232" s="13"/>
      <c r="AY232" s="13"/>
      <c r="AZ232" s="13"/>
      <c r="BA232" s="13"/>
      <c r="BB232" s="13"/>
      <c r="BC232" s="13"/>
      <c r="BD232" s="13"/>
      <c r="BE232" s="13"/>
      <c r="BF232" s="13"/>
      <c r="BG232" s="13"/>
      <c r="BH232" s="13"/>
      <c r="BI232" s="13"/>
      <c r="BJ232" s="13"/>
      <c r="BK232" s="13"/>
      <c r="BL232" s="13"/>
      <c r="BM232" s="13"/>
      <c r="BN232" s="13"/>
    </row>
    <row r="233" spans="1:66" s="2" customFormat="1" ht="30" customHeight="1" thickBot="1" x14ac:dyDescent="0.35">
      <c r="A233" s="16"/>
      <c r="B233" s="16"/>
      <c r="C233" s="30" t="str">
        <f>'PL.06-REV.02'!C234&amp;" "&amp;'PL.06-REV.02'!D234</f>
        <v>23,01 Fatura Örneği</v>
      </c>
      <c r="D233" s="33" t="str">
        <f>IF('PL.06-REV.02'!E234="","",'PL.06-REV.02'!E234)</f>
        <v>Mağaza Müdürü</v>
      </c>
      <c r="E233" s="31">
        <f>IF(D233="","",'PL.06-REV.02'!H234)</f>
        <v>5</v>
      </c>
      <c r="F233" s="32">
        <f>IF(D233="","",'PL.06-REV.02'!F234)</f>
        <v>0</v>
      </c>
      <c r="G233" s="34">
        <f>IF(D233="","",'PL.06-REV.02'!I234)</f>
        <v>0</v>
      </c>
      <c r="H233" s="34" t="str">
        <f>IF(D233="","",'PL.06-REV.02'!J234)</f>
        <v>Enter starting date</v>
      </c>
      <c r="I233" s="8"/>
      <c r="J233" s="8"/>
      <c r="K233" s="13"/>
      <c r="L233" s="13"/>
      <c r="M233" s="13"/>
      <c r="N233" s="13"/>
      <c r="O233" s="13"/>
      <c r="P233" s="13"/>
      <c r="Q233" s="13"/>
      <c r="R233" s="13"/>
      <c r="S233" s="13"/>
      <c r="T233" s="13"/>
      <c r="U233" s="13"/>
      <c r="V233" s="13"/>
      <c r="W233" s="13"/>
      <c r="X233" s="13"/>
      <c r="Y233" s="13"/>
      <c r="Z233" s="13"/>
      <c r="AA233" s="13"/>
      <c r="AB233" s="13"/>
      <c r="AC233" s="13"/>
      <c r="AD233" s="13"/>
      <c r="AE233" s="13"/>
      <c r="AF233" s="13"/>
      <c r="AG233" s="13"/>
      <c r="AH233" s="13"/>
      <c r="AI233" s="13"/>
      <c r="AJ233" s="13"/>
      <c r="AK233" s="13"/>
      <c r="AL233" s="13"/>
      <c r="AM233" s="13"/>
      <c r="AN233" s="13"/>
      <c r="AO233" s="13"/>
      <c r="AP233" s="13"/>
      <c r="AQ233" s="13"/>
      <c r="AR233" s="13"/>
      <c r="AS233" s="13"/>
      <c r="AT233" s="13"/>
      <c r="AU233" s="13"/>
      <c r="AV233" s="13"/>
      <c r="AW233" s="13"/>
      <c r="AX233" s="13"/>
      <c r="AY233" s="13"/>
      <c r="AZ233" s="13"/>
      <c r="BA233" s="13"/>
      <c r="BB233" s="13"/>
      <c r="BC233" s="13"/>
      <c r="BD233" s="13"/>
      <c r="BE233" s="13"/>
      <c r="BF233" s="13"/>
      <c r="BG233" s="13"/>
      <c r="BH233" s="13"/>
      <c r="BI233" s="13"/>
      <c r="BJ233" s="13"/>
      <c r="BK233" s="13"/>
      <c r="BL233" s="13"/>
      <c r="BM233" s="13"/>
      <c r="BN233" s="13"/>
    </row>
    <row r="234" spans="1:66" s="2" customFormat="1" ht="30" customHeight="1" thickBot="1" x14ac:dyDescent="0.35">
      <c r="A234" s="16"/>
      <c r="B234" s="16"/>
      <c r="C234" s="30" t="str">
        <f>'PL.06-REV.02'!C235&amp;" "&amp;'PL.06-REV.02'!D235</f>
        <v>23,02 İrsaliye Örneği</v>
      </c>
      <c r="D234" s="33" t="str">
        <f>IF('PL.06-REV.02'!E235="","",'PL.06-REV.02'!E235)</f>
        <v>Mağaza Müdürü</v>
      </c>
      <c r="E234" s="31">
        <f>IF(D234="","",'PL.06-REV.02'!H235)</f>
        <v>5</v>
      </c>
      <c r="F234" s="32">
        <f>IF(D234="","",'PL.06-REV.02'!F235)</f>
        <v>0</v>
      </c>
      <c r="G234" s="34">
        <f>IF(D234="","",'PL.06-REV.02'!I235)</f>
        <v>0</v>
      </c>
      <c r="H234" s="34" t="str">
        <f>IF(D234="","",'PL.06-REV.02'!J235)</f>
        <v>Enter starting date</v>
      </c>
      <c r="I234" s="8"/>
      <c r="J234" s="8"/>
      <c r="K234" s="13"/>
      <c r="L234" s="13"/>
      <c r="M234" s="13"/>
      <c r="N234" s="13"/>
      <c r="O234" s="13"/>
      <c r="P234" s="13"/>
      <c r="Q234" s="13"/>
      <c r="R234" s="13"/>
      <c r="S234" s="13"/>
      <c r="T234" s="13"/>
      <c r="U234" s="13"/>
      <c r="V234" s="13"/>
      <c r="W234" s="13"/>
      <c r="X234" s="13"/>
      <c r="Y234" s="13"/>
      <c r="Z234" s="13"/>
      <c r="AA234" s="13"/>
      <c r="AB234" s="13"/>
      <c r="AC234" s="13"/>
      <c r="AD234" s="13"/>
      <c r="AE234" s="13"/>
      <c r="AF234" s="13"/>
      <c r="AG234" s="13"/>
      <c r="AH234" s="13"/>
      <c r="AI234" s="13"/>
      <c r="AJ234" s="13"/>
      <c r="AK234" s="13"/>
      <c r="AL234" s="13"/>
      <c r="AM234" s="13"/>
      <c r="AN234" s="13"/>
      <c r="AO234" s="13"/>
      <c r="AP234" s="13"/>
      <c r="AQ234" s="13"/>
      <c r="AR234" s="13"/>
      <c r="AS234" s="13"/>
      <c r="AT234" s="13"/>
      <c r="AU234" s="13"/>
      <c r="AV234" s="13"/>
      <c r="AW234" s="13"/>
      <c r="AX234" s="13"/>
      <c r="AY234" s="13"/>
      <c r="AZ234" s="13"/>
      <c r="BA234" s="13"/>
      <c r="BB234" s="13"/>
      <c r="BC234" s="13"/>
      <c r="BD234" s="13"/>
      <c r="BE234" s="13"/>
      <c r="BF234" s="13"/>
      <c r="BG234" s="13"/>
      <c r="BH234" s="13"/>
      <c r="BI234" s="13"/>
      <c r="BJ234" s="13"/>
      <c r="BK234" s="13"/>
      <c r="BL234" s="13"/>
      <c r="BM234" s="13"/>
      <c r="BN234" s="13"/>
    </row>
    <row r="235" spans="1:66" s="2" customFormat="1" ht="30" customHeight="1" thickBot="1" x14ac:dyDescent="0.35">
      <c r="A235" s="16"/>
      <c r="B235" s="16"/>
      <c r="C235" s="30" t="str">
        <f>'PL.06-REV.02'!C236&amp;" "&amp;'PL.06-REV.02'!D236</f>
        <v>23,03 Fatura Belge No Belirlenmesi</v>
      </c>
      <c r="D235" s="33" t="str">
        <f>IF('PL.06-REV.02'!E236="","",'PL.06-REV.02'!E236)</f>
        <v>Mağaza Müdürü</v>
      </c>
      <c r="E235" s="31">
        <f>IF(D235="","",'PL.06-REV.02'!H236)</f>
        <v>1</v>
      </c>
      <c r="F235" s="32">
        <f>IF(D235="","",'PL.06-REV.02'!F236)</f>
        <v>0</v>
      </c>
      <c r="G235" s="34">
        <f>IF(D235="","",'PL.06-REV.02'!I236)</f>
        <v>0</v>
      </c>
      <c r="H235" s="34" t="str">
        <f>IF(D235="","",'PL.06-REV.02'!J236)</f>
        <v>Enter starting date</v>
      </c>
      <c r="I235" s="8"/>
      <c r="J235" s="8"/>
      <c r="K235" s="13"/>
      <c r="L235" s="13"/>
      <c r="M235" s="13"/>
      <c r="N235" s="13"/>
      <c r="O235" s="13"/>
      <c r="P235" s="13"/>
      <c r="Q235" s="13"/>
      <c r="R235" s="13"/>
      <c r="S235" s="13"/>
      <c r="T235" s="13"/>
      <c r="U235" s="13"/>
      <c r="V235" s="13"/>
      <c r="W235" s="13"/>
      <c r="X235" s="13"/>
      <c r="Y235" s="13"/>
      <c r="Z235" s="13"/>
      <c r="AA235" s="13"/>
      <c r="AB235" s="13"/>
      <c r="AC235" s="13"/>
      <c r="AD235" s="13"/>
      <c r="AE235" s="13"/>
      <c r="AF235" s="13"/>
      <c r="AG235" s="13"/>
      <c r="AH235" s="13"/>
      <c r="AI235" s="13"/>
      <c r="AJ235" s="13"/>
      <c r="AK235" s="13"/>
      <c r="AL235" s="13"/>
      <c r="AM235" s="13"/>
      <c r="AN235" s="13"/>
      <c r="AO235" s="13"/>
      <c r="AP235" s="13"/>
      <c r="AQ235" s="13"/>
      <c r="AR235" s="13"/>
      <c r="AS235" s="13"/>
      <c r="AT235" s="13"/>
      <c r="AU235" s="13"/>
      <c r="AV235" s="13"/>
      <c r="AW235" s="13"/>
      <c r="AX235" s="13"/>
      <c r="AY235" s="13"/>
      <c r="AZ235" s="13"/>
      <c r="BA235" s="13"/>
      <c r="BB235" s="13"/>
      <c r="BC235" s="13"/>
      <c r="BD235" s="13"/>
      <c r="BE235" s="13"/>
      <c r="BF235" s="13"/>
      <c r="BG235" s="13"/>
      <c r="BH235" s="13"/>
      <c r="BI235" s="13"/>
      <c r="BJ235" s="13"/>
      <c r="BK235" s="13"/>
      <c r="BL235" s="13"/>
      <c r="BM235" s="13"/>
      <c r="BN235" s="13"/>
    </row>
    <row r="236" spans="1:66" s="2" customFormat="1" ht="30" customHeight="1" thickBot="1" x14ac:dyDescent="0.35">
      <c r="A236" s="16"/>
      <c r="B236" s="16"/>
      <c r="C236" s="30" t="str">
        <f>'PL.06-REV.02'!C237&amp;" "&amp;'PL.06-REV.02'!D237</f>
        <v>23,04 İrsaliye Belge No Belirlenmesi</v>
      </c>
      <c r="D236" s="33" t="str">
        <f>IF('PL.06-REV.02'!E237="","",'PL.06-REV.02'!E237)</f>
        <v>Mağaza Müdürü</v>
      </c>
      <c r="E236" s="31">
        <f>IF(D236="","",'PL.06-REV.02'!H237)</f>
        <v>1</v>
      </c>
      <c r="F236" s="32">
        <f>IF(D236="","",'PL.06-REV.02'!F237)</f>
        <v>0</v>
      </c>
      <c r="G236" s="34">
        <f>IF(D236="","",'PL.06-REV.02'!I237)</f>
        <v>0</v>
      </c>
      <c r="H236" s="34" t="str">
        <f>IF(D236="","",'PL.06-REV.02'!J237)</f>
        <v>Enter starting date</v>
      </c>
      <c r="I236" s="8"/>
      <c r="J236" s="8"/>
      <c r="K236" s="13"/>
      <c r="L236" s="13"/>
      <c r="M236" s="13"/>
      <c r="N236" s="13"/>
      <c r="O236" s="13"/>
      <c r="P236" s="13"/>
      <c r="Q236" s="13"/>
      <c r="R236" s="13"/>
      <c r="S236" s="13"/>
      <c r="T236" s="13"/>
      <c r="U236" s="13"/>
      <c r="V236" s="13"/>
      <c r="W236" s="13"/>
      <c r="X236" s="13"/>
      <c r="Y236" s="13"/>
      <c r="Z236" s="13"/>
      <c r="AA236" s="13"/>
      <c r="AB236" s="13"/>
      <c r="AC236" s="13"/>
      <c r="AD236" s="13"/>
      <c r="AE236" s="13"/>
      <c r="AF236" s="13"/>
      <c r="AG236" s="13"/>
      <c r="AH236" s="13"/>
      <c r="AI236" s="13"/>
      <c r="AJ236" s="13"/>
      <c r="AK236" s="13"/>
      <c r="AL236" s="13"/>
      <c r="AM236" s="13"/>
      <c r="AN236" s="13"/>
      <c r="AO236" s="13"/>
      <c r="AP236" s="13"/>
      <c r="AQ236" s="13"/>
      <c r="AR236" s="13"/>
      <c r="AS236" s="13"/>
      <c r="AT236" s="13"/>
      <c r="AU236" s="13"/>
      <c r="AV236" s="13"/>
      <c r="AW236" s="13"/>
      <c r="AX236" s="13"/>
      <c r="AY236" s="13"/>
      <c r="AZ236" s="13"/>
      <c r="BA236" s="13"/>
      <c r="BB236" s="13"/>
      <c r="BC236" s="13"/>
      <c r="BD236" s="13"/>
      <c r="BE236" s="13"/>
      <c r="BF236" s="13"/>
      <c r="BG236" s="13"/>
      <c r="BH236" s="13"/>
      <c r="BI236" s="13"/>
      <c r="BJ236" s="13"/>
      <c r="BK236" s="13"/>
      <c r="BL236" s="13"/>
      <c r="BM236" s="13"/>
      <c r="BN236" s="13"/>
    </row>
    <row r="237" spans="1:66" s="2" customFormat="1" ht="30" customHeight="1" thickBot="1" x14ac:dyDescent="0.35">
      <c r="A237" s="16"/>
      <c r="B237" s="16"/>
      <c r="C237" s="30" t="str">
        <f>'PL.06-REV.02'!C238&amp;" "&amp;'PL.06-REV.02'!D238</f>
        <v>23,05 Gider Pusulası Belge No Belirlenmesi</v>
      </c>
      <c r="D237" s="33" t="str">
        <f>IF('PL.06-REV.02'!E238="","",'PL.06-REV.02'!E238)</f>
        <v>Mağaza Müdürü</v>
      </c>
      <c r="E237" s="31">
        <f>IF(D237="","",'PL.06-REV.02'!H238)</f>
        <v>1</v>
      </c>
      <c r="F237" s="32">
        <f>IF(D237="","",'PL.06-REV.02'!F238)</f>
        <v>0</v>
      </c>
      <c r="G237" s="34">
        <f>IF(D237="","",'PL.06-REV.02'!I238)</f>
        <v>0</v>
      </c>
      <c r="H237" s="34" t="str">
        <f>IF(D237="","",'PL.06-REV.02'!J238)</f>
        <v>Enter starting date</v>
      </c>
      <c r="I237" s="8"/>
      <c r="J237" s="8"/>
      <c r="K237" s="13"/>
      <c r="L237" s="13"/>
      <c r="M237" s="13"/>
      <c r="N237" s="13"/>
      <c r="O237" s="13"/>
      <c r="P237" s="13"/>
      <c r="Q237" s="13"/>
      <c r="R237" s="13"/>
      <c r="S237" s="13"/>
      <c r="T237" s="13"/>
      <c r="U237" s="13"/>
      <c r="V237" s="13"/>
      <c r="W237" s="13"/>
      <c r="X237" s="13"/>
      <c r="Y237" s="13"/>
      <c r="Z237" s="13"/>
      <c r="AA237" s="13"/>
      <c r="AB237" s="13"/>
      <c r="AC237" s="13"/>
      <c r="AD237" s="13"/>
      <c r="AE237" s="13"/>
      <c r="AF237" s="13"/>
      <c r="AG237" s="13"/>
      <c r="AH237" s="13"/>
      <c r="AI237" s="13"/>
      <c r="AJ237" s="13"/>
      <c r="AK237" s="13"/>
      <c r="AL237" s="13"/>
      <c r="AM237" s="13"/>
      <c r="AN237" s="13"/>
      <c r="AO237" s="13"/>
      <c r="AP237" s="13"/>
      <c r="AQ237" s="13"/>
      <c r="AR237" s="13"/>
      <c r="AS237" s="13"/>
      <c r="AT237" s="13"/>
      <c r="AU237" s="13"/>
      <c r="AV237" s="13"/>
      <c r="AW237" s="13"/>
      <c r="AX237" s="13"/>
      <c r="AY237" s="13"/>
      <c r="AZ237" s="13"/>
      <c r="BA237" s="13"/>
      <c r="BB237" s="13"/>
      <c r="BC237" s="13"/>
      <c r="BD237" s="13"/>
      <c r="BE237" s="13"/>
      <c r="BF237" s="13"/>
      <c r="BG237" s="13"/>
      <c r="BH237" s="13"/>
      <c r="BI237" s="13"/>
      <c r="BJ237" s="13"/>
      <c r="BK237" s="13"/>
      <c r="BL237" s="13"/>
      <c r="BM237" s="13"/>
      <c r="BN237" s="13"/>
    </row>
    <row r="238" spans="1:66" s="2" customFormat="1" ht="30" customHeight="1" thickBot="1" x14ac:dyDescent="0.35">
      <c r="A238" s="16"/>
      <c r="B238" s="16"/>
      <c r="C238" s="30" t="str">
        <f>'PL.06-REV.02'!C239&amp;" "&amp;'PL.06-REV.02'!D239</f>
        <v>23,06 Fatura Şablonu oluşturulması</v>
      </c>
      <c r="D238" s="33" t="str">
        <f>IF('PL.06-REV.02'!E239="","",'PL.06-REV.02'!E239)</f>
        <v>IT, Mağaza Müdürü</v>
      </c>
      <c r="E238" s="31">
        <f>IF(D238="","",'PL.06-REV.02'!H239)</f>
        <v>1</v>
      </c>
      <c r="F238" s="32">
        <f>IF(D238="","",'PL.06-REV.02'!F239)</f>
        <v>0</v>
      </c>
      <c r="G238" s="34">
        <f>IF(D238="","",'PL.06-REV.02'!I239)</f>
        <v>0</v>
      </c>
      <c r="H238" s="34" t="str">
        <f>IF(D238="","",'PL.06-REV.02'!J239)</f>
        <v>Enter starting date</v>
      </c>
      <c r="I238" s="8"/>
      <c r="J238" s="8"/>
      <c r="K238" s="13"/>
      <c r="L238" s="13"/>
      <c r="M238" s="13"/>
      <c r="N238" s="13"/>
      <c r="O238" s="13"/>
      <c r="P238" s="13"/>
      <c r="Q238" s="13"/>
      <c r="R238" s="13"/>
      <c r="S238" s="13"/>
      <c r="T238" s="13"/>
      <c r="U238" s="13"/>
      <c r="V238" s="13"/>
      <c r="W238" s="13"/>
      <c r="X238" s="13"/>
      <c r="Y238" s="13"/>
      <c r="Z238" s="13"/>
      <c r="AA238" s="13"/>
      <c r="AB238" s="13"/>
      <c r="AC238" s="13"/>
      <c r="AD238" s="13"/>
      <c r="AE238" s="13"/>
      <c r="AF238" s="13"/>
      <c r="AG238" s="13"/>
      <c r="AH238" s="13"/>
      <c r="AI238" s="13"/>
      <c r="AJ238" s="13"/>
      <c r="AK238" s="13"/>
      <c r="AL238" s="13"/>
      <c r="AM238" s="13"/>
      <c r="AN238" s="13"/>
      <c r="AO238" s="13"/>
      <c r="AP238" s="13"/>
      <c r="AQ238" s="13"/>
      <c r="AR238" s="13"/>
      <c r="AS238" s="13"/>
      <c r="AT238" s="13"/>
      <c r="AU238" s="13"/>
      <c r="AV238" s="13"/>
      <c r="AW238" s="13"/>
      <c r="AX238" s="13"/>
      <c r="AY238" s="13"/>
      <c r="AZ238" s="13"/>
      <c r="BA238" s="13"/>
      <c r="BB238" s="13"/>
      <c r="BC238" s="13"/>
      <c r="BD238" s="13"/>
      <c r="BE238" s="13"/>
      <c r="BF238" s="13"/>
      <c r="BG238" s="13"/>
      <c r="BH238" s="13"/>
      <c r="BI238" s="13"/>
      <c r="BJ238" s="13"/>
      <c r="BK238" s="13"/>
      <c r="BL238" s="13"/>
      <c r="BM238" s="13"/>
      <c r="BN238" s="13"/>
    </row>
    <row r="239" spans="1:66" s="2" customFormat="1" ht="30" customHeight="1" thickBot="1" x14ac:dyDescent="0.35">
      <c r="A239" s="16"/>
      <c r="B239" s="16"/>
      <c r="C239" s="30" t="str">
        <f>'PL.06-REV.02'!C240&amp;" "&amp;'PL.06-REV.02'!D240</f>
        <v>23,07 İrsaliye Şablonu oluşturulması</v>
      </c>
      <c r="D239" s="33" t="str">
        <f>IF('PL.06-REV.02'!E240="","",'PL.06-REV.02'!E240)</f>
        <v>IT, Mağaza Müdürü</v>
      </c>
      <c r="E239" s="31">
        <f>IF(D239="","",'PL.06-REV.02'!H240)</f>
        <v>1</v>
      </c>
      <c r="F239" s="32">
        <f>IF(D239="","",'PL.06-REV.02'!F240)</f>
        <v>0</v>
      </c>
      <c r="G239" s="34">
        <f>IF(D239="","",'PL.06-REV.02'!I240)</f>
        <v>0</v>
      </c>
      <c r="H239" s="34" t="str">
        <f>IF(D239="","",'PL.06-REV.02'!J240)</f>
        <v>Enter starting date</v>
      </c>
      <c r="I239" s="8"/>
      <c r="J239" s="8"/>
      <c r="K239" s="13"/>
      <c r="L239" s="13"/>
      <c r="M239" s="13"/>
      <c r="N239" s="13"/>
      <c r="O239" s="13"/>
      <c r="P239" s="13"/>
      <c r="Q239" s="13"/>
      <c r="R239" s="13"/>
      <c r="S239" s="13"/>
      <c r="T239" s="13"/>
      <c r="U239" s="13"/>
      <c r="V239" s="13"/>
      <c r="W239" s="13"/>
      <c r="X239" s="13"/>
      <c r="Y239" s="13"/>
      <c r="Z239" s="13"/>
      <c r="AA239" s="13"/>
      <c r="AB239" s="13"/>
      <c r="AC239" s="13"/>
      <c r="AD239" s="13"/>
      <c r="AE239" s="13"/>
      <c r="AF239" s="13"/>
      <c r="AG239" s="13"/>
      <c r="AH239" s="13"/>
      <c r="AI239" s="13"/>
      <c r="AJ239" s="13"/>
      <c r="AK239" s="13"/>
      <c r="AL239" s="13"/>
      <c r="AM239" s="13"/>
      <c r="AN239" s="13"/>
      <c r="AO239" s="13"/>
      <c r="AP239" s="13"/>
      <c r="AQ239" s="13"/>
      <c r="AR239" s="13"/>
      <c r="AS239" s="13"/>
      <c r="AT239" s="13"/>
      <c r="AU239" s="13"/>
      <c r="AV239" s="13"/>
      <c r="AW239" s="13"/>
      <c r="AX239" s="13"/>
      <c r="AY239" s="13"/>
      <c r="AZ239" s="13"/>
      <c r="BA239" s="13"/>
      <c r="BB239" s="13"/>
      <c r="BC239" s="13"/>
      <c r="BD239" s="13"/>
      <c r="BE239" s="13"/>
      <c r="BF239" s="13"/>
      <c r="BG239" s="13"/>
      <c r="BH239" s="13"/>
      <c r="BI239" s="13"/>
      <c r="BJ239" s="13"/>
      <c r="BK239" s="13"/>
      <c r="BL239" s="13"/>
      <c r="BM239" s="13"/>
      <c r="BN239" s="13"/>
    </row>
    <row r="240" spans="1:66" s="2" customFormat="1" ht="30" customHeight="1" thickBot="1" x14ac:dyDescent="0.35">
      <c r="A240" s="16"/>
      <c r="B240" s="16"/>
      <c r="C240" s="30" t="str">
        <f>'PL.06-REV.02'!C241&amp;" "&amp;'PL.06-REV.02'!D241</f>
        <v>23,08 Gider Pusulası Şablonu oluşturulması</v>
      </c>
      <c r="D240" s="33" t="str">
        <f>IF('PL.06-REV.02'!E241="","",'PL.06-REV.02'!E241)</f>
        <v>IT, Mağaza Müdürü</v>
      </c>
      <c r="E240" s="31">
        <f>IF(D240="","",'PL.06-REV.02'!H241)</f>
        <v>1</v>
      </c>
      <c r="F240" s="32">
        <f>IF(D240="","",'PL.06-REV.02'!F241)</f>
        <v>0</v>
      </c>
      <c r="G240" s="34">
        <f>IF(D240="","",'PL.06-REV.02'!I241)</f>
        <v>0</v>
      </c>
      <c r="H240" s="34" t="str">
        <f>IF(D240="","",'PL.06-REV.02'!J241)</f>
        <v>Enter starting date</v>
      </c>
      <c r="I240" s="8"/>
      <c r="J240" s="8"/>
      <c r="K240" s="13"/>
      <c r="L240" s="13"/>
      <c r="M240" s="13"/>
      <c r="N240" s="13"/>
      <c r="O240" s="13"/>
      <c r="P240" s="13"/>
      <c r="Q240" s="13"/>
      <c r="R240" s="13"/>
      <c r="S240" s="13"/>
      <c r="T240" s="13"/>
      <c r="U240" s="13"/>
      <c r="V240" s="13"/>
      <c r="W240" s="13"/>
      <c r="X240" s="13"/>
      <c r="Y240" s="13"/>
      <c r="Z240" s="13"/>
      <c r="AA240" s="13"/>
      <c r="AB240" s="13"/>
      <c r="AC240" s="13"/>
      <c r="AD240" s="13"/>
      <c r="AE240" s="13"/>
      <c r="AF240" s="13"/>
      <c r="AG240" s="13"/>
      <c r="AH240" s="13"/>
      <c r="AI240" s="13"/>
      <c r="AJ240" s="13"/>
      <c r="AK240" s="13"/>
      <c r="AL240" s="13"/>
      <c r="AM240" s="13"/>
      <c r="AN240" s="13"/>
      <c r="AO240" s="13"/>
      <c r="AP240" s="13"/>
      <c r="AQ240" s="13"/>
      <c r="AR240" s="13"/>
      <c r="AS240" s="13"/>
      <c r="AT240" s="13"/>
      <c r="AU240" s="13"/>
      <c r="AV240" s="13"/>
      <c r="AW240" s="13"/>
      <c r="AX240" s="13"/>
      <c r="AY240" s="13"/>
      <c r="AZ240" s="13"/>
      <c r="BA240" s="13"/>
      <c r="BB240" s="13"/>
      <c r="BC240" s="13"/>
      <c r="BD240" s="13"/>
      <c r="BE240" s="13"/>
      <c r="BF240" s="13"/>
      <c r="BG240" s="13"/>
      <c r="BH240" s="13"/>
      <c r="BI240" s="13"/>
      <c r="BJ240" s="13"/>
      <c r="BK240" s="13"/>
      <c r="BL240" s="13"/>
      <c r="BM240" s="13"/>
      <c r="BN240" s="13"/>
    </row>
    <row r="241" spans="1:66" s="2" customFormat="1" ht="30" customHeight="1" thickBot="1" x14ac:dyDescent="0.35">
      <c r="A241" s="16"/>
      <c r="B241" s="16"/>
      <c r="C241" s="30" t="str">
        <f>'PL.06-REV.02'!C242&amp;" "&amp;'PL.06-REV.02'!D242</f>
        <v>23,09 Müşteri bilgilendirme için eklerin ayarlanması</v>
      </c>
      <c r="D241" s="33" t="str">
        <f>IF('PL.06-REV.02'!E242="","",'PL.06-REV.02'!E242)</f>
        <v>IT</v>
      </c>
      <c r="E241" s="31">
        <f>IF(D241="","",'PL.06-REV.02'!H242)</f>
        <v>1</v>
      </c>
      <c r="F241" s="32">
        <f>IF(D241="","",'PL.06-REV.02'!F242)</f>
        <v>0</v>
      </c>
      <c r="G241" s="34">
        <f>IF(D241="","",'PL.06-REV.02'!I242)</f>
        <v>0</v>
      </c>
      <c r="H241" s="34" t="str">
        <f>IF(D241="","",'PL.06-REV.02'!J242)</f>
        <v>Enter starting date</v>
      </c>
      <c r="I241" s="8"/>
      <c r="J241" s="8"/>
      <c r="K241" s="13"/>
      <c r="L241" s="13"/>
      <c r="M241" s="13"/>
      <c r="N241" s="13"/>
      <c r="O241" s="13"/>
      <c r="P241" s="13"/>
      <c r="Q241" s="13"/>
      <c r="R241" s="13"/>
      <c r="S241" s="13"/>
      <c r="T241" s="13"/>
      <c r="U241" s="13"/>
      <c r="V241" s="13"/>
      <c r="W241" s="13"/>
      <c r="X241" s="13"/>
      <c r="Y241" s="13"/>
      <c r="Z241" s="13"/>
      <c r="AA241" s="13"/>
      <c r="AB241" s="13"/>
      <c r="AC241" s="13"/>
      <c r="AD241" s="13"/>
      <c r="AE241" s="13"/>
      <c r="AF241" s="13"/>
      <c r="AG241" s="13"/>
      <c r="AH241" s="13"/>
      <c r="AI241" s="13"/>
      <c r="AJ241" s="13"/>
      <c r="AK241" s="13"/>
      <c r="AL241" s="13"/>
      <c r="AM241" s="13"/>
      <c r="AN241" s="13"/>
      <c r="AO241" s="13"/>
      <c r="AP241" s="13"/>
      <c r="AQ241" s="13"/>
      <c r="AR241" s="13"/>
      <c r="AS241" s="13"/>
      <c r="AT241" s="13"/>
      <c r="AU241" s="13"/>
      <c r="AV241" s="13"/>
      <c r="AW241" s="13"/>
      <c r="AX241" s="13"/>
      <c r="AY241" s="13"/>
      <c r="AZ241" s="13"/>
      <c r="BA241" s="13"/>
      <c r="BB241" s="13"/>
      <c r="BC241" s="13"/>
      <c r="BD241" s="13"/>
      <c r="BE241" s="13"/>
      <c r="BF241" s="13"/>
      <c r="BG241" s="13"/>
      <c r="BH241" s="13"/>
      <c r="BI241" s="13"/>
      <c r="BJ241" s="13"/>
      <c r="BK241" s="13"/>
      <c r="BL241" s="13"/>
      <c r="BM241" s="13"/>
      <c r="BN241" s="13"/>
    </row>
    <row r="242" spans="1:66" s="2" customFormat="1" ht="30" customHeight="1" thickBot="1" x14ac:dyDescent="0.35">
      <c r="A242" s="16"/>
      <c r="B242" s="16"/>
      <c r="C242" s="30" t="str">
        <f>'PL.06-REV.02'!C243&amp;" "&amp;'PL.06-REV.02'!D243</f>
        <v>23,1 Belge footer metinlerinin girilmesi</v>
      </c>
      <c r="D242" s="33" t="str">
        <f>IF('PL.06-REV.02'!E243="","",'PL.06-REV.02'!E243)</f>
        <v>IT</v>
      </c>
      <c r="E242" s="31">
        <f>IF(D242="","",'PL.06-REV.02'!H243)</f>
        <v>1</v>
      </c>
      <c r="F242" s="32">
        <f>IF(D242="","",'PL.06-REV.02'!F243)</f>
        <v>0</v>
      </c>
      <c r="G242" s="34">
        <f>IF(D242="","",'PL.06-REV.02'!I243)</f>
        <v>0</v>
      </c>
      <c r="H242" s="34" t="str">
        <f>IF(D242="","",'PL.06-REV.02'!J243)</f>
        <v>Enter starting date</v>
      </c>
      <c r="I242" s="8"/>
      <c r="J242" s="8"/>
      <c r="K242" s="13"/>
      <c r="L242" s="13"/>
      <c r="M242" s="13"/>
      <c r="N242" s="13"/>
      <c r="O242" s="13"/>
      <c r="P242" s="13"/>
      <c r="Q242" s="13"/>
      <c r="R242" s="13"/>
      <c r="S242" s="13"/>
      <c r="T242" s="13"/>
      <c r="U242" s="13"/>
      <c r="V242" s="13"/>
      <c r="W242" s="13"/>
      <c r="X242" s="13"/>
      <c r="Y242" s="13"/>
      <c r="Z242" s="13"/>
      <c r="AA242" s="13"/>
      <c r="AB242" s="13"/>
      <c r="AC242" s="13"/>
      <c r="AD242" s="13"/>
      <c r="AE242" s="13"/>
      <c r="AF242" s="13"/>
      <c r="AG242" s="13"/>
      <c r="AH242" s="13"/>
      <c r="AI242" s="13"/>
      <c r="AJ242" s="13"/>
      <c r="AK242" s="13"/>
      <c r="AL242" s="13"/>
      <c r="AM242" s="13"/>
      <c r="AN242" s="13"/>
      <c r="AO242" s="13"/>
      <c r="AP242" s="13"/>
      <c r="AQ242" s="13"/>
      <c r="AR242" s="13"/>
      <c r="AS242" s="13"/>
      <c r="AT242" s="13"/>
      <c r="AU242" s="13"/>
      <c r="AV242" s="13"/>
      <c r="AW242" s="13"/>
      <c r="AX242" s="13"/>
      <c r="AY242" s="13"/>
      <c r="AZ242" s="13"/>
      <c r="BA242" s="13"/>
      <c r="BB242" s="13"/>
      <c r="BC242" s="13"/>
      <c r="BD242" s="13"/>
      <c r="BE242" s="13"/>
      <c r="BF242" s="13"/>
      <c r="BG242" s="13"/>
      <c r="BH242" s="13"/>
      <c r="BI242" s="13"/>
      <c r="BJ242" s="13"/>
      <c r="BK242" s="13"/>
      <c r="BL242" s="13"/>
      <c r="BM242" s="13"/>
      <c r="BN242" s="13"/>
    </row>
    <row r="243" spans="1:66" s="2" customFormat="1" ht="30" customHeight="1" thickBot="1" x14ac:dyDescent="0.35">
      <c r="A243" s="16"/>
      <c r="B243" s="16"/>
      <c r="C243" s="30" t="str">
        <f>'PL.06-REV.02'!C244&amp;" "&amp;'PL.06-REV.02'!D244</f>
        <v>23,11 Sipariş hareketi bilgilendirme metinlerinin girilmesi</v>
      </c>
      <c r="D243" s="33" t="str">
        <f>IF('PL.06-REV.02'!E244="","",'PL.06-REV.02'!E244)</f>
        <v>IT</v>
      </c>
      <c r="E243" s="31">
        <f>IF(D243="","",'PL.06-REV.02'!H244)</f>
        <v>1</v>
      </c>
      <c r="F243" s="32">
        <f>IF(D243="","",'PL.06-REV.02'!F244)</f>
        <v>0</v>
      </c>
      <c r="G243" s="34">
        <f>IF(D243="","",'PL.06-REV.02'!I244)</f>
        <v>0</v>
      </c>
      <c r="H243" s="34" t="str">
        <f>IF(D243="","",'PL.06-REV.02'!J244)</f>
        <v>Enter starting date</v>
      </c>
      <c r="I243" s="8"/>
      <c r="J243" s="8"/>
      <c r="K243" s="13"/>
      <c r="L243" s="13"/>
      <c r="M243" s="13"/>
      <c r="N243" s="13"/>
      <c r="O243" s="13"/>
      <c r="P243" s="13"/>
      <c r="Q243" s="13"/>
      <c r="R243" s="13"/>
      <c r="S243" s="13"/>
      <c r="T243" s="13"/>
      <c r="U243" s="13"/>
      <c r="V243" s="13"/>
      <c r="W243" s="13"/>
      <c r="X243" s="13"/>
      <c r="Y243" s="13"/>
      <c r="Z243" s="13"/>
      <c r="AA243" s="13"/>
      <c r="AB243" s="13"/>
      <c r="AC243" s="13"/>
      <c r="AD243" s="13"/>
      <c r="AE243" s="13"/>
      <c r="AF243" s="13"/>
      <c r="AG243" s="13"/>
      <c r="AH243" s="13"/>
      <c r="AI243" s="13"/>
      <c r="AJ243" s="13"/>
      <c r="AK243" s="13"/>
      <c r="AL243" s="13"/>
      <c r="AM243" s="13"/>
      <c r="AN243" s="13"/>
      <c r="AO243" s="13"/>
      <c r="AP243" s="13"/>
      <c r="AQ243" s="13"/>
      <c r="AR243" s="13"/>
      <c r="AS243" s="13"/>
      <c r="AT243" s="13"/>
      <c r="AU243" s="13"/>
      <c r="AV243" s="13"/>
      <c r="AW243" s="13"/>
      <c r="AX243" s="13"/>
      <c r="AY243" s="13"/>
      <c r="AZ243" s="13"/>
      <c r="BA243" s="13"/>
      <c r="BB243" s="13"/>
      <c r="BC243" s="13"/>
      <c r="BD243" s="13"/>
      <c r="BE243" s="13"/>
      <c r="BF243" s="13"/>
      <c r="BG243" s="13"/>
      <c r="BH243" s="13"/>
      <c r="BI243" s="13"/>
      <c r="BJ243" s="13"/>
      <c r="BK243" s="13"/>
      <c r="BL243" s="13"/>
      <c r="BM243" s="13"/>
      <c r="BN243" s="13"/>
    </row>
    <row r="244" spans="1:66" s="2" customFormat="1" ht="30" customHeight="1" thickBot="1" x14ac:dyDescent="0.35">
      <c r="A244" s="16"/>
      <c r="B244" s="16"/>
      <c r="C244" s="30" t="str">
        <f>'PL.06-REV.02'!C245&amp;" "&amp;'PL.06-REV.02'!D245</f>
        <v>23,12 Faz Kapanışı (İleri fazların planlanan tarihlerinin revizesi / Gerçekleşme tarihlerinin girişi / Tehdit ve Fırsatların güncellenmesi, rapor hazırlanması, Arşiv güncellemesi)</v>
      </c>
      <c r="D244" s="33" t="str">
        <f>IF('PL.06-REV.02'!E245="","",'PL.06-REV.02'!E245)</f>
        <v>Proje Yöneticisi</v>
      </c>
      <c r="E244" s="31">
        <f>IF(D244="","",'PL.06-REV.02'!H245)</f>
        <v>2</v>
      </c>
      <c r="F244" s="32">
        <f>IF(D244="","",'PL.06-REV.02'!F245)</f>
        <v>0</v>
      </c>
      <c r="G244" s="34">
        <f>IF(D244="","",'PL.06-REV.02'!I245)</f>
        <v>0</v>
      </c>
      <c r="H244" s="34" t="str">
        <f>IF(D244="","",'PL.06-REV.02'!J245)</f>
        <v>Enter starting date</v>
      </c>
      <c r="I244" s="8"/>
      <c r="J244" s="8"/>
      <c r="K244" s="13"/>
      <c r="L244" s="13"/>
      <c r="M244" s="13"/>
      <c r="N244" s="13"/>
      <c r="O244" s="13"/>
      <c r="P244" s="13"/>
      <c r="Q244" s="13"/>
      <c r="R244" s="13"/>
      <c r="S244" s="13"/>
      <c r="T244" s="13"/>
      <c r="U244" s="13"/>
      <c r="V244" s="13"/>
      <c r="W244" s="13"/>
      <c r="X244" s="13"/>
      <c r="Y244" s="13"/>
      <c r="Z244" s="13"/>
      <c r="AA244" s="13"/>
      <c r="AB244" s="13"/>
      <c r="AC244" s="13"/>
      <c r="AD244" s="13"/>
      <c r="AE244" s="13"/>
      <c r="AF244" s="13"/>
      <c r="AG244" s="13"/>
      <c r="AH244" s="13"/>
      <c r="AI244" s="13"/>
      <c r="AJ244" s="13"/>
      <c r="AK244" s="13"/>
      <c r="AL244" s="13"/>
      <c r="AM244" s="13"/>
      <c r="AN244" s="13"/>
      <c r="AO244" s="13"/>
      <c r="AP244" s="13"/>
      <c r="AQ244" s="13"/>
      <c r="AR244" s="13"/>
      <c r="AS244" s="13"/>
      <c r="AT244" s="13"/>
      <c r="AU244" s="13"/>
      <c r="AV244" s="13"/>
      <c r="AW244" s="13"/>
      <c r="AX244" s="13"/>
      <c r="AY244" s="13"/>
      <c r="AZ244" s="13"/>
      <c r="BA244" s="13"/>
      <c r="BB244" s="13"/>
      <c r="BC244" s="13"/>
      <c r="BD244" s="13"/>
      <c r="BE244" s="13"/>
      <c r="BF244" s="13"/>
      <c r="BG244" s="13"/>
      <c r="BH244" s="13"/>
      <c r="BI244" s="13"/>
      <c r="BJ244" s="13"/>
      <c r="BK244" s="13"/>
      <c r="BL244" s="13"/>
      <c r="BM244" s="13"/>
      <c r="BN244" s="13"/>
    </row>
    <row r="245" spans="1:66" s="2" customFormat="1" ht="30" customHeight="1" thickBot="1" x14ac:dyDescent="0.35">
      <c r="A245" s="16"/>
      <c r="B245" s="16"/>
      <c r="C245" s="30" t="str">
        <f>'PL.06-REV.02'!C246&amp;" "&amp;'PL.06-REV.02'!D246</f>
        <v xml:space="preserve">24 Chat Bot </v>
      </c>
      <c r="D245" s="33" t="str">
        <f>IF('PL.06-REV.02'!E246="","",'PL.06-REV.02'!E246)</f>
        <v>IT</v>
      </c>
      <c r="E245" s="31">
        <f>IF(D245="","",'PL.06-REV.02'!H246)</f>
        <v>3</v>
      </c>
      <c r="F245" s="32">
        <f>IF(D245="","",'PL.06-REV.02'!F246)</f>
        <v>0</v>
      </c>
      <c r="G245" s="34">
        <f>IF(D245="","",'PL.06-REV.02'!I246)</f>
        <v>0</v>
      </c>
      <c r="H245" s="34" t="str">
        <f>IF(D245="","",'PL.06-REV.02'!J246)</f>
        <v>Enter starting date</v>
      </c>
      <c r="I245" s="8"/>
      <c r="J245" s="8"/>
      <c r="K245" s="13"/>
      <c r="L245" s="13"/>
      <c r="M245" s="13"/>
      <c r="N245" s="13"/>
      <c r="O245" s="13"/>
      <c r="P245" s="13"/>
      <c r="Q245" s="13"/>
      <c r="R245" s="13"/>
      <c r="S245" s="13"/>
      <c r="T245" s="13"/>
      <c r="U245" s="13"/>
      <c r="V245" s="13"/>
      <c r="W245" s="13"/>
      <c r="X245" s="13"/>
      <c r="Y245" s="13"/>
      <c r="Z245" s="13"/>
      <c r="AA245" s="13"/>
      <c r="AB245" s="13"/>
      <c r="AC245" s="13"/>
      <c r="AD245" s="13"/>
      <c r="AE245" s="13"/>
      <c r="AF245" s="13"/>
      <c r="AG245" s="13"/>
      <c r="AH245" s="13"/>
      <c r="AI245" s="13"/>
      <c r="AJ245" s="13"/>
      <c r="AK245" s="13"/>
      <c r="AL245" s="13"/>
      <c r="AM245" s="13"/>
      <c r="AN245" s="13"/>
      <c r="AO245" s="13"/>
      <c r="AP245" s="13"/>
      <c r="AQ245" s="13"/>
      <c r="AR245" s="13"/>
      <c r="AS245" s="13"/>
      <c r="AT245" s="13"/>
      <c r="AU245" s="13"/>
      <c r="AV245" s="13"/>
      <c r="AW245" s="13"/>
      <c r="AX245" s="13"/>
      <c r="AY245" s="13"/>
      <c r="AZ245" s="13"/>
      <c r="BA245" s="13"/>
      <c r="BB245" s="13"/>
      <c r="BC245" s="13"/>
      <c r="BD245" s="13"/>
      <c r="BE245" s="13"/>
      <c r="BF245" s="13"/>
      <c r="BG245" s="13"/>
      <c r="BH245" s="13"/>
      <c r="BI245" s="13"/>
      <c r="BJ245" s="13"/>
      <c r="BK245" s="13"/>
      <c r="BL245" s="13"/>
      <c r="BM245" s="13"/>
      <c r="BN245" s="13"/>
    </row>
    <row r="246" spans="1:66" s="2" customFormat="1" ht="30" customHeight="1" thickBot="1" x14ac:dyDescent="0.35">
      <c r="A246" s="16"/>
      <c r="B246" s="16"/>
      <c r="C246" s="30" t="str">
        <f>'PL.06-REV.02'!C247&amp;" "&amp;'PL.06-REV.02'!D247</f>
        <v>24,01 Chat bot hesabının açılması</v>
      </c>
      <c r="D246" s="33" t="str">
        <f>IF('PL.06-REV.02'!E247="","",'PL.06-REV.02'!E247)</f>
        <v>IT</v>
      </c>
      <c r="E246" s="31">
        <f>IF(D246="","",'PL.06-REV.02'!H247)</f>
        <v>1</v>
      </c>
      <c r="F246" s="32">
        <f>IF(D246="","",'PL.06-REV.02'!F247)</f>
        <v>0</v>
      </c>
      <c r="G246" s="34">
        <f>IF(D246="","",'PL.06-REV.02'!I247)</f>
        <v>0</v>
      </c>
      <c r="H246" s="34" t="str">
        <f>IF(D246="","",'PL.06-REV.02'!J247)</f>
        <v>Enter starting date</v>
      </c>
      <c r="I246" s="8"/>
      <c r="J246" s="8"/>
      <c r="K246" s="13"/>
      <c r="L246" s="13"/>
      <c r="M246" s="13"/>
      <c r="N246" s="13"/>
      <c r="O246" s="13"/>
      <c r="P246" s="13"/>
      <c r="Q246" s="13"/>
      <c r="R246" s="13"/>
      <c r="S246" s="13"/>
      <c r="T246" s="13"/>
      <c r="U246" s="13"/>
      <c r="V246" s="13"/>
      <c r="W246" s="13"/>
      <c r="X246" s="13"/>
      <c r="Y246" s="13"/>
      <c r="Z246" s="13"/>
      <c r="AA246" s="13"/>
      <c r="AB246" s="13"/>
      <c r="AC246" s="13"/>
      <c r="AD246" s="13"/>
      <c r="AE246" s="13"/>
      <c r="AF246" s="13"/>
      <c r="AG246" s="13"/>
      <c r="AH246" s="13"/>
      <c r="AI246" s="13"/>
      <c r="AJ246" s="13"/>
      <c r="AK246" s="13"/>
      <c r="AL246" s="13"/>
      <c r="AM246" s="13"/>
      <c r="AN246" s="13"/>
      <c r="AO246" s="13"/>
      <c r="AP246" s="13"/>
      <c r="AQ246" s="13"/>
      <c r="AR246" s="13"/>
      <c r="AS246" s="13"/>
      <c r="AT246" s="13"/>
      <c r="AU246" s="13"/>
      <c r="AV246" s="13"/>
      <c r="AW246" s="13"/>
      <c r="AX246" s="13"/>
      <c r="AY246" s="13"/>
      <c r="AZ246" s="13"/>
      <c r="BA246" s="13"/>
      <c r="BB246" s="13"/>
      <c r="BC246" s="13"/>
      <c r="BD246" s="13"/>
      <c r="BE246" s="13"/>
      <c r="BF246" s="13"/>
      <c r="BG246" s="13"/>
      <c r="BH246" s="13"/>
      <c r="BI246" s="13"/>
      <c r="BJ246" s="13"/>
      <c r="BK246" s="13"/>
      <c r="BL246" s="13"/>
      <c r="BM246" s="13"/>
      <c r="BN246" s="13"/>
    </row>
    <row r="247" spans="1:66" s="2" customFormat="1" ht="30" customHeight="1" thickBot="1" x14ac:dyDescent="0.35">
      <c r="A247" s="16"/>
      <c r="B247" s="16"/>
      <c r="C247" s="30" t="str">
        <f>'PL.06-REV.02'!C248&amp;" "&amp;'PL.06-REV.02'!D248</f>
        <v>24,02 Siteye scriptinin yerleştirilmesi</v>
      </c>
      <c r="D247" s="33" t="str">
        <f>IF('PL.06-REV.02'!E248="","",'PL.06-REV.02'!E248)</f>
        <v>IT</v>
      </c>
      <c r="E247" s="31">
        <f>IF(D247="","",'PL.06-REV.02'!H248)</f>
        <v>1</v>
      </c>
      <c r="F247" s="32">
        <f>IF(D247="","",'PL.06-REV.02'!F248)</f>
        <v>0</v>
      </c>
      <c r="G247" s="34">
        <f>IF(D247="","",'PL.06-REV.02'!I248)</f>
        <v>0</v>
      </c>
      <c r="H247" s="34" t="str">
        <f>IF(D247="","",'PL.06-REV.02'!J248)</f>
        <v>Enter starting date</v>
      </c>
      <c r="I247" s="8"/>
      <c r="J247" s="8"/>
      <c r="K247" s="13"/>
      <c r="L247" s="13"/>
      <c r="M247" s="13"/>
      <c r="N247" s="13"/>
      <c r="O247" s="13"/>
      <c r="P247" s="13"/>
      <c r="Q247" s="13"/>
      <c r="R247" s="13"/>
      <c r="S247" s="13"/>
      <c r="T247" s="13"/>
      <c r="U247" s="13"/>
      <c r="V247" s="13"/>
      <c r="W247" s="13"/>
      <c r="X247" s="13"/>
      <c r="Y247" s="13"/>
      <c r="Z247" s="13"/>
      <c r="AA247" s="13"/>
      <c r="AB247" s="13"/>
      <c r="AC247" s="13"/>
      <c r="AD247" s="13"/>
      <c r="AE247" s="13"/>
      <c r="AF247" s="13"/>
      <c r="AG247" s="13"/>
      <c r="AH247" s="13"/>
      <c r="AI247" s="13"/>
      <c r="AJ247" s="13"/>
      <c r="AK247" s="13"/>
      <c r="AL247" s="13"/>
      <c r="AM247" s="13"/>
      <c r="AN247" s="13"/>
      <c r="AO247" s="13"/>
      <c r="AP247" s="13"/>
      <c r="AQ247" s="13"/>
      <c r="AR247" s="13"/>
      <c r="AS247" s="13"/>
      <c r="AT247" s="13"/>
      <c r="AU247" s="13"/>
      <c r="AV247" s="13"/>
      <c r="AW247" s="13"/>
      <c r="AX247" s="13"/>
      <c r="AY247" s="13"/>
      <c r="AZ247" s="13"/>
      <c r="BA247" s="13"/>
      <c r="BB247" s="13"/>
      <c r="BC247" s="13"/>
      <c r="BD247" s="13"/>
      <c r="BE247" s="13"/>
      <c r="BF247" s="13"/>
      <c r="BG247" s="13"/>
      <c r="BH247" s="13"/>
      <c r="BI247" s="13"/>
      <c r="BJ247" s="13"/>
      <c r="BK247" s="13"/>
      <c r="BL247" s="13"/>
      <c r="BM247" s="13"/>
      <c r="BN247" s="13"/>
    </row>
    <row r="248" spans="1:66" s="2" customFormat="1" ht="30" customHeight="1" thickBot="1" x14ac:dyDescent="0.35">
      <c r="A248" s="16"/>
      <c r="B248" s="16"/>
      <c r="C248" s="30" t="str">
        <f>'PL.06-REV.02'!C249&amp;" "&amp;'PL.06-REV.02'!D249</f>
        <v>24,03 Görsel ayarlarının yapılmaıs</v>
      </c>
      <c r="D248" s="33" t="str">
        <f>IF('PL.06-REV.02'!E249="","",'PL.06-REV.02'!E249)</f>
        <v>IT</v>
      </c>
      <c r="E248" s="31">
        <f>IF(D248="","",'PL.06-REV.02'!H249)</f>
        <v>1</v>
      </c>
      <c r="F248" s="32">
        <f>IF(D248="","",'PL.06-REV.02'!F249)</f>
        <v>0</v>
      </c>
      <c r="G248" s="34">
        <f>IF(D248="","",'PL.06-REV.02'!I249)</f>
        <v>0</v>
      </c>
      <c r="H248" s="34" t="str">
        <f>IF(D248="","",'PL.06-REV.02'!J249)</f>
        <v>Enter starting date</v>
      </c>
      <c r="I248" s="8"/>
      <c r="J248" s="8"/>
      <c r="K248" s="13"/>
      <c r="L248" s="13"/>
      <c r="M248" s="13"/>
      <c r="N248" s="13"/>
      <c r="O248" s="13"/>
      <c r="P248" s="13"/>
      <c r="Q248" s="13"/>
      <c r="R248" s="13"/>
      <c r="S248" s="13"/>
      <c r="T248" s="13"/>
      <c r="U248" s="13"/>
      <c r="V248" s="13"/>
      <c r="W248" s="13"/>
      <c r="X248" s="13"/>
      <c r="Y248" s="13"/>
      <c r="Z248" s="13"/>
      <c r="AA248" s="13"/>
      <c r="AB248" s="13"/>
      <c r="AC248" s="13"/>
      <c r="AD248" s="13"/>
      <c r="AE248" s="13"/>
      <c r="AF248" s="13"/>
      <c r="AG248" s="13"/>
      <c r="AH248" s="13"/>
      <c r="AI248" s="13"/>
      <c r="AJ248" s="13"/>
      <c r="AK248" s="13"/>
      <c r="AL248" s="13"/>
      <c r="AM248" s="13"/>
      <c r="AN248" s="13"/>
      <c r="AO248" s="13"/>
      <c r="AP248" s="13"/>
      <c r="AQ248" s="13"/>
      <c r="AR248" s="13"/>
      <c r="AS248" s="13"/>
      <c r="AT248" s="13"/>
      <c r="AU248" s="13"/>
      <c r="AV248" s="13"/>
      <c r="AW248" s="13"/>
      <c r="AX248" s="13"/>
      <c r="AY248" s="13"/>
      <c r="AZ248" s="13"/>
      <c r="BA248" s="13"/>
      <c r="BB248" s="13"/>
      <c r="BC248" s="13"/>
      <c r="BD248" s="13"/>
      <c r="BE248" s="13"/>
      <c r="BF248" s="13"/>
      <c r="BG248" s="13"/>
      <c r="BH248" s="13"/>
      <c r="BI248" s="13"/>
      <c r="BJ248" s="13"/>
      <c r="BK248" s="13"/>
      <c r="BL248" s="13"/>
      <c r="BM248" s="13"/>
      <c r="BN248" s="13"/>
    </row>
    <row r="249" spans="1:66" s="2" customFormat="1" ht="30" customHeight="1" thickBot="1" x14ac:dyDescent="0.35">
      <c r="A249" s="16"/>
      <c r="B249" s="16"/>
      <c r="C249" s="30" t="str">
        <f>'PL.06-REV.02'!C250&amp;" "&amp;'PL.06-REV.02'!D250</f>
        <v>24,04 Operatörlerin eklenmesi</v>
      </c>
      <c r="D249" s="33" t="str">
        <f>IF('PL.06-REV.02'!E250="","",'PL.06-REV.02'!E250)</f>
        <v>IT</v>
      </c>
      <c r="E249" s="31">
        <f>IF(D249="","",'PL.06-REV.02'!H250)</f>
        <v>1</v>
      </c>
      <c r="F249" s="32">
        <f>IF(D249="","",'PL.06-REV.02'!F250)</f>
        <v>0</v>
      </c>
      <c r="G249" s="34">
        <f>IF(D249="","",'PL.06-REV.02'!I250)</f>
        <v>0</v>
      </c>
      <c r="H249" s="34" t="str">
        <f>IF(D249="","",'PL.06-REV.02'!J250)</f>
        <v>Enter starting date</v>
      </c>
      <c r="I249" s="8"/>
      <c r="J249" s="8"/>
      <c r="K249" s="13"/>
      <c r="L249" s="13"/>
      <c r="M249" s="13"/>
      <c r="N249" s="13"/>
      <c r="O249" s="13"/>
      <c r="P249" s="13"/>
      <c r="Q249" s="13"/>
      <c r="R249" s="13"/>
      <c r="S249" s="13"/>
      <c r="T249" s="13"/>
      <c r="U249" s="13"/>
      <c r="V249" s="13"/>
      <c r="W249" s="13"/>
      <c r="X249" s="13"/>
      <c r="Y249" s="13"/>
      <c r="Z249" s="13"/>
      <c r="AA249" s="13"/>
      <c r="AB249" s="13"/>
      <c r="AC249" s="13"/>
      <c r="AD249" s="13"/>
      <c r="AE249" s="13"/>
      <c r="AF249" s="13"/>
      <c r="AG249" s="13"/>
      <c r="AH249" s="13"/>
      <c r="AI249" s="13"/>
      <c r="AJ249" s="13"/>
      <c r="AK249" s="13"/>
      <c r="AL249" s="13"/>
      <c r="AM249" s="13"/>
      <c r="AN249" s="13"/>
      <c r="AO249" s="13"/>
      <c r="AP249" s="13"/>
      <c r="AQ249" s="13"/>
      <c r="AR249" s="13"/>
      <c r="AS249" s="13"/>
      <c r="AT249" s="13"/>
      <c r="AU249" s="13"/>
      <c r="AV249" s="13"/>
      <c r="AW249" s="13"/>
      <c r="AX249" s="13"/>
      <c r="AY249" s="13"/>
      <c r="AZ249" s="13"/>
      <c r="BA249" s="13"/>
      <c r="BB249" s="13"/>
      <c r="BC249" s="13"/>
      <c r="BD249" s="13"/>
      <c r="BE249" s="13"/>
      <c r="BF249" s="13"/>
      <c r="BG249" s="13"/>
      <c r="BH249" s="13"/>
      <c r="BI249" s="13"/>
      <c r="BJ249" s="13"/>
      <c r="BK249" s="13"/>
      <c r="BL249" s="13"/>
      <c r="BM249" s="13"/>
      <c r="BN249" s="13"/>
    </row>
    <row r="250" spans="1:66" s="2" customFormat="1" ht="30" customHeight="1" thickBot="1" x14ac:dyDescent="0.35">
      <c r="A250" s="16"/>
      <c r="B250" s="16"/>
      <c r="C250" s="30" t="str">
        <f>'PL.06-REV.02'!C251&amp;" "&amp;'PL.06-REV.02'!D251</f>
        <v>24,05 Mesai saatlerinin ayarlanması</v>
      </c>
      <c r="D250" s="33" t="str">
        <f>IF('PL.06-REV.02'!E251="","",'PL.06-REV.02'!E251)</f>
        <v>IT</v>
      </c>
      <c r="E250" s="31">
        <f>IF(D250="","",'PL.06-REV.02'!H251)</f>
        <v>1</v>
      </c>
      <c r="F250" s="32">
        <f>IF(D250="","",'PL.06-REV.02'!F251)</f>
        <v>0</v>
      </c>
      <c r="G250" s="34">
        <f>IF(D250="","",'PL.06-REV.02'!I251)</f>
        <v>0</v>
      </c>
      <c r="H250" s="34" t="str">
        <f>IF(D250="","",'PL.06-REV.02'!J251)</f>
        <v>Enter starting date</v>
      </c>
      <c r="I250" s="8"/>
      <c r="J250" s="8"/>
      <c r="K250" s="13"/>
      <c r="L250" s="13"/>
      <c r="M250" s="13"/>
      <c r="N250" s="13"/>
      <c r="O250" s="13"/>
      <c r="P250" s="13"/>
      <c r="Q250" s="13"/>
      <c r="R250" s="13"/>
      <c r="S250" s="13"/>
      <c r="T250" s="13"/>
      <c r="U250" s="13"/>
      <c r="V250" s="13"/>
      <c r="W250" s="13"/>
      <c r="X250" s="13"/>
      <c r="Y250" s="13"/>
      <c r="Z250" s="13"/>
      <c r="AA250" s="13"/>
      <c r="AB250" s="13"/>
      <c r="AC250" s="13"/>
      <c r="AD250" s="13"/>
      <c r="AE250" s="13"/>
      <c r="AF250" s="13"/>
      <c r="AG250" s="13"/>
      <c r="AH250" s="13"/>
      <c r="AI250" s="13"/>
      <c r="AJ250" s="13"/>
      <c r="AK250" s="13"/>
      <c r="AL250" s="13"/>
      <c r="AM250" s="13"/>
      <c r="AN250" s="13"/>
      <c r="AO250" s="13"/>
      <c r="AP250" s="13"/>
      <c r="AQ250" s="13"/>
      <c r="AR250" s="13"/>
      <c r="AS250" s="13"/>
      <c r="AT250" s="13"/>
      <c r="AU250" s="13"/>
      <c r="AV250" s="13"/>
      <c r="AW250" s="13"/>
      <c r="AX250" s="13"/>
      <c r="AY250" s="13"/>
      <c r="AZ250" s="13"/>
      <c r="BA250" s="13"/>
      <c r="BB250" s="13"/>
      <c r="BC250" s="13"/>
      <c r="BD250" s="13"/>
      <c r="BE250" s="13"/>
      <c r="BF250" s="13"/>
      <c r="BG250" s="13"/>
      <c r="BH250" s="13"/>
      <c r="BI250" s="13"/>
      <c r="BJ250" s="13"/>
      <c r="BK250" s="13"/>
      <c r="BL250" s="13"/>
      <c r="BM250" s="13"/>
      <c r="BN250" s="13"/>
    </row>
    <row r="251" spans="1:66" s="2" customFormat="1" ht="30" customHeight="1" thickBot="1" x14ac:dyDescent="0.35">
      <c r="A251" s="16"/>
      <c r="B251" s="16"/>
      <c r="C251" s="30" t="str">
        <f>'PL.06-REV.02'!C252&amp;" "&amp;'PL.06-REV.02'!D252</f>
        <v>24,06 Hızlı Cevapların özelleştirilmesi</v>
      </c>
      <c r="D251" s="33" t="str">
        <f>IF('PL.06-REV.02'!E252="","",'PL.06-REV.02'!E252)</f>
        <v>IT</v>
      </c>
      <c r="E251" s="31">
        <f>IF(D251="","",'PL.06-REV.02'!H252)</f>
        <v>1</v>
      </c>
      <c r="F251" s="32">
        <f>IF(D251="","",'PL.06-REV.02'!F252)</f>
        <v>0</v>
      </c>
      <c r="G251" s="34">
        <f>IF(D251="","",'PL.06-REV.02'!I252)</f>
        <v>0</v>
      </c>
      <c r="H251" s="34" t="str">
        <f>IF(D251="","",'PL.06-REV.02'!J252)</f>
        <v>Enter starting date</v>
      </c>
      <c r="I251" s="8"/>
      <c r="J251" s="8"/>
      <c r="K251" s="13"/>
      <c r="L251" s="13"/>
      <c r="M251" s="13"/>
      <c r="N251" s="13"/>
      <c r="O251" s="13"/>
      <c r="P251" s="13"/>
      <c r="Q251" s="13"/>
      <c r="R251" s="13"/>
      <c r="S251" s="13"/>
      <c r="T251" s="13"/>
      <c r="U251" s="13"/>
      <c r="V251" s="13"/>
      <c r="W251" s="13"/>
      <c r="X251" s="13"/>
      <c r="Y251" s="13"/>
      <c r="Z251" s="13"/>
      <c r="AA251" s="13"/>
      <c r="AB251" s="13"/>
      <c r="AC251" s="13"/>
      <c r="AD251" s="13"/>
      <c r="AE251" s="13"/>
      <c r="AF251" s="13"/>
      <c r="AG251" s="13"/>
      <c r="AH251" s="13"/>
      <c r="AI251" s="13"/>
      <c r="AJ251" s="13"/>
      <c r="AK251" s="13"/>
      <c r="AL251" s="13"/>
      <c r="AM251" s="13"/>
      <c r="AN251" s="13"/>
      <c r="AO251" s="13"/>
      <c r="AP251" s="13"/>
      <c r="AQ251" s="13"/>
      <c r="AR251" s="13"/>
      <c r="AS251" s="13"/>
      <c r="AT251" s="13"/>
      <c r="AU251" s="13"/>
      <c r="AV251" s="13"/>
      <c r="AW251" s="13"/>
      <c r="AX251" s="13"/>
      <c r="AY251" s="13"/>
      <c r="AZ251" s="13"/>
      <c r="BA251" s="13"/>
      <c r="BB251" s="13"/>
      <c r="BC251" s="13"/>
      <c r="BD251" s="13"/>
      <c r="BE251" s="13"/>
      <c r="BF251" s="13"/>
      <c r="BG251" s="13"/>
      <c r="BH251" s="13"/>
      <c r="BI251" s="13"/>
      <c r="BJ251" s="13"/>
      <c r="BK251" s="13"/>
      <c r="BL251" s="13"/>
      <c r="BM251" s="13"/>
      <c r="BN251" s="13"/>
    </row>
    <row r="252" spans="1:66" s="2" customFormat="1" ht="30" customHeight="1" thickBot="1" x14ac:dyDescent="0.35">
      <c r="A252" s="16"/>
      <c r="B252" s="16"/>
      <c r="C252" s="30" t="str">
        <f>'PL.06-REV.02'!C253&amp;" "&amp;'PL.06-REV.02'!D253</f>
        <v>24,07 Bot otomatik sohbet özelleştirmeleirnin yapılması</v>
      </c>
      <c r="D252" s="33" t="str">
        <f>IF('PL.06-REV.02'!E253="","",'PL.06-REV.02'!E253)</f>
        <v>IT</v>
      </c>
      <c r="E252" s="31">
        <f>IF(D252="","",'PL.06-REV.02'!H253)</f>
        <v>1</v>
      </c>
      <c r="F252" s="32">
        <f>IF(D252="","",'PL.06-REV.02'!F253)</f>
        <v>0</v>
      </c>
      <c r="G252" s="34">
        <f>IF(D252="","",'PL.06-REV.02'!I253)</f>
        <v>0</v>
      </c>
      <c r="H252" s="34" t="str">
        <f>IF(D252="","",'PL.06-REV.02'!J253)</f>
        <v>Enter starting date</v>
      </c>
      <c r="I252" s="8"/>
      <c r="J252" s="8"/>
      <c r="K252" s="13"/>
      <c r="L252" s="13"/>
      <c r="M252" s="13"/>
      <c r="N252" s="13"/>
      <c r="O252" s="13"/>
      <c r="P252" s="13"/>
      <c r="Q252" s="13"/>
      <c r="R252" s="13"/>
      <c r="S252" s="13"/>
      <c r="T252" s="13"/>
      <c r="U252" s="13"/>
      <c r="V252" s="13"/>
      <c r="W252" s="13"/>
      <c r="X252" s="13"/>
      <c r="Y252" s="13"/>
      <c r="Z252" s="13"/>
      <c r="AA252" s="13"/>
      <c r="AB252" s="13"/>
      <c r="AC252" s="13"/>
      <c r="AD252" s="13"/>
      <c r="AE252" s="13"/>
      <c r="AF252" s="13"/>
      <c r="AG252" s="13"/>
      <c r="AH252" s="13"/>
      <c r="AI252" s="13"/>
      <c r="AJ252" s="13"/>
      <c r="AK252" s="13"/>
      <c r="AL252" s="13"/>
      <c r="AM252" s="13"/>
      <c r="AN252" s="13"/>
      <c r="AO252" s="13"/>
      <c r="AP252" s="13"/>
      <c r="AQ252" s="13"/>
      <c r="AR252" s="13"/>
      <c r="AS252" s="13"/>
      <c r="AT252" s="13"/>
      <c r="AU252" s="13"/>
      <c r="AV252" s="13"/>
      <c r="AW252" s="13"/>
      <c r="AX252" s="13"/>
      <c r="AY252" s="13"/>
      <c r="AZ252" s="13"/>
      <c r="BA252" s="13"/>
      <c r="BB252" s="13"/>
      <c r="BC252" s="13"/>
      <c r="BD252" s="13"/>
      <c r="BE252" s="13"/>
      <c r="BF252" s="13"/>
      <c r="BG252" s="13"/>
      <c r="BH252" s="13"/>
      <c r="BI252" s="13"/>
      <c r="BJ252" s="13"/>
      <c r="BK252" s="13"/>
      <c r="BL252" s="13"/>
      <c r="BM252" s="13"/>
      <c r="BN252" s="13"/>
    </row>
    <row r="253" spans="1:66" s="2" customFormat="1" ht="30" customHeight="1" thickBot="1" x14ac:dyDescent="0.35">
      <c r="A253" s="16"/>
      <c r="B253" s="16"/>
      <c r="C253" s="30" t="str">
        <f>'PL.06-REV.02'!C254&amp;" "&amp;'PL.06-REV.02'!D254</f>
        <v>24,08 Faz Kapanışı (İleri fazların planlanan tarihlerinin revizesi / Gerçekleşme tarihlerinin girişi / Tehdit ve Fırsatların güncellenmesi, rapor hazırlanması, Arşiv güncellemesi)</v>
      </c>
      <c r="D253" s="33" t="str">
        <f>IF('PL.06-REV.02'!E254="","",'PL.06-REV.02'!E254)</f>
        <v>Proje Yöneticisi</v>
      </c>
      <c r="E253" s="31">
        <f>IF(D253="","",'PL.06-REV.02'!H254)</f>
        <v>2</v>
      </c>
      <c r="F253" s="32">
        <f>IF(D253="","",'PL.06-REV.02'!F254)</f>
        <v>0</v>
      </c>
      <c r="G253" s="34">
        <f>IF(D253="","",'PL.06-REV.02'!I254)</f>
        <v>0</v>
      </c>
      <c r="H253" s="34" t="str">
        <f>IF(D253="","",'PL.06-REV.02'!J254)</f>
        <v>Enter starting date</v>
      </c>
      <c r="I253" s="8"/>
      <c r="J253" s="8"/>
      <c r="K253" s="13"/>
      <c r="L253" s="13"/>
      <c r="M253" s="13"/>
      <c r="N253" s="13"/>
      <c r="O253" s="13"/>
      <c r="P253" s="13"/>
      <c r="Q253" s="13"/>
      <c r="R253" s="13"/>
      <c r="S253" s="13"/>
      <c r="T253" s="13"/>
      <c r="U253" s="13"/>
      <c r="V253" s="13"/>
      <c r="W253" s="13"/>
      <c r="X253" s="13"/>
      <c r="Y253" s="13"/>
      <c r="Z253" s="13"/>
      <c r="AA253" s="13"/>
      <c r="AB253" s="13"/>
      <c r="AC253" s="13"/>
      <c r="AD253" s="13"/>
      <c r="AE253" s="13"/>
      <c r="AF253" s="13"/>
      <c r="AG253" s="13"/>
      <c r="AH253" s="13"/>
      <c r="AI253" s="13"/>
      <c r="AJ253" s="13"/>
      <c r="AK253" s="13"/>
      <c r="AL253" s="13"/>
      <c r="AM253" s="13"/>
      <c r="AN253" s="13"/>
      <c r="AO253" s="13"/>
      <c r="AP253" s="13"/>
      <c r="AQ253" s="13"/>
      <c r="AR253" s="13"/>
      <c r="AS253" s="13"/>
      <c r="AT253" s="13"/>
      <c r="AU253" s="13"/>
      <c r="AV253" s="13"/>
      <c r="AW253" s="13"/>
      <c r="AX253" s="13"/>
      <c r="AY253" s="13"/>
      <c r="AZ253" s="13"/>
      <c r="BA253" s="13"/>
      <c r="BB253" s="13"/>
      <c r="BC253" s="13"/>
      <c r="BD253" s="13"/>
      <c r="BE253" s="13"/>
      <c r="BF253" s="13"/>
      <c r="BG253" s="13"/>
      <c r="BH253" s="13"/>
      <c r="BI253" s="13"/>
      <c r="BJ253" s="13"/>
      <c r="BK253" s="13"/>
      <c r="BL253" s="13"/>
      <c r="BM253" s="13"/>
      <c r="BN253" s="13"/>
    </row>
    <row r="254" spans="1:66" s="2" customFormat="1" ht="30" customHeight="1" thickBot="1" x14ac:dyDescent="0.35">
      <c r="A254" s="16"/>
      <c r="B254" s="16"/>
      <c r="C254" s="30" t="str">
        <f>'PL.06-REV.02'!C255&amp;" "&amp;'PL.06-REV.02'!D255</f>
        <v>25 SEO Yardımcıları Kayıtları</v>
      </c>
      <c r="D254" s="33" t="str">
        <f>IF('PL.06-REV.02'!E255="","",'PL.06-REV.02'!E255)</f>
        <v>IT</v>
      </c>
      <c r="E254" s="31">
        <f>IF(D254="","",'PL.06-REV.02'!H255)</f>
        <v>13</v>
      </c>
      <c r="F254" s="32">
        <f>IF(D254="","",'PL.06-REV.02'!F255)</f>
        <v>0</v>
      </c>
      <c r="G254" s="34">
        <f>IF(D254="","",'PL.06-REV.02'!I255)</f>
        <v>0</v>
      </c>
      <c r="H254" s="34" t="str">
        <f>IF(D254="","",'PL.06-REV.02'!J255)</f>
        <v>Enter starting date</v>
      </c>
      <c r="I254" s="8"/>
      <c r="J254" s="8"/>
      <c r="K254" s="13"/>
      <c r="L254" s="13"/>
      <c r="M254" s="13"/>
      <c r="N254" s="13"/>
      <c r="O254" s="13"/>
      <c r="P254" s="13"/>
      <c r="Q254" s="13"/>
      <c r="R254" s="13"/>
      <c r="S254" s="13"/>
      <c r="T254" s="13"/>
      <c r="U254" s="13"/>
      <c r="V254" s="13"/>
      <c r="W254" s="13"/>
      <c r="X254" s="13"/>
      <c r="Y254" s="13"/>
      <c r="Z254" s="13"/>
      <c r="AA254" s="13"/>
      <c r="AB254" s="13"/>
      <c r="AC254" s="13"/>
      <c r="AD254" s="13"/>
      <c r="AE254" s="13"/>
      <c r="AF254" s="13"/>
      <c r="AG254" s="13"/>
      <c r="AH254" s="13"/>
      <c r="AI254" s="13"/>
      <c r="AJ254" s="13"/>
      <c r="AK254" s="13"/>
      <c r="AL254" s="13"/>
      <c r="AM254" s="13"/>
      <c r="AN254" s="13"/>
      <c r="AO254" s="13"/>
      <c r="AP254" s="13"/>
      <c r="AQ254" s="13"/>
      <c r="AR254" s="13"/>
      <c r="AS254" s="13"/>
      <c r="AT254" s="13"/>
      <c r="AU254" s="13"/>
      <c r="AV254" s="13"/>
      <c r="AW254" s="13"/>
      <c r="AX254" s="13"/>
      <c r="AY254" s="13"/>
      <c r="AZ254" s="13"/>
      <c r="BA254" s="13"/>
      <c r="BB254" s="13"/>
      <c r="BC254" s="13"/>
      <c r="BD254" s="13"/>
      <c r="BE254" s="13"/>
      <c r="BF254" s="13"/>
      <c r="BG254" s="13"/>
      <c r="BH254" s="13"/>
      <c r="BI254" s="13"/>
      <c r="BJ254" s="13"/>
      <c r="BK254" s="13"/>
      <c r="BL254" s="13"/>
      <c r="BM254" s="13"/>
      <c r="BN254" s="13"/>
    </row>
    <row r="255" spans="1:66" s="2" customFormat="1" ht="30" customHeight="1" thickBot="1" x14ac:dyDescent="0.35">
      <c r="A255" s="16"/>
      <c r="B255" s="16"/>
      <c r="C255" s="30" t="str">
        <f>'PL.06-REV.02'!C256&amp;" "&amp;'PL.06-REV.02'!D256</f>
        <v>25,01 SEO Eklentilerinin ayarlanması</v>
      </c>
      <c r="D255" s="33" t="str">
        <f>IF('PL.06-REV.02'!E256="","",'PL.06-REV.02'!E256)</f>
        <v>IT</v>
      </c>
      <c r="E255" s="31">
        <f>IF(D255="","",'PL.06-REV.02'!H256)</f>
        <v>1</v>
      </c>
      <c r="F255" s="32">
        <f>IF(D255="","",'PL.06-REV.02'!F256)</f>
        <v>0</v>
      </c>
      <c r="G255" s="34">
        <f>IF(D255="","",'PL.06-REV.02'!I256)</f>
        <v>0</v>
      </c>
      <c r="H255" s="34" t="str">
        <f>IF(D255="","",'PL.06-REV.02'!J256)</f>
        <v>Enter starting date</v>
      </c>
      <c r="I255" s="8"/>
      <c r="J255" s="8"/>
      <c r="K255" s="13"/>
      <c r="L255" s="13"/>
      <c r="M255" s="13"/>
      <c r="N255" s="13"/>
      <c r="O255" s="13"/>
      <c r="P255" s="13"/>
      <c r="Q255" s="13"/>
      <c r="R255" s="13"/>
      <c r="S255" s="13"/>
      <c r="T255" s="13"/>
      <c r="U255" s="13"/>
      <c r="V255" s="13"/>
      <c r="W255" s="13"/>
      <c r="X255" s="13"/>
      <c r="Y255" s="13"/>
      <c r="Z255" s="13"/>
      <c r="AA255" s="13"/>
      <c r="AB255" s="13"/>
      <c r="AC255" s="13"/>
      <c r="AD255" s="13"/>
      <c r="AE255" s="13"/>
      <c r="AF255" s="13"/>
      <c r="AG255" s="13"/>
      <c r="AH255" s="13"/>
      <c r="AI255" s="13"/>
      <c r="AJ255" s="13"/>
      <c r="AK255" s="13"/>
      <c r="AL255" s="13"/>
      <c r="AM255" s="13"/>
      <c r="AN255" s="13"/>
      <c r="AO255" s="13"/>
      <c r="AP255" s="13"/>
      <c r="AQ255" s="13"/>
      <c r="AR255" s="13"/>
      <c r="AS255" s="13"/>
      <c r="AT255" s="13"/>
      <c r="AU255" s="13"/>
      <c r="AV255" s="13"/>
      <c r="AW255" s="13"/>
      <c r="AX255" s="13"/>
      <c r="AY255" s="13"/>
      <c r="AZ255" s="13"/>
      <c r="BA255" s="13"/>
      <c r="BB255" s="13"/>
      <c r="BC255" s="13"/>
      <c r="BD255" s="13"/>
      <c r="BE255" s="13"/>
      <c r="BF255" s="13"/>
      <c r="BG255" s="13"/>
      <c r="BH255" s="13"/>
      <c r="BI255" s="13"/>
      <c r="BJ255" s="13"/>
      <c r="BK255" s="13"/>
      <c r="BL255" s="13"/>
      <c r="BM255" s="13"/>
      <c r="BN255" s="13"/>
    </row>
    <row r="256" spans="1:66" s="2" customFormat="1" ht="30" customHeight="1" thickBot="1" x14ac:dyDescent="0.35">
      <c r="A256" s="16"/>
      <c r="B256" s="16"/>
      <c r="C256" s="30" t="str">
        <f>'PL.06-REV.02'!C257&amp;" "&amp;'PL.06-REV.02'!D257</f>
        <v>25,02 Site Haritalarının oluşturulması</v>
      </c>
      <c r="D256" s="33" t="str">
        <f>IF('PL.06-REV.02'!E257="","",'PL.06-REV.02'!E257)</f>
        <v>IT</v>
      </c>
      <c r="E256" s="31">
        <f>IF(D256="","",'PL.06-REV.02'!H257)</f>
        <v>1</v>
      </c>
      <c r="F256" s="32">
        <f>IF(D256="","",'PL.06-REV.02'!F257)</f>
        <v>0</v>
      </c>
      <c r="G256" s="34">
        <f>IF(D256="","",'PL.06-REV.02'!I257)</f>
        <v>0</v>
      </c>
      <c r="H256" s="34" t="str">
        <f>IF(D256="","",'PL.06-REV.02'!J257)</f>
        <v>Enter starting date</v>
      </c>
      <c r="I256" s="8"/>
      <c r="J256" s="8"/>
      <c r="K256" s="13"/>
      <c r="L256" s="13"/>
      <c r="M256" s="13"/>
      <c r="N256" s="13"/>
      <c r="O256" s="13"/>
      <c r="P256" s="13"/>
      <c r="Q256" s="13"/>
      <c r="R256" s="13"/>
      <c r="S256" s="13"/>
      <c r="T256" s="13"/>
      <c r="U256" s="13"/>
      <c r="V256" s="13"/>
      <c r="W256" s="13"/>
      <c r="X256" s="13"/>
      <c r="Y256" s="13"/>
      <c r="Z256" s="13"/>
      <c r="AA256" s="13"/>
      <c r="AB256" s="13"/>
      <c r="AC256" s="13"/>
      <c r="AD256" s="13"/>
      <c r="AE256" s="13"/>
      <c r="AF256" s="13"/>
      <c r="AG256" s="13"/>
      <c r="AH256" s="13"/>
      <c r="AI256" s="13"/>
      <c r="AJ256" s="13"/>
      <c r="AK256" s="13"/>
      <c r="AL256" s="13"/>
      <c r="AM256" s="13"/>
      <c r="AN256" s="13"/>
      <c r="AO256" s="13"/>
      <c r="AP256" s="13"/>
      <c r="AQ256" s="13"/>
      <c r="AR256" s="13"/>
      <c r="AS256" s="13"/>
      <c r="AT256" s="13"/>
      <c r="AU256" s="13"/>
      <c r="AV256" s="13"/>
      <c r="AW256" s="13"/>
      <c r="AX256" s="13"/>
      <c r="AY256" s="13"/>
      <c r="AZ256" s="13"/>
      <c r="BA256" s="13"/>
      <c r="BB256" s="13"/>
      <c r="BC256" s="13"/>
      <c r="BD256" s="13"/>
      <c r="BE256" s="13"/>
      <c r="BF256" s="13"/>
      <c r="BG256" s="13"/>
      <c r="BH256" s="13"/>
      <c r="BI256" s="13"/>
      <c r="BJ256" s="13"/>
      <c r="BK256" s="13"/>
      <c r="BL256" s="13"/>
      <c r="BM256" s="13"/>
      <c r="BN256" s="13"/>
    </row>
    <row r="257" spans="1:66" s="2" customFormat="1" ht="30" customHeight="1" thickBot="1" x14ac:dyDescent="0.35">
      <c r="A257" s="16"/>
      <c r="B257" s="16"/>
      <c r="C257" s="30" t="str">
        <f>'PL.06-REV.02'!C258&amp;" "&amp;'PL.06-REV.02'!D258</f>
        <v>25,03 Dile özel SEO metinlerinin hazırlanması</v>
      </c>
      <c r="D257" s="33" t="str">
        <f>IF('PL.06-REV.02'!E258="","",'PL.06-REV.02'!E258)</f>
        <v>Mağaza Müdürü</v>
      </c>
      <c r="E257" s="31">
        <f>IF(D257="","",'PL.06-REV.02'!H258)</f>
        <v>10</v>
      </c>
      <c r="F257" s="32">
        <f>IF(D257="","",'PL.06-REV.02'!F258)</f>
        <v>0</v>
      </c>
      <c r="G257" s="34">
        <f>IF(D257="","",'PL.06-REV.02'!I258)</f>
        <v>0</v>
      </c>
      <c r="H257" s="34" t="str">
        <f>IF(D257="","",'PL.06-REV.02'!J258)</f>
        <v>Enter starting date</v>
      </c>
      <c r="I257" s="8"/>
      <c r="J257" s="8"/>
      <c r="K257" s="13"/>
      <c r="L257" s="13"/>
      <c r="M257" s="13"/>
      <c r="N257" s="13"/>
      <c r="O257" s="13"/>
      <c r="P257" s="13"/>
      <c r="Q257" s="13"/>
      <c r="R257" s="13"/>
      <c r="S257" s="13"/>
      <c r="T257" s="13"/>
      <c r="U257" s="13"/>
      <c r="V257" s="13"/>
      <c r="W257" s="13"/>
      <c r="X257" s="13"/>
      <c r="Y257" s="13"/>
      <c r="Z257" s="13"/>
      <c r="AA257" s="13"/>
      <c r="AB257" s="13"/>
      <c r="AC257" s="13"/>
      <c r="AD257" s="13"/>
      <c r="AE257" s="13"/>
      <c r="AF257" s="13"/>
      <c r="AG257" s="13"/>
      <c r="AH257" s="13"/>
      <c r="AI257" s="13"/>
      <c r="AJ257" s="13"/>
      <c r="AK257" s="13"/>
      <c r="AL257" s="13"/>
      <c r="AM257" s="13"/>
      <c r="AN257" s="13"/>
      <c r="AO257" s="13"/>
      <c r="AP257" s="13"/>
      <c r="AQ257" s="13"/>
      <c r="AR257" s="13"/>
      <c r="AS257" s="13"/>
      <c r="AT257" s="13"/>
      <c r="AU257" s="13"/>
      <c r="AV257" s="13"/>
      <c r="AW257" s="13"/>
      <c r="AX257" s="13"/>
      <c r="AY257" s="13"/>
      <c r="AZ257" s="13"/>
      <c r="BA257" s="13"/>
      <c r="BB257" s="13"/>
      <c r="BC257" s="13"/>
      <c r="BD257" s="13"/>
      <c r="BE257" s="13"/>
      <c r="BF257" s="13"/>
      <c r="BG257" s="13"/>
      <c r="BH257" s="13"/>
      <c r="BI257" s="13"/>
      <c r="BJ257" s="13"/>
      <c r="BK257" s="13"/>
      <c r="BL257" s="13"/>
      <c r="BM257" s="13"/>
      <c r="BN257" s="13"/>
    </row>
    <row r="258" spans="1:66" s="2" customFormat="1" ht="30" customHeight="1" thickBot="1" x14ac:dyDescent="0.35">
      <c r="A258" s="16"/>
      <c r="B258" s="16"/>
      <c r="C258" s="30" t="str">
        <f>'PL.06-REV.02'!C259&amp;" "&amp;'PL.06-REV.02'!D259</f>
        <v>25,04 Google Marketting Platform hesabının açılması</v>
      </c>
      <c r="D258" s="33" t="str">
        <f>IF('PL.06-REV.02'!E259="","",'PL.06-REV.02'!E259)</f>
        <v>IT</v>
      </c>
      <c r="E258" s="31">
        <f>IF(D258="","",'PL.06-REV.02'!H259)</f>
        <v>1</v>
      </c>
      <c r="F258" s="32">
        <f>IF(D258="","",'PL.06-REV.02'!F259)</f>
        <v>0</v>
      </c>
      <c r="G258" s="34">
        <f>IF(D258="","",'PL.06-REV.02'!I259)</f>
        <v>0</v>
      </c>
      <c r="H258" s="34" t="str">
        <f>IF(D258="","",'PL.06-REV.02'!J259)</f>
        <v>Enter starting date</v>
      </c>
      <c r="I258" s="8"/>
      <c r="J258" s="8"/>
      <c r="K258" s="13"/>
      <c r="L258" s="13"/>
      <c r="M258" s="13"/>
      <c r="N258" s="13"/>
      <c r="O258" s="13"/>
      <c r="P258" s="13"/>
      <c r="Q258" s="13"/>
      <c r="R258" s="13"/>
      <c r="S258" s="13"/>
      <c r="T258" s="13"/>
      <c r="U258" s="13"/>
      <c r="V258" s="13"/>
      <c r="W258" s="13"/>
      <c r="X258" s="13"/>
      <c r="Y258" s="13"/>
      <c r="Z258" s="13"/>
      <c r="AA258" s="13"/>
      <c r="AB258" s="13"/>
      <c r="AC258" s="13"/>
      <c r="AD258" s="13"/>
      <c r="AE258" s="13"/>
      <c r="AF258" s="13"/>
      <c r="AG258" s="13"/>
      <c r="AH258" s="13"/>
      <c r="AI258" s="13"/>
      <c r="AJ258" s="13"/>
      <c r="AK258" s="13"/>
      <c r="AL258" s="13"/>
      <c r="AM258" s="13"/>
      <c r="AN258" s="13"/>
      <c r="AO258" s="13"/>
      <c r="AP258" s="13"/>
      <c r="AQ258" s="13"/>
      <c r="AR258" s="13"/>
      <c r="AS258" s="13"/>
      <c r="AT258" s="13"/>
      <c r="AU258" s="13"/>
      <c r="AV258" s="13"/>
      <c r="AW258" s="13"/>
      <c r="AX258" s="13"/>
      <c r="AY258" s="13"/>
      <c r="AZ258" s="13"/>
      <c r="BA258" s="13"/>
      <c r="BB258" s="13"/>
      <c r="BC258" s="13"/>
      <c r="BD258" s="13"/>
      <c r="BE258" s="13"/>
      <c r="BF258" s="13"/>
      <c r="BG258" s="13"/>
      <c r="BH258" s="13"/>
      <c r="BI258" s="13"/>
      <c r="BJ258" s="13"/>
      <c r="BK258" s="13"/>
      <c r="BL258" s="13"/>
      <c r="BM258" s="13"/>
      <c r="BN258" s="13"/>
    </row>
    <row r="259" spans="1:66" s="2" customFormat="1" ht="30" customHeight="1" thickBot="1" x14ac:dyDescent="0.35">
      <c r="A259" s="16"/>
      <c r="B259" s="16"/>
      <c r="C259" s="30" t="str">
        <f>'PL.06-REV.02'!C260&amp;" "&amp;'PL.06-REV.02'!D260</f>
        <v>25,05 Analytics Universal Mülkü oluşturulması</v>
      </c>
      <c r="D259" s="33" t="str">
        <f>IF('PL.06-REV.02'!E260="","",'PL.06-REV.02'!E260)</f>
        <v>IT</v>
      </c>
      <c r="E259" s="31">
        <f>IF(D259="","",'PL.06-REV.02'!H260)</f>
        <v>1</v>
      </c>
      <c r="F259" s="32">
        <f>IF(D259="","",'PL.06-REV.02'!F260)</f>
        <v>0</v>
      </c>
      <c r="G259" s="34">
        <f>IF(D259="","",'PL.06-REV.02'!I260)</f>
        <v>0</v>
      </c>
      <c r="H259" s="34" t="str">
        <f>IF(D259="","",'PL.06-REV.02'!J260)</f>
        <v>Enter starting date</v>
      </c>
      <c r="I259" s="8"/>
      <c r="J259" s="8"/>
      <c r="K259" s="13"/>
      <c r="L259" s="13"/>
      <c r="M259" s="13"/>
      <c r="N259" s="13"/>
      <c r="O259" s="13"/>
      <c r="P259" s="13"/>
      <c r="Q259" s="13"/>
      <c r="R259" s="13"/>
      <c r="S259" s="13"/>
      <c r="T259" s="13"/>
      <c r="U259" s="13"/>
      <c r="V259" s="13"/>
      <c r="W259" s="13"/>
      <c r="X259" s="13"/>
      <c r="Y259" s="13"/>
      <c r="Z259" s="13"/>
      <c r="AA259" s="13"/>
      <c r="AB259" s="13"/>
      <c r="AC259" s="13"/>
      <c r="AD259" s="13"/>
      <c r="AE259" s="13"/>
      <c r="AF259" s="13"/>
      <c r="AG259" s="13"/>
      <c r="AH259" s="13"/>
      <c r="AI259" s="13"/>
      <c r="AJ259" s="13"/>
      <c r="AK259" s="13"/>
      <c r="AL259" s="13"/>
      <c r="AM259" s="13"/>
      <c r="AN259" s="13"/>
      <c r="AO259" s="13"/>
      <c r="AP259" s="13"/>
      <c r="AQ259" s="13"/>
      <c r="AR259" s="13"/>
      <c r="AS259" s="13"/>
      <c r="AT259" s="13"/>
      <c r="AU259" s="13"/>
      <c r="AV259" s="13"/>
      <c r="AW259" s="13"/>
      <c r="AX259" s="13"/>
      <c r="AY259" s="13"/>
      <c r="AZ259" s="13"/>
      <c r="BA259" s="13"/>
      <c r="BB259" s="13"/>
      <c r="BC259" s="13"/>
      <c r="BD259" s="13"/>
      <c r="BE259" s="13"/>
      <c r="BF259" s="13"/>
      <c r="BG259" s="13"/>
      <c r="BH259" s="13"/>
      <c r="BI259" s="13"/>
      <c r="BJ259" s="13"/>
      <c r="BK259" s="13"/>
      <c r="BL259" s="13"/>
      <c r="BM259" s="13"/>
      <c r="BN259" s="13"/>
    </row>
    <row r="260" spans="1:66" s="2" customFormat="1" ht="30" customHeight="1" thickBot="1" x14ac:dyDescent="0.35">
      <c r="A260" s="16"/>
      <c r="B260" s="16"/>
      <c r="C260" s="30" t="str">
        <f>'PL.06-REV.02'!C261&amp;" "&amp;'PL.06-REV.02'!D261</f>
        <v>25,06 Analytics Universal Versiyon 4 Mülkü oluşturulması</v>
      </c>
      <c r="D260" s="33" t="str">
        <f>IF('PL.06-REV.02'!E261="","",'PL.06-REV.02'!E261)</f>
        <v>IT</v>
      </c>
      <c r="E260" s="31">
        <f>IF(D260="","",'PL.06-REV.02'!H261)</f>
        <v>1</v>
      </c>
      <c r="F260" s="32">
        <f>IF(D260="","",'PL.06-REV.02'!F261)</f>
        <v>0</v>
      </c>
      <c r="G260" s="34">
        <f>IF(D260="","",'PL.06-REV.02'!I261)</f>
        <v>0</v>
      </c>
      <c r="H260" s="34" t="str">
        <f>IF(D260="","",'PL.06-REV.02'!J261)</f>
        <v>Enter starting date</v>
      </c>
      <c r="I260" s="8"/>
      <c r="J260" s="8"/>
      <c r="K260" s="13"/>
      <c r="L260" s="13"/>
      <c r="M260" s="13"/>
      <c r="N260" s="13"/>
      <c r="O260" s="13"/>
      <c r="P260" s="13"/>
      <c r="Q260" s="13"/>
      <c r="R260" s="13"/>
      <c r="S260" s="13"/>
      <c r="T260" s="13"/>
      <c r="U260" s="13"/>
      <c r="V260" s="13"/>
      <c r="W260" s="13"/>
      <c r="X260" s="13"/>
      <c r="Y260" s="13"/>
      <c r="Z260" s="13"/>
      <c r="AA260" s="13"/>
      <c r="AB260" s="13"/>
      <c r="AC260" s="13"/>
      <c r="AD260" s="13"/>
      <c r="AE260" s="13"/>
      <c r="AF260" s="13"/>
      <c r="AG260" s="13"/>
      <c r="AH260" s="13"/>
      <c r="AI260" s="13"/>
      <c r="AJ260" s="13"/>
      <c r="AK260" s="13"/>
      <c r="AL260" s="13"/>
      <c r="AM260" s="13"/>
      <c r="AN260" s="13"/>
      <c r="AO260" s="13"/>
      <c r="AP260" s="13"/>
      <c r="AQ260" s="13"/>
      <c r="AR260" s="13"/>
      <c r="AS260" s="13"/>
      <c r="AT260" s="13"/>
      <c r="AU260" s="13"/>
      <c r="AV260" s="13"/>
      <c r="AW260" s="13"/>
      <c r="AX260" s="13"/>
      <c r="AY260" s="13"/>
      <c r="AZ260" s="13"/>
      <c r="BA260" s="13"/>
      <c r="BB260" s="13"/>
      <c r="BC260" s="13"/>
      <c r="BD260" s="13"/>
      <c r="BE260" s="13"/>
      <c r="BF260" s="13"/>
      <c r="BG260" s="13"/>
      <c r="BH260" s="13"/>
      <c r="BI260" s="13"/>
      <c r="BJ260" s="13"/>
      <c r="BK260" s="13"/>
      <c r="BL260" s="13"/>
      <c r="BM260" s="13"/>
      <c r="BN260" s="13"/>
    </row>
    <row r="261" spans="1:66" s="2" customFormat="1" ht="30" customHeight="1" thickBot="1" x14ac:dyDescent="0.35">
      <c r="A261" s="16"/>
      <c r="B261" s="16"/>
      <c r="C261" s="30" t="str">
        <f>'PL.06-REV.02'!C262&amp;" "&amp;'PL.06-REV.02'!D262</f>
        <v>25,07 Google Analytics All Web view oluşturulması</v>
      </c>
      <c r="D261" s="33" t="str">
        <f>IF('PL.06-REV.02'!E262="","",'PL.06-REV.02'!E262)</f>
        <v>IT</v>
      </c>
      <c r="E261" s="31">
        <f>IF(D261="","",'PL.06-REV.02'!H262)</f>
        <v>1</v>
      </c>
      <c r="F261" s="32">
        <f>IF(D261="","",'PL.06-REV.02'!F262)</f>
        <v>0</v>
      </c>
      <c r="G261" s="34">
        <f>IF(D261="","",'PL.06-REV.02'!I262)</f>
        <v>0</v>
      </c>
      <c r="H261" s="34" t="str">
        <f>IF(D261="","",'PL.06-REV.02'!J262)</f>
        <v>Enter starting date</v>
      </c>
      <c r="I261" s="8"/>
      <c r="J261" s="8"/>
      <c r="K261" s="13"/>
      <c r="L261" s="13"/>
      <c r="M261" s="13"/>
      <c r="N261" s="13"/>
      <c r="O261" s="13"/>
      <c r="P261" s="13"/>
      <c r="Q261" s="13"/>
      <c r="R261" s="13"/>
      <c r="S261" s="13"/>
      <c r="T261" s="13"/>
      <c r="U261" s="13"/>
      <c r="V261" s="13"/>
      <c r="W261" s="13"/>
      <c r="X261" s="13"/>
      <c r="Y261" s="13"/>
      <c r="Z261" s="13"/>
      <c r="AA261" s="13"/>
      <c r="AB261" s="13"/>
      <c r="AC261" s="13"/>
      <c r="AD261" s="13"/>
      <c r="AE261" s="13"/>
      <c r="AF261" s="13"/>
      <c r="AG261" s="13"/>
      <c r="AH261" s="13"/>
      <c r="AI261" s="13"/>
      <c r="AJ261" s="13"/>
      <c r="AK261" s="13"/>
      <c r="AL261" s="13"/>
      <c r="AM261" s="13"/>
      <c r="AN261" s="13"/>
      <c r="AO261" s="13"/>
      <c r="AP261" s="13"/>
      <c r="AQ261" s="13"/>
      <c r="AR261" s="13"/>
      <c r="AS261" s="13"/>
      <c r="AT261" s="13"/>
      <c r="AU261" s="13"/>
      <c r="AV261" s="13"/>
      <c r="AW261" s="13"/>
      <c r="AX261" s="13"/>
      <c r="AY261" s="13"/>
      <c r="AZ261" s="13"/>
      <c r="BA261" s="13"/>
      <c r="BB261" s="13"/>
      <c r="BC261" s="13"/>
      <c r="BD261" s="13"/>
      <c r="BE261" s="13"/>
      <c r="BF261" s="13"/>
      <c r="BG261" s="13"/>
      <c r="BH261" s="13"/>
      <c r="BI261" s="13"/>
      <c r="BJ261" s="13"/>
      <c r="BK261" s="13"/>
      <c r="BL261" s="13"/>
      <c r="BM261" s="13"/>
      <c r="BN261" s="13"/>
    </row>
    <row r="262" spans="1:66" s="2" customFormat="1" ht="30" customHeight="1" thickBot="1" x14ac:dyDescent="0.35">
      <c r="A262" s="16"/>
      <c r="B262" s="16"/>
      <c r="C262" s="30" t="str">
        <f>'PL.06-REV.02'!C263&amp;" "&amp;'PL.06-REV.02'!D263</f>
        <v>25,08 Google Analytics E-Commerce view oluşturulması</v>
      </c>
      <c r="D262" s="33" t="str">
        <f>IF('PL.06-REV.02'!E263="","",'PL.06-REV.02'!E263)</f>
        <v>IT</v>
      </c>
      <c r="E262" s="31">
        <f>IF(D262="","",'PL.06-REV.02'!H263)</f>
        <v>1</v>
      </c>
      <c r="F262" s="32">
        <f>IF(D262="","",'PL.06-REV.02'!F263)</f>
        <v>0</v>
      </c>
      <c r="G262" s="34">
        <f>IF(D262="","",'PL.06-REV.02'!I263)</f>
        <v>0</v>
      </c>
      <c r="H262" s="34" t="str">
        <f>IF(D262="","",'PL.06-REV.02'!J263)</f>
        <v>Enter starting date</v>
      </c>
      <c r="I262" s="8"/>
      <c r="J262" s="8"/>
      <c r="K262" s="13"/>
      <c r="L262" s="13"/>
      <c r="M262" s="13"/>
      <c r="N262" s="13"/>
      <c r="O262" s="13"/>
      <c r="P262" s="13"/>
      <c r="Q262" s="13"/>
      <c r="R262" s="13"/>
      <c r="S262" s="13"/>
      <c r="T262" s="13"/>
      <c r="U262" s="13"/>
      <c r="V262" s="13"/>
      <c r="W262" s="13"/>
      <c r="X262" s="13"/>
      <c r="Y262" s="13"/>
      <c r="Z262" s="13"/>
      <c r="AA262" s="13"/>
      <c r="AB262" s="13"/>
      <c r="AC262" s="13"/>
      <c r="AD262" s="13"/>
      <c r="AE262" s="13"/>
      <c r="AF262" s="13"/>
      <c r="AG262" s="13"/>
      <c r="AH262" s="13"/>
      <c r="AI262" s="13"/>
      <c r="AJ262" s="13"/>
      <c r="AK262" s="13"/>
      <c r="AL262" s="13"/>
      <c r="AM262" s="13"/>
      <c r="AN262" s="13"/>
      <c r="AO262" s="13"/>
      <c r="AP262" s="13"/>
      <c r="AQ262" s="13"/>
      <c r="AR262" s="13"/>
      <c r="AS262" s="13"/>
      <c r="AT262" s="13"/>
      <c r="AU262" s="13"/>
      <c r="AV262" s="13"/>
      <c r="AW262" s="13"/>
      <c r="AX262" s="13"/>
      <c r="AY262" s="13"/>
      <c r="AZ262" s="13"/>
      <c r="BA262" s="13"/>
      <c r="BB262" s="13"/>
      <c r="BC262" s="13"/>
      <c r="BD262" s="13"/>
      <c r="BE262" s="13"/>
      <c r="BF262" s="13"/>
      <c r="BG262" s="13"/>
      <c r="BH262" s="13"/>
      <c r="BI262" s="13"/>
      <c r="BJ262" s="13"/>
      <c r="BK262" s="13"/>
      <c r="BL262" s="13"/>
      <c r="BM262" s="13"/>
      <c r="BN262" s="13"/>
    </row>
    <row r="263" spans="1:66" s="2" customFormat="1" ht="30" customHeight="1" thickBot="1" x14ac:dyDescent="0.35">
      <c r="A263" s="16"/>
      <c r="B263" s="16"/>
      <c r="C263" s="30" t="str">
        <f>'PL.06-REV.02'!C264&amp;" "&amp;'PL.06-REV.02'!D264</f>
        <v>25,09 Google Search Console Kaydı oluşturulması</v>
      </c>
      <c r="D263" s="33" t="str">
        <f>IF('PL.06-REV.02'!E264="","",'PL.06-REV.02'!E264)</f>
        <v>IT</v>
      </c>
      <c r="E263" s="31">
        <f>IF(D263="","",'PL.06-REV.02'!H264)</f>
        <v>1</v>
      </c>
      <c r="F263" s="32">
        <f>IF(D263="","",'PL.06-REV.02'!F264)</f>
        <v>0</v>
      </c>
      <c r="G263" s="34">
        <f>IF(D263="","",'PL.06-REV.02'!I264)</f>
        <v>0</v>
      </c>
      <c r="H263" s="34" t="str">
        <f>IF(D263="","",'PL.06-REV.02'!J264)</f>
        <v>Enter starting date</v>
      </c>
      <c r="I263" s="8"/>
      <c r="J263" s="8"/>
      <c r="K263" s="13"/>
      <c r="L263" s="13"/>
      <c r="M263" s="13"/>
      <c r="N263" s="13"/>
      <c r="O263" s="13"/>
      <c r="P263" s="13"/>
      <c r="Q263" s="13"/>
      <c r="R263" s="13"/>
      <c r="S263" s="13"/>
      <c r="T263" s="13"/>
      <c r="U263" s="13"/>
      <c r="V263" s="13"/>
      <c r="W263" s="13"/>
      <c r="X263" s="13"/>
      <c r="Y263" s="13"/>
      <c r="Z263" s="13"/>
      <c r="AA263" s="13"/>
      <c r="AB263" s="13"/>
      <c r="AC263" s="13"/>
      <c r="AD263" s="13"/>
      <c r="AE263" s="13"/>
      <c r="AF263" s="13"/>
      <c r="AG263" s="13"/>
      <c r="AH263" s="13"/>
      <c r="AI263" s="13"/>
      <c r="AJ263" s="13"/>
      <c r="AK263" s="13"/>
      <c r="AL263" s="13"/>
      <c r="AM263" s="13"/>
      <c r="AN263" s="13"/>
      <c r="AO263" s="13"/>
      <c r="AP263" s="13"/>
      <c r="AQ263" s="13"/>
      <c r="AR263" s="13"/>
      <c r="AS263" s="13"/>
      <c r="AT263" s="13"/>
      <c r="AU263" s="13"/>
      <c r="AV263" s="13"/>
      <c r="AW263" s="13"/>
      <c r="AX263" s="13"/>
      <c r="AY263" s="13"/>
      <c r="AZ263" s="13"/>
      <c r="BA263" s="13"/>
      <c r="BB263" s="13"/>
      <c r="BC263" s="13"/>
      <c r="BD263" s="13"/>
      <c r="BE263" s="13"/>
      <c r="BF263" s="13"/>
      <c r="BG263" s="13"/>
      <c r="BH263" s="13"/>
      <c r="BI263" s="13"/>
      <c r="BJ263" s="13"/>
      <c r="BK263" s="13"/>
      <c r="BL263" s="13"/>
      <c r="BM263" s="13"/>
      <c r="BN263" s="13"/>
    </row>
    <row r="264" spans="1:66" s="2" customFormat="1" ht="30" customHeight="1" thickBot="1" x14ac:dyDescent="0.35">
      <c r="A264" s="16"/>
      <c r="B264" s="16"/>
      <c r="C264" s="30" t="str">
        <f>'PL.06-REV.02'!C265&amp;" "&amp;'PL.06-REV.02'!D265</f>
        <v>25,1 Bing Webmaster Kaydı oluşturulması</v>
      </c>
      <c r="D264" s="33" t="str">
        <f>IF('PL.06-REV.02'!E265="","",'PL.06-REV.02'!E265)</f>
        <v>IT</v>
      </c>
      <c r="E264" s="31">
        <f>IF(D264="","",'PL.06-REV.02'!H265)</f>
        <v>1</v>
      </c>
      <c r="F264" s="32">
        <f>IF(D264="","",'PL.06-REV.02'!F265)</f>
        <v>0</v>
      </c>
      <c r="G264" s="34">
        <f>IF(D264="","",'PL.06-REV.02'!I265)</f>
        <v>0</v>
      </c>
      <c r="H264" s="34" t="str">
        <f>IF(D264="","",'PL.06-REV.02'!J265)</f>
        <v>Enter starting date</v>
      </c>
      <c r="I264" s="8"/>
      <c r="J264" s="8"/>
      <c r="K264" s="13"/>
      <c r="L264" s="13"/>
      <c r="M264" s="13"/>
      <c r="N264" s="13"/>
      <c r="O264" s="13"/>
      <c r="P264" s="13"/>
      <c r="Q264" s="13"/>
      <c r="R264" s="13"/>
      <c r="S264" s="13"/>
      <c r="T264" s="13"/>
      <c r="U264" s="13"/>
      <c r="V264" s="13"/>
      <c r="W264" s="13"/>
      <c r="X264" s="13"/>
      <c r="Y264" s="13"/>
      <c r="Z264" s="13"/>
      <c r="AA264" s="13"/>
      <c r="AB264" s="13"/>
      <c r="AC264" s="13"/>
      <c r="AD264" s="13"/>
      <c r="AE264" s="13"/>
      <c r="AF264" s="13"/>
      <c r="AG264" s="13"/>
      <c r="AH264" s="13"/>
      <c r="AI264" s="13"/>
      <c r="AJ264" s="13"/>
      <c r="AK264" s="13"/>
      <c r="AL264" s="13"/>
      <c r="AM264" s="13"/>
      <c r="AN264" s="13"/>
      <c r="AO264" s="13"/>
      <c r="AP264" s="13"/>
      <c r="AQ264" s="13"/>
      <c r="AR264" s="13"/>
      <c r="AS264" s="13"/>
      <c r="AT264" s="13"/>
      <c r="AU264" s="13"/>
      <c r="AV264" s="13"/>
      <c r="AW264" s="13"/>
      <c r="AX264" s="13"/>
      <c r="AY264" s="13"/>
      <c r="AZ264" s="13"/>
      <c r="BA264" s="13"/>
      <c r="BB264" s="13"/>
      <c r="BC264" s="13"/>
      <c r="BD264" s="13"/>
      <c r="BE264" s="13"/>
      <c r="BF264" s="13"/>
      <c r="BG264" s="13"/>
      <c r="BH264" s="13"/>
      <c r="BI264" s="13"/>
      <c r="BJ264" s="13"/>
      <c r="BK264" s="13"/>
      <c r="BL264" s="13"/>
      <c r="BM264" s="13"/>
      <c r="BN264" s="13"/>
    </row>
    <row r="265" spans="1:66" s="2" customFormat="1" ht="30" customHeight="1" thickBot="1" x14ac:dyDescent="0.35">
      <c r="A265" s="16"/>
      <c r="B265" s="16"/>
      <c r="C265" s="30" t="str">
        <f>'PL.06-REV.02'!C266&amp;" "&amp;'PL.06-REV.02'!D266</f>
        <v>25,11 Yandex Webmaster oluşturulması</v>
      </c>
      <c r="D265" s="33" t="str">
        <f>IF('PL.06-REV.02'!E266="","",'PL.06-REV.02'!E266)</f>
        <v>IT</v>
      </c>
      <c r="E265" s="31">
        <f>IF(D265="","",'PL.06-REV.02'!H266)</f>
        <v>1</v>
      </c>
      <c r="F265" s="32">
        <f>IF(D265="","",'PL.06-REV.02'!F266)</f>
        <v>0</v>
      </c>
      <c r="G265" s="34">
        <f>IF(D265="","",'PL.06-REV.02'!I266)</f>
        <v>0</v>
      </c>
      <c r="H265" s="34" t="str">
        <f>IF(D265="","",'PL.06-REV.02'!J266)</f>
        <v>Enter starting date</v>
      </c>
      <c r="I265" s="8"/>
      <c r="J265" s="8"/>
      <c r="K265" s="13"/>
      <c r="L265" s="13"/>
      <c r="M265" s="13"/>
      <c r="N265" s="13"/>
      <c r="O265" s="13"/>
      <c r="P265" s="13"/>
      <c r="Q265" s="13"/>
      <c r="R265" s="13"/>
      <c r="S265" s="13"/>
      <c r="T265" s="13"/>
      <c r="U265" s="13"/>
      <c r="V265" s="13"/>
      <c r="W265" s="13"/>
      <c r="X265" s="13"/>
      <c r="Y265" s="13"/>
      <c r="Z265" s="13"/>
      <c r="AA265" s="13"/>
      <c r="AB265" s="13"/>
      <c r="AC265" s="13"/>
      <c r="AD265" s="13"/>
      <c r="AE265" s="13"/>
      <c r="AF265" s="13"/>
      <c r="AG265" s="13"/>
      <c r="AH265" s="13"/>
      <c r="AI265" s="13"/>
      <c r="AJ265" s="13"/>
      <c r="AK265" s="13"/>
      <c r="AL265" s="13"/>
      <c r="AM265" s="13"/>
      <c r="AN265" s="13"/>
      <c r="AO265" s="13"/>
      <c r="AP265" s="13"/>
      <c r="AQ265" s="13"/>
      <c r="AR265" s="13"/>
      <c r="AS265" s="13"/>
      <c r="AT265" s="13"/>
      <c r="AU265" s="13"/>
      <c r="AV265" s="13"/>
      <c r="AW265" s="13"/>
      <c r="AX265" s="13"/>
      <c r="AY265" s="13"/>
      <c r="AZ265" s="13"/>
      <c r="BA265" s="13"/>
      <c r="BB265" s="13"/>
      <c r="BC265" s="13"/>
      <c r="BD265" s="13"/>
      <c r="BE265" s="13"/>
      <c r="BF265" s="13"/>
      <c r="BG265" s="13"/>
      <c r="BH265" s="13"/>
      <c r="BI265" s="13"/>
      <c r="BJ265" s="13"/>
      <c r="BK265" s="13"/>
      <c r="BL265" s="13"/>
      <c r="BM265" s="13"/>
      <c r="BN265" s="13"/>
    </row>
    <row r="266" spans="1:66" s="2" customFormat="1" ht="30" customHeight="1" thickBot="1" x14ac:dyDescent="0.35">
      <c r="A266" s="16"/>
      <c r="B266" s="16"/>
      <c r="C266" s="30" t="str">
        <f>'PL.06-REV.02'!C267&amp;" "&amp;'PL.06-REV.02'!D267</f>
        <v>25,12 Google Recapchta kaydı oluşturulması</v>
      </c>
      <c r="D266" s="33" t="str">
        <f>IF('PL.06-REV.02'!E267="","",'PL.06-REV.02'!E267)</f>
        <v>IT</v>
      </c>
      <c r="E266" s="31">
        <f>IF(D266="","",'PL.06-REV.02'!H267)</f>
        <v>1</v>
      </c>
      <c r="F266" s="32">
        <f>IF(D266="","",'PL.06-REV.02'!F267)</f>
        <v>0</v>
      </c>
      <c r="G266" s="34">
        <f>IF(D266="","",'PL.06-REV.02'!I267)</f>
        <v>0</v>
      </c>
      <c r="H266" s="34" t="str">
        <f>IF(D266="","",'PL.06-REV.02'!J267)</f>
        <v>Enter starting date</v>
      </c>
      <c r="I266" s="8"/>
      <c r="J266" s="8"/>
      <c r="K266" s="13"/>
      <c r="L266" s="13"/>
      <c r="M266" s="13"/>
      <c r="N266" s="13"/>
      <c r="O266" s="13"/>
      <c r="P266" s="13"/>
      <c r="Q266" s="13"/>
      <c r="R266" s="13"/>
      <c r="S266" s="13"/>
      <c r="T266" s="13"/>
      <c r="U266" s="13"/>
      <c r="V266" s="13"/>
      <c r="W266" s="13"/>
      <c r="X266" s="13"/>
      <c r="Y266" s="13"/>
      <c r="Z266" s="13"/>
      <c r="AA266" s="13"/>
      <c r="AB266" s="13"/>
      <c r="AC266" s="13"/>
      <c r="AD266" s="13"/>
      <c r="AE266" s="13"/>
      <c r="AF266" s="13"/>
      <c r="AG266" s="13"/>
      <c r="AH266" s="13"/>
      <c r="AI266" s="13"/>
      <c r="AJ266" s="13"/>
      <c r="AK266" s="13"/>
      <c r="AL266" s="13"/>
      <c r="AM266" s="13"/>
      <c r="AN266" s="13"/>
      <c r="AO266" s="13"/>
      <c r="AP266" s="13"/>
      <c r="AQ266" s="13"/>
      <c r="AR266" s="13"/>
      <c r="AS266" s="13"/>
      <c r="AT266" s="13"/>
      <c r="AU266" s="13"/>
      <c r="AV266" s="13"/>
      <c r="AW266" s="13"/>
      <c r="AX266" s="13"/>
      <c r="AY266" s="13"/>
      <c r="AZ266" s="13"/>
      <c r="BA266" s="13"/>
      <c r="BB266" s="13"/>
      <c r="BC266" s="13"/>
      <c r="BD266" s="13"/>
      <c r="BE266" s="13"/>
      <c r="BF266" s="13"/>
      <c r="BG266" s="13"/>
      <c r="BH266" s="13"/>
      <c r="BI266" s="13"/>
      <c r="BJ266" s="13"/>
      <c r="BK266" s="13"/>
      <c r="BL266" s="13"/>
      <c r="BM266" s="13"/>
      <c r="BN266" s="13"/>
    </row>
    <row r="267" spans="1:66" s="2" customFormat="1" ht="30" customHeight="1" thickBot="1" x14ac:dyDescent="0.35">
      <c r="A267" s="16"/>
      <c r="B267" s="16"/>
      <c r="C267" s="30" t="str">
        <f>'PL.06-REV.02'!C268&amp;" "&amp;'PL.06-REV.02'!D268</f>
        <v>25,13 Faz Kapanışı (İleri fazların planlanan tarihlerinin revizesi / Gerçekleşme tarihlerinin girişi / Tehdit ve Fırsatların güncellenmesi, rapor hazırlanması, Arşiv güncellemesi)</v>
      </c>
      <c r="D267" s="33" t="str">
        <f>IF('PL.06-REV.02'!E268="","",'PL.06-REV.02'!E268)</f>
        <v>Proje Yöneticisi</v>
      </c>
      <c r="E267" s="31">
        <f>IF(D267="","",'PL.06-REV.02'!H268)</f>
        <v>2</v>
      </c>
      <c r="F267" s="32">
        <f>IF(D267="","",'PL.06-REV.02'!F268)</f>
        <v>0</v>
      </c>
      <c r="G267" s="34">
        <f>IF(D267="","",'PL.06-REV.02'!I268)</f>
        <v>0</v>
      </c>
      <c r="H267" s="34" t="str">
        <f>IF(D267="","",'PL.06-REV.02'!J268)</f>
        <v>Enter starting date</v>
      </c>
      <c r="I267" s="8"/>
      <c r="J267" s="8"/>
      <c r="K267" s="13"/>
      <c r="L267" s="13"/>
      <c r="M267" s="13"/>
      <c r="N267" s="13"/>
      <c r="O267" s="13"/>
      <c r="P267" s="13"/>
      <c r="Q267" s="13"/>
      <c r="R267" s="13"/>
      <c r="S267" s="13"/>
      <c r="T267" s="13"/>
      <c r="U267" s="13"/>
      <c r="V267" s="13"/>
      <c r="W267" s="13"/>
      <c r="X267" s="13"/>
      <c r="Y267" s="13"/>
      <c r="Z267" s="13"/>
      <c r="AA267" s="13"/>
      <c r="AB267" s="13"/>
      <c r="AC267" s="13"/>
      <c r="AD267" s="13"/>
      <c r="AE267" s="13"/>
      <c r="AF267" s="13"/>
      <c r="AG267" s="13"/>
      <c r="AH267" s="13"/>
      <c r="AI267" s="13"/>
      <c r="AJ267" s="13"/>
      <c r="AK267" s="13"/>
      <c r="AL267" s="13"/>
      <c r="AM267" s="13"/>
      <c r="AN267" s="13"/>
      <c r="AO267" s="13"/>
      <c r="AP267" s="13"/>
      <c r="AQ267" s="13"/>
      <c r="AR267" s="13"/>
      <c r="AS267" s="13"/>
      <c r="AT267" s="13"/>
      <c r="AU267" s="13"/>
      <c r="AV267" s="13"/>
      <c r="AW267" s="13"/>
      <c r="AX267" s="13"/>
      <c r="AY267" s="13"/>
      <c r="AZ267" s="13"/>
      <c r="BA267" s="13"/>
      <c r="BB267" s="13"/>
      <c r="BC267" s="13"/>
      <c r="BD267" s="13"/>
      <c r="BE267" s="13"/>
      <c r="BF267" s="13"/>
      <c r="BG267" s="13"/>
      <c r="BH267" s="13"/>
      <c r="BI267" s="13"/>
      <c r="BJ267" s="13"/>
      <c r="BK267" s="13"/>
      <c r="BL267" s="13"/>
      <c r="BM267" s="13"/>
      <c r="BN267" s="13"/>
    </row>
    <row r="268" spans="1:66" s="2" customFormat="1" ht="30" customHeight="1" thickBot="1" x14ac:dyDescent="0.35">
      <c r="A268" s="16"/>
      <c r="B268" s="16"/>
      <c r="C268" s="30" t="str">
        <f>'PL.06-REV.02'!C269&amp;" "&amp;'PL.06-REV.02'!D269</f>
        <v>26 Migrasyon</v>
      </c>
      <c r="D268" s="33" t="str">
        <f>IF('PL.06-REV.02'!E269="","",'PL.06-REV.02'!E269)</f>
        <v>IT</v>
      </c>
      <c r="E268" s="31">
        <f>IF(D268="","",'PL.06-REV.02'!H269)</f>
        <v>4</v>
      </c>
      <c r="F268" s="32">
        <f>IF(D268="","",'PL.06-REV.02'!F269)</f>
        <v>0</v>
      </c>
      <c r="G268" s="34">
        <f>IF(D268="","",'PL.06-REV.02'!I269)</f>
        <v>0</v>
      </c>
      <c r="H268" s="34" t="str">
        <f>IF(D268="","",'PL.06-REV.02'!J269)</f>
        <v>Enter starting date</v>
      </c>
      <c r="I268" s="8"/>
      <c r="J268" s="8"/>
      <c r="K268" s="13"/>
      <c r="L268" s="13"/>
      <c r="M268" s="13"/>
      <c r="N268" s="13"/>
      <c r="O268" s="13"/>
      <c r="P268" s="13"/>
      <c r="Q268" s="13"/>
      <c r="R268" s="13"/>
      <c r="S268" s="13"/>
      <c r="T268" s="13"/>
      <c r="U268" s="13"/>
      <c r="V268" s="13"/>
      <c r="W268" s="13"/>
      <c r="X268" s="13"/>
      <c r="Y268" s="13"/>
      <c r="Z268" s="13"/>
      <c r="AA268" s="13"/>
      <c r="AB268" s="13"/>
      <c r="AC268" s="13"/>
      <c r="AD268" s="13"/>
      <c r="AE268" s="13"/>
      <c r="AF268" s="13"/>
      <c r="AG268" s="13"/>
      <c r="AH268" s="13"/>
      <c r="AI268" s="13"/>
      <c r="AJ268" s="13"/>
      <c r="AK268" s="13"/>
      <c r="AL268" s="13"/>
      <c r="AM268" s="13"/>
      <c r="AN268" s="13"/>
      <c r="AO268" s="13"/>
      <c r="AP268" s="13"/>
      <c r="AQ268" s="13"/>
      <c r="AR268" s="13"/>
      <c r="AS268" s="13"/>
      <c r="AT268" s="13"/>
      <c r="AU268" s="13"/>
      <c r="AV268" s="13"/>
      <c r="AW268" s="13"/>
      <c r="AX268" s="13"/>
      <c r="AY268" s="13"/>
      <c r="AZ268" s="13"/>
      <c r="BA268" s="13"/>
      <c r="BB268" s="13"/>
      <c r="BC268" s="13"/>
      <c r="BD268" s="13"/>
      <c r="BE268" s="13"/>
      <c r="BF268" s="13"/>
      <c r="BG268" s="13"/>
      <c r="BH268" s="13"/>
      <c r="BI268" s="13"/>
      <c r="BJ268" s="13"/>
      <c r="BK268" s="13"/>
      <c r="BL268" s="13"/>
      <c r="BM268" s="13"/>
      <c r="BN268" s="13"/>
    </row>
    <row r="269" spans="1:66" s="2" customFormat="1" ht="30" customHeight="1" thickBot="1" x14ac:dyDescent="0.35">
      <c r="A269" s="16"/>
      <c r="B269" s="16"/>
      <c r="C269" s="30" t="str">
        <f>'PL.06-REV.02'!C270&amp;" "&amp;'PL.06-REV.02'!D270</f>
        <v>26,01 Master Veritabanı açılması</v>
      </c>
      <c r="D269" s="33" t="str">
        <f>IF('PL.06-REV.02'!E270="","",'PL.06-REV.02'!E270)</f>
        <v>IT</v>
      </c>
      <c r="E269" s="31">
        <f>IF(D269="","",'PL.06-REV.02'!H270)</f>
        <v>2</v>
      </c>
      <c r="F269" s="32">
        <f>IF(D269="","",'PL.06-REV.02'!F270)</f>
        <v>0</v>
      </c>
      <c r="G269" s="34">
        <f>IF(D269="","",'PL.06-REV.02'!I270)</f>
        <v>0</v>
      </c>
      <c r="H269" s="34" t="str">
        <f>IF(D269="","",'PL.06-REV.02'!J270)</f>
        <v>Enter starting date</v>
      </c>
      <c r="I269" s="8"/>
      <c r="J269" s="8"/>
      <c r="K269" s="13"/>
      <c r="L269" s="13"/>
      <c r="M269" s="13"/>
      <c r="N269" s="13"/>
      <c r="O269" s="13"/>
      <c r="P269" s="13"/>
      <c r="Q269" s="13"/>
      <c r="R269" s="13"/>
      <c r="S269" s="13"/>
      <c r="T269" s="13"/>
      <c r="U269" s="13"/>
      <c r="V269" s="13"/>
      <c r="W269" s="13"/>
      <c r="X269" s="13"/>
      <c r="Y269" s="13"/>
      <c r="Z269" s="13"/>
      <c r="AA269" s="13"/>
      <c r="AB269" s="13"/>
      <c r="AC269" s="13"/>
      <c r="AD269" s="13"/>
      <c r="AE269" s="13"/>
      <c r="AF269" s="13"/>
      <c r="AG269" s="13"/>
      <c r="AH269" s="13"/>
      <c r="AI269" s="13"/>
      <c r="AJ269" s="13"/>
      <c r="AK269" s="13"/>
      <c r="AL269" s="13"/>
      <c r="AM269" s="13"/>
      <c r="AN269" s="13"/>
      <c r="AO269" s="13"/>
      <c r="AP269" s="13"/>
      <c r="AQ269" s="13"/>
      <c r="AR269" s="13"/>
      <c r="AS269" s="13"/>
      <c r="AT269" s="13"/>
      <c r="AU269" s="13"/>
      <c r="AV269" s="13"/>
      <c r="AW269" s="13"/>
      <c r="AX269" s="13"/>
      <c r="AY269" s="13"/>
      <c r="AZ269" s="13"/>
      <c r="BA269" s="13"/>
      <c r="BB269" s="13"/>
      <c r="BC269" s="13"/>
      <c r="BD269" s="13"/>
      <c r="BE269" s="13"/>
      <c r="BF269" s="13"/>
      <c r="BG269" s="13"/>
      <c r="BH269" s="13"/>
      <c r="BI269" s="13"/>
      <c r="BJ269" s="13"/>
      <c r="BK269" s="13"/>
      <c r="BL269" s="13"/>
      <c r="BM269" s="13"/>
      <c r="BN269" s="13"/>
    </row>
    <row r="270" spans="1:66" s="2" customFormat="1" ht="30" customHeight="1" thickBot="1" x14ac:dyDescent="0.35">
      <c r="A270" s="16"/>
      <c r="B270" s="16"/>
      <c r="C270" s="30" t="str">
        <f>'PL.06-REV.02'!C271&amp;" "&amp;'PL.06-REV.02'!D271</f>
        <v>26,02 Staging Veritabanından Master Veritabanına migrasyon</v>
      </c>
      <c r="D270" s="33" t="str">
        <f>IF('PL.06-REV.02'!E271="","",'PL.06-REV.02'!E271)</f>
        <v>IT</v>
      </c>
      <c r="E270" s="31">
        <f>IF(D270="","",'PL.06-REV.02'!H271)</f>
        <v>2</v>
      </c>
      <c r="F270" s="32">
        <f>IF(D270="","",'PL.06-REV.02'!F271)</f>
        <v>0</v>
      </c>
      <c r="G270" s="34">
        <f>IF(D270="","",'PL.06-REV.02'!I271)</f>
        <v>0</v>
      </c>
      <c r="H270" s="34" t="str">
        <f>IF(D270="","",'PL.06-REV.02'!J271)</f>
        <v>Enter starting date</v>
      </c>
      <c r="I270" s="8"/>
      <c r="J270" s="8"/>
      <c r="K270" s="13"/>
      <c r="L270" s="13"/>
      <c r="M270" s="13"/>
      <c r="N270" s="13"/>
      <c r="O270" s="13"/>
      <c r="P270" s="13"/>
      <c r="Q270" s="13"/>
      <c r="R270" s="13"/>
      <c r="S270" s="13"/>
      <c r="T270" s="13"/>
      <c r="U270" s="13"/>
      <c r="V270" s="13"/>
      <c r="W270" s="13"/>
      <c r="X270" s="13"/>
      <c r="Y270" s="13"/>
      <c r="Z270" s="13"/>
      <c r="AA270" s="13"/>
      <c r="AB270" s="13"/>
      <c r="AC270" s="13"/>
      <c r="AD270" s="13"/>
      <c r="AE270" s="13"/>
      <c r="AF270" s="13"/>
      <c r="AG270" s="13"/>
      <c r="AH270" s="13"/>
      <c r="AI270" s="13"/>
      <c r="AJ270" s="13"/>
      <c r="AK270" s="13"/>
      <c r="AL270" s="13"/>
      <c r="AM270" s="13"/>
      <c r="AN270" s="13"/>
      <c r="AO270" s="13"/>
      <c r="AP270" s="13"/>
      <c r="AQ270" s="13"/>
      <c r="AR270" s="13"/>
      <c r="AS270" s="13"/>
      <c r="AT270" s="13"/>
      <c r="AU270" s="13"/>
      <c r="AV270" s="13"/>
      <c r="AW270" s="13"/>
      <c r="AX270" s="13"/>
      <c r="AY270" s="13"/>
      <c r="AZ270" s="13"/>
      <c r="BA270" s="13"/>
      <c r="BB270" s="13"/>
      <c r="BC270" s="13"/>
      <c r="BD270" s="13"/>
      <c r="BE270" s="13"/>
      <c r="BF270" s="13"/>
      <c r="BG270" s="13"/>
      <c r="BH270" s="13"/>
      <c r="BI270" s="13"/>
      <c r="BJ270" s="13"/>
      <c r="BK270" s="13"/>
      <c r="BL270" s="13"/>
      <c r="BM270" s="13"/>
      <c r="BN270" s="13"/>
    </row>
    <row r="271" spans="1:66" s="2" customFormat="1" ht="30" customHeight="1" thickBot="1" x14ac:dyDescent="0.35">
      <c r="A271" s="16"/>
      <c r="B271" s="16"/>
      <c r="C271" s="30" t="str">
        <f>'PL.06-REV.02'!C272&amp;" "&amp;'PL.06-REV.02'!D272</f>
        <v>26,03 Master Enviroment ayarlanması</v>
      </c>
      <c r="D271" s="33" t="str">
        <f>IF('PL.06-REV.02'!E272="","",'PL.06-REV.02'!E272)</f>
        <v>IT</v>
      </c>
      <c r="E271" s="31">
        <f>IF(D271="","",'PL.06-REV.02'!H272)</f>
        <v>2</v>
      </c>
      <c r="F271" s="32">
        <f>IF(D271="","",'PL.06-REV.02'!F272)</f>
        <v>0</v>
      </c>
      <c r="G271" s="34">
        <f>IF(D271="","",'PL.06-REV.02'!I272)</f>
        <v>0</v>
      </c>
      <c r="H271" s="34" t="str">
        <f>IF(D271="","",'PL.06-REV.02'!J272)</f>
        <v>Enter starting date</v>
      </c>
      <c r="I271" s="8"/>
      <c r="J271" s="8"/>
      <c r="K271" s="13"/>
      <c r="L271" s="13"/>
      <c r="M271" s="13"/>
      <c r="N271" s="13"/>
      <c r="O271" s="13"/>
      <c r="P271" s="13"/>
      <c r="Q271" s="13"/>
      <c r="R271" s="13"/>
      <c r="S271" s="13"/>
      <c r="T271" s="13"/>
      <c r="U271" s="13"/>
      <c r="V271" s="13"/>
      <c r="W271" s="13"/>
      <c r="X271" s="13"/>
      <c r="Y271" s="13"/>
      <c r="Z271" s="13"/>
      <c r="AA271" s="13"/>
      <c r="AB271" s="13"/>
      <c r="AC271" s="13"/>
      <c r="AD271" s="13"/>
      <c r="AE271" s="13"/>
      <c r="AF271" s="13"/>
      <c r="AG271" s="13"/>
      <c r="AH271" s="13"/>
      <c r="AI271" s="13"/>
      <c r="AJ271" s="13"/>
      <c r="AK271" s="13"/>
      <c r="AL271" s="13"/>
      <c r="AM271" s="13"/>
      <c r="AN271" s="13"/>
      <c r="AO271" s="13"/>
      <c r="AP271" s="13"/>
      <c r="AQ271" s="13"/>
      <c r="AR271" s="13"/>
      <c r="AS271" s="13"/>
      <c r="AT271" s="13"/>
      <c r="AU271" s="13"/>
      <c r="AV271" s="13"/>
      <c r="AW271" s="13"/>
      <c r="AX271" s="13"/>
      <c r="AY271" s="13"/>
      <c r="AZ271" s="13"/>
      <c r="BA271" s="13"/>
      <c r="BB271" s="13"/>
      <c r="BC271" s="13"/>
      <c r="BD271" s="13"/>
      <c r="BE271" s="13"/>
      <c r="BF271" s="13"/>
      <c r="BG271" s="13"/>
      <c r="BH271" s="13"/>
      <c r="BI271" s="13"/>
      <c r="BJ271" s="13"/>
      <c r="BK271" s="13"/>
      <c r="BL271" s="13"/>
      <c r="BM271" s="13"/>
      <c r="BN271" s="13"/>
    </row>
    <row r="272" spans="1:66" s="2" customFormat="1" ht="30" customHeight="1" thickBot="1" x14ac:dyDescent="0.35">
      <c r="A272" s="16"/>
      <c r="B272" s="16"/>
      <c r="C272" s="30" t="str">
        <f>'PL.06-REV.02'!C273&amp;" "&amp;'PL.06-REV.02'!D273</f>
        <v>26,04 Master deploy (Autogit / SFTP)</v>
      </c>
      <c r="D272" s="33" t="str">
        <f>IF('PL.06-REV.02'!E273="","",'PL.06-REV.02'!E273)</f>
        <v>IT</v>
      </c>
      <c r="E272" s="31">
        <f>IF(D272="","",'PL.06-REV.02'!H273)</f>
        <v>2</v>
      </c>
      <c r="F272" s="32">
        <f>IF(D272="","",'PL.06-REV.02'!F273)</f>
        <v>0</v>
      </c>
      <c r="G272" s="34">
        <f>IF(D272="","",'PL.06-REV.02'!I273)</f>
        <v>0</v>
      </c>
      <c r="H272" s="34" t="str">
        <f>IF(D272="","",'PL.06-REV.02'!J273)</f>
        <v>Enter starting date</v>
      </c>
      <c r="I272" s="8"/>
      <c r="J272" s="8"/>
      <c r="K272" s="13"/>
      <c r="L272" s="13"/>
      <c r="M272" s="13"/>
      <c r="N272" s="13"/>
      <c r="O272" s="13"/>
      <c r="P272" s="13"/>
      <c r="Q272" s="13"/>
      <c r="R272" s="13"/>
      <c r="S272" s="13"/>
      <c r="T272" s="13"/>
      <c r="U272" s="13"/>
      <c r="V272" s="13"/>
      <c r="W272" s="13"/>
      <c r="X272" s="13"/>
      <c r="Y272" s="13"/>
      <c r="Z272" s="13"/>
      <c r="AA272" s="13"/>
      <c r="AB272" s="13"/>
      <c r="AC272" s="13"/>
      <c r="AD272" s="13"/>
      <c r="AE272" s="13"/>
      <c r="AF272" s="13"/>
      <c r="AG272" s="13"/>
      <c r="AH272" s="13"/>
      <c r="AI272" s="13"/>
      <c r="AJ272" s="13"/>
      <c r="AK272" s="13"/>
      <c r="AL272" s="13"/>
      <c r="AM272" s="13"/>
      <c r="AN272" s="13"/>
      <c r="AO272" s="13"/>
      <c r="AP272" s="13"/>
      <c r="AQ272" s="13"/>
      <c r="AR272" s="13"/>
      <c r="AS272" s="13"/>
      <c r="AT272" s="13"/>
      <c r="AU272" s="13"/>
      <c r="AV272" s="13"/>
      <c r="AW272" s="13"/>
      <c r="AX272" s="13"/>
      <c r="AY272" s="13"/>
      <c r="AZ272" s="13"/>
      <c r="BA272" s="13"/>
      <c r="BB272" s="13"/>
      <c r="BC272" s="13"/>
      <c r="BD272" s="13"/>
      <c r="BE272" s="13"/>
      <c r="BF272" s="13"/>
      <c r="BG272" s="13"/>
      <c r="BH272" s="13"/>
      <c r="BI272" s="13"/>
      <c r="BJ272" s="13"/>
      <c r="BK272" s="13"/>
      <c r="BL272" s="13"/>
      <c r="BM272" s="13"/>
      <c r="BN272" s="13"/>
    </row>
    <row r="273" spans="1:66" s="2" customFormat="1" ht="30" customHeight="1" thickBot="1" x14ac:dyDescent="0.35">
      <c r="A273" s="16"/>
      <c r="B273" s="16"/>
      <c r="C273" s="30" t="str">
        <f>'PL.06-REV.02'!C274&amp;" "&amp;'PL.06-REV.02'!D274</f>
        <v>26,05 Faz Kapanışı (İleri fazların planlanan tarihlerinin revizesi / Gerçekleşme tarihlerinin girişi / Tehdit ve Fırsatların güncellenmesi, rapor hazırlanması, Arşiv güncellemesi)</v>
      </c>
      <c r="D273" s="33" t="str">
        <f>IF('PL.06-REV.02'!E274="","",'PL.06-REV.02'!E274)</f>
        <v>Proje Yöneticisi</v>
      </c>
      <c r="E273" s="31">
        <f>IF(D273="","",'PL.06-REV.02'!H274)</f>
        <v>2</v>
      </c>
      <c r="F273" s="32">
        <f>IF(D273="","",'PL.06-REV.02'!F274)</f>
        <v>0</v>
      </c>
      <c r="G273" s="34">
        <f>IF(D273="","",'PL.06-REV.02'!I274)</f>
        <v>0</v>
      </c>
      <c r="H273" s="34" t="str">
        <f>IF(D273="","",'PL.06-REV.02'!J274)</f>
        <v>Enter starting date</v>
      </c>
      <c r="I273" s="8"/>
      <c r="J273" s="8"/>
      <c r="K273" s="13"/>
      <c r="L273" s="13"/>
      <c r="M273" s="13"/>
      <c r="N273" s="13"/>
      <c r="O273" s="13"/>
      <c r="P273" s="13"/>
      <c r="Q273" s="13"/>
      <c r="R273" s="13"/>
      <c r="S273" s="13"/>
      <c r="T273" s="13"/>
      <c r="U273" s="13"/>
      <c r="V273" s="13"/>
      <c r="W273" s="13"/>
      <c r="X273" s="13"/>
      <c r="Y273" s="13"/>
      <c r="Z273" s="13"/>
      <c r="AA273" s="13"/>
      <c r="AB273" s="13"/>
      <c r="AC273" s="13"/>
      <c r="AD273" s="13"/>
      <c r="AE273" s="13"/>
      <c r="AF273" s="13"/>
      <c r="AG273" s="13"/>
      <c r="AH273" s="13"/>
      <c r="AI273" s="13"/>
      <c r="AJ273" s="13"/>
      <c r="AK273" s="13"/>
      <c r="AL273" s="13"/>
      <c r="AM273" s="13"/>
      <c r="AN273" s="13"/>
      <c r="AO273" s="13"/>
      <c r="AP273" s="13"/>
      <c r="AQ273" s="13"/>
      <c r="AR273" s="13"/>
      <c r="AS273" s="13"/>
      <c r="AT273" s="13"/>
      <c r="AU273" s="13"/>
      <c r="AV273" s="13"/>
      <c r="AW273" s="13"/>
      <c r="AX273" s="13"/>
      <c r="AY273" s="13"/>
      <c r="AZ273" s="13"/>
      <c r="BA273" s="13"/>
      <c r="BB273" s="13"/>
      <c r="BC273" s="13"/>
      <c r="BD273" s="13"/>
      <c r="BE273" s="13"/>
      <c r="BF273" s="13"/>
      <c r="BG273" s="13"/>
      <c r="BH273" s="13"/>
      <c r="BI273" s="13"/>
      <c r="BJ273" s="13"/>
      <c r="BK273" s="13"/>
      <c r="BL273" s="13"/>
      <c r="BM273" s="13"/>
      <c r="BN273" s="13"/>
    </row>
    <row r="274" spans="1:66" s="2" customFormat="1" ht="30" customHeight="1" thickBot="1" x14ac:dyDescent="0.35">
      <c r="A274" s="16"/>
      <c r="B274" s="16"/>
      <c r="C274" s="30" t="str">
        <f>'PL.06-REV.02'!C275&amp;" "&amp;'PL.06-REV.02'!D275</f>
        <v>27 Routing</v>
      </c>
      <c r="D274" s="33" t="str">
        <f>IF('PL.06-REV.02'!E275="","",'PL.06-REV.02'!E275)</f>
        <v>IT</v>
      </c>
      <c r="E274" s="31">
        <f>IF(D274="","",'PL.06-REV.02'!H275)</f>
        <v>4</v>
      </c>
      <c r="F274" s="32">
        <f>IF(D274="","",'PL.06-REV.02'!F275)</f>
        <v>0</v>
      </c>
      <c r="G274" s="34">
        <f>IF(D274="","",'PL.06-REV.02'!I275)</f>
        <v>0</v>
      </c>
      <c r="H274" s="34" t="str">
        <f>IF(D274="","",'PL.06-REV.02'!J275)</f>
        <v>Enter starting date</v>
      </c>
      <c r="I274" s="8"/>
      <c r="J274" s="8"/>
      <c r="K274" s="13"/>
      <c r="L274" s="13"/>
      <c r="M274" s="13"/>
      <c r="N274" s="13"/>
      <c r="O274" s="13"/>
      <c r="P274" s="13"/>
      <c r="Q274" s="13"/>
      <c r="R274" s="13"/>
      <c r="S274" s="13"/>
      <c r="T274" s="13"/>
      <c r="U274" s="13"/>
      <c r="V274" s="13"/>
      <c r="W274" s="13"/>
      <c r="X274" s="13"/>
      <c r="Y274" s="13"/>
      <c r="Z274" s="13"/>
      <c r="AA274" s="13"/>
      <c r="AB274" s="13"/>
      <c r="AC274" s="13"/>
      <c r="AD274" s="13"/>
      <c r="AE274" s="13"/>
      <c r="AF274" s="13"/>
      <c r="AG274" s="13"/>
      <c r="AH274" s="13"/>
      <c r="AI274" s="13"/>
      <c r="AJ274" s="13"/>
      <c r="AK274" s="13"/>
      <c r="AL274" s="13"/>
      <c r="AM274" s="13"/>
      <c r="AN274" s="13"/>
      <c r="AO274" s="13"/>
      <c r="AP274" s="13"/>
      <c r="AQ274" s="13"/>
      <c r="AR274" s="13"/>
      <c r="AS274" s="13"/>
      <c r="AT274" s="13"/>
      <c r="AU274" s="13"/>
      <c r="AV274" s="13"/>
      <c r="AW274" s="13"/>
      <c r="AX274" s="13"/>
      <c r="AY274" s="13"/>
      <c r="AZ274" s="13"/>
      <c r="BA274" s="13"/>
      <c r="BB274" s="13"/>
      <c r="BC274" s="13"/>
      <c r="BD274" s="13"/>
      <c r="BE274" s="13"/>
      <c r="BF274" s="13"/>
      <c r="BG274" s="13"/>
      <c r="BH274" s="13"/>
      <c r="BI274" s="13"/>
      <c r="BJ274" s="13"/>
      <c r="BK274" s="13"/>
      <c r="BL274" s="13"/>
      <c r="BM274" s="13"/>
      <c r="BN274" s="13"/>
    </row>
    <row r="275" spans="1:66" s="2" customFormat="1" ht="30" customHeight="1" thickBot="1" x14ac:dyDescent="0.35">
      <c r="A275" s="16"/>
      <c r="B275" s="16"/>
      <c r="C275" s="30" t="str">
        <f>'PL.06-REV.02'!C276&amp;" "&amp;'PL.06-REV.02'!D276</f>
        <v>27,01 Lokasyona göre routing ayarlanması</v>
      </c>
      <c r="D275" s="33" t="str">
        <f>IF('PL.06-REV.02'!E276="","",'PL.06-REV.02'!E276)</f>
        <v>IT</v>
      </c>
      <c r="E275" s="31">
        <f>IF(D275="","",'PL.06-REV.02'!H276)</f>
        <v>2</v>
      </c>
      <c r="F275" s="32">
        <f>IF(D275="","",'PL.06-REV.02'!F276)</f>
        <v>0</v>
      </c>
      <c r="G275" s="34">
        <f>IF(D275="","",'PL.06-REV.02'!I276)</f>
        <v>0</v>
      </c>
      <c r="H275" s="34" t="str">
        <f>IF(D275="","",'PL.06-REV.02'!J276)</f>
        <v>Enter starting date</v>
      </c>
      <c r="I275" s="8"/>
      <c r="J275" s="8"/>
      <c r="K275" s="13"/>
      <c r="L275" s="13"/>
      <c r="M275" s="13"/>
      <c r="N275" s="13"/>
      <c r="O275" s="13"/>
      <c r="P275" s="13"/>
      <c r="Q275" s="13"/>
      <c r="R275" s="13"/>
      <c r="S275" s="13"/>
      <c r="T275" s="13"/>
      <c r="U275" s="13"/>
      <c r="V275" s="13"/>
      <c r="W275" s="13"/>
      <c r="X275" s="13"/>
      <c r="Y275" s="13"/>
      <c r="Z275" s="13"/>
      <c r="AA275" s="13"/>
      <c r="AB275" s="13"/>
      <c r="AC275" s="13"/>
      <c r="AD275" s="13"/>
      <c r="AE275" s="13"/>
      <c r="AF275" s="13"/>
      <c r="AG275" s="13"/>
      <c r="AH275" s="13"/>
      <c r="AI275" s="13"/>
      <c r="AJ275" s="13"/>
      <c r="AK275" s="13"/>
      <c r="AL275" s="13"/>
      <c r="AM275" s="13"/>
      <c r="AN275" s="13"/>
      <c r="AO275" s="13"/>
      <c r="AP275" s="13"/>
      <c r="AQ275" s="13"/>
      <c r="AR275" s="13"/>
      <c r="AS275" s="13"/>
      <c r="AT275" s="13"/>
      <c r="AU275" s="13"/>
      <c r="AV275" s="13"/>
      <c r="AW275" s="13"/>
      <c r="AX275" s="13"/>
      <c r="AY275" s="13"/>
      <c r="AZ275" s="13"/>
      <c r="BA275" s="13"/>
      <c r="BB275" s="13"/>
      <c r="BC275" s="13"/>
      <c r="BD275" s="13"/>
      <c r="BE275" s="13"/>
      <c r="BF275" s="13"/>
      <c r="BG275" s="13"/>
      <c r="BH275" s="13"/>
      <c r="BI275" s="13"/>
      <c r="BJ275" s="13"/>
      <c r="BK275" s="13"/>
      <c r="BL275" s="13"/>
      <c r="BM275" s="13"/>
      <c r="BN275" s="13"/>
    </row>
    <row r="276" spans="1:66" s="2" customFormat="1" ht="30" customHeight="1" thickBot="1" x14ac:dyDescent="0.35">
      <c r="A276" s="16"/>
      <c r="B276" s="16"/>
      <c r="C276" s="30" t="str">
        <f>'PL.06-REV.02'!C277&amp;" "&amp;'PL.06-REV.02'!D277</f>
        <v>27,02 Dile göre routing ayarlanması</v>
      </c>
      <c r="D276" s="33" t="str">
        <f>IF('PL.06-REV.02'!E277="","",'PL.06-REV.02'!E277)</f>
        <v>IT</v>
      </c>
      <c r="E276" s="31">
        <f>IF(D276="","",'PL.06-REV.02'!H277)</f>
        <v>2</v>
      </c>
      <c r="F276" s="32">
        <f>IF(D276="","",'PL.06-REV.02'!F277)</f>
        <v>0</v>
      </c>
      <c r="G276" s="34">
        <f>IF(D276="","",'PL.06-REV.02'!I277)</f>
        <v>0</v>
      </c>
      <c r="H276" s="34" t="str">
        <f>IF(D276="","",'PL.06-REV.02'!J277)</f>
        <v>Enter starting date</v>
      </c>
      <c r="I276" s="8"/>
      <c r="J276" s="8"/>
      <c r="K276" s="13"/>
      <c r="L276" s="13"/>
      <c r="M276" s="13"/>
      <c r="N276" s="13"/>
      <c r="O276" s="13"/>
      <c r="P276" s="13"/>
      <c r="Q276" s="13"/>
      <c r="R276" s="13"/>
      <c r="S276" s="13"/>
      <c r="T276" s="13"/>
      <c r="U276" s="13"/>
      <c r="V276" s="13"/>
      <c r="W276" s="13"/>
      <c r="X276" s="13"/>
      <c r="Y276" s="13"/>
      <c r="Z276" s="13"/>
      <c r="AA276" s="13"/>
      <c r="AB276" s="13"/>
      <c r="AC276" s="13"/>
      <c r="AD276" s="13"/>
      <c r="AE276" s="13"/>
      <c r="AF276" s="13"/>
      <c r="AG276" s="13"/>
      <c r="AH276" s="13"/>
      <c r="AI276" s="13"/>
      <c r="AJ276" s="13"/>
      <c r="AK276" s="13"/>
      <c r="AL276" s="13"/>
      <c r="AM276" s="13"/>
      <c r="AN276" s="13"/>
      <c r="AO276" s="13"/>
      <c r="AP276" s="13"/>
      <c r="AQ276" s="13"/>
      <c r="AR276" s="13"/>
      <c r="AS276" s="13"/>
      <c r="AT276" s="13"/>
      <c r="AU276" s="13"/>
      <c r="AV276" s="13"/>
      <c r="AW276" s="13"/>
      <c r="AX276" s="13"/>
      <c r="AY276" s="13"/>
      <c r="AZ276" s="13"/>
      <c r="BA276" s="13"/>
      <c r="BB276" s="13"/>
      <c r="BC276" s="13"/>
      <c r="BD276" s="13"/>
      <c r="BE276" s="13"/>
      <c r="BF276" s="13"/>
      <c r="BG276" s="13"/>
      <c r="BH276" s="13"/>
      <c r="BI276" s="13"/>
      <c r="BJ276" s="13"/>
      <c r="BK276" s="13"/>
      <c r="BL276" s="13"/>
      <c r="BM276" s="13"/>
      <c r="BN276" s="13"/>
    </row>
    <row r="277" spans="1:66" s="2" customFormat="1" ht="30" customHeight="1" thickBot="1" x14ac:dyDescent="0.35">
      <c r="A277" s="16"/>
      <c r="B277" s="16"/>
      <c r="C277" s="30" t="str">
        <f>'PL.06-REV.02'!C278&amp;" "&amp;'PL.06-REV.02'!D278</f>
        <v>27,03 Faz Kapanışı (İleri fazların planlanan tarihlerinin revizesi / Gerçekleşme tarihlerinin girişi / Tehdit ve Fırsatların güncellenmesi, rapor hazırlanması, Arşiv güncellemesi)</v>
      </c>
      <c r="D277" s="33" t="str">
        <f>IF('PL.06-REV.02'!E278="","",'PL.06-REV.02'!E278)</f>
        <v>Proje Yöneticisi</v>
      </c>
      <c r="E277" s="31">
        <f>IF(D277="","",'PL.06-REV.02'!H278)</f>
        <v>2</v>
      </c>
      <c r="F277" s="32">
        <f>IF(D277="","",'PL.06-REV.02'!F278)</f>
        <v>0</v>
      </c>
      <c r="G277" s="34">
        <f>IF(D277="","",'PL.06-REV.02'!I278)</f>
        <v>0</v>
      </c>
      <c r="H277" s="34" t="str">
        <f>IF(D277="","",'PL.06-REV.02'!J278)</f>
        <v>Enter starting date</v>
      </c>
      <c r="I277" s="8"/>
      <c r="J277" s="8"/>
      <c r="K277" s="13"/>
      <c r="L277" s="13"/>
      <c r="M277" s="13"/>
      <c r="N277" s="13"/>
      <c r="O277" s="13"/>
      <c r="P277" s="13"/>
      <c r="Q277" s="13"/>
      <c r="R277" s="13"/>
      <c r="S277" s="13"/>
      <c r="T277" s="13"/>
      <c r="U277" s="13"/>
      <c r="V277" s="13"/>
      <c r="W277" s="13"/>
      <c r="X277" s="13"/>
      <c r="Y277" s="13"/>
      <c r="Z277" s="13"/>
      <c r="AA277" s="13"/>
      <c r="AB277" s="13"/>
      <c r="AC277" s="13"/>
      <c r="AD277" s="13"/>
      <c r="AE277" s="13"/>
      <c r="AF277" s="13"/>
      <c r="AG277" s="13"/>
      <c r="AH277" s="13"/>
      <c r="AI277" s="13"/>
      <c r="AJ277" s="13"/>
      <c r="AK277" s="13"/>
      <c r="AL277" s="13"/>
      <c r="AM277" s="13"/>
      <c r="AN277" s="13"/>
      <c r="AO277" s="13"/>
      <c r="AP277" s="13"/>
      <c r="AQ277" s="13"/>
      <c r="AR277" s="13"/>
      <c r="AS277" s="13"/>
      <c r="AT277" s="13"/>
      <c r="AU277" s="13"/>
      <c r="AV277" s="13"/>
      <c r="AW277" s="13"/>
      <c r="AX277" s="13"/>
      <c r="AY277" s="13"/>
      <c r="AZ277" s="13"/>
      <c r="BA277" s="13"/>
      <c r="BB277" s="13"/>
      <c r="BC277" s="13"/>
      <c r="BD277" s="13"/>
      <c r="BE277" s="13"/>
      <c r="BF277" s="13"/>
      <c r="BG277" s="13"/>
      <c r="BH277" s="13"/>
      <c r="BI277" s="13"/>
      <c r="BJ277" s="13"/>
      <c r="BK277" s="13"/>
      <c r="BL277" s="13"/>
      <c r="BM277" s="13"/>
      <c r="BN277" s="13"/>
    </row>
    <row r="278" spans="1:66" s="2" customFormat="1" ht="30" customHeight="1" thickBot="1" x14ac:dyDescent="0.35">
      <c r="A278" s="16"/>
      <c r="B278" s="16"/>
      <c r="C278" s="30" t="str">
        <f>'PL.06-REV.02'!C279&amp;" "&amp;'PL.06-REV.02'!D279</f>
        <v>28 Test</v>
      </c>
      <c r="D278" s="33" t="str">
        <f>IF('PL.06-REV.02'!E279="","",'PL.06-REV.02'!E279)</f>
        <v>IT</v>
      </c>
      <c r="E278" s="31">
        <f>IF(D278="","",'PL.06-REV.02'!H279)</f>
        <v>27</v>
      </c>
      <c r="F278" s="32">
        <f>IF(D278="","",'PL.06-REV.02'!F279)</f>
        <v>0</v>
      </c>
      <c r="G278" s="34">
        <f>IF(D278="","",'PL.06-REV.02'!I279)</f>
        <v>0</v>
      </c>
      <c r="H278" s="34" t="str">
        <f>IF(D278="","",'PL.06-REV.02'!J279)</f>
        <v>Enter starting date</v>
      </c>
      <c r="I278" s="8"/>
      <c r="J278" s="8"/>
      <c r="K278" s="13"/>
      <c r="L278" s="13"/>
      <c r="M278" s="13"/>
      <c r="N278" s="13"/>
      <c r="O278" s="13"/>
      <c r="P278" s="13"/>
      <c r="Q278" s="13"/>
      <c r="R278" s="13"/>
      <c r="S278" s="13"/>
      <c r="T278" s="13"/>
      <c r="U278" s="13"/>
      <c r="V278" s="13"/>
      <c r="W278" s="13"/>
      <c r="X278" s="13"/>
      <c r="Y278" s="13"/>
      <c r="Z278" s="13"/>
      <c r="AA278" s="13"/>
      <c r="AB278" s="13"/>
      <c r="AC278" s="13"/>
      <c r="AD278" s="13"/>
      <c r="AE278" s="13"/>
      <c r="AF278" s="13"/>
      <c r="AG278" s="13"/>
      <c r="AH278" s="13"/>
      <c r="AI278" s="13"/>
      <c r="AJ278" s="13"/>
      <c r="AK278" s="13"/>
      <c r="AL278" s="13"/>
      <c r="AM278" s="13"/>
      <c r="AN278" s="13"/>
      <c r="AO278" s="13"/>
      <c r="AP278" s="13"/>
      <c r="AQ278" s="13"/>
      <c r="AR278" s="13"/>
      <c r="AS278" s="13"/>
      <c r="AT278" s="13"/>
      <c r="AU278" s="13"/>
      <c r="AV278" s="13"/>
      <c r="AW278" s="13"/>
      <c r="AX278" s="13"/>
      <c r="AY278" s="13"/>
      <c r="AZ278" s="13"/>
      <c r="BA278" s="13"/>
      <c r="BB278" s="13"/>
      <c r="BC278" s="13"/>
      <c r="BD278" s="13"/>
      <c r="BE278" s="13"/>
      <c r="BF278" s="13"/>
      <c r="BG278" s="13"/>
      <c r="BH278" s="13"/>
      <c r="BI278" s="13"/>
      <c r="BJ278" s="13"/>
      <c r="BK278" s="13"/>
      <c r="BL278" s="13"/>
      <c r="BM278" s="13"/>
      <c r="BN278" s="13"/>
    </row>
    <row r="279" spans="1:66" s="2" customFormat="1" ht="30" customHeight="1" thickBot="1" x14ac:dyDescent="0.35">
      <c r="A279" s="16"/>
      <c r="B279" s="16"/>
      <c r="C279" s="30" t="str">
        <f>'PL.06-REV.02'!C280&amp;" "&amp;'PL.06-REV.02'!D280</f>
        <v>28,01 Kırık link Testleri</v>
      </c>
      <c r="D279" s="33" t="str">
        <f>IF('PL.06-REV.02'!E280="","",'PL.06-REV.02'!E280)</f>
        <v>IT</v>
      </c>
      <c r="E279" s="31">
        <f>IF(D279="","",'PL.06-REV.02'!H280)</f>
        <v>1</v>
      </c>
      <c r="F279" s="32">
        <f>IF(D279="","",'PL.06-REV.02'!F280)</f>
        <v>0</v>
      </c>
      <c r="G279" s="34">
        <f>IF(D279="","",'PL.06-REV.02'!I280)</f>
        <v>0</v>
      </c>
      <c r="H279" s="34" t="str">
        <f>IF(D279="","",'PL.06-REV.02'!J280)</f>
        <v>Enter starting date</v>
      </c>
      <c r="I279" s="8"/>
      <c r="J279" s="8"/>
      <c r="K279" s="13"/>
      <c r="L279" s="13"/>
      <c r="M279" s="13"/>
      <c r="N279" s="13"/>
      <c r="O279" s="13"/>
      <c r="P279" s="13"/>
      <c r="Q279" s="13"/>
      <c r="R279" s="13"/>
      <c r="S279" s="13"/>
      <c r="T279" s="13"/>
      <c r="U279" s="13"/>
      <c r="V279" s="13"/>
      <c r="W279" s="13"/>
      <c r="X279" s="13"/>
      <c r="Y279" s="13"/>
      <c r="Z279" s="13"/>
      <c r="AA279" s="13"/>
      <c r="AB279" s="13"/>
      <c r="AC279" s="13"/>
      <c r="AD279" s="13"/>
      <c r="AE279" s="13"/>
      <c r="AF279" s="13"/>
      <c r="AG279" s="13"/>
      <c r="AH279" s="13"/>
      <c r="AI279" s="13"/>
      <c r="AJ279" s="13"/>
      <c r="AK279" s="13"/>
      <c r="AL279" s="13"/>
      <c r="AM279" s="13"/>
      <c r="AN279" s="13"/>
      <c r="AO279" s="13"/>
      <c r="AP279" s="13"/>
      <c r="AQ279" s="13"/>
      <c r="AR279" s="13"/>
      <c r="AS279" s="13"/>
      <c r="AT279" s="13"/>
      <c r="AU279" s="13"/>
      <c r="AV279" s="13"/>
      <c r="AW279" s="13"/>
      <c r="AX279" s="13"/>
      <c r="AY279" s="13"/>
      <c r="AZ279" s="13"/>
      <c r="BA279" s="13"/>
      <c r="BB279" s="13"/>
      <c r="BC279" s="13"/>
      <c r="BD279" s="13"/>
      <c r="BE279" s="13"/>
      <c r="BF279" s="13"/>
      <c r="BG279" s="13"/>
      <c r="BH279" s="13"/>
      <c r="BI279" s="13"/>
      <c r="BJ279" s="13"/>
      <c r="BK279" s="13"/>
      <c r="BL279" s="13"/>
      <c r="BM279" s="13"/>
      <c r="BN279" s="13"/>
    </row>
    <row r="280" spans="1:66" s="2" customFormat="1" ht="30" customHeight="1" thickBot="1" x14ac:dyDescent="0.35">
      <c r="A280" s="16"/>
      <c r="B280" s="16"/>
      <c r="C280" s="30" t="str">
        <f>'PL.06-REV.02'!C281&amp;" "&amp;'PL.06-REV.02'!D281</f>
        <v>28,02 Teknik Testler</v>
      </c>
      <c r="D280" s="33" t="str">
        <f>IF('PL.06-REV.02'!E281="","",'PL.06-REV.02'!E281)</f>
        <v>IT</v>
      </c>
      <c r="E280" s="31">
        <f>IF(D280="","",'PL.06-REV.02'!H281)</f>
        <v>4</v>
      </c>
      <c r="F280" s="32">
        <f>IF(D280="","",'PL.06-REV.02'!F281)</f>
        <v>0</v>
      </c>
      <c r="G280" s="34">
        <f>IF(D280="","",'PL.06-REV.02'!I281)</f>
        <v>0</v>
      </c>
      <c r="H280" s="34" t="str">
        <f>IF(D280="","",'PL.06-REV.02'!J281)</f>
        <v>Enter starting date</v>
      </c>
      <c r="I280" s="8"/>
      <c r="J280" s="8"/>
      <c r="K280" s="13"/>
      <c r="L280" s="13"/>
      <c r="M280" s="13"/>
      <c r="N280" s="13"/>
      <c r="O280" s="13"/>
      <c r="P280" s="13"/>
      <c r="Q280" s="13"/>
      <c r="R280" s="13"/>
      <c r="S280" s="13"/>
      <c r="T280" s="13"/>
      <c r="U280" s="13"/>
      <c r="V280" s="13"/>
      <c r="W280" s="13"/>
      <c r="X280" s="13"/>
      <c r="Y280" s="13"/>
      <c r="Z280" s="13"/>
      <c r="AA280" s="13"/>
      <c r="AB280" s="13"/>
      <c r="AC280" s="13"/>
      <c r="AD280" s="13"/>
      <c r="AE280" s="13"/>
      <c r="AF280" s="13"/>
      <c r="AG280" s="13"/>
      <c r="AH280" s="13"/>
      <c r="AI280" s="13"/>
      <c r="AJ280" s="13"/>
      <c r="AK280" s="13"/>
      <c r="AL280" s="13"/>
      <c r="AM280" s="13"/>
      <c r="AN280" s="13"/>
      <c r="AO280" s="13"/>
      <c r="AP280" s="13"/>
      <c r="AQ280" s="13"/>
      <c r="AR280" s="13"/>
      <c r="AS280" s="13"/>
      <c r="AT280" s="13"/>
      <c r="AU280" s="13"/>
      <c r="AV280" s="13"/>
      <c r="AW280" s="13"/>
      <c r="AX280" s="13"/>
      <c r="AY280" s="13"/>
      <c r="AZ280" s="13"/>
      <c r="BA280" s="13"/>
      <c r="BB280" s="13"/>
      <c r="BC280" s="13"/>
      <c r="BD280" s="13"/>
      <c r="BE280" s="13"/>
      <c r="BF280" s="13"/>
      <c r="BG280" s="13"/>
      <c r="BH280" s="13"/>
      <c r="BI280" s="13"/>
      <c r="BJ280" s="13"/>
      <c r="BK280" s="13"/>
      <c r="BL280" s="13"/>
      <c r="BM280" s="13"/>
      <c r="BN280" s="13"/>
    </row>
    <row r="281" spans="1:66" s="2" customFormat="1" ht="30" customHeight="1" thickBot="1" x14ac:dyDescent="0.35">
      <c r="A281" s="16"/>
      <c r="B281" s="16"/>
      <c r="C281" s="30" t="str">
        <f>'PL.06-REV.02'!C282&amp;" "&amp;'PL.06-REV.02'!D282</f>
        <v>28,03 Entegrasyon Testleri</v>
      </c>
      <c r="D281" s="33" t="str">
        <f>IF('PL.06-REV.02'!E282="","",'PL.06-REV.02'!E282)</f>
        <v>IT</v>
      </c>
      <c r="E281" s="31">
        <f>IF(D281="","",'PL.06-REV.02'!H282)</f>
        <v>4</v>
      </c>
      <c r="F281" s="32">
        <f>IF(D281="","",'PL.06-REV.02'!F282)</f>
        <v>0</v>
      </c>
      <c r="G281" s="34">
        <f>IF(D281="","",'PL.06-REV.02'!I282)</f>
        <v>0</v>
      </c>
      <c r="H281" s="34" t="str">
        <f>IF(D281="","",'PL.06-REV.02'!J282)</f>
        <v>Enter starting date</v>
      </c>
      <c r="I281" s="8"/>
      <c r="J281" s="8"/>
      <c r="K281" s="13"/>
      <c r="L281" s="13"/>
      <c r="M281" s="13"/>
      <c r="N281" s="13"/>
      <c r="O281" s="13"/>
      <c r="P281" s="13"/>
      <c r="Q281" s="13"/>
      <c r="R281" s="13"/>
      <c r="S281" s="13"/>
      <c r="T281" s="13"/>
      <c r="U281" s="13"/>
      <c r="V281" s="13"/>
      <c r="W281" s="13"/>
      <c r="X281" s="13"/>
      <c r="Y281" s="13"/>
      <c r="Z281" s="13"/>
      <c r="AA281" s="13"/>
      <c r="AB281" s="13"/>
      <c r="AC281" s="13"/>
      <c r="AD281" s="13"/>
      <c r="AE281" s="13"/>
      <c r="AF281" s="13"/>
      <c r="AG281" s="13"/>
      <c r="AH281" s="13"/>
      <c r="AI281" s="13"/>
      <c r="AJ281" s="13"/>
      <c r="AK281" s="13"/>
      <c r="AL281" s="13"/>
      <c r="AM281" s="13"/>
      <c r="AN281" s="13"/>
      <c r="AO281" s="13"/>
      <c r="AP281" s="13"/>
      <c r="AQ281" s="13"/>
      <c r="AR281" s="13"/>
      <c r="AS281" s="13"/>
      <c r="AT281" s="13"/>
      <c r="AU281" s="13"/>
      <c r="AV281" s="13"/>
      <c r="AW281" s="13"/>
      <c r="AX281" s="13"/>
      <c r="AY281" s="13"/>
      <c r="AZ281" s="13"/>
      <c r="BA281" s="13"/>
      <c r="BB281" s="13"/>
      <c r="BC281" s="13"/>
      <c r="BD281" s="13"/>
      <c r="BE281" s="13"/>
      <c r="BF281" s="13"/>
      <c r="BG281" s="13"/>
      <c r="BH281" s="13"/>
      <c r="BI281" s="13"/>
      <c r="BJ281" s="13"/>
      <c r="BK281" s="13"/>
      <c r="BL281" s="13"/>
      <c r="BM281" s="13"/>
      <c r="BN281" s="13"/>
    </row>
    <row r="282" spans="1:66" s="2" customFormat="1" ht="30" customHeight="1" thickBot="1" x14ac:dyDescent="0.35">
      <c r="A282" s="16"/>
      <c r="B282" s="16"/>
      <c r="C282" s="30" t="str">
        <f>'PL.06-REV.02'!C283&amp;" "&amp;'PL.06-REV.02'!D283</f>
        <v>28,04 Eğitim verilmesi</v>
      </c>
      <c r="D282" s="33" t="str">
        <f>IF('PL.06-REV.02'!E283="","",'PL.06-REV.02'!E283)</f>
        <v>IT</v>
      </c>
      <c r="E282" s="31">
        <f>IF(D282="","",'PL.06-REV.02'!H283)</f>
        <v>4</v>
      </c>
      <c r="F282" s="32">
        <f>IF(D282="","",'PL.06-REV.02'!F283)</f>
        <v>0</v>
      </c>
      <c r="G282" s="34">
        <f>IF(D282="","",'PL.06-REV.02'!I283)</f>
        <v>0</v>
      </c>
      <c r="H282" s="34" t="str">
        <f>IF(D282="","",'PL.06-REV.02'!J283)</f>
        <v>Enter starting date</v>
      </c>
      <c r="I282" s="8"/>
      <c r="J282" s="8"/>
      <c r="K282" s="13"/>
      <c r="L282" s="13"/>
      <c r="M282" s="13"/>
      <c r="N282" s="13"/>
      <c r="O282" s="13"/>
      <c r="P282" s="13"/>
      <c r="Q282" s="13"/>
      <c r="R282" s="13"/>
      <c r="S282" s="13"/>
      <c r="T282" s="13"/>
      <c r="U282" s="13"/>
      <c r="V282" s="13"/>
      <c r="W282" s="13"/>
      <c r="X282" s="13"/>
      <c r="Y282" s="13"/>
      <c r="Z282" s="13"/>
      <c r="AA282" s="13"/>
      <c r="AB282" s="13"/>
      <c r="AC282" s="13"/>
      <c r="AD282" s="13"/>
      <c r="AE282" s="13"/>
      <c r="AF282" s="13"/>
      <c r="AG282" s="13"/>
      <c r="AH282" s="13"/>
      <c r="AI282" s="13"/>
      <c r="AJ282" s="13"/>
      <c r="AK282" s="13"/>
      <c r="AL282" s="13"/>
      <c r="AM282" s="13"/>
      <c r="AN282" s="13"/>
      <c r="AO282" s="13"/>
      <c r="AP282" s="13"/>
      <c r="AQ282" s="13"/>
      <c r="AR282" s="13"/>
      <c r="AS282" s="13"/>
      <c r="AT282" s="13"/>
      <c r="AU282" s="13"/>
      <c r="AV282" s="13"/>
      <c r="AW282" s="13"/>
      <c r="AX282" s="13"/>
      <c r="AY282" s="13"/>
      <c r="AZ282" s="13"/>
      <c r="BA282" s="13"/>
      <c r="BB282" s="13"/>
      <c r="BC282" s="13"/>
      <c r="BD282" s="13"/>
      <c r="BE282" s="13"/>
      <c r="BF282" s="13"/>
      <c r="BG282" s="13"/>
      <c r="BH282" s="13"/>
      <c r="BI282" s="13"/>
      <c r="BJ282" s="13"/>
      <c r="BK282" s="13"/>
      <c r="BL282" s="13"/>
      <c r="BM282" s="13"/>
      <c r="BN282" s="13"/>
    </row>
    <row r="283" spans="1:66" s="2" customFormat="1" ht="30" customHeight="1" thickBot="1" x14ac:dyDescent="0.35">
      <c r="A283" s="16"/>
      <c r="B283" s="16"/>
      <c r="C283" s="30" t="str">
        <f>'PL.06-REV.02'!C284&amp;" "&amp;'PL.06-REV.02'!D284</f>
        <v>28,05 Kullanıcı Saha Testleri</v>
      </c>
      <c r="D283" s="33" t="str">
        <f>IF('PL.06-REV.02'!E284="","",'PL.06-REV.02'!E284)</f>
        <v>Kurumsal İletişim, Mağaza Müdürü, IT</v>
      </c>
      <c r="E283" s="31">
        <f>IF(D283="","",'PL.06-REV.02'!H284)</f>
        <v>4</v>
      </c>
      <c r="F283" s="32">
        <f>IF(D283="","",'PL.06-REV.02'!F284)</f>
        <v>0</v>
      </c>
      <c r="G283" s="34">
        <f>IF(D283="","",'PL.06-REV.02'!I284)</f>
        <v>0</v>
      </c>
      <c r="H283" s="34" t="str">
        <f>IF(D283="","",'PL.06-REV.02'!J284)</f>
        <v>Enter starting date</v>
      </c>
      <c r="I283" s="8"/>
      <c r="J283" s="8"/>
      <c r="K283" s="13"/>
      <c r="L283" s="13"/>
      <c r="M283" s="13"/>
      <c r="N283" s="13"/>
      <c r="O283" s="13"/>
      <c r="P283" s="13"/>
      <c r="Q283" s="13"/>
      <c r="R283" s="13"/>
      <c r="S283" s="13"/>
      <c r="T283" s="13"/>
      <c r="U283" s="13"/>
      <c r="V283" s="13"/>
      <c r="W283" s="13"/>
      <c r="X283" s="13"/>
      <c r="Y283" s="13"/>
      <c r="Z283" s="13"/>
      <c r="AA283" s="13"/>
      <c r="AB283" s="13"/>
      <c r="AC283" s="13"/>
      <c r="AD283" s="13"/>
      <c r="AE283" s="13"/>
      <c r="AF283" s="13"/>
      <c r="AG283" s="13"/>
      <c r="AH283" s="13"/>
      <c r="AI283" s="13"/>
      <c r="AJ283" s="13"/>
      <c r="AK283" s="13"/>
      <c r="AL283" s="13"/>
      <c r="AM283" s="13"/>
      <c r="AN283" s="13"/>
      <c r="AO283" s="13"/>
      <c r="AP283" s="13"/>
      <c r="AQ283" s="13"/>
      <c r="AR283" s="13"/>
      <c r="AS283" s="13"/>
      <c r="AT283" s="13"/>
      <c r="AU283" s="13"/>
      <c r="AV283" s="13"/>
      <c r="AW283" s="13"/>
      <c r="AX283" s="13"/>
      <c r="AY283" s="13"/>
      <c r="AZ283" s="13"/>
      <c r="BA283" s="13"/>
      <c r="BB283" s="13"/>
      <c r="BC283" s="13"/>
      <c r="BD283" s="13"/>
      <c r="BE283" s="13"/>
      <c r="BF283" s="13"/>
      <c r="BG283" s="13"/>
      <c r="BH283" s="13"/>
      <c r="BI283" s="13"/>
      <c r="BJ283" s="13"/>
      <c r="BK283" s="13"/>
      <c r="BL283" s="13"/>
      <c r="BM283" s="13"/>
      <c r="BN283" s="13"/>
    </row>
    <row r="284" spans="1:66" s="2" customFormat="1" ht="30" customHeight="1" thickBot="1" x14ac:dyDescent="0.35">
      <c r="A284" s="16"/>
      <c r="B284" s="16"/>
      <c r="C284" s="30" t="str">
        <f>'PL.06-REV.02'!C285&amp;" "&amp;'PL.06-REV.02'!D285</f>
        <v>28,06 Ödeme Plot Uygulama</v>
      </c>
      <c r="D284" s="33" t="str">
        <f>IF('PL.06-REV.02'!E285="","",'PL.06-REV.02'!E285)</f>
        <v>Tüm Paydaşlar</v>
      </c>
      <c r="E284" s="31">
        <f>IF(D284="","",'PL.06-REV.02'!H285)</f>
        <v>4</v>
      </c>
      <c r="F284" s="32">
        <f>IF(D284="","",'PL.06-REV.02'!F285)</f>
        <v>0</v>
      </c>
      <c r="G284" s="34">
        <f>IF(D284="","",'PL.06-REV.02'!I285)</f>
        <v>0</v>
      </c>
      <c r="H284" s="34" t="str">
        <f>IF(D284="","",'PL.06-REV.02'!J285)</f>
        <v>Enter starting date</v>
      </c>
      <c r="I284" s="8"/>
      <c r="J284" s="8"/>
      <c r="K284" s="13"/>
      <c r="L284" s="13"/>
      <c r="M284" s="13"/>
      <c r="N284" s="13"/>
      <c r="O284" s="13"/>
      <c r="P284" s="13"/>
      <c r="Q284" s="13"/>
      <c r="R284" s="13"/>
      <c r="S284" s="13"/>
      <c r="T284" s="13"/>
      <c r="U284" s="13"/>
      <c r="V284" s="13"/>
      <c r="W284" s="13"/>
      <c r="X284" s="13"/>
      <c r="Y284" s="13"/>
      <c r="Z284" s="13"/>
      <c r="AA284" s="13"/>
      <c r="AB284" s="13"/>
      <c r="AC284" s="13"/>
      <c r="AD284" s="13"/>
      <c r="AE284" s="13"/>
      <c r="AF284" s="13"/>
      <c r="AG284" s="13"/>
      <c r="AH284" s="13"/>
      <c r="AI284" s="13"/>
      <c r="AJ284" s="13"/>
      <c r="AK284" s="13"/>
      <c r="AL284" s="13"/>
      <c r="AM284" s="13"/>
      <c r="AN284" s="13"/>
      <c r="AO284" s="13"/>
      <c r="AP284" s="13"/>
      <c r="AQ284" s="13"/>
      <c r="AR284" s="13"/>
      <c r="AS284" s="13"/>
      <c r="AT284" s="13"/>
      <c r="AU284" s="13"/>
      <c r="AV284" s="13"/>
      <c r="AW284" s="13"/>
      <c r="AX284" s="13"/>
      <c r="AY284" s="13"/>
      <c r="AZ284" s="13"/>
      <c r="BA284" s="13"/>
      <c r="BB284" s="13"/>
      <c r="BC284" s="13"/>
      <c r="BD284" s="13"/>
      <c r="BE284" s="13"/>
      <c r="BF284" s="13"/>
      <c r="BG284" s="13"/>
      <c r="BH284" s="13"/>
      <c r="BI284" s="13"/>
      <c r="BJ284" s="13"/>
      <c r="BK284" s="13"/>
      <c r="BL284" s="13"/>
      <c r="BM284" s="13"/>
      <c r="BN284" s="13"/>
    </row>
    <row r="285" spans="1:66" s="2" customFormat="1" ht="30" customHeight="1" thickBot="1" x14ac:dyDescent="0.35">
      <c r="A285" s="16"/>
      <c r="B285" s="16"/>
      <c r="C285" s="30" t="str">
        <f>'PL.06-REV.02'!C286&amp;" "&amp;'PL.06-REV.02'!D286</f>
        <v>28,07 Sevkiyat Plot uygulama</v>
      </c>
      <c r="D285" s="33" t="str">
        <f>IF('PL.06-REV.02'!E286="","",'PL.06-REV.02'!E286)</f>
        <v>Tüm Paydaşlar</v>
      </c>
      <c r="E285" s="31">
        <f>IF(D285="","",'PL.06-REV.02'!H286)</f>
        <v>4</v>
      </c>
      <c r="F285" s="32">
        <f>IF(D285="","",'PL.06-REV.02'!F286)</f>
        <v>0</v>
      </c>
      <c r="G285" s="34">
        <f>IF(D285="","",'PL.06-REV.02'!I286)</f>
        <v>0</v>
      </c>
      <c r="H285" s="34" t="str">
        <f>IF(D285="","",'PL.06-REV.02'!J286)</f>
        <v>Enter starting date</v>
      </c>
      <c r="I285" s="8"/>
      <c r="J285" s="8"/>
      <c r="K285" s="13"/>
      <c r="L285" s="13"/>
      <c r="M285" s="13"/>
      <c r="N285" s="13"/>
      <c r="O285" s="13"/>
      <c r="P285" s="13"/>
      <c r="Q285" s="13"/>
      <c r="R285" s="13"/>
      <c r="S285" s="13"/>
      <c r="T285" s="13"/>
      <c r="U285" s="13"/>
      <c r="V285" s="13"/>
      <c r="W285" s="13"/>
      <c r="X285" s="13"/>
      <c r="Y285" s="13"/>
      <c r="Z285" s="13"/>
      <c r="AA285" s="13"/>
      <c r="AB285" s="13"/>
      <c r="AC285" s="13"/>
      <c r="AD285" s="13"/>
      <c r="AE285" s="13"/>
      <c r="AF285" s="13"/>
      <c r="AG285" s="13"/>
      <c r="AH285" s="13"/>
      <c r="AI285" s="13"/>
      <c r="AJ285" s="13"/>
      <c r="AK285" s="13"/>
      <c r="AL285" s="13"/>
      <c r="AM285" s="13"/>
      <c r="AN285" s="13"/>
      <c r="AO285" s="13"/>
      <c r="AP285" s="13"/>
      <c r="AQ285" s="13"/>
      <c r="AR285" s="13"/>
      <c r="AS285" s="13"/>
      <c r="AT285" s="13"/>
      <c r="AU285" s="13"/>
      <c r="AV285" s="13"/>
      <c r="AW285" s="13"/>
      <c r="AX285" s="13"/>
      <c r="AY285" s="13"/>
      <c r="AZ285" s="13"/>
      <c r="BA285" s="13"/>
      <c r="BB285" s="13"/>
      <c r="BC285" s="13"/>
      <c r="BD285" s="13"/>
      <c r="BE285" s="13"/>
      <c r="BF285" s="13"/>
      <c r="BG285" s="13"/>
      <c r="BH285" s="13"/>
      <c r="BI285" s="13"/>
      <c r="BJ285" s="13"/>
      <c r="BK285" s="13"/>
      <c r="BL285" s="13"/>
      <c r="BM285" s="13"/>
      <c r="BN285" s="13"/>
    </row>
    <row r="286" spans="1:66" s="2" customFormat="1" ht="30" customHeight="1" thickBot="1" x14ac:dyDescent="0.35">
      <c r="A286" s="16"/>
      <c r="B286" s="16"/>
      <c r="C286" s="30" t="str">
        <f>'PL.06-REV.02'!C287&amp;" "&amp;'PL.06-REV.02'!D287</f>
        <v>28,08 Faz Kapanışı (İleri fazların planlanan tarihlerinin revizesi / Gerçekleşme tarihlerinin girişi / Tehdit ve Fırsatların güncellenmesi, rapor hazırlanması, Arşiv güncellemesi)</v>
      </c>
      <c r="D286" s="33" t="str">
        <f>IF('PL.06-REV.02'!E287="","",'PL.06-REV.02'!E287)</f>
        <v>Proje Yöneticisi</v>
      </c>
      <c r="E286" s="31">
        <f>IF(D286="","",'PL.06-REV.02'!H287)</f>
        <v>2</v>
      </c>
      <c r="F286" s="32">
        <f>IF(D286="","",'PL.06-REV.02'!F287)</f>
        <v>0</v>
      </c>
      <c r="G286" s="34">
        <f>IF(D286="","",'PL.06-REV.02'!I287)</f>
        <v>0</v>
      </c>
      <c r="H286" s="34" t="str">
        <f>IF(D286="","",'PL.06-REV.02'!J287)</f>
        <v>Enter starting date</v>
      </c>
      <c r="I286" s="8"/>
      <c r="J286" s="8"/>
      <c r="K286" s="13"/>
      <c r="L286" s="13"/>
      <c r="M286" s="13"/>
      <c r="N286" s="13"/>
      <c r="O286" s="13"/>
      <c r="P286" s="13"/>
      <c r="Q286" s="13"/>
      <c r="R286" s="13"/>
      <c r="S286" s="13"/>
      <c r="T286" s="13"/>
      <c r="U286" s="13"/>
      <c r="V286" s="13"/>
      <c r="W286" s="13"/>
      <c r="X286" s="13"/>
      <c r="Y286" s="13"/>
      <c r="Z286" s="13"/>
      <c r="AA286" s="13"/>
      <c r="AB286" s="13"/>
      <c r="AC286" s="13"/>
      <c r="AD286" s="13"/>
      <c r="AE286" s="13"/>
      <c r="AF286" s="13"/>
      <c r="AG286" s="13"/>
      <c r="AH286" s="13"/>
      <c r="AI286" s="13"/>
      <c r="AJ286" s="13"/>
      <c r="AK286" s="13"/>
      <c r="AL286" s="13"/>
      <c r="AM286" s="13"/>
      <c r="AN286" s="13"/>
      <c r="AO286" s="13"/>
      <c r="AP286" s="13"/>
      <c r="AQ286" s="13"/>
      <c r="AR286" s="13"/>
      <c r="AS286" s="13"/>
      <c r="AT286" s="13"/>
      <c r="AU286" s="13"/>
      <c r="AV286" s="13"/>
      <c r="AW286" s="13"/>
      <c r="AX286" s="13"/>
      <c r="AY286" s="13"/>
      <c r="AZ286" s="13"/>
      <c r="BA286" s="13"/>
      <c r="BB286" s="13"/>
      <c r="BC286" s="13"/>
      <c r="BD286" s="13"/>
      <c r="BE286" s="13"/>
      <c r="BF286" s="13"/>
      <c r="BG286" s="13"/>
      <c r="BH286" s="13"/>
      <c r="BI286" s="13"/>
      <c r="BJ286" s="13"/>
      <c r="BK286" s="13"/>
      <c r="BL286" s="13"/>
      <c r="BM286" s="13"/>
      <c r="BN286" s="13"/>
    </row>
    <row r="287" spans="1:66" s="2" customFormat="1" ht="30" customHeight="1" thickBot="1" x14ac:dyDescent="0.35">
      <c r="A287" s="16"/>
      <c r="B287" s="16"/>
      <c r="C287" s="30" t="str">
        <f>'PL.06-REV.02'!C288&amp;" "&amp;'PL.06-REV.02'!D288</f>
        <v>29 Proje Kapanışı</v>
      </c>
      <c r="D287" s="33" t="str">
        <f>IF('PL.06-REV.02'!E288="","",'PL.06-REV.02'!E288)</f>
        <v>Proje Yöneticisi</v>
      </c>
      <c r="E287" s="31">
        <f>IF(D287="","",'PL.06-REV.02'!H288)</f>
        <v>10</v>
      </c>
      <c r="F287" s="32">
        <f>IF(D287="","",'PL.06-REV.02'!F288)</f>
        <v>0</v>
      </c>
      <c r="G287" s="34">
        <f>IF(D287="","",'PL.06-REV.02'!I288)</f>
        <v>0</v>
      </c>
      <c r="H287" s="34" t="str">
        <f>IF(D287="","",'PL.06-REV.02'!J288)</f>
        <v>Enter starting date</v>
      </c>
      <c r="I287" s="8"/>
      <c r="J287" s="8"/>
      <c r="K287" s="13"/>
      <c r="L287" s="13"/>
      <c r="M287" s="13"/>
      <c r="N287" s="13"/>
      <c r="O287" s="13"/>
      <c r="P287" s="13"/>
      <c r="Q287" s="13"/>
      <c r="R287" s="13"/>
      <c r="S287" s="13"/>
      <c r="T287" s="13"/>
      <c r="U287" s="13"/>
      <c r="V287" s="13"/>
      <c r="W287" s="13"/>
      <c r="X287" s="13"/>
      <c r="Y287" s="13"/>
      <c r="Z287" s="13"/>
      <c r="AA287" s="13"/>
      <c r="AB287" s="13"/>
      <c r="AC287" s="13"/>
      <c r="AD287" s="13"/>
      <c r="AE287" s="13"/>
      <c r="AF287" s="13"/>
      <c r="AG287" s="13"/>
      <c r="AH287" s="13"/>
      <c r="AI287" s="13"/>
      <c r="AJ287" s="13"/>
      <c r="AK287" s="13"/>
      <c r="AL287" s="13"/>
      <c r="AM287" s="13"/>
      <c r="AN287" s="13"/>
      <c r="AO287" s="13"/>
      <c r="AP287" s="13"/>
      <c r="AQ287" s="13"/>
      <c r="AR287" s="13"/>
      <c r="AS287" s="13"/>
      <c r="AT287" s="13"/>
      <c r="AU287" s="13"/>
      <c r="AV287" s="13"/>
      <c r="AW287" s="13"/>
      <c r="AX287" s="13"/>
      <c r="AY287" s="13"/>
      <c r="AZ287" s="13"/>
      <c r="BA287" s="13"/>
      <c r="BB287" s="13"/>
      <c r="BC287" s="13"/>
      <c r="BD287" s="13"/>
      <c r="BE287" s="13"/>
      <c r="BF287" s="13"/>
      <c r="BG287" s="13"/>
      <c r="BH287" s="13"/>
      <c r="BI287" s="13"/>
      <c r="BJ287" s="13"/>
      <c r="BK287" s="13"/>
      <c r="BL287" s="13"/>
      <c r="BM287" s="13"/>
      <c r="BN287" s="13"/>
    </row>
    <row r="288" spans="1:66" s="2" customFormat="1" ht="30" customHeight="1" thickBot="1" x14ac:dyDescent="0.35">
      <c r="A288" s="16"/>
      <c r="B288" s="16"/>
      <c r="C288" s="30" t="str">
        <f>'PL.06-REV.02'!C289&amp;" "&amp;'PL.06-REV.02'!D289</f>
        <v>29,01 Proje Kapanış Raporu Hazırlanması</v>
      </c>
      <c r="D288" s="33" t="str">
        <f>IF('PL.06-REV.02'!E289="","",'PL.06-REV.02'!E289)</f>
        <v>Proje Yöneticisi</v>
      </c>
      <c r="E288" s="31">
        <f>IF(D288="","",'PL.06-REV.02'!H289)</f>
        <v>3</v>
      </c>
      <c r="F288" s="32">
        <f>IF(D288="","",'PL.06-REV.02'!F289)</f>
        <v>0</v>
      </c>
      <c r="G288" s="34">
        <f>IF(D288="","",'PL.06-REV.02'!I289)</f>
        <v>0</v>
      </c>
      <c r="H288" s="34" t="str">
        <f>IF(D288="","",'PL.06-REV.02'!J289)</f>
        <v>Enter starting date</v>
      </c>
      <c r="I288" s="8"/>
      <c r="J288" s="8"/>
      <c r="K288" s="13"/>
      <c r="L288" s="13"/>
      <c r="M288" s="13"/>
      <c r="N288" s="13"/>
      <c r="O288" s="13"/>
      <c r="P288" s="13"/>
      <c r="Q288" s="13"/>
      <c r="R288" s="13"/>
      <c r="S288" s="13"/>
      <c r="T288" s="13"/>
      <c r="U288" s="13"/>
      <c r="V288" s="13"/>
      <c r="W288" s="13"/>
      <c r="X288" s="13"/>
      <c r="Y288" s="13"/>
      <c r="Z288" s="13"/>
      <c r="AA288" s="13"/>
      <c r="AB288" s="13"/>
      <c r="AC288" s="13"/>
      <c r="AD288" s="13"/>
      <c r="AE288" s="13"/>
      <c r="AF288" s="13"/>
      <c r="AG288" s="13"/>
      <c r="AH288" s="13"/>
      <c r="AI288" s="13"/>
      <c r="AJ288" s="13"/>
      <c r="AK288" s="13"/>
      <c r="AL288" s="13"/>
      <c r="AM288" s="13"/>
      <c r="AN288" s="13"/>
      <c r="AO288" s="13"/>
      <c r="AP288" s="13"/>
      <c r="AQ288" s="13"/>
      <c r="AR288" s="13"/>
      <c r="AS288" s="13"/>
      <c r="AT288" s="13"/>
      <c r="AU288" s="13"/>
      <c r="AV288" s="13"/>
      <c r="AW288" s="13"/>
      <c r="AX288" s="13"/>
      <c r="AY288" s="13"/>
      <c r="AZ288" s="13"/>
      <c r="BA288" s="13"/>
      <c r="BB288" s="13"/>
      <c r="BC288" s="13"/>
      <c r="BD288" s="13"/>
      <c r="BE288" s="13"/>
      <c r="BF288" s="13"/>
      <c r="BG288" s="13"/>
      <c r="BH288" s="13"/>
      <c r="BI288" s="13"/>
      <c r="BJ288" s="13"/>
      <c r="BK288" s="13"/>
      <c r="BL288" s="13"/>
      <c r="BM288" s="13"/>
      <c r="BN288" s="13"/>
    </row>
    <row r="289" spans="1:66" s="2" customFormat="1" ht="30" customHeight="1" thickBot="1" x14ac:dyDescent="0.35">
      <c r="A289" s="16"/>
      <c r="B289" s="16"/>
      <c r="C289" s="30" t="str">
        <f>'PL.06-REV.02'!C290&amp;" "&amp;'PL.06-REV.02'!D290</f>
        <v>29,02 Proje Paydaş Performans Raporunun Hazırlanması</v>
      </c>
      <c r="D289" s="33" t="str">
        <f>IF('PL.06-REV.02'!E290="","",'PL.06-REV.02'!E290)</f>
        <v>Proje Yöneticisi</v>
      </c>
      <c r="E289" s="31">
        <f>IF(D289="","",'PL.06-REV.02'!H290)</f>
        <v>3</v>
      </c>
      <c r="F289" s="32">
        <f>IF(D289="","",'PL.06-REV.02'!F290)</f>
        <v>0</v>
      </c>
      <c r="G289" s="34">
        <f>IF(D289="","",'PL.06-REV.02'!I290)</f>
        <v>0</v>
      </c>
      <c r="H289" s="34" t="str">
        <f>IF(D289="","",'PL.06-REV.02'!J290)</f>
        <v>Enter starting date</v>
      </c>
      <c r="I289" s="8"/>
      <c r="J289" s="8"/>
      <c r="K289" s="13"/>
      <c r="L289" s="13"/>
      <c r="M289" s="13"/>
      <c r="N289" s="13"/>
      <c r="O289" s="13"/>
      <c r="P289" s="13"/>
      <c r="Q289" s="13"/>
      <c r="R289" s="13"/>
      <c r="S289" s="13"/>
      <c r="T289" s="13"/>
      <c r="U289" s="13"/>
      <c r="V289" s="13"/>
      <c r="W289" s="13"/>
      <c r="X289" s="13"/>
      <c r="Y289" s="13"/>
      <c r="Z289" s="13"/>
      <c r="AA289" s="13"/>
      <c r="AB289" s="13"/>
      <c r="AC289" s="13"/>
      <c r="AD289" s="13"/>
      <c r="AE289" s="13"/>
      <c r="AF289" s="13"/>
      <c r="AG289" s="13"/>
      <c r="AH289" s="13"/>
      <c r="AI289" s="13"/>
      <c r="AJ289" s="13"/>
      <c r="AK289" s="13"/>
      <c r="AL289" s="13"/>
      <c r="AM289" s="13"/>
      <c r="AN289" s="13"/>
      <c r="AO289" s="13"/>
      <c r="AP289" s="13"/>
      <c r="AQ289" s="13"/>
      <c r="AR289" s="13"/>
      <c r="AS289" s="13"/>
      <c r="AT289" s="13"/>
      <c r="AU289" s="13"/>
      <c r="AV289" s="13"/>
      <c r="AW289" s="13"/>
      <c r="AX289" s="13"/>
      <c r="AY289" s="13"/>
      <c r="AZ289" s="13"/>
      <c r="BA289" s="13"/>
      <c r="BB289" s="13"/>
      <c r="BC289" s="13"/>
      <c r="BD289" s="13"/>
      <c r="BE289" s="13"/>
      <c r="BF289" s="13"/>
      <c r="BG289" s="13"/>
      <c r="BH289" s="13"/>
      <c r="BI289" s="13"/>
      <c r="BJ289" s="13"/>
      <c r="BK289" s="13"/>
      <c r="BL289" s="13"/>
      <c r="BM289" s="13"/>
      <c r="BN289" s="13"/>
    </row>
    <row r="290" spans="1:66" s="2" customFormat="1" ht="30" customHeight="1" thickBot="1" x14ac:dyDescent="0.35">
      <c r="A290" s="16"/>
      <c r="B290" s="16"/>
      <c r="C290" s="30" t="str">
        <f>'PL.06-REV.02'!C291&amp;" "&amp;'PL.06-REV.02'!D291</f>
        <v>29,03 Proje Dokümantasyonunun Arşivlenmesi</v>
      </c>
      <c r="D290" s="33" t="str">
        <f>IF('PL.06-REV.02'!E291="","",'PL.06-REV.02'!E291)</f>
        <v>Proje Yöneticisi</v>
      </c>
      <c r="E290" s="31">
        <f>IF(D290="","",'PL.06-REV.02'!H291)</f>
        <v>3</v>
      </c>
      <c r="F290" s="32">
        <f>IF(D290="","",'PL.06-REV.02'!F291)</f>
        <v>0</v>
      </c>
      <c r="G290" s="34">
        <f>IF(D290="","",'PL.06-REV.02'!I291)</f>
        <v>0</v>
      </c>
      <c r="H290" s="34" t="str">
        <f>IF(D290="","",'PL.06-REV.02'!J291)</f>
        <v>Enter starting date</v>
      </c>
      <c r="I290" s="8"/>
      <c r="J290" s="8"/>
      <c r="K290" s="13"/>
      <c r="L290" s="13"/>
      <c r="M290" s="13"/>
      <c r="N290" s="13"/>
      <c r="O290" s="13"/>
      <c r="P290" s="13"/>
      <c r="Q290" s="13"/>
      <c r="R290" s="13"/>
      <c r="S290" s="13"/>
      <c r="T290" s="13"/>
      <c r="U290" s="13"/>
      <c r="V290" s="13"/>
      <c r="W290" s="13"/>
      <c r="X290" s="13"/>
      <c r="Y290" s="13"/>
      <c r="Z290" s="13"/>
      <c r="AA290" s="13"/>
      <c r="AB290" s="13"/>
      <c r="AC290" s="13"/>
      <c r="AD290" s="13"/>
      <c r="AE290" s="13"/>
      <c r="AF290" s="13"/>
      <c r="AG290" s="13"/>
      <c r="AH290" s="13"/>
      <c r="AI290" s="13"/>
      <c r="AJ290" s="13"/>
      <c r="AK290" s="13"/>
      <c r="AL290" s="13"/>
      <c r="AM290" s="13"/>
      <c r="AN290" s="13"/>
      <c r="AO290" s="13"/>
      <c r="AP290" s="13"/>
      <c r="AQ290" s="13"/>
      <c r="AR290" s="13"/>
      <c r="AS290" s="13"/>
      <c r="AT290" s="13"/>
      <c r="AU290" s="13"/>
      <c r="AV290" s="13"/>
      <c r="AW290" s="13"/>
      <c r="AX290" s="13"/>
      <c r="AY290" s="13"/>
      <c r="AZ290" s="13"/>
      <c r="BA290" s="13"/>
      <c r="BB290" s="13"/>
      <c r="BC290" s="13"/>
      <c r="BD290" s="13"/>
      <c r="BE290" s="13"/>
      <c r="BF290" s="13"/>
      <c r="BG290" s="13"/>
      <c r="BH290" s="13"/>
      <c r="BI290" s="13"/>
      <c r="BJ290" s="13"/>
      <c r="BK290" s="13"/>
      <c r="BL290" s="13"/>
      <c r="BM290" s="13"/>
      <c r="BN290" s="13"/>
    </row>
    <row r="291" spans="1:66" s="2" customFormat="1" ht="30" customHeight="1" thickBot="1" x14ac:dyDescent="0.35">
      <c r="A291" s="16"/>
      <c r="B291" s="16"/>
      <c r="C291" s="30" t="str">
        <f>'PL.06-REV.02'!C292&amp;" "&amp;'PL.06-REV.02'!D292</f>
        <v>29,04 Kapanış Toplantısı</v>
      </c>
      <c r="D291" s="33" t="str">
        <f>IF('PL.06-REV.02'!E292="","",'PL.06-REV.02'!E292)</f>
        <v>Proje Yöneticisi</v>
      </c>
      <c r="E291" s="31">
        <f>IF(D291="","",'PL.06-REV.02'!H292)</f>
        <v>1</v>
      </c>
      <c r="F291" s="32">
        <f>IF(D291="","",'PL.06-REV.02'!F292)</f>
        <v>0</v>
      </c>
      <c r="G291" s="34">
        <f>IF(D291="","",'PL.06-REV.02'!I292)</f>
        <v>0</v>
      </c>
      <c r="H291" s="34" t="str">
        <f>IF(D291="","",'PL.06-REV.02'!J292)</f>
        <v>Enter starting date</v>
      </c>
      <c r="I291" s="8"/>
      <c r="J291" s="8"/>
      <c r="K291" s="13"/>
      <c r="L291" s="13"/>
      <c r="M291" s="13"/>
      <c r="N291" s="13"/>
      <c r="O291" s="13"/>
      <c r="P291" s="13"/>
      <c r="Q291" s="13"/>
      <c r="R291" s="13"/>
      <c r="S291" s="13"/>
      <c r="T291" s="13"/>
      <c r="U291" s="13"/>
      <c r="V291" s="13"/>
      <c r="W291" s="13"/>
      <c r="X291" s="13"/>
      <c r="Y291" s="13"/>
      <c r="Z291" s="13"/>
      <c r="AA291" s="13"/>
      <c r="AB291" s="13"/>
      <c r="AC291" s="13"/>
      <c r="AD291" s="13"/>
      <c r="AE291" s="13"/>
      <c r="AF291" s="13"/>
      <c r="AG291" s="13"/>
      <c r="AH291" s="13"/>
      <c r="AI291" s="13"/>
      <c r="AJ291" s="13"/>
      <c r="AK291" s="13"/>
      <c r="AL291" s="13"/>
      <c r="AM291" s="13"/>
      <c r="AN291" s="13"/>
      <c r="AO291" s="13"/>
      <c r="AP291" s="13"/>
      <c r="AQ291" s="13"/>
      <c r="AR291" s="13"/>
      <c r="AS291" s="13"/>
      <c r="AT291" s="13"/>
      <c r="AU291" s="13"/>
      <c r="AV291" s="13"/>
      <c r="AW291" s="13"/>
      <c r="AX291" s="13"/>
      <c r="AY291" s="13"/>
      <c r="AZ291" s="13"/>
      <c r="BA291" s="13"/>
      <c r="BB291" s="13"/>
      <c r="BC291" s="13"/>
      <c r="BD291" s="13"/>
      <c r="BE291" s="13"/>
      <c r="BF291" s="13"/>
      <c r="BG291" s="13"/>
      <c r="BH291" s="13"/>
      <c r="BI291" s="13"/>
      <c r="BJ291" s="13"/>
      <c r="BK291" s="13"/>
      <c r="BL291" s="13"/>
      <c r="BM291" s="13"/>
      <c r="BN291" s="13"/>
    </row>
    <row r="292" spans="1:66" s="2" customFormat="1" ht="30" customHeight="1" thickBot="1" x14ac:dyDescent="0.35">
      <c r="A292" s="17" t="s">
        <v>4</v>
      </c>
      <c r="B292" s="17"/>
      <c r="C292" s="25" t="s">
        <v>0</v>
      </c>
      <c r="D292" s="23"/>
      <c r="E292" s="27"/>
      <c r="F292" s="9"/>
      <c r="G292" s="10"/>
      <c r="H292" s="11"/>
      <c r="I292" s="12"/>
      <c r="J292" s="12" t="str">
        <f t="shared" si="6"/>
        <v/>
      </c>
      <c r="K292" s="15"/>
      <c r="L292" s="15"/>
      <c r="M292" s="15"/>
      <c r="N292" s="15"/>
      <c r="O292" s="15"/>
      <c r="P292" s="15"/>
      <c r="Q292" s="15"/>
      <c r="R292" s="15"/>
      <c r="S292" s="15"/>
      <c r="T292" s="15"/>
      <c r="U292" s="15"/>
      <c r="V292" s="15"/>
      <c r="W292" s="15"/>
      <c r="X292" s="15"/>
      <c r="Y292" s="15"/>
      <c r="Z292" s="15"/>
      <c r="AA292" s="15"/>
      <c r="AB292" s="15"/>
      <c r="AC292" s="15"/>
      <c r="AD292" s="15"/>
      <c r="AE292" s="15"/>
      <c r="AF292" s="15"/>
      <c r="AG292" s="15"/>
      <c r="AH292" s="15"/>
      <c r="AI292" s="15"/>
      <c r="AJ292" s="15"/>
      <c r="AK292" s="15"/>
      <c r="AL292" s="15"/>
      <c r="AM292" s="15"/>
      <c r="AN292" s="15"/>
      <c r="AO292" s="15"/>
      <c r="AP292" s="15"/>
      <c r="AQ292" s="15"/>
      <c r="AR292" s="15"/>
      <c r="AS292" s="15"/>
      <c r="AT292" s="15"/>
      <c r="AU292" s="15"/>
      <c r="AV292" s="15"/>
      <c r="AW292" s="15"/>
      <c r="AX292" s="15"/>
      <c r="AY292" s="15"/>
      <c r="AZ292" s="15"/>
      <c r="BA292" s="15"/>
      <c r="BB292" s="15"/>
      <c r="BC292" s="15"/>
      <c r="BD292" s="15"/>
      <c r="BE292" s="15"/>
      <c r="BF292" s="15"/>
      <c r="BG292" s="15"/>
      <c r="BH292" s="15"/>
      <c r="BI292" s="15"/>
      <c r="BJ292" s="15"/>
      <c r="BK292" s="15"/>
      <c r="BL292" s="15"/>
      <c r="BM292" s="15"/>
      <c r="BN292" s="15"/>
    </row>
    <row r="293" spans="1:66" ht="30" customHeight="1" x14ac:dyDescent="0.3">
      <c r="I293" s="4"/>
    </row>
    <row r="294" spans="1:66" ht="30" customHeight="1" x14ac:dyDescent="0.3">
      <c r="D294" s="24"/>
      <c r="E294" s="28"/>
      <c r="H294" s="18"/>
    </row>
    <row r="295" spans="1:66" ht="30" customHeight="1" x14ac:dyDescent="0.3">
      <c r="D295" s="21"/>
      <c r="E295" s="29"/>
    </row>
  </sheetData>
  <autoFilter ref="B6:BN292" xr:uid="{00000000-0001-0000-0000-000000000000}"/>
  <mergeCells count="29">
    <mergeCell ref="BM1:BN3"/>
    <mergeCell ref="BA4:BG4"/>
    <mergeCell ref="BH4:BN4"/>
    <mergeCell ref="K4:Q4"/>
    <mergeCell ref="R4:X4"/>
    <mergeCell ref="Y4:AE4"/>
    <mergeCell ref="AF4:AL4"/>
    <mergeCell ref="BC1:BF3"/>
    <mergeCell ref="O2:U2"/>
    <mergeCell ref="O3:U3"/>
    <mergeCell ref="V1:BB1"/>
    <mergeCell ref="V2:BB2"/>
    <mergeCell ref="V3:BB3"/>
    <mergeCell ref="C1:D5"/>
    <mergeCell ref="E3:F3"/>
    <mergeCell ref="G3:H3"/>
    <mergeCell ref="G1:H1"/>
    <mergeCell ref="BG1:BL1"/>
    <mergeCell ref="BG2:BL2"/>
    <mergeCell ref="BG3:BL3"/>
    <mergeCell ref="G4:H4"/>
    <mergeCell ref="G2:H2"/>
    <mergeCell ref="K1:N3"/>
    <mergeCell ref="E1:F1"/>
    <mergeCell ref="AM4:AS4"/>
    <mergeCell ref="AT4:AZ4"/>
    <mergeCell ref="E2:F2"/>
    <mergeCell ref="E4:F4"/>
    <mergeCell ref="O1:U1"/>
  </mergeCells>
  <conditionalFormatting sqref="F7:F292">
    <cfRule type="dataBar" priority="5">
      <dataBar>
        <cfvo type="num" val="0"/>
        <cfvo type="num" val="1"/>
        <color rgb="FF00B050"/>
      </dataBar>
      <extLst>
        <ext xmlns:x14="http://schemas.microsoft.com/office/spreadsheetml/2009/9/main" uri="{B025F937-C7B1-47D3-B67F-A62EFF666E3E}">
          <x14:id>{B0389232-4C98-4A03-AD0E-39F63BAD1F53}</x14:id>
        </ext>
      </extLst>
    </cfRule>
  </conditionalFormatting>
  <conditionalFormatting sqref="K5:BN292">
    <cfRule type="expression" dxfId="4" priority="6">
      <formula>AND(TODAY()&gt;=K$5,TODAY()&lt;L$5)</formula>
    </cfRule>
    <cfRule type="expression" dxfId="3" priority="45" stopIfTrue="1">
      <formula>AND(task_end&gt;=K$5,task_start&lt;L$5,task_progress&gt;0)</formula>
    </cfRule>
  </conditionalFormatting>
  <conditionalFormatting sqref="K7:BN292">
    <cfRule type="expression" dxfId="2" priority="31" stopIfTrue="1">
      <formula>AND(task_end&gt;=K$5,task_start&lt;L$5,task_start&gt;TODAY())</formula>
    </cfRule>
    <cfRule type="expression" dxfId="1" priority="44" stopIfTrue="1">
      <formula>AND(task_start&lt;=K$5,ROUNDDOWN((task_end-task_start+1)*task_progress,0)+task_start-1&gt;=K$5)</formula>
    </cfRule>
    <cfRule type="expression" dxfId="0" priority="50" stopIfTrue="1">
      <formula>AND(task_end&gt;=K$5,task_start&lt;L$5,task_progress&lt;1)</formula>
    </cfRule>
  </conditionalFormatting>
  <conditionalFormatting sqref="V1">
    <cfRule type="dataBar" priority="3">
      <dataBar>
        <cfvo type="num" val="0"/>
        <cfvo type="num" val="1"/>
        <color rgb="FF00B050"/>
      </dataBar>
      <extLst>
        <ext xmlns:x14="http://schemas.microsoft.com/office/spreadsheetml/2009/9/main" uri="{B025F937-C7B1-47D3-B67F-A62EFF666E3E}">
          <x14:id>{F8FE7964-51AD-4821-9C02-7DFCB6AA19BF}</x14:id>
        </ext>
      </extLst>
    </cfRule>
  </conditionalFormatting>
  <conditionalFormatting sqref="V2">
    <cfRule type="dataBar" priority="2">
      <dataBar>
        <cfvo type="num" val="0"/>
        <cfvo type="num" val="1"/>
        <color rgb="FF00B050"/>
      </dataBar>
      <extLst>
        <ext xmlns:x14="http://schemas.microsoft.com/office/spreadsheetml/2009/9/main" uri="{B025F937-C7B1-47D3-B67F-A62EFF666E3E}">
          <x14:id>{1142872F-11AD-4D43-A870-3053D5BDB194}</x14:id>
        </ext>
      </extLst>
    </cfRule>
  </conditionalFormatting>
  <dataValidations count="1">
    <dataValidation type="whole" operator="greaterThanOrEqual" allowBlank="1" showInputMessage="1" promptTitle="Display Week" prompt="Changing this number will scroll the Gantt Chart view." sqref="G4" xr:uid="{00000000-0002-0000-0000-000000000000}">
      <formula1>1</formula1>
    </dataValidation>
  </dataValidations>
  <printOptions horizontalCentered="1"/>
  <pageMargins left="0.23622047244094491" right="0.23622047244094491" top="0.74803149606299213" bottom="0.74803149606299213" header="0.31496062992125984" footer="0.31496062992125984"/>
  <pageSetup scale="51" fitToHeight="0" orientation="landscape" r:id="rId1"/>
  <headerFooter differentFirst="1">
    <oddFooter>&amp;LTMM-PL.07 / 15.11.21 Rev.01&amp;RPage/Sayfa &amp;P / &amp;N</oddFooter>
  </headerFooter>
  <drawing r:id="rId2"/>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F7:F292</xm:sqref>
        </x14:conditionalFormatting>
        <x14:conditionalFormatting xmlns:xm="http://schemas.microsoft.com/office/excel/2006/main">
          <x14:cfRule type="dataBar" id="{F8FE7964-51AD-4821-9C02-7DFCB6AA19BF}">
            <x14:dataBar minLength="0" maxLength="100" gradient="0">
              <x14:cfvo type="num">
                <xm:f>0</xm:f>
              </x14:cfvo>
              <x14:cfvo type="num">
                <xm:f>1</xm:f>
              </x14:cfvo>
              <x14:negativeFillColor rgb="FFFF0000"/>
              <x14:axisColor rgb="FF000000"/>
            </x14:dataBar>
          </x14:cfRule>
          <xm:sqref>V1</xm:sqref>
        </x14:conditionalFormatting>
        <x14:conditionalFormatting xmlns:xm="http://schemas.microsoft.com/office/excel/2006/main">
          <x14:cfRule type="dataBar" id="{1142872F-11AD-4D43-A870-3053D5BDB194}">
            <x14:dataBar minLength="0" maxLength="100" gradient="0">
              <x14:cfvo type="num">
                <xm:f>0</xm:f>
              </x14:cfvo>
              <x14:cfvo type="num">
                <xm:f>1</xm:f>
              </x14:cfvo>
              <x14:negativeFillColor rgb="FFFF0000"/>
              <x14:axisColor rgb="FF000000"/>
            </x14:dataBar>
          </x14:cfRule>
          <xm:sqref>V2</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7958CE-4531-44BC-B6A7-5C8980D35113}">
  <sheetPr codeName="Sheet3"/>
  <dimension ref="A1:A5"/>
  <sheetViews>
    <sheetView workbookViewId="0">
      <selection activeCell="B5" sqref="B5:H5"/>
    </sheetView>
  </sheetViews>
  <sheetFormatPr defaultColWidth="8.77734375" defaultRowHeight="14.4" x14ac:dyDescent="0.3"/>
  <cols>
    <col min="1" max="1" width="13" style="19" customWidth="1"/>
    <col min="2" max="16384" width="8.77734375" style="19"/>
  </cols>
  <sheetData>
    <row r="1" spans="1:1" x14ac:dyDescent="0.3">
      <c r="A1" s="19" t="s">
        <v>196</v>
      </c>
    </row>
    <row r="2" spans="1:1" x14ac:dyDescent="0.3">
      <c r="A2" s="20">
        <v>44497</v>
      </c>
    </row>
    <row r="3" spans="1:1" x14ac:dyDescent="0.3">
      <c r="A3" s="20">
        <v>44498</v>
      </c>
    </row>
    <row r="4" spans="1:1" x14ac:dyDescent="0.3">
      <c r="A4" s="20">
        <v>44561</v>
      </c>
    </row>
    <row r="5" spans="1:1" x14ac:dyDescent="0.3">
      <c r="A5" s="20">
        <v>44562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2D3770-4226-40EB-B7BC-BDABFBDE75EB}">
  <sheetPr codeName="Sheet4"/>
  <dimension ref="A1:C205"/>
  <sheetViews>
    <sheetView workbookViewId="0">
      <selection activeCell="B5" sqref="B5:H5"/>
    </sheetView>
  </sheetViews>
  <sheetFormatPr defaultRowHeight="14.4" x14ac:dyDescent="0.3"/>
  <cols>
    <col min="2" max="2" width="23.44140625" customWidth="1"/>
    <col min="3" max="3" width="36.6640625" customWidth="1"/>
  </cols>
  <sheetData>
    <row r="1" spans="1:3" x14ac:dyDescent="0.3">
      <c r="A1" s="36" t="s">
        <v>14</v>
      </c>
      <c r="B1" s="37" t="s">
        <v>389</v>
      </c>
      <c r="C1" s="37" t="s">
        <v>390</v>
      </c>
    </row>
    <row r="2" spans="1:3" ht="15.6" x14ac:dyDescent="0.3">
      <c r="A2" s="39">
        <v>1</v>
      </c>
      <c r="B2" s="39" t="s">
        <v>34</v>
      </c>
      <c r="C2" s="39" t="s">
        <v>220</v>
      </c>
    </row>
    <row r="3" spans="1:3" ht="27.6" x14ac:dyDescent="0.3">
      <c r="A3" s="40">
        <v>1.01</v>
      </c>
      <c r="B3" s="41" t="s">
        <v>198</v>
      </c>
      <c r="C3" s="41" t="s">
        <v>378</v>
      </c>
    </row>
    <row r="4" spans="1:3" x14ac:dyDescent="0.3">
      <c r="A4" s="40">
        <v>1.02</v>
      </c>
      <c r="B4" s="41" t="s">
        <v>35</v>
      </c>
      <c r="C4" s="41" t="s">
        <v>221</v>
      </c>
    </row>
    <row r="5" spans="1:3" x14ac:dyDescent="0.3">
      <c r="A5" s="40">
        <v>1.03</v>
      </c>
      <c r="B5" s="41" t="s">
        <v>36</v>
      </c>
      <c r="C5" s="41" t="s">
        <v>379</v>
      </c>
    </row>
    <row r="6" spans="1:3" ht="27.6" x14ac:dyDescent="0.3">
      <c r="A6" s="40">
        <v>1.04</v>
      </c>
      <c r="B6" s="41" t="s">
        <v>199</v>
      </c>
      <c r="C6" s="41" t="s">
        <v>222</v>
      </c>
    </row>
    <row r="7" spans="1:3" x14ac:dyDescent="0.3">
      <c r="A7" s="40">
        <v>1.05</v>
      </c>
      <c r="B7" s="41" t="s">
        <v>37</v>
      </c>
      <c r="C7" s="41" t="s">
        <v>223</v>
      </c>
    </row>
    <row r="8" spans="1:3" x14ac:dyDescent="0.3">
      <c r="A8" s="40">
        <v>1.06</v>
      </c>
      <c r="B8" s="41" t="s">
        <v>38</v>
      </c>
      <c r="C8" s="41" t="s">
        <v>224</v>
      </c>
    </row>
    <row r="9" spans="1:3" ht="27.6" x14ac:dyDescent="0.3">
      <c r="A9" s="40">
        <v>1.07</v>
      </c>
      <c r="B9" s="41" t="s">
        <v>39</v>
      </c>
      <c r="C9" s="41" t="s">
        <v>225</v>
      </c>
    </row>
    <row r="10" spans="1:3" ht="27.6" x14ac:dyDescent="0.3">
      <c r="A10" s="40">
        <v>1.08</v>
      </c>
      <c r="B10" s="41" t="s">
        <v>40</v>
      </c>
      <c r="C10" s="41" t="s">
        <v>226</v>
      </c>
    </row>
    <row r="11" spans="1:3" ht="27.6" x14ac:dyDescent="0.3">
      <c r="A11" s="40">
        <v>1.0900000000000001</v>
      </c>
      <c r="B11" s="41" t="s">
        <v>41</v>
      </c>
      <c r="C11" s="41" t="s">
        <v>227</v>
      </c>
    </row>
    <row r="12" spans="1:3" ht="69" x14ac:dyDescent="0.3">
      <c r="A12" s="40">
        <v>1.1000000000000001</v>
      </c>
      <c r="B12" s="41" t="s">
        <v>42</v>
      </c>
      <c r="C12" s="41" t="s">
        <v>382</v>
      </c>
    </row>
    <row r="13" spans="1:3" ht="15.6" x14ac:dyDescent="0.3">
      <c r="A13" s="39">
        <v>2</v>
      </c>
      <c r="B13" s="39" t="s">
        <v>197</v>
      </c>
      <c r="C13" s="39" t="s">
        <v>228</v>
      </c>
    </row>
    <row r="14" spans="1:3" ht="41.4" x14ac:dyDescent="0.3">
      <c r="A14" s="40">
        <v>2.0099999999999998</v>
      </c>
      <c r="B14" s="41" t="s">
        <v>43</v>
      </c>
      <c r="C14" s="41" t="s">
        <v>229</v>
      </c>
    </row>
    <row r="15" spans="1:3" ht="41.4" x14ac:dyDescent="0.3">
      <c r="A15" s="40">
        <v>2.0199999999999996</v>
      </c>
      <c r="B15" s="41" t="s">
        <v>44</v>
      </c>
      <c r="C15" s="41" t="s">
        <v>230</v>
      </c>
    </row>
    <row r="16" spans="1:3" ht="41.4" x14ac:dyDescent="0.3">
      <c r="A16" s="40">
        <v>2.0299999999999994</v>
      </c>
      <c r="B16" s="41" t="s">
        <v>45</v>
      </c>
      <c r="C16" s="41" t="s">
        <v>231</v>
      </c>
    </row>
    <row r="17" spans="1:3" ht="27.6" x14ac:dyDescent="0.3">
      <c r="A17" s="40">
        <v>2.0399999999999991</v>
      </c>
      <c r="B17" s="41" t="s">
        <v>46</v>
      </c>
      <c r="C17" s="41" t="s">
        <v>232</v>
      </c>
    </row>
    <row r="18" spans="1:3" ht="27.6" x14ac:dyDescent="0.3">
      <c r="A18" s="40">
        <v>2.0499999999999989</v>
      </c>
      <c r="B18" s="41" t="s">
        <v>47</v>
      </c>
      <c r="C18" s="41" t="s">
        <v>233</v>
      </c>
    </row>
    <row r="19" spans="1:3" ht="27.6" x14ac:dyDescent="0.3">
      <c r="A19" s="40">
        <v>2.0599999999999987</v>
      </c>
      <c r="B19" s="41" t="s">
        <v>48</v>
      </c>
      <c r="C19" s="41" t="s">
        <v>234</v>
      </c>
    </row>
    <row r="20" spans="1:3" ht="110.4" x14ac:dyDescent="0.3">
      <c r="A20" s="40">
        <v>2.0699999999999985</v>
      </c>
      <c r="B20" s="41" t="s">
        <v>49</v>
      </c>
      <c r="C20" s="41" t="s">
        <v>383</v>
      </c>
    </row>
    <row r="21" spans="1:3" ht="15.6" x14ac:dyDescent="0.3">
      <c r="A21" s="39">
        <v>3</v>
      </c>
      <c r="B21" s="39" t="s">
        <v>50</v>
      </c>
      <c r="C21" s="39" t="s">
        <v>235</v>
      </c>
    </row>
    <row r="22" spans="1:3" ht="27.6" x14ac:dyDescent="0.3">
      <c r="A22" s="40">
        <v>3.01</v>
      </c>
      <c r="B22" s="41" t="s">
        <v>51</v>
      </c>
      <c r="C22" s="41" t="s">
        <v>380</v>
      </c>
    </row>
    <row r="23" spans="1:3" ht="27.6" x14ac:dyDescent="0.3">
      <c r="A23" s="40">
        <v>3.0199999999999996</v>
      </c>
      <c r="B23" s="41" t="s">
        <v>52</v>
      </c>
      <c r="C23" s="41" t="s">
        <v>236</v>
      </c>
    </row>
    <row r="24" spans="1:3" ht="27.6" x14ac:dyDescent="0.3">
      <c r="A24" s="40">
        <v>3.0299999999999994</v>
      </c>
      <c r="B24" s="41" t="s">
        <v>53</v>
      </c>
      <c r="C24" s="41" t="s">
        <v>381</v>
      </c>
    </row>
    <row r="25" spans="1:3" ht="110.4" x14ac:dyDescent="0.3">
      <c r="A25" s="40">
        <v>3.0399999999999991</v>
      </c>
      <c r="B25" s="41" t="s">
        <v>49</v>
      </c>
      <c r="C25" s="41" t="s">
        <v>383</v>
      </c>
    </row>
    <row r="26" spans="1:3" ht="15.6" x14ac:dyDescent="0.3">
      <c r="A26" s="39">
        <v>4</v>
      </c>
      <c r="B26" s="39" t="s">
        <v>54</v>
      </c>
      <c r="C26" s="39" t="s">
        <v>237</v>
      </c>
    </row>
    <row r="27" spans="1:3" x14ac:dyDescent="0.3">
      <c r="A27" s="40">
        <v>4.01</v>
      </c>
      <c r="B27" s="41" t="s">
        <v>55</v>
      </c>
      <c r="C27" s="41" t="s">
        <v>384</v>
      </c>
    </row>
    <row r="28" spans="1:3" ht="27.6" x14ac:dyDescent="0.3">
      <c r="A28" s="40">
        <v>4.0199999999999996</v>
      </c>
      <c r="B28" s="41" t="s">
        <v>219</v>
      </c>
      <c r="C28" s="41" t="s">
        <v>385</v>
      </c>
    </row>
    <row r="29" spans="1:3" x14ac:dyDescent="0.3">
      <c r="A29" s="40">
        <v>4.03</v>
      </c>
      <c r="B29" s="41" t="s">
        <v>56</v>
      </c>
      <c r="C29" s="41" t="s">
        <v>238</v>
      </c>
    </row>
    <row r="30" spans="1:3" ht="110.4" x14ac:dyDescent="0.3">
      <c r="A30" s="40">
        <v>4.04</v>
      </c>
      <c r="B30" s="41" t="s">
        <v>49</v>
      </c>
      <c r="C30" s="41" t="s">
        <v>383</v>
      </c>
    </row>
    <row r="31" spans="1:3" ht="15.6" x14ac:dyDescent="0.3">
      <c r="A31" s="39">
        <v>5</v>
      </c>
      <c r="B31" s="39" t="s">
        <v>57</v>
      </c>
      <c r="C31" s="39" t="s">
        <v>239</v>
      </c>
    </row>
    <row r="32" spans="1:3" x14ac:dyDescent="0.3">
      <c r="A32" s="40">
        <v>5.01</v>
      </c>
      <c r="B32" s="41" t="s">
        <v>58</v>
      </c>
      <c r="C32" s="41" t="s">
        <v>240</v>
      </c>
    </row>
    <row r="33" spans="1:3" x14ac:dyDescent="0.3">
      <c r="A33" s="40">
        <v>5.0199999999999996</v>
      </c>
      <c r="B33" s="41" t="s">
        <v>59</v>
      </c>
      <c r="C33" s="41" t="s">
        <v>241</v>
      </c>
    </row>
    <row r="34" spans="1:3" x14ac:dyDescent="0.3">
      <c r="A34" s="40">
        <v>5.0299999999999994</v>
      </c>
      <c r="B34" s="41" t="s">
        <v>60</v>
      </c>
      <c r="C34" s="41" t="s">
        <v>242</v>
      </c>
    </row>
    <row r="35" spans="1:3" x14ac:dyDescent="0.3">
      <c r="A35" s="40">
        <v>5.0399999999999991</v>
      </c>
      <c r="B35" s="41" t="s">
        <v>61</v>
      </c>
      <c r="C35" s="41" t="s">
        <v>243</v>
      </c>
    </row>
    <row r="36" spans="1:3" x14ac:dyDescent="0.3">
      <c r="A36" s="40">
        <v>5.0499999999999989</v>
      </c>
      <c r="B36" s="41" t="s">
        <v>62</v>
      </c>
      <c r="C36" s="41" t="s">
        <v>244</v>
      </c>
    </row>
    <row r="37" spans="1:3" x14ac:dyDescent="0.3">
      <c r="A37" s="40">
        <v>5.0599999999999987</v>
      </c>
      <c r="B37" s="41" t="s">
        <v>63</v>
      </c>
      <c r="C37" s="41" t="s">
        <v>245</v>
      </c>
    </row>
    <row r="38" spans="1:3" x14ac:dyDescent="0.3">
      <c r="A38" s="40">
        <v>5.0699999999999985</v>
      </c>
      <c r="B38" s="41" t="s">
        <v>64</v>
      </c>
      <c r="C38" s="41" t="s">
        <v>246</v>
      </c>
    </row>
    <row r="39" spans="1:3" x14ac:dyDescent="0.3">
      <c r="A39" s="40">
        <v>5.0799999999999983</v>
      </c>
      <c r="B39" s="41" t="s">
        <v>65</v>
      </c>
      <c r="C39" s="41" t="s">
        <v>247</v>
      </c>
    </row>
    <row r="40" spans="1:3" x14ac:dyDescent="0.3">
      <c r="A40" s="40">
        <v>5.0899999999999981</v>
      </c>
      <c r="B40" s="41" t="s">
        <v>66</v>
      </c>
      <c r="C40" s="41" t="s">
        <v>248</v>
      </c>
    </row>
    <row r="41" spans="1:3" ht="27.6" x14ac:dyDescent="0.3">
      <c r="A41" s="40">
        <v>5.0999999999999979</v>
      </c>
      <c r="B41" s="41" t="s">
        <v>67</v>
      </c>
      <c r="C41" s="41" t="s">
        <v>249</v>
      </c>
    </row>
    <row r="42" spans="1:3" ht="41.4" x14ac:dyDescent="0.3">
      <c r="A42" s="40">
        <v>5.1099999999999977</v>
      </c>
      <c r="B42" s="41" t="s">
        <v>68</v>
      </c>
      <c r="C42" s="41" t="s">
        <v>250</v>
      </c>
    </row>
    <row r="43" spans="1:3" ht="27.6" x14ac:dyDescent="0.3">
      <c r="A43" s="40">
        <v>5.1199999999999974</v>
      </c>
      <c r="B43" s="41" t="s">
        <v>69</v>
      </c>
      <c r="C43" s="41" t="s">
        <v>251</v>
      </c>
    </row>
    <row r="44" spans="1:3" ht="110.4" x14ac:dyDescent="0.3">
      <c r="A44" s="40">
        <v>5.1299999999999972</v>
      </c>
      <c r="B44" s="41" t="s">
        <v>49</v>
      </c>
      <c r="C44" s="41" t="s">
        <v>383</v>
      </c>
    </row>
    <row r="45" spans="1:3" ht="15.6" x14ac:dyDescent="0.3">
      <c r="A45" s="39">
        <v>6</v>
      </c>
      <c r="B45" s="39" t="s">
        <v>70</v>
      </c>
      <c r="C45" s="39" t="s">
        <v>252</v>
      </c>
    </row>
    <row r="46" spans="1:3" x14ac:dyDescent="0.3">
      <c r="A46" s="40">
        <v>6.01</v>
      </c>
      <c r="B46" s="41" t="s">
        <v>71</v>
      </c>
      <c r="C46" s="41" t="s">
        <v>253</v>
      </c>
    </row>
    <row r="47" spans="1:3" x14ac:dyDescent="0.3">
      <c r="A47" s="40">
        <v>6.02</v>
      </c>
      <c r="B47" s="41" t="s">
        <v>72</v>
      </c>
      <c r="C47" s="41" t="s">
        <v>254</v>
      </c>
    </row>
    <row r="48" spans="1:3" x14ac:dyDescent="0.3">
      <c r="A48" s="40">
        <v>6.0299999999999994</v>
      </c>
      <c r="B48" s="41" t="s">
        <v>73</v>
      </c>
      <c r="C48" s="41" t="s">
        <v>255</v>
      </c>
    </row>
    <row r="49" spans="1:3" ht="27.6" x14ac:dyDescent="0.3">
      <c r="A49" s="40">
        <v>6.0399999999999991</v>
      </c>
      <c r="B49" s="41" t="s">
        <v>74</v>
      </c>
      <c r="C49" s="41" t="s">
        <v>256</v>
      </c>
    </row>
    <row r="50" spans="1:3" x14ac:dyDescent="0.3">
      <c r="A50" s="40">
        <v>6.0499999999999989</v>
      </c>
      <c r="B50" s="41" t="s">
        <v>75</v>
      </c>
      <c r="C50" s="41" t="s">
        <v>257</v>
      </c>
    </row>
    <row r="51" spans="1:3" x14ac:dyDescent="0.3">
      <c r="A51" s="40">
        <v>6.0599999999999987</v>
      </c>
      <c r="B51" s="41" t="s">
        <v>76</v>
      </c>
      <c r="C51" s="41" t="s">
        <v>258</v>
      </c>
    </row>
    <row r="52" spans="1:3" x14ac:dyDescent="0.3">
      <c r="A52" s="40">
        <v>6.0699999999999985</v>
      </c>
      <c r="B52" s="41" t="s">
        <v>77</v>
      </c>
      <c r="C52" s="41" t="s">
        <v>259</v>
      </c>
    </row>
    <row r="53" spans="1:3" ht="27.6" x14ac:dyDescent="0.3">
      <c r="A53" s="40">
        <v>6.0799999999999983</v>
      </c>
      <c r="B53" s="41" t="s">
        <v>78</v>
      </c>
      <c r="C53" s="41" t="s">
        <v>260</v>
      </c>
    </row>
    <row r="54" spans="1:3" ht="41.4" x14ac:dyDescent="0.3">
      <c r="A54" s="40">
        <v>6.0899999999999981</v>
      </c>
      <c r="B54" s="41" t="s">
        <v>79</v>
      </c>
      <c r="C54" s="41" t="s">
        <v>261</v>
      </c>
    </row>
    <row r="55" spans="1:3" ht="27.6" x14ac:dyDescent="0.3">
      <c r="A55" s="40">
        <v>6.0999999999999979</v>
      </c>
      <c r="B55" s="41" t="s">
        <v>80</v>
      </c>
      <c r="C55" s="41" t="s">
        <v>262</v>
      </c>
    </row>
    <row r="56" spans="1:3" x14ac:dyDescent="0.3">
      <c r="A56" s="40">
        <v>6.1099999999999977</v>
      </c>
      <c r="B56" s="41" t="s">
        <v>81</v>
      </c>
      <c r="C56" s="41" t="s">
        <v>263</v>
      </c>
    </row>
    <row r="57" spans="1:3" x14ac:dyDescent="0.3">
      <c r="A57" s="40">
        <v>6.1199999999999974</v>
      </c>
      <c r="B57" s="41" t="s">
        <v>82</v>
      </c>
      <c r="C57" s="41" t="s">
        <v>264</v>
      </c>
    </row>
    <row r="58" spans="1:3" x14ac:dyDescent="0.3">
      <c r="A58" s="40">
        <v>6.1299999999999972</v>
      </c>
      <c r="B58" s="41" t="s">
        <v>83</v>
      </c>
      <c r="C58" s="41" t="s">
        <v>265</v>
      </c>
    </row>
    <row r="59" spans="1:3" ht="27.6" x14ac:dyDescent="0.3">
      <c r="A59" s="40">
        <v>6.139999999999997</v>
      </c>
      <c r="B59" s="41" t="s">
        <v>84</v>
      </c>
      <c r="C59" s="41" t="s">
        <v>266</v>
      </c>
    </row>
    <row r="60" spans="1:3" x14ac:dyDescent="0.3">
      <c r="A60" s="40">
        <v>6.1499999999999968</v>
      </c>
      <c r="B60" s="41" t="s">
        <v>85</v>
      </c>
      <c r="C60" s="41" t="s">
        <v>267</v>
      </c>
    </row>
    <row r="61" spans="1:3" ht="110.4" x14ac:dyDescent="0.3">
      <c r="A61" s="40">
        <v>6.1599999999999966</v>
      </c>
      <c r="B61" s="41" t="s">
        <v>49</v>
      </c>
      <c r="C61" s="41" t="s">
        <v>383</v>
      </c>
    </row>
    <row r="62" spans="1:3" ht="15.6" x14ac:dyDescent="0.3">
      <c r="A62" s="39">
        <v>7</v>
      </c>
      <c r="B62" s="39" t="s">
        <v>387</v>
      </c>
      <c r="C62" s="39" t="s">
        <v>386</v>
      </c>
    </row>
    <row r="63" spans="1:3" ht="27.6" x14ac:dyDescent="0.3">
      <c r="A63" s="40">
        <v>7.01</v>
      </c>
      <c r="B63" s="41" t="s">
        <v>86</v>
      </c>
      <c r="C63" s="41" t="s">
        <v>268</v>
      </c>
    </row>
    <row r="64" spans="1:3" ht="27.6" x14ac:dyDescent="0.3">
      <c r="A64" s="40">
        <v>7.02</v>
      </c>
      <c r="B64" s="41" t="s">
        <v>87</v>
      </c>
      <c r="C64" s="41" t="s">
        <v>269</v>
      </c>
    </row>
    <row r="65" spans="1:3" x14ac:dyDescent="0.3">
      <c r="A65" s="40">
        <v>7.03</v>
      </c>
      <c r="B65" s="41" t="s">
        <v>88</v>
      </c>
      <c r="C65" s="41" t="s">
        <v>270</v>
      </c>
    </row>
    <row r="66" spans="1:3" ht="27.6" x14ac:dyDescent="0.3">
      <c r="A66" s="40">
        <v>7.04</v>
      </c>
      <c r="B66" s="41" t="s">
        <v>89</v>
      </c>
      <c r="C66" s="41" t="s">
        <v>271</v>
      </c>
    </row>
    <row r="67" spans="1:3" ht="27.6" x14ac:dyDescent="0.3">
      <c r="A67" s="40">
        <v>7.05</v>
      </c>
      <c r="B67" s="41" t="s">
        <v>90</v>
      </c>
      <c r="C67" s="41" t="s">
        <v>272</v>
      </c>
    </row>
    <row r="68" spans="1:3" ht="110.4" x14ac:dyDescent="0.3">
      <c r="A68" s="40">
        <v>7.06</v>
      </c>
      <c r="B68" s="41" t="s">
        <v>49</v>
      </c>
      <c r="C68" s="41" t="s">
        <v>383</v>
      </c>
    </row>
    <row r="69" spans="1:3" ht="31.2" x14ac:dyDescent="0.3">
      <c r="A69" s="39">
        <v>8</v>
      </c>
      <c r="B69" s="39" t="s">
        <v>91</v>
      </c>
      <c r="C69" s="39" t="s">
        <v>273</v>
      </c>
    </row>
    <row r="70" spans="1:3" x14ac:dyDescent="0.3">
      <c r="A70" s="40">
        <v>8.01</v>
      </c>
      <c r="B70" s="42" t="s">
        <v>92</v>
      </c>
      <c r="C70" s="42" t="s">
        <v>274</v>
      </c>
    </row>
    <row r="71" spans="1:3" ht="27.6" x14ac:dyDescent="0.3">
      <c r="A71" s="40">
        <v>8.02</v>
      </c>
      <c r="B71" s="41" t="s">
        <v>93</v>
      </c>
      <c r="C71" s="41" t="s">
        <v>275</v>
      </c>
    </row>
    <row r="72" spans="1:3" ht="27.6" x14ac:dyDescent="0.3">
      <c r="A72" s="40">
        <v>8.0299999999999994</v>
      </c>
      <c r="B72" s="41" t="s">
        <v>94</v>
      </c>
      <c r="C72" s="41" t="s">
        <v>276</v>
      </c>
    </row>
    <row r="73" spans="1:3" ht="27.6" x14ac:dyDescent="0.3">
      <c r="A73" s="40">
        <v>8.0399999999999991</v>
      </c>
      <c r="B73" s="41" t="s">
        <v>95</v>
      </c>
      <c r="C73" s="41" t="s">
        <v>277</v>
      </c>
    </row>
    <row r="74" spans="1:3" x14ac:dyDescent="0.3">
      <c r="A74" s="40">
        <v>8.0500000000000007</v>
      </c>
      <c r="B74" s="41" t="s">
        <v>96</v>
      </c>
      <c r="C74" s="41" t="s">
        <v>278</v>
      </c>
    </row>
    <row r="75" spans="1:3" x14ac:dyDescent="0.3">
      <c r="A75" s="40">
        <v>8.06</v>
      </c>
      <c r="B75" s="41" t="s">
        <v>97</v>
      </c>
      <c r="C75" s="41" t="s">
        <v>279</v>
      </c>
    </row>
    <row r="76" spans="1:3" ht="110.4" x14ac:dyDescent="0.3">
      <c r="A76" s="40">
        <v>8.07</v>
      </c>
      <c r="B76" s="41" t="s">
        <v>49</v>
      </c>
      <c r="C76" s="41" t="s">
        <v>383</v>
      </c>
    </row>
    <row r="77" spans="1:3" ht="15.6" x14ac:dyDescent="0.3">
      <c r="A77" s="39">
        <v>9</v>
      </c>
      <c r="B77" s="39" t="s">
        <v>98</v>
      </c>
      <c r="C77" s="39" t="s">
        <v>98</v>
      </c>
    </row>
    <row r="78" spans="1:3" ht="27.6" x14ac:dyDescent="0.3">
      <c r="A78" s="40">
        <v>9.01</v>
      </c>
      <c r="B78" s="41" t="s">
        <v>99</v>
      </c>
      <c r="C78" s="41" t="s">
        <v>280</v>
      </c>
    </row>
    <row r="79" spans="1:3" ht="41.4" x14ac:dyDescent="0.3">
      <c r="A79" s="40">
        <v>9.02</v>
      </c>
      <c r="B79" s="41" t="s">
        <v>100</v>
      </c>
      <c r="C79" s="41" t="s">
        <v>281</v>
      </c>
    </row>
    <row r="80" spans="1:3" ht="110.4" x14ac:dyDescent="0.3">
      <c r="A80" s="40">
        <v>9.0299999999999994</v>
      </c>
      <c r="B80" s="41" t="s">
        <v>49</v>
      </c>
      <c r="C80" s="41" t="s">
        <v>383</v>
      </c>
    </row>
    <row r="81" spans="1:3" ht="15.6" x14ac:dyDescent="0.3">
      <c r="A81" s="43">
        <v>10</v>
      </c>
      <c r="B81" s="39" t="s">
        <v>101</v>
      </c>
      <c r="C81" s="39" t="s">
        <v>282</v>
      </c>
    </row>
    <row r="82" spans="1:3" x14ac:dyDescent="0.3">
      <c r="A82" s="40">
        <v>10.01</v>
      </c>
      <c r="B82" s="41" t="s">
        <v>102</v>
      </c>
      <c r="C82" s="41" t="s">
        <v>283</v>
      </c>
    </row>
    <row r="83" spans="1:3" x14ac:dyDescent="0.3">
      <c r="A83" s="40">
        <v>10.02</v>
      </c>
      <c r="B83" s="41" t="s">
        <v>103</v>
      </c>
      <c r="C83" s="41" t="s">
        <v>284</v>
      </c>
    </row>
    <row r="84" spans="1:3" ht="27.6" x14ac:dyDescent="0.3">
      <c r="A84" s="40">
        <v>10.029999999999999</v>
      </c>
      <c r="B84" s="41" t="s">
        <v>104</v>
      </c>
      <c r="C84" s="41" t="s">
        <v>285</v>
      </c>
    </row>
    <row r="85" spans="1:3" ht="27.6" x14ac:dyDescent="0.3">
      <c r="A85" s="40">
        <v>10.039999999999999</v>
      </c>
      <c r="B85" s="41" t="s">
        <v>105</v>
      </c>
      <c r="C85" s="41" t="s">
        <v>105</v>
      </c>
    </row>
    <row r="86" spans="1:3" ht="110.4" x14ac:dyDescent="0.3">
      <c r="A86" s="40">
        <v>10.050000000000001</v>
      </c>
      <c r="B86" s="41" t="s">
        <v>49</v>
      </c>
      <c r="C86" s="41" t="s">
        <v>383</v>
      </c>
    </row>
    <row r="87" spans="1:3" ht="31.2" x14ac:dyDescent="0.3">
      <c r="A87" s="43">
        <v>11</v>
      </c>
      <c r="B87" s="39" t="s">
        <v>106</v>
      </c>
      <c r="C87" s="39" t="s">
        <v>286</v>
      </c>
    </row>
    <row r="88" spans="1:3" ht="27.6" x14ac:dyDescent="0.3">
      <c r="A88" s="40">
        <v>11.01</v>
      </c>
      <c r="B88" s="41" t="s">
        <v>107</v>
      </c>
      <c r="C88" s="41" t="s">
        <v>287</v>
      </c>
    </row>
    <row r="89" spans="1:3" ht="27.6" x14ac:dyDescent="0.3">
      <c r="A89" s="40">
        <v>11.02</v>
      </c>
      <c r="B89" s="41" t="s">
        <v>108</v>
      </c>
      <c r="C89" s="41" t="s">
        <v>288</v>
      </c>
    </row>
    <row r="90" spans="1:3" ht="27.6" x14ac:dyDescent="0.3">
      <c r="A90" s="40">
        <v>11.03</v>
      </c>
      <c r="B90" s="41" t="s">
        <v>109</v>
      </c>
      <c r="C90" s="41" t="s">
        <v>289</v>
      </c>
    </row>
    <row r="91" spans="1:3" ht="27.6" x14ac:dyDescent="0.3">
      <c r="A91" s="40">
        <v>11.04</v>
      </c>
      <c r="B91" s="41" t="s">
        <v>110</v>
      </c>
      <c r="C91" s="41" t="s">
        <v>290</v>
      </c>
    </row>
    <row r="92" spans="1:3" ht="27.6" x14ac:dyDescent="0.3">
      <c r="A92" s="40">
        <v>11.05</v>
      </c>
      <c r="B92" s="41" t="s">
        <v>111</v>
      </c>
      <c r="C92" s="41" t="s">
        <v>291</v>
      </c>
    </row>
    <row r="93" spans="1:3" ht="110.4" x14ac:dyDescent="0.3">
      <c r="A93" s="40">
        <v>11.06</v>
      </c>
      <c r="B93" s="41" t="s">
        <v>49</v>
      </c>
      <c r="C93" s="41" t="s">
        <v>383</v>
      </c>
    </row>
    <row r="94" spans="1:3" ht="31.2" x14ac:dyDescent="0.3">
      <c r="A94" s="43">
        <v>12</v>
      </c>
      <c r="B94" s="39" t="s">
        <v>112</v>
      </c>
      <c r="C94" s="39" t="s">
        <v>292</v>
      </c>
    </row>
    <row r="95" spans="1:3" x14ac:dyDescent="0.3">
      <c r="A95" s="40">
        <v>12.01</v>
      </c>
      <c r="B95" s="41" t="s">
        <v>113</v>
      </c>
      <c r="C95" s="41" t="s">
        <v>294</v>
      </c>
    </row>
    <row r="96" spans="1:3" x14ac:dyDescent="0.3">
      <c r="A96" s="40">
        <v>12.02</v>
      </c>
      <c r="B96" s="41" t="s">
        <v>114</v>
      </c>
      <c r="C96" s="41" t="s">
        <v>295</v>
      </c>
    </row>
    <row r="97" spans="1:3" ht="41.4" x14ac:dyDescent="0.3">
      <c r="A97" s="40">
        <v>12.03</v>
      </c>
      <c r="B97" s="41" t="s">
        <v>115</v>
      </c>
      <c r="C97" s="41" t="s">
        <v>296</v>
      </c>
    </row>
    <row r="98" spans="1:3" ht="27.6" x14ac:dyDescent="0.3">
      <c r="A98" s="40">
        <v>12.04</v>
      </c>
      <c r="B98" s="41" t="s">
        <v>116</v>
      </c>
      <c r="C98" s="41" t="s">
        <v>293</v>
      </c>
    </row>
    <row r="99" spans="1:3" x14ac:dyDescent="0.3">
      <c r="A99" s="40">
        <v>12.05</v>
      </c>
      <c r="B99" s="41" t="s">
        <v>117</v>
      </c>
      <c r="C99" s="41" t="s">
        <v>297</v>
      </c>
    </row>
    <row r="100" spans="1:3" x14ac:dyDescent="0.3">
      <c r="A100" s="40">
        <v>12.06</v>
      </c>
      <c r="B100" s="41" t="s">
        <v>118</v>
      </c>
      <c r="C100" s="41" t="s">
        <v>298</v>
      </c>
    </row>
    <row r="101" spans="1:3" ht="27.6" x14ac:dyDescent="0.3">
      <c r="A101" s="40">
        <v>12.07</v>
      </c>
      <c r="B101" s="41" t="s">
        <v>119</v>
      </c>
      <c r="C101" s="41" t="s">
        <v>299</v>
      </c>
    </row>
    <row r="102" spans="1:3" ht="110.4" x14ac:dyDescent="0.3">
      <c r="A102" s="40">
        <v>12.08</v>
      </c>
      <c r="B102" s="41" t="s">
        <v>49</v>
      </c>
      <c r="C102" s="41" t="s">
        <v>383</v>
      </c>
    </row>
    <row r="103" spans="1:3" ht="15.6" x14ac:dyDescent="0.3">
      <c r="A103" s="43">
        <v>13</v>
      </c>
      <c r="B103" s="39" t="s">
        <v>120</v>
      </c>
      <c r="C103" s="39" t="s">
        <v>300</v>
      </c>
    </row>
    <row r="104" spans="1:3" x14ac:dyDescent="0.3">
      <c r="A104" s="40">
        <v>13.01</v>
      </c>
      <c r="B104" s="41" t="s">
        <v>121</v>
      </c>
      <c r="C104" s="41" t="s">
        <v>301</v>
      </c>
    </row>
    <row r="105" spans="1:3" ht="27.6" x14ac:dyDescent="0.3">
      <c r="A105" s="40">
        <v>13.02</v>
      </c>
      <c r="B105" s="41" t="s">
        <v>122</v>
      </c>
      <c r="C105" s="41" t="s">
        <v>302</v>
      </c>
    </row>
    <row r="106" spans="1:3" x14ac:dyDescent="0.3">
      <c r="A106" s="40">
        <v>13.03</v>
      </c>
      <c r="B106" s="41" t="s">
        <v>123</v>
      </c>
      <c r="C106" s="41" t="s">
        <v>303</v>
      </c>
    </row>
    <row r="107" spans="1:3" x14ac:dyDescent="0.3">
      <c r="A107" s="40">
        <v>13.04</v>
      </c>
      <c r="B107" s="41" t="s">
        <v>124</v>
      </c>
      <c r="C107" s="41" t="s">
        <v>304</v>
      </c>
    </row>
    <row r="108" spans="1:3" x14ac:dyDescent="0.3">
      <c r="A108" s="40">
        <v>13.05</v>
      </c>
      <c r="B108" s="41" t="s">
        <v>125</v>
      </c>
      <c r="C108" s="41" t="s">
        <v>305</v>
      </c>
    </row>
    <row r="109" spans="1:3" x14ac:dyDescent="0.3">
      <c r="A109" s="40">
        <v>13.06</v>
      </c>
      <c r="B109" s="41" t="s">
        <v>126</v>
      </c>
      <c r="C109" s="41" t="s">
        <v>306</v>
      </c>
    </row>
    <row r="110" spans="1:3" x14ac:dyDescent="0.3">
      <c r="A110" s="40">
        <v>13.07</v>
      </c>
      <c r="B110" s="42" t="s">
        <v>127</v>
      </c>
      <c r="C110" s="42" t="s">
        <v>307</v>
      </c>
    </row>
    <row r="111" spans="1:3" x14ac:dyDescent="0.3">
      <c r="A111" s="40">
        <v>13.08</v>
      </c>
      <c r="B111" s="41" t="s">
        <v>128</v>
      </c>
      <c r="C111" s="41" t="s">
        <v>308</v>
      </c>
    </row>
    <row r="112" spans="1:3" ht="27.6" x14ac:dyDescent="0.3">
      <c r="A112" s="40">
        <v>13.09</v>
      </c>
      <c r="B112" s="41" t="s">
        <v>129</v>
      </c>
      <c r="C112" s="41" t="s">
        <v>309</v>
      </c>
    </row>
    <row r="113" spans="1:3" x14ac:dyDescent="0.3">
      <c r="A113" s="40">
        <v>13.1</v>
      </c>
      <c r="B113" s="41" t="s">
        <v>130</v>
      </c>
      <c r="C113" s="41" t="s">
        <v>310</v>
      </c>
    </row>
    <row r="114" spans="1:3" x14ac:dyDescent="0.3">
      <c r="A114" s="40">
        <v>13.11</v>
      </c>
      <c r="B114" s="41" t="s">
        <v>131</v>
      </c>
      <c r="C114" s="41" t="s">
        <v>311</v>
      </c>
    </row>
    <row r="115" spans="1:3" x14ac:dyDescent="0.3">
      <c r="A115" s="40">
        <v>13.12</v>
      </c>
      <c r="B115" s="41" t="s">
        <v>132</v>
      </c>
      <c r="C115" s="41" t="s">
        <v>312</v>
      </c>
    </row>
    <row r="116" spans="1:3" ht="27.6" x14ac:dyDescent="0.3">
      <c r="A116" s="40">
        <v>13.13</v>
      </c>
      <c r="B116" s="41" t="s">
        <v>133</v>
      </c>
      <c r="C116" s="41" t="s">
        <v>313</v>
      </c>
    </row>
    <row r="117" spans="1:3" x14ac:dyDescent="0.3">
      <c r="A117" s="40">
        <v>13.14</v>
      </c>
      <c r="B117" s="41" t="s">
        <v>134</v>
      </c>
      <c r="C117" s="41" t="s">
        <v>314</v>
      </c>
    </row>
    <row r="118" spans="1:3" ht="110.4" x14ac:dyDescent="0.3">
      <c r="A118" s="40">
        <v>13.15</v>
      </c>
      <c r="B118" s="41" t="s">
        <v>49</v>
      </c>
      <c r="C118" s="41" t="s">
        <v>383</v>
      </c>
    </row>
    <row r="119" spans="1:3" ht="31.2" x14ac:dyDescent="0.3">
      <c r="A119" s="39">
        <v>14</v>
      </c>
      <c r="B119" s="39" t="s">
        <v>135</v>
      </c>
      <c r="C119" s="39" t="s">
        <v>315</v>
      </c>
    </row>
    <row r="120" spans="1:3" x14ac:dyDescent="0.3">
      <c r="A120" s="40">
        <v>14.01</v>
      </c>
      <c r="B120" s="41" t="s">
        <v>136</v>
      </c>
      <c r="C120" s="41" t="s">
        <v>316</v>
      </c>
    </row>
    <row r="121" spans="1:3" x14ac:dyDescent="0.3">
      <c r="A121" s="40">
        <v>14.02</v>
      </c>
      <c r="B121" s="41" t="s">
        <v>137</v>
      </c>
      <c r="C121" s="41" t="s">
        <v>317</v>
      </c>
    </row>
    <row r="122" spans="1:3" ht="27.6" x14ac:dyDescent="0.3">
      <c r="A122" s="40">
        <v>14.03</v>
      </c>
      <c r="B122" s="41" t="s">
        <v>138</v>
      </c>
      <c r="C122" s="41" t="s">
        <v>318</v>
      </c>
    </row>
    <row r="123" spans="1:3" ht="27.6" x14ac:dyDescent="0.3">
      <c r="A123" s="40">
        <v>14.04</v>
      </c>
      <c r="B123" s="41" t="s">
        <v>139</v>
      </c>
      <c r="C123" s="41" t="s">
        <v>319</v>
      </c>
    </row>
    <row r="124" spans="1:3" x14ac:dyDescent="0.3">
      <c r="A124" s="40">
        <v>14.05</v>
      </c>
      <c r="B124" s="41" t="s">
        <v>140</v>
      </c>
      <c r="C124" s="41" t="s">
        <v>320</v>
      </c>
    </row>
    <row r="125" spans="1:3" ht="27.6" x14ac:dyDescent="0.3">
      <c r="A125" s="40">
        <v>14.06</v>
      </c>
      <c r="B125" s="41" t="s">
        <v>141</v>
      </c>
      <c r="C125" s="41" t="s">
        <v>321</v>
      </c>
    </row>
    <row r="126" spans="1:3" ht="27.6" x14ac:dyDescent="0.3">
      <c r="A126" s="40">
        <v>14.07</v>
      </c>
      <c r="B126" s="41" t="s">
        <v>142</v>
      </c>
      <c r="C126" s="41" t="s">
        <v>322</v>
      </c>
    </row>
    <row r="127" spans="1:3" ht="27.6" x14ac:dyDescent="0.3">
      <c r="A127" s="40">
        <v>14.08</v>
      </c>
      <c r="B127" s="41" t="s">
        <v>143</v>
      </c>
      <c r="C127" s="41" t="s">
        <v>323</v>
      </c>
    </row>
    <row r="128" spans="1:3" x14ac:dyDescent="0.3">
      <c r="A128" s="40">
        <v>14.09</v>
      </c>
      <c r="B128" s="41" t="s">
        <v>144</v>
      </c>
      <c r="C128" s="41" t="s">
        <v>324</v>
      </c>
    </row>
    <row r="129" spans="1:3" x14ac:dyDescent="0.3">
      <c r="A129" s="40">
        <v>14.1</v>
      </c>
      <c r="B129" s="41" t="s">
        <v>145</v>
      </c>
      <c r="C129" s="41" t="s">
        <v>325</v>
      </c>
    </row>
    <row r="130" spans="1:3" ht="27.6" x14ac:dyDescent="0.3">
      <c r="A130" s="40">
        <v>14.11</v>
      </c>
      <c r="B130" s="41" t="s">
        <v>146</v>
      </c>
      <c r="C130" s="41" t="s">
        <v>326</v>
      </c>
    </row>
    <row r="131" spans="1:3" ht="41.4" x14ac:dyDescent="0.3">
      <c r="A131" s="40">
        <v>14.12</v>
      </c>
      <c r="B131" s="41" t="s">
        <v>147</v>
      </c>
      <c r="C131" s="41" t="s">
        <v>327</v>
      </c>
    </row>
    <row r="132" spans="1:3" ht="27.6" x14ac:dyDescent="0.3">
      <c r="A132" s="40">
        <v>14.13</v>
      </c>
      <c r="B132" s="41" t="s">
        <v>148</v>
      </c>
      <c r="C132" s="41" t="s">
        <v>328</v>
      </c>
    </row>
    <row r="133" spans="1:3" ht="27.6" x14ac:dyDescent="0.3">
      <c r="A133" s="40">
        <v>14.14</v>
      </c>
      <c r="B133" s="41" t="s">
        <v>149</v>
      </c>
      <c r="C133" s="41" t="s">
        <v>329</v>
      </c>
    </row>
    <row r="134" spans="1:3" x14ac:dyDescent="0.3">
      <c r="A134" s="40">
        <v>14.15</v>
      </c>
      <c r="B134" s="41" t="s">
        <v>150</v>
      </c>
      <c r="C134" s="41" t="s">
        <v>330</v>
      </c>
    </row>
    <row r="135" spans="1:3" ht="110.4" x14ac:dyDescent="0.3">
      <c r="A135" s="40">
        <v>14.16</v>
      </c>
      <c r="B135" s="41" t="s">
        <v>49</v>
      </c>
      <c r="C135" s="41" t="s">
        <v>383</v>
      </c>
    </row>
    <row r="136" spans="1:3" ht="31.2" x14ac:dyDescent="0.3">
      <c r="A136" s="43">
        <v>15</v>
      </c>
      <c r="B136" s="39" t="s">
        <v>151</v>
      </c>
      <c r="C136" s="39" t="s">
        <v>331</v>
      </c>
    </row>
    <row r="137" spans="1:3" x14ac:dyDescent="0.3">
      <c r="A137" s="40">
        <v>15.01</v>
      </c>
      <c r="B137" s="41" t="s">
        <v>152</v>
      </c>
      <c r="C137" s="41" t="s">
        <v>332</v>
      </c>
    </row>
    <row r="138" spans="1:3" x14ac:dyDescent="0.3">
      <c r="A138" s="40">
        <v>15.02</v>
      </c>
      <c r="B138" s="41" t="s">
        <v>153</v>
      </c>
      <c r="C138" s="41" t="s">
        <v>333</v>
      </c>
    </row>
    <row r="139" spans="1:3" x14ac:dyDescent="0.3">
      <c r="A139" s="40">
        <v>15.03</v>
      </c>
      <c r="B139" s="41" t="s">
        <v>154</v>
      </c>
      <c r="C139" s="41" t="s">
        <v>334</v>
      </c>
    </row>
    <row r="140" spans="1:3" x14ac:dyDescent="0.3">
      <c r="A140" s="40">
        <v>15.04</v>
      </c>
      <c r="B140" s="41" t="s">
        <v>155</v>
      </c>
      <c r="C140" s="41" t="s">
        <v>335</v>
      </c>
    </row>
    <row r="141" spans="1:3" ht="27.6" x14ac:dyDescent="0.3">
      <c r="A141" s="40">
        <v>15.05</v>
      </c>
      <c r="B141" s="41" t="s">
        <v>156</v>
      </c>
      <c r="C141" s="41" t="s">
        <v>336</v>
      </c>
    </row>
    <row r="142" spans="1:3" ht="27.6" x14ac:dyDescent="0.3">
      <c r="A142" s="40">
        <v>15.06</v>
      </c>
      <c r="B142" s="41" t="s">
        <v>157</v>
      </c>
      <c r="C142" s="41" t="s">
        <v>337</v>
      </c>
    </row>
    <row r="143" spans="1:3" ht="27.6" x14ac:dyDescent="0.3">
      <c r="A143" s="40">
        <v>15.07</v>
      </c>
      <c r="B143" s="41" t="s">
        <v>158</v>
      </c>
      <c r="C143" s="41" t="s">
        <v>338</v>
      </c>
    </row>
    <row r="144" spans="1:3" ht="27.6" x14ac:dyDescent="0.3">
      <c r="A144" s="40">
        <v>15.08</v>
      </c>
      <c r="B144" s="41" t="s">
        <v>159</v>
      </c>
      <c r="C144" s="41" t="s">
        <v>339</v>
      </c>
    </row>
    <row r="145" spans="1:3" x14ac:dyDescent="0.3">
      <c r="A145" s="40">
        <v>15.09</v>
      </c>
      <c r="B145" s="41" t="s">
        <v>160</v>
      </c>
      <c r="C145" s="41" t="s">
        <v>340</v>
      </c>
    </row>
    <row r="146" spans="1:3" ht="27.6" x14ac:dyDescent="0.3">
      <c r="A146" s="40">
        <v>15.1</v>
      </c>
      <c r="B146" s="41" t="s">
        <v>161</v>
      </c>
      <c r="C146" s="41" t="s">
        <v>341</v>
      </c>
    </row>
    <row r="147" spans="1:3" ht="27.6" x14ac:dyDescent="0.3">
      <c r="A147" s="40">
        <v>15.11</v>
      </c>
      <c r="B147" s="41" t="s">
        <v>162</v>
      </c>
      <c r="C147" s="41" t="s">
        <v>342</v>
      </c>
    </row>
    <row r="148" spans="1:3" ht="110.4" x14ac:dyDescent="0.3">
      <c r="A148" s="40">
        <v>15.12</v>
      </c>
      <c r="B148" s="41" t="s">
        <v>49</v>
      </c>
      <c r="C148" s="41" t="s">
        <v>383</v>
      </c>
    </row>
    <row r="149" spans="1:3" ht="31.2" x14ac:dyDescent="0.3">
      <c r="A149" s="39">
        <v>16</v>
      </c>
      <c r="B149" s="39" t="s">
        <v>163</v>
      </c>
      <c r="C149" s="39" t="s">
        <v>343</v>
      </c>
    </row>
    <row r="150" spans="1:3" x14ac:dyDescent="0.3">
      <c r="A150" s="40">
        <v>16.010000000000002</v>
      </c>
      <c r="B150" s="41" t="s">
        <v>136</v>
      </c>
      <c r="C150" s="41" t="s">
        <v>316</v>
      </c>
    </row>
    <row r="151" spans="1:3" x14ac:dyDescent="0.3">
      <c r="A151" s="40">
        <v>16.02</v>
      </c>
      <c r="B151" s="41" t="s">
        <v>137</v>
      </c>
      <c r="C151" s="41" t="s">
        <v>317</v>
      </c>
    </row>
    <row r="152" spans="1:3" ht="27.6" x14ac:dyDescent="0.3">
      <c r="A152" s="40">
        <v>16.03</v>
      </c>
      <c r="B152" s="41" t="s">
        <v>138</v>
      </c>
      <c r="C152" s="41" t="s">
        <v>318</v>
      </c>
    </row>
    <row r="153" spans="1:3" ht="27.6" x14ac:dyDescent="0.3">
      <c r="A153" s="40">
        <v>16.04</v>
      </c>
      <c r="B153" s="41" t="s">
        <v>139</v>
      </c>
      <c r="C153" s="41" t="s">
        <v>319</v>
      </c>
    </row>
    <row r="154" spans="1:3" x14ac:dyDescent="0.3">
      <c r="A154" s="40">
        <v>16.05</v>
      </c>
      <c r="B154" s="41" t="s">
        <v>140</v>
      </c>
      <c r="C154" s="41" t="s">
        <v>320</v>
      </c>
    </row>
    <row r="155" spans="1:3" ht="27.6" x14ac:dyDescent="0.3">
      <c r="A155" s="40">
        <v>16.059999999999999</v>
      </c>
      <c r="B155" s="41" t="s">
        <v>141</v>
      </c>
      <c r="C155" s="41" t="s">
        <v>321</v>
      </c>
    </row>
    <row r="156" spans="1:3" ht="27.6" x14ac:dyDescent="0.3">
      <c r="A156" s="40">
        <v>16.07</v>
      </c>
      <c r="B156" s="41" t="s">
        <v>142</v>
      </c>
      <c r="C156" s="41" t="s">
        <v>322</v>
      </c>
    </row>
    <row r="157" spans="1:3" ht="27.6" x14ac:dyDescent="0.3">
      <c r="A157" s="40">
        <v>16.079999999999998</v>
      </c>
      <c r="B157" s="41" t="s">
        <v>143</v>
      </c>
      <c r="C157" s="41" t="s">
        <v>323</v>
      </c>
    </row>
    <row r="158" spans="1:3" x14ac:dyDescent="0.3">
      <c r="A158" s="40">
        <v>16.09</v>
      </c>
      <c r="B158" s="41" t="s">
        <v>144</v>
      </c>
      <c r="C158" s="41" t="s">
        <v>324</v>
      </c>
    </row>
    <row r="159" spans="1:3" x14ac:dyDescent="0.3">
      <c r="A159" s="40">
        <v>16.100000000000001</v>
      </c>
      <c r="B159" s="41" t="s">
        <v>145</v>
      </c>
      <c r="C159" s="41" t="s">
        <v>325</v>
      </c>
    </row>
    <row r="160" spans="1:3" ht="27.6" x14ac:dyDescent="0.3">
      <c r="A160" s="40">
        <v>16.11</v>
      </c>
      <c r="B160" s="41" t="s">
        <v>146</v>
      </c>
      <c r="C160" s="41" t="s">
        <v>326</v>
      </c>
    </row>
    <row r="161" spans="1:3" ht="41.4" x14ac:dyDescent="0.3">
      <c r="A161" s="40">
        <v>16.12</v>
      </c>
      <c r="B161" s="41" t="s">
        <v>147</v>
      </c>
      <c r="C161" s="41" t="s">
        <v>327</v>
      </c>
    </row>
    <row r="162" spans="1:3" ht="27.6" x14ac:dyDescent="0.3">
      <c r="A162" s="40">
        <v>16.13</v>
      </c>
      <c r="B162" s="41" t="s">
        <v>148</v>
      </c>
      <c r="C162" s="41" t="s">
        <v>328</v>
      </c>
    </row>
    <row r="163" spans="1:3" ht="27.6" x14ac:dyDescent="0.3">
      <c r="A163" s="40">
        <v>16.14</v>
      </c>
      <c r="B163" s="41" t="s">
        <v>149</v>
      </c>
      <c r="C163" s="41" t="s">
        <v>329</v>
      </c>
    </row>
    <row r="164" spans="1:3" x14ac:dyDescent="0.3">
      <c r="A164" s="40">
        <v>16.149999999999999</v>
      </c>
      <c r="B164" s="41" t="s">
        <v>150</v>
      </c>
      <c r="C164" s="41" t="s">
        <v>330</v>
      </c>
    </row>
    <row r="165" spans="1:3" ht="27.6" x14ac:dyDescent="0.3">
      <c r="A165" s="40">
        <v>16.16</v>
      </c>
      <c r="B165" s="41" t="s">
        <v>164</v>
      </c>
      <c r="C165" s="41" t="s">
        <v>344</v>
      </c>
    </row>
    <row r="166" spans="1:3" ht="110.4" x14ac:dyDescent="0.3">
      <c r="A166" s="40">
        <v>16.170000000000002</v>
      </c>
      <c r="B166" s="41" t="s">
        <v>49</v>
      </c>
      <c r="C166" s="41" t="s">
        <v>383</v>
      </c>
    </row>
    <row r="167" spans="1:3" ht="31.2" x14ac:dyDescent="0.3">
      <c r="A167" s="43">
        <v>17</v>
      </c>
      <c r="B167" s="39" t="s">
        <v>165</v>
      </c>
      <c r="C167" s="39" t="s">
        <v>345</v>
      </c>
    </row>
    <row r="168" spans="1:3" ht="27.6" x14ac:dyDescent="0.3">
      <c r="A168" s="40">
        <v>17.010000000000002</v>
      </c>
      <c r="B168" s="41" t="s">
        <v>166</v>
      </c>
      <c r="C168" s="41" t="s">
        <v>346</v>
      </c>
    </row>
    <row r="169" spans="1:3" ht="27.6" x14ac:dyDescent="0.3">
      <c r="A169" s="40">
        <v>17.02</v>
      </c>
      <c r="B169" s="41" t="s">
        <v>167</v>
      </c>
      <c r="C169" s="41" t="s">
        <v>347</v>
      </c>
    </row>
    <row r="170" spans="1:3" ht="27.6" x14ac:dyDescent="0.3">
      <c r="A170" s="40">
        <v>17.03</v>
      </c>
      <c r="B170" s="41" t="s">
        <v>168</v>
      </c>
      <c r="C170" s="41" t="s">
        <v>348</v>
      </c>
    </row>
    <row r="171" spans="1:3" ht="41.4" x14ac:dyDescent="0.3">
      <c r="A171" s="40">
        <v>17.04</v>
      </c>
      <c r="B171" s="41" t="s">
        <v>169</v>
      </c>
      <c r="C171" s="41" t="s">
        <v>349</v>
      </c>
    </row>
    <row r="172" spans="1:3" ht="27.6" x14ac:dyDescent="0.3">
      <c r="A172" s="40">
        <v>17.05</v>
      </c>
      <c r="B172" s="41" t="s">
        <v>170</v>
      </c>
      <c r="C172" s="41" t="s">
        <v>350</v>
      </c>
    </row>
    <row r="173" spans="1:3" ht="41.4" x14ac:dyDescent="0.3">
      <c r="A173" s="40">
        <v>17.059999999999999</v>
      </c>
      <c r="B173" s="41" t="s">
        <v>171</v>
      </c>
      <c r="C173" s="41" t="s">
        <v>351</v>
      </c>
    </row>
    <row r="174" spans="1:3" ht="27.6" x14ac:dyDescent="0.3">
      <c r="A174" s="40">
        <v>17.07</v>
      </c>
      <c r="B174" s="41" t="s">
        <v>172</v>
      </c>
      <c r="C174" s="41" t="s">
        <v>352</v>
      </c>
    </row>
    <row r="175" spans="1:3" ht="41.4" x14ac:dyDescent="0.3">
      <c r="A175" s="40">
        <v>17.079999999999998</v>
      </c>
      <c r="B175" s="41" t="s">
        <v>173</v>
      </c>
      <c r="C175" s="41" t="s">
        <v>353</v>
      </c>
    </row>
    <row r="176" spans="1:3" ht="27.6" x14ac:dyDescent="0.3">
      <c r="A176" s="40">
        <v>17.09</v>
      </c>
      <c r="B176" s="41" t="s">
        <v>174</v>
      </c>
      <c r="C176" s="41" t="s">
        <v>354</v>
      </c>
    </row>
    <row r="177" spans="1:3" ht="27.6" x14ac:dyDescent="0.3">
      <c r="A177" s="40">
        <v>17.100000000000001</v>
      </c>
      <c r="B177" s="41" t="s">
        <v>175</v>
      </c>
      <c r="C177" s="41" t="s">
        <v>355</v>
      </c>
    </row>
    <row r="178" spans="1:3" ht="27.6" x14ac:dyDescent="0.3">
      <c r="A178" s="40">
        <v>17.11</v>
      </c>
      <c r="B178" s="41" t="s">
        <v>176</v>
      </c>
      <c r="C178" s="41" t="s">
        <v>356</v>
      </c>
    </row>
    <row r="179" spans="1:3" ht="27.6" x14ac:dyDescent="0.3">
      <c r="A179" s="40">
        <v>17.12</v>
      </c>
      <c r="B179" s="41" t="s">
        <v>177</v>
      </c>
      <c r="C179" s="41" t="s">
        <v>357</v>
      </c>
    </row>
    <row r="180" spans="1:3" ht="110.4" x14ac:dyDescent="0.3">
      <c r="A180" s="40">
        <v>17.13</v>
      </c>
      <c r="B180" s="41" t="s">
        <v>49</v>
      </c>
      <c r="C180" s="41" t="s">
        <v>383</v>
      </c>
    </row>
    <row r="181" spans="1:3" ht="15.6" x14ac:dyDescent="0.3">
      <c r="A181" s="39">
        <v>18</v>
      </c>
      <c r="B181" s="39" t="s">
        <v>178</v>
      </c>
      <c r="C181" s="39" t="s">
        <v>358</v>
      </c>
    </row>
    <row r="182" spans="1:3" ht="27.6" x14ac:dyDescent="0.3">
      <c r="A182" s="40">
        <v>18.010000000000002</v>
      </c>
      <c r="B182" s="41" t="s">
        <v>179</v>
      </c>
      <c r="C182" s="41" t="s">
        <v>364</v>
      </c>
    </row>
    <row r="183" spans="1:3" ht="27.6" x14ac:dyDescent="0.3">
      <c r="A183" s="40">
        <v>18.02</v>
      </c>
      <c r="B183" s="41" t="s">
        <v>180</v>
      </c>
      <c r="C183" s="41" t="s">
        <v>359</v>
      </c>
    </row>
    <row r="184" spans="1:3" ht="27.6" x14ac:dyDescent="0.3">
      <c r="A184" s="40">
        <v>18.03</v>
      </c>
      <c r="B184" s="41" t="s">
        <v>181</v>
      </c>
      <c r="C184" s="41" t="s">
        <v>360</v>
      </c>
    </row>
    <row r="185" spans="1:3" x14ac:dyDescent="0.3">
      <c r="A185" s="40">
        <v>18.04</v>
      </c>
      <c r="B185" s="41" t="s">
        <v>182</v>
      </c>
      <c r="C185" s="41" t="s">
        <v>361</v>
      </c>
    </row>
    <row r="186" spans="1:3" x14ac:dyDescent="0.3">
      <c r="A186" s="40">
        <v>18.05</v>
      </c>
      <c r="B186" s="41" t="s">
        <v>183</v>
      </c>
      <c r="C186" s="41" t="s">
        <v>362</v>
      </c>
    </row>
    <row r="187" spans="1:3" ht="41.4" x14ac:dyDescent="0.3">
      <c r="A187" s="40">
        <v>18.059999999999999</v>
      </c>
      <c r="B187" s="41" t="s">
        <v>184</v>
      </c>
      <c r="C187" s="41" t="s">
        <v>388</v>
      </c>
    </row>
    <row r="188" spans="1:3" ht="27.6" x14ac:dyDescent="0.3">
      <c r="A188" s="40">
        <v>18.07</v>
      </c>
      <c r="B188" s="42" t="s">
        <v>185</v>
      </c>
      <c r="C188" s="42" t="s">
        <v>363</v>
      </c>
    </row>
    <row r="189" spans="1:3" ht="110.4" x14ac:dyDescent="0.3">
      <c r="A189" s="40">
        <v>18.079999999999998</v>
      </c>
      <c r="B189" s="41" t="s">
        <v>49</v>
      </c>
      <c r="C189" s="41" t="s">
        <v>383</v>
      </c>
    </row>
    <row r="190" spans="1:3" ht="31.2" x14ac:dyDescent="0.3">
      <c r="A190" s="43">
        <v>19</v>
      </c>
      <c r="B190" s="39" t="s">
        <v>368</v>
      </c>
      <c r="C190" s="39" t="s">
        <v>365</v>
      </c>
    </row>
    <row r="191" spans="1:3" ht="41.4" x14ac:dyDescent="0.3">
      <c r="A191" s="40">
        <v>19.010000000000002</v>
      </c>
      <c r="B191" s="41" t="s">
        <v>186</v>
      </c>
      <c r="C191" s="41" t="s">
        <v>366</v>
      </c>
    </row>
    <row r="192" spans="1:3" ht="27.6" x14ac:dyDescent="0.3">
      <c r="A192" s="40">
        <v>19.020000000000003</v>
      </c>
      <c r="B192" s="41" t="s">
        <v>187</v>
      </c>
      <c r="C192" s="41" t="s">
        <v>367</v>
      </c>
    </row>
    <row r="193" spans="1:3" ht="27.6" x14ac:dyDescent="0.3">
      <c r="A193" s="40">
        <v>19.030000000000005</v>
      </c>
      <c r="B193" s="41" t="s">
        <v>188</v>
      </c>
      <c r="C193" s="41" t="s">
        <v>188</v>
      </c>
    </row>
    <row r="194" spans="1:3" ht="110.4" x14ac:dyDescent="0.3">
      <c r="A194" s="40">
        <v>19.040000000000006</v>
      </c>
      <c r="B194" s="41" t="s">
        <v>49</v>
      </c>
      <c r="C194" s="41" t="s">
        <v>383</v>
      </c>
    </row>
    <row r="195" spans="1:3" ht="31.2" x14ac:dyDescent="0.3">
      <c r="A195" s="43">
        <v>20</v>
      </c>
      <c r="B195" s="39" t="s">
        <v>200</v>
      </c>
      <c r="C195" s="39" t="s">
        <v>369</v>
      </c>
    </row>
    <row r="196" spans="1:3" ht="27.6" x14ac:dyDescent="0.3">
      <c r="A196" s="40">
        <v>20.010000000000002</v>
      </c>
      <c r="B196" s="41" t="s">
        <v>189</v>
      </c>
      <c r="C196" s="41" t="s">
        <v>370</v>
      </c>
    </row>
    <row r="197" spans="1:3" ht="27.6" x14ac:dyDescent="0.3">
      <c r="A197" s="40">
        <v>20.020000000000003</v>
      </c>
      <c r="B197" s="41" t="s">
        <v>190</v>
      </c>
      <c r="C197" s="41" t="s">
        <v>371</v>
      </c>
    </row>
    <row r="198" spans="1:3" ht="110.4" x14ac:dyDescent="0.3">
      <c r="A198" s="40">
        <v>20.030000000000005</v>
      </c>
      <c r="B198" s="41" t="s">
        <v>49</v>
      </c>
      <c r="C198" s="41" t="s">
        <v>383</v>
      </c>
    </row>
    <row r="199" spans="1:3" ht="15.6" x14ac:dyDescent="0.3">
      <c r="A199" s="39">
        <v>21</v>
      </c>
      <c r="B199" s="39" t="s">
        <v>201</v>
      </c>
      <c r="C199" s="39" t="s">
        <v>372</v>
      </c>
    </row>
    <row r="200" spans="1:3" x14ac:dyDescent="0.3">
      <c r="A200" s="40">
        <v>21.01</v>
      </c>
      <c r="B200" s="41" t="s">
        <v>191</v>
      </c>
      <c r="C200" s="41" t="s">
        <v>373</v>
      </c>
    </row>
    <row r="201" spans="1:3" x14ac:dyDescent="0.3">
      <c r="A201" s="40">
        <v>21.020000000000003</v>
      </c>
      <c r="B201" s="41" t="s">
        <v>192</v>
      </c>
      <c r="C201" s="41" t="s">
        <v>374</v>
      </c>
    </row>
    <row r="202" spans="1:3" x14ac:dyDescent="0.3">
      <c r="A202" s="40">
        <v>21.030000000000005</v>
      </c>
      <c r="B202" s="41" t="s">
        <v>193</v>
      </c>
      <c r="C202" s="41" t="s">
        <v>375</v>
      </c>
    </row>
    <row r="203" spans="1:3" x14ac:dyDescent="0.3">
      <c r="A203" s="40">
        <v>21.040000000000006</v>
      </c>
      <c r="B203" s="41" t="s">
        <v>194</v>
      </c>
      <c r="C203" s="41" t="s">
        <v>376</v>
      </c>
    </row>
    <row r="204" spans="1:3" ht="110.4" x14ac:dyDescent="0.3">
      <c r="A204" s="40">
        <v>21.050000000000008</v>
      </c>
      <c r="B204" s="41" t="s">
        <v>49</v>
      </c>
      <c r="C204" s="41" t="s">
        <v>383</v>
      </c>
    </row>
    <row r="205" spans="1:3" ht="15.6" x14ac:dyDescent="0.3">
      <c r="A205" s="39">
        <v>22</v>
      </c>
      <c r="B205" s="39" t="s">
        <v>195</v>
      </c>
      <c r="C205" s="39" t="s">
        <v>377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4</vt:i4>
      </vt:variant>
      <vt:variant>
        <vt:lpstr>Named Ranges</vt:lpstr>
      </vt:variant>
      <vt:variant>
        <vt:i4>9</vt:i4>
      </vt:variant>
    </vt:vector>
  </HeadingPairs>
  <TitlesOfParts>
    <vt:vector size="13" baseType="lpstr">
      <vt:lpstr>PL.06-REV.02</vt:lpstr>
      <vt:lpstr>PL.07-REV.01</vt:lpstr>
      <vt:lpstr>TATIL</vt:lpstr>
      <vt:lpstr>TaskLang</vt:lpstr>
      <vt:lpstr>Display_Week</vt:lpstr>
      <vt:lpstr>'PL.06-REV.02'!Print_Area</vt:lpstr>
      <vt:lpstr>'PL.07-REV.01'!Print_Area</vt:lpstr>
      <vt:lpstr>'PL.06-REV.02'!Print_Titles</vt:lpstr>
      <vt:lpstr>'PL.07-REV.01'!Print_Titles</vt:lpstr>
      <vt:lpstr>Project_Start</vt:lpstr>
      <vt:lpstr>'PL.07-REV.01'!task_end</vt:lpstr>
      <vt:lpstr>'PL.07-REV.01'!task_progress</vt:lpstr>
      <vt:lpstr>'PL.07-REV.01'!task_start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2021-11-22T06:09:32Z</dcterms:modified>
</cp:coreProperties>
</file>