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orkspaces\python\copt\"/>
    </mc:Choice>
  </mc:AlternateContent>
  <xr:revisionPtr revIDLastSave="0" documentId="13_ncr:1_{4DA5D0F5-D954-4712-935E-FE6AAB6E1F17}" xr6:coauthVersionLast="36" xr6:coauthVersionMax="46" xr10:uidLastSave="{00000000-0000-0000-0000-000000000000}"/>
  <bookViews>
    <workbookView xWindow="0" yWindow="465" windowWidth="25605" windowHeight="14655" activeTab="3" xr2:uid="{52A98BD8-4E11-A341-8E33-FFC30D64FA33}"/>
  </bookViews>
  <sheets>
    <sheet name="cases" sheetId="1" r:id="rId1"/>
    <sheet name="case-value-duration" sheetId="2" r:id="rId2"/>
    <sheet name="case-value-duration-with_RL" sheetId="4" r:id="rId3"/>
    <sheet name="case-value-duration-betterment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5" l="1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27" i="4" l="1"/>
  <c r="U27" i="4"/>
  <c r="S27" i="4"/>
  <c r="Q27" i="4"/>
  <c r="O27" i="4"/>
  <c r="M27" i="4"/>
  <c r="K27" i="4"/>
  <c r="I27" i="4"/>
  <c r="G27" i="4"/>
  <c r="E27" i="4"/>
  <c r="C27" i="4"/>
  <c r="W26" i="4"/>
  <c r="U26" i="4"/>
  <c r="S26" i="4"/>
  <c r="Q26" i="4"/>
  <c r="O26" i="4"/>
  <c r="M26" i="4"/>
  <c r="K26" i="4"/>
  <c r="I26" i="4"/>
  <c r="G26" i="4"/>
  <c r="E26" i="4"/>
  <c r="C26" i="4"/>
  <c r="W24" i="4"/>
  <c r="U24" i="4"/>
  <c r="S24" i="4"/>
  <c r="Q24" i="4"/>
  <c r="O24" i="4"/>
  <c r="M24" i="4"/>
  <c r="K24" i="4"/>
  <c r="I24" i="4"/>
  <c r="G24" i="4"/>
  <c r="E24" i="4"/>
  <c r="C24" i="4"/>
  <c r="W23" i="4"/>
  <c r="U23" i="4"/>
  <c r="S23" i="4"/>
  <c r="Q23" i="4"/>
  <c r="O23" i="4"/>
  <c r="M23" i="4"/>
  <c r="K23" i="4"/>
  <c r="I23" i="4"/>
  <c r="G23" i="4"/>
  <c r="E23" i="4"/>
  <c r="C23" i="4"/>
  <c r="W21" i="4"/>
  <c r="U21" i="4"/>
  <c r="S21" i="4"/>
  <c r="Q21" i="4"/>
  <c r="O21" i="4"/>
  <c r="M21" i="4"/>
  <c r="K21" i="4"/>
  <c r="I21" i="4"/>
  <c r="G21" i="4"/>
  <c r="E21" i="4"/>
  <c r="C21" i="4"/>
  <c r="W20" i="4"/>
  <c r="U20" i="4"/>
  <c r="S20" i="4"/>
  <c r="O20" i="4"/>
  <c r="Q20" i="4"/>
  <c r="M20" i="4"/>
  <c r="K20" i="4"/>
  <c r="I20" i="4"/>
  <c r="G20" i="4"/>
  <c r="E20" i="4"/>
  <c r="C20" i="4"/>
  <c r="E18" i="4"/>
  <c r="C18" i="4"/>
  <c r="Q14" i="4"/>
  <c r="D9" i="4"/>
  <c r="C15" i="4" s="1"/>
  <c r="D11" i="4"/>
  <c r="E11" i="4"/>
  <c r="E17" i="4" s="1"/>
  <c r="F11" i="4"/>
  <c r="G11" i="4"/>
  <c r="G17" i="4" s="1"/>
  <c r="H11" i="4"/>
  <c r="G18" i="4" s="1"/>
  <c r="I11" i="4"/>
  <c r="I17" i="4" s="1"/>
  <c r="J11" i="4"/>
  <c r="I18" i="4" s="1"/>
  <c r="K11" i="4"/>
  <c r="K17" i="4" s="1"/>
  <c r="L11" i="4"/>
  <c r="K18" i="4" s="1"/>
  <c r="M11" i="4"/>
  <c r="M17" i="4" s="1"/>
  <c r="N11" i="4"/>
  <c r="M18" i="4" s="1"/>
  <c r="O11" i="4"/>
  <c r="O17" i="4" s="1"/>
  <c r="P11" i="4"/>
  <c r="O18" i="4" s="1"/>
  <c r="Q11" i="4"/>
  <c r="Q17" i="4" s="1"/>
  <c r="R11" i="4"/>
  <c r="Q18" i="4" s="1"/>
  <c r="S11" i="4"/>
  <c r="S17" i="4" s="1"/>
  <c r="T11" i="4"/>
  <c r="S18" i="4" s="1"/>
  <c r="U11" i="4"/>
  <c r="U17" i="4" s="1"/>
  <c r="V11" i="4"/>
  <c r="U18" i="4" s="1"/>
  <c r="W11" i="4"/>
  <c r="W17" i="4" s="1"/>
  <c r="X11" i="4"/>
  <c r="W18" i="4" s="1"/>
  <c r="C11" i="4"/>
  <c r="C17" i="4" s="1"/>
  <c r="E9" i="4"/>
  <c r="E14" i="4" s="1"/>
  <c r="F9" i="4"/>
  <c r="E15" i="4" s="1"/>
  <c r="G9" i="4"/>
  <c r="G14" i="4" s="1"/>
  <c r="H9" i="4"/>
  <c r="G15" i="4" s="1"/>
  <c r="I9" i="4"/>
  <c r="I14" i="4" s="1"/>
  <c r="J9" i="4"/>
  <c r="I15" i="4" s="1"/>
  <c r="K9" i="4"/>
  <c r="K14" i="4" s="1"/>
  <c r="L9" i="4"/>
  <c r="K15" i="4" s="1"/>
  <c r="M9" i="4"/>
  <c r="M14" i="4" s="1"/>
  <c r="N9" i="4"/>
  <c r="M15" i="4" s="1"/>
  <c r="O9" i="4"/>
  <c r="O14" i="4" s="1"/>
  <c r="P9" i="4"/>
  <c r="O15" i="4" s="1"/>
  <c r="Q9" i="4"/>
  <c r="R9" i="4"/>
  <c r="Q15" i="4" s="1"/>
  <c r="S9" i="4"/>
  <c r="S14" i="4" s="1"/>
  <c r="T9" i="4"/>
  <c r="S15" i="4" s="1"/>
  <c r="U9" i="4"/>
  <c r="U14" i="4" s="1"/>
  <c r="V9" i="4"/>
  <c r="U15" i="4" s="1"/>
  <c r="W9" i="4"/>
  <c r="W14" i="4" s="1"/>
  <c r="X9" i="4"/>
  <c r="W15" i="4" s="1"/>
  <c r="C9" i="4"/>
  <c r="C14" i="4" s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1" i="2"/>
  <c r="D9" i="2"/>
  <c r="E9" i="2"/>
  <c r="F9" i="2"/>
  <c r="G9" i="2"/>
  <c r="H9" i="2"/>
  <c r="I9" i="2"/>
  <c r="J9" i="2"/>
  <c r="K9" i="2"/>
  <c r="L9" i="2"/>
  <c r="M9" i="2"/>
  <c r="N9" i="2"/>
  <c r="O9" i="2"/>
  <c r="P9" i="2"/>
  <c r="C9" i="2"/>
</calcChain>
</file>

<file path=xl/sharedStrings.xml><?xml version="1.0" encoding="utf-8"?>
<sst xmlns="http://schemas.openxmlformats.org/spreadsheetml/2006/main" count="164" uniqueCount="63">
  <si>
    <t>case2</t>
  </si>
  <si>
    <t>value</t>
  </si>
  <si>
    <t>duration</t>
  </si>
  <si>
    <t>case1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</si>
  <si>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</si>
  <si>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</si>
  <si>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</si>
  <si>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</si>
  <si>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</si>
  <si>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</si>
  <si>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</si>
  <si>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</si>
  <si>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</si>
  <si>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</si>
  <si>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</si>
  <si>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</si>
  <si>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CPLEX_MIP SOLVER</t>
  </si>
  <si>
    <t>GREEDY SOLVER</t>
  </si>
  <si>
    <t>LP_REL_GREEDY SOLVER</t>
  </si>
  <si>
    <t>value-diff</t>
  </si>
  <si>
    <t>{'C': 2, 'U': 100, 'H': 3, 'D': 7, 'I': 3, 'P': 3}</t>
  </si>
  <si>
    <t>{'C': 5, 'U': 100, 'H': 3, 'D': 7, 'I': 3, 'P': 3}</t>
  </si>
  <si>
    <t>{'C': 5, 'U': 200, 'H': 3, 'D': 7, 'I': 3, 'P': 3}</t>
  </si>
  <si>
    <t>{'C': 5, 'U': 1000, 'H': 3, 'D': 7, 'I': 3, 'P': 3}</t>
  </si>
  <si>
    <t>{'C': 10, 'U': 1000, 'H': 3, 'D': 7, 'I': 3, 'P': 3}</t>
  </si>
  <si>
    <t>{'C': 10, 'U': 2000, 'H': 3, 'D': 7, 'I': 3, 'P': 3}</t>
  </si>
  <si>
    <t>{'C': 10, 'U': 3000, 'H': 3, 'D': 7, 'I': 3, 'P': 3}</t>
  </si>
  <si>
    <t>{'C': 10, 'U': 4000, 'H': 3, 'D': 7, 'I': 3, 'P': 3}</t>
  </si>
  <si>
    <t>{'C': 10, 'U': 5000, 'H': 3, 'D': 7, 'I': 3, 'P': 3}</t>
  </si>
  <si>
    <t>{'C': 20, 'U': 10000, 'H': 3, 'D': 7, 'I': 3, 'P': 3}</t>
  </si>
  <si>
    <t>{'C': 20, 'U': 20000, 'H': 3, 'D': 7, 'I': 3, 'P': 3}</t>
  </si>
  <si>
    <t>{'C': 20, 'U': 30000, 'H': 3, 'D': 7, 'I': 3, 'P': 3}</t>
  </si>
  <si>
    <t>{'C': 20, 'U': 40000, 'H': 3, 'D': 7, 'I': 3, 'P': 3}</t>
  </si>
  <si>
    <t>{'C': 20, 'U': 50000, 'H': 3, 'D': 7, 'I': 3, 'P': 3}</t>
  </si>
  <si>
    <t>LOW</t>
  </si>
  <si>
    <t>LOW-MEDIUM</t>
  </si>
  <si>
    <t>MODERATE</t>
  </si>
  <si>
    <t>C</t>
  </si>
  <si>
    <t>U</t>
  </si>
  <si>
    <t>H</t>
  </si>
  <si>
    <t>D</t>
  </si>
  <si>
    <t>#variables</t>
  </si>
  <si>
    <t>case-real</t>
  </si>
  <si>
    <t>VERY-HIGH</t>
  </si>
  <si>
    <t>ph1</t>
  </si>
  <si>
    <t>ph2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</si>
  <si>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</si>
  <si>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</si>
  <si>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</si>
  <si>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</si>
  <si>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</si>
  <si>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</si>
  <si>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</si>
  <si>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</si>
  <si>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</si>
  <si>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</si>
  <si>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</si>
  <si>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GREEDY HEURISTIC</t>
  </si>
  <si>
    <t>LP_REL GREEDY HEURISTIC</t>
  </si>
  <si>
    <t>ph1-vd%</t>
  </si>
  <si>
    <t>ph2-vd%</t>
  </si>
  <si>
    <t>ph1-dur</t>
  </si>
  <si>
    <t>ph2-dur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</si>
</sst>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64" fontId="0" fillId="2" borderId="0" xfId="1" applyFont="1" applyFill="1"/>
    <xf numFmtId="0" fontId="0" fillId="3" borderId="0" xfId="0" applyFill="1"/>
    <xf numFmtId="164" fontId="0" fillId="3" borderId="0" xfId="1" applyFont="1" applyFill="1"/>
    <xf numFmtId="0" fontId="0" fillId="4" borderId="0" xfId="0" applyFill="1"/>
    <xf numFmtId="164" fontId="0" fillId="4" borderId="0" xfId="1" applyFont="1" applyFill="1"/>
    <xf numFmtId="0" fontId="0" fillId="5" borderId="0" xfId="0" applyFill="1"/>
    <xf numFmtId="164" fontId="0" fillId="5" borderId="0" xfId="1" applyFont="1" applyFill="1"/>
    <xf numFmtId="0" fontId="0" fillId="0" borderId="0" xfId="0" applyBorder="1" applyAlignment="1">
      <alignment horizontal="center" vertical="center"/>
    </xf>
    <xf numFmtId="1" fontId="3" fillId="0" borderId="0" xfId="1" applyNumberFormat="1" applyFont="1" applyBorder="1"/>
    <xf numFmtId="4" fontId="0" fillId="0" borderId="0" xfId="0" applyNumberFormat="1" applyBorder="1"/>
    <xf numFmtId="4" fontId="0" fillId="0" borderId="0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Border="1"/>
    <xf numFmtId="4" fontId="0" fillId="0" borderId="0" xfId="0" applyNumberFormat="1" applyFont="1" applyBorder="1"/>
    <xf numFmtId="0" fontId="0" fillId="0" borderId="0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Diff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'case-value-duration'!$C$9:$P$9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0.28331679676410071</c:v>
                </c:pt>
                <c:pt idx="5">
                  <c:v>6.6721378395387205</c:v>
                </c:pt>
                <c:pt idx="6">
                  <c:v>1.4825105598988066E-2</c:v>
                </c:pt>
                <c:pt idx="7">
                  <c:v>0.21084435931048381</c:v>
                </c:pt>
                <c:pt idx="8">
                  <c:v>0.12111948505301814</c:v>
                </c:pt>
                <c:pt idx="9">
                  <c:v>4.0020902606961082</c:v>
                </c:pt>
                <c:pt idx="10">
                  <c:v>8.8497113987194301E-2</c:v>
                </c:pt>
                <c:pt idx="11">
                  <c:v>16.735867692541735</c:v>
                </c:pt>
                <c:pt idx="12">
                  <c:v>2.5065027300464802E-2</c:v>
                </c:pt>
                <c:pt idx="13">
                  <c:v>2.4661736476073174E-2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7-CE4C-A597-FD62F475CAA5}"/>
            </c:ext>
          </c:extLst>
        </c:ser>
        <c:ser>
          <c:idx val="2"/>
          <c:order val="1"/>
          <c:tx>
            <c:strRef>
              <c:f>'case-value-duration'!$A$7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'case-value-duration'!$C$11:$P$11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1.0851631997006446</c:v>
                </c:pt>
                <c:pt idx="6">
                  <c:v>2.3672346037093849E-2</c:v>
                </c:pt>
                <c:pt idx="7">
                  <c:v>0</c:v>
                </c:pt>
                <c:pt idx="8">
                  <c:v>0</c:v>
                </c:pt>
                <c:pt idx="9">
                  <c:v>2.3495459874602515E-2</c:v>
                </c:pt>
                <c:pt idx="10">
                  <c:v>4.1650458033726358E-3</c:v>
                </c:pt>
                <c:pt idx="11">
                  <c:v>7.0374062210216401E-2</c:v>
                </c:pt>
                <c:pt idx="12">
                  <c:v>1.1870917907007463E-3</c:v>
                </c:pt>
                <c:pt idx="13">
                  <c:v>1.0179336691022478E-2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7-CE4C-A597-FD62F475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73535"/>
        <c:axId val="1407712847"/>
      </c:lineChart>
      <c:catAx>
        <c:axId val="140787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7712847"/>
        <c:crosses val="autoZero"/>
        <c:auto val="1"/>
        <c:lblAlgn val="ctr"/>
        <c:lblOffset val="100"/>
        <c:noMultiLvlLbl val="0"/>
      </c:catAx>
      <c:valAx>
        <c:axId val="14077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78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'case-value-duration'!$A$3</c:f>
              <c:strCache>
                <c:ptCount val="1"/>
                <c:pt idx="0">
                  <c:v>CPLEX_MIP SOLVER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'case-value-duration'!$C$3:$P$3</c:f>
              <c:numCache>
                <c:formatCode>General</c:formatCode>
                <c:ptCount val="14"/>
                <c:pt idx="0">
                  <c:v>1.2028000000000001</c:v>
                </c:pt>
                <c:pt idx="1">
                  <c:v>1.5958000000000001</c:v>
                </c:pt>
                <c:pt idx="2">
                  <c:v>3.2227000000000001</c:v>
                </c:pt>
                <c:pt idx="3">
                  <c:v>15.134600000000001</c:v>
                </c:pt>
                <c:pt idx="4">
                  <c:v>33.383299999999998</c:v>
                </c:pt>
                <c:pt idx="5">
                  <c:v>78.877899999999997</c:v>
                </c:pt>
                <c:pt idx="6">
                  <c:v>147.7841</c:v>
                </c:pt>
                <c:pt idx="7">
                  <c:v>177.45509999999999</c:v>
                </c:pt>
                <c:pt idx="8">
                  <c:v>367.6678</c:v>
                </c:pt>
                <c:pt idx="9">
                  <c:v>1381.5458000000001</c:v>
                </c:pt>
                <c:pt idx="10">
                  <c:v>1676.1964</c:v>
                </c:pt>
                <c:pt idx="11">
                  <c:v>8917.5635000000002</c:v>
                </c:pt>
                <c:pt idx="12">
                  <c:v>8204.8333999999995</c:v>
                </c:pt>
                <c:pt idx="13">
                  <c:v>43721.7264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1-6A49-8F3C-C59ADF3E6278}"/>
            </c:ext>
          </c:extLst>
        </c:ser>
        <c:ser>
          <c:idx val="1"/>
          <c:order val="1"/>
          <c:tx>
            <c:strRef>
              <c:f>'case-value-duration'!$A$5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'case-value-duration'!$C$5:$P$5</c:f>
              <c:numCache>
                <c:formatCode>General</c:formatCode>
                <c:ptCount val="14"/>
                <c:pt idx="0">
                  <c:v>0.15190000000000001</c:v>
                </c:pt>
                <c:pt idx="1">
                  <c:v>0.33410000000000001</c:v>
                </c:pt>
                <c:pt idx="2">
                  <c:v>0.58350000000000002</c:v>
                </c:pt>
                <c:pt idx="3">
                  <c:v>3.2637999999999998</c:v>
                </c:pt>
                <c:pt idx="4">
                  <c:v>6.2447999999999997</c:v>
                </c:pt>
                <c:pt idx="5">
                  <c:v>13.1715</c:v>
                </c:pt>
                <c:pt idx="6">
                  <c:v>14.8908</c:v>
                </c:pt>
                <c:pt idx="7">
                  <c:v>29.8888</c:v>
                </c:pt>
                <c:pt idx="8">
                  <c:v>34.405900000000003</c:v>
                </c:pt>
                <c:pt idx="9">
                  <c:v>344.83260000000001</c:v>
                </c:pt>
                <c:pt idx="10">
                  <c:v>911.22019999999998</c:v>
                </c:pt>
                <c:pt idx="11">
                  <c:v>1925.4408000000001</c:v>
                </c:pt>
                <c:pt idx="12">
                  <c:v>4807.0272000000004</c:v>
                </c:pt>
                <c:pt idx="13">
                  <c:v>5700.4705000000004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1-6A49-8F3C-C59ADF3E6278}"/>
            </c:ext>
          </c:extLst>
        </c:ser>
        <c:ser>
          <c:idx val="2"/>
          <c:order val="2"/>
          <c:tx>
            <c:strRef>
              <c:f>'case-value-duration'!$A$7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'case-value-duration'!$C$7:$P$7</c:f>
              <c:numCache>
                <c:formatCode>General</c:formatCode>
                <c:ptCount val="14"/>
                <c:pt idx="0">
                  <c:v>0.88049999999999995</c:v>
                </c:pt>
                <c:pt idx="1">
                  <c:v>1.5106999999999999</c:v>
                </c:pt>
                <c:pt idx="2">
                  <c:v>2.7442000000000002</c:v>
                </c:pt>
                <c:pt idx="3">
                  <c:v>14.926299999999999</c:v>
                </c:pt>
                <c:pt idx="4">
                  <c:v>28.4282</c:v>
                </c:pt>
                <c:pt idx="5">
                  <c:v>109.7368</c:v>
                </c:pt>
                <c:pt idx="6">
                  <c:v>92.779899999999998</c:v>
                </c:pt>
                <c:pt idx="7">
                  <c:v>122.5116</c:v>
                </c:pt>
                <c:pt idx="8">
                  <c:v>148.89150000000001</c:v>
                </c:pt>
                <c:pt idx="9">
                  <c:v>632.41570000000002</c:v>
                </c:pt>
                <c:pt idx="10">
                  <c:v>1440.8951</c:v>
                </c:pt>
                <c:pt idx="11">
                  <c:v>4512.4215999999997</c:v>
                </c:pt>
                <c:pt idx="12">
                  <c:v>4919.4901</c:v>
                </c:pt>
                <c:pt idx="13">
                  <c:v>8466.2450000000008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A1-6A49-8F3C-C59ADF3E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445503"/>
        <c:axId val="1376863087"/>
      </c:lineChart>
      <c:catAx>
        <c:axId val="137744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6863087"/>
        <c:crosses val="autoZero"/>
        <c:auto val="1"/>
        <c:lblAlgn val="ctr"/>
        <c:lblOffset val="100"/>
        <c:noMultiLvlLbl val="0"/>
      </c:catAx>
      <c:valAx>
        <c:axId val="13768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74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Diff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'case-value-duration-with_RL'!$A$15:$B$15</c:f>
              <c:strCache>
                <c:ptCount val="2"/>
                <c:pt idx="0">
                  <c:v>GREEDY HEURISTIC</c:v>
                </c:pt>
                <c:pt idx="1">
                  <c:v>ph2-vd%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'case-value-duration-with_RL'!$C$15:$X$15</c15:sqref>
                  </c15:fullRef>
                </c:ext>
              </c:extLst>
              <c:f>('case-value-duration-with_RL'!$C$15,'case-value-duration-with_RL'!$E$15,'case-value-duration-with_RL'!$G$15,'case-value-duration-with_RL'!$I$15,'case-value-duration-with_RL'!$K$15,'case-value-duration-with_RL'!$M$15,'case-value-duration-with_RL'!$O$15,'case-value-duration-with_RL'!$Q$15,'case-value-duration-with_RL'!$S$15,'case-value-duration-with_RL'!$U$15,'case-value-duration-with_RL'!$W$15)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0.28527957398250287</c:v>
                </c:pt>
                <c:pt idx="3">
                  <c:v>0</c:v>
                </c:pt>
                <c:pt idx="4">
                  <c:v>3.6421027072963456E-3</c:v>
                </c:pt>
                <c:pt idx="5">
                  <c:v>6.0101272646758694</c:v>
                </c:pt>
                <c:pt idx="6">
                  <c:v>0.37049121158992121</c:v>
                </c:pt>
                <c:pt idx="7">
                  <c:v>0.32767972407946205</c:v>
                </c:pt>
                <c:pt idx="8">
                  <c:v>1.020697822329222</c:v>
                </c:pt>
                <c:pt idx="9">
                  <c:v>0.42935501588230851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0-1248-B57E-76E4326288E2}"/>
            </c:ext>
          </c:extLst>
        </c:ser>
        <c:ser>
          <c:idx val="3"/>
          <c:order val="3"/>
          <c:tx>
            <c:strRef>
              <c:f>'case-value-duration-with_RL'!$A$18:$B$18</c:f>
              <c:strCache>
                <c:ptCount val="2"/>
                <c:pt idx="0">
                  <c:v>LP_REL GREEDY HEURISTIC</c:v>
                </c:pt>
                <c:pt idx="1">
                  <c:v>ph2-vd%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'case-value-duration-with_RL'!$C$18:$X$18</c15:sqref>
                  </c15:fullRef>
                </c:ext>
              </c:extLst>
              <c:f>('case-value-duration-with_RL'!$C$18,'case-value-duration-with_RL'!$E$18,'case-value-duration-with_RL'!$G$18,'case-value-duration-with_RL'!$I$18,'case-value-duration-with_RL'!$K$18,'case-value-duration-with_RL'!$M$18,'case-value-duration-with_RL'!$O$18,'case-value-duration-with_RL'!$Q$18,'case-value-duration-with_RL'!$S$18,'case-value-duration-with_RL'!$U$18,'case-value-duration-with_RL'!$W$18)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0.28803018926047863</c:v>
                </c:pt>
                <c:pt idx="6">
                  <c:v>0</c:v>
                </c:pt>
                <c:pt idx="7">
                  <c:v>3.3177421530279964E-2</c:v>
                </c:pt>
                <c:pt idx="8">
                  <c:v>1.6827101290370412E-2</c:v>
                </c:pt>
                <c:pt idx="9">
                  <c:v>8.688465751412652E-3</c:v>
                </c:pt>
                <c:pt idx="10">
                  <c:v>5.6246789245780558E-3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0-1248-B57E-76E43262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187504"/>
        <c:axId val="994348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'case-value-duration-with_RL'!$A$14:$B$14</c15:sqref>
                        </c15:formulaRef>
                      </c:ext>
                    </c:extLst>
                    <c:strCache>
                      <c:ptCount val="2"/>
                      <c:pt idx="0">
                        <c:v>GREEDY HEURISTIC</c:v>
                      </c:pt>
                      <c:pt idx="1">
                        <c:v>ph1-vd%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'case-value-duration-with_RL'!$C$1:$X$1</c15:sqref>
                        </c15:fullRef>
                        <c15:formulaRef>
                          <c15:sqre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15:sqref>
                        </c15:formulaRef>
                      </c:ext>
                    </c:extLst>
                    <c:strCache>
                      <c:ptCount val="11"/>
                      <c:pt idx="0">
                        <c:v>case 1</c:v>
                      </c:pt>
                      <c:pt idx="1">
                        <c:v>case 2</c:v>
                      </c:pt>
                      <c:pt idx="2">
                        <c:v>case 3</c:v>
                      </c:pt>
                      <c:pt idx="3">
                        <c:v>case 4</c:v>
                      </c:pt>
                      <c:pt idx="4">
                        <c:v>case 5</c:v>
                      </c:pt>
                      <c:pt idx="5">
                        <c:v>case 6</c:v>
                      </c:pt>
                      <c:pt idx="6">
                        <c:v>case 7</c:v>
                      </c:pt>
                      <c:pt idx="7">
                        <c:v>case 8</c:v>
                      </c:pt>
                      <c:pt idx="8">
                        <c:v>case 9</c:v>
                      </c:pt>
                      <c:pt idx="9">
                        <c:v>case 10</c:v>
                      </c:pt>
                      <c:pt idx="10">
                        <c:v>case 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'case-value-duration-with_RL'!$C$14:$X$14</c15:sqref>
                        </c15:fullRef>
                        <c15:formulaRef>
                          <c15:sqref>('case-value-duration-with_RL'!$C$14,'case-value-duration-with_RL'!$E$14,'case-value-duration-with_RL'!$G$14,'case-value-duration-with_RL'!$I$14,'case-value-duration-with_RL'!$K$14,'case-value-duration-with_RL'!$M$14,'case-value-duration-with_RL'!$O$14,'case-value-duration-with_RL'!$Q$14,'case-value-duration-with_RL'!$S$14,'case-value-duration-with_RL'!$U$14,'case-value-duration-with_RL'!$W$14)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0.28527957398250287</c:v>
                      </c:pt>
                      <c:pt idx="3">
                        <c:v>0</c:v>
                      </c:pt>
                      <c:pt idx="4">
                        <c:v>3.6421027072963456E-3</c:v>
                      </c:pt>
                      <c:pt idx="5">
                        <c:v>6.0101272646758694</c:v>
                      </c:pt>
                      <c:pt idx="6">
                        <c:v>0.37049121158992121</c:v>
                      </c:pt>
                      <c:pt idx="7">
                        <c:v>0.32912008246667857</c:v>
                      </c:pt>
                      <c:pt idx="8">
                        <c:v>1.020697822329222</c:v>
                      </c:pt>
                      <c:pt idx="9">
                        <c:v>0.42842809710485213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80-1248-B57E-76E4326288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'case-value-duration-with_RL'!$A$17:$B$17</c15:sqref>
                        </c15:formulaRef>
                      </c:ext>
                    </c:extLst>
                    <c:strCache>
                      <c:ptCount val="2"/>
                      <c:pt idx="0">
                        <c:v>LP_REL GREEDY HEURISTIC</c:v>
                      </c:pt>
                      <c:pt idx="1">
                        <c:v>ph1-vd%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'case-value-duration-with_RL'!$C$1:$X$1</c15:sqref>
                        </c15:fullRef>
                        <c15:formulaRef>
                          <c15:sqre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15:sqref>
                        </c15:formulaRef>
                      </c:ext>
                    </c:extLst>
                    <c:strCache>
                      <c:ptCount val="11"/>
                      <c:pt idx="0">
                        <c:v>case 1</c:v>
                      </c:pt>
                      <c:pt idx="1">
                        <c:v>case 2</c:v>
                      </c:pt>
                      <c:pt idx="2">
                        <c:v>case 3</c:v>
                      </c:pt>
                      <c:pt idx="3">
                        <c:v>case 4</c:v>
                      </c:pt>
                      <c:pt idx="4">
                        <c:v>case 5</c:v>
                      </c:pt>
                      <c:pt idx="5">
                        <c:v>case 6</c:v>
                      </c:pt>
                      <c:pt idx="6">
                        <c:v>case 7</c:v>
                      </c:pt>
                      <c:pt idx="7">
                        <c:v>case 8</c:v>
                      </c:pt>
                      <c:pt idx="8">
                        <c:v>case 9</c:v>
                      </c:pt>
                      <c:pt idx="9">
                        <c:v>case 10</c:v>
                      </c:pt>
                      <c:pt idx="10">
                        <c:v>case 11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'case-value-duration-with_RL'!$C$17:$X$17</c15:sqref>
                        </c15:fullRef>
                        <c15:formulaRef>
                          <c15:sqref>('case-value-duration-with_RL'!$C$17,'case-value-duration-with_RL'!$E$17,'case-value-duration-with_RL'!$G$17,'case-value-duration-with_RL'!$I$17,'case-value-duration-with_RL'!$K$17,'case-value-duration-with_RL'!$M$17,'case-value-duration-with_RL'!$O$17,'case-value-duration-with_RL'!$Q$17,'case-value-duration-with_RL'!$S$17,'case-value-duration-with_RL'!$U$17,'case-value-duration-with_RL'!$W$17)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0.27955871310575869</c:v>
                      </c:pt>
                      <c:pt idx="6">
                        <c:v>0</c:v>
                      </c:pt>
                      <c:pt idx="7">
                        <c:v>2.1435556047957841E-2</c:v>
                      </c:pt>
                      <c:pt idx="8">
                        <c:v>0</c:v>
                      </c:pt>
                      <c:pt idx="9">
                        <c:v>-9.3091571075414514E-4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C80-1248-B57E-76E4326288E2}"/>
                  </c:ext>
                </c:extLst>
              </c15:ser>
            </c15:filteredLineSeries>
          </c:ext>
        </c:extLst>
      </c:lineChart>
      <c:catAx>
        <c:axId val="9971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4348384"/>
        <c:crosses val="autoZero"/>
        <c:auto val="1"/>
        <c:lblAlgn val="ctr"/>
        <c:lblOffset val="100"/>
        <c:noMultiLvlLbl val="0"/>
      </c:catAx>
      <c:valAx>
        <c:axId val="994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71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durations</a:t>
            </a:r>
          </a:p>
          <a:p>
            <a:pPr>
              <a:defRPr/>
            </a:pP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'case-value-duration-with_RL'!$A$21:$B$21</c:f>
              <c:strCache>
                <c:ptCount val="2"/>
                <c:pt idx="0">
                  <c:v>GREEDY HEURISTIC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'case-value-duration-with_RL'!$C$21:$X$21</c15:sqref>
                  </c15:fullRef>
                </c:ext>
              </c:extLst>
              <c:f>('case-value-duration-with_RL'!$C$21,'case-value-duration-with_RL'!$E$21,'case-value-duration-with_RL'!$G$21,'case-value-duration-with_RL'!$I$21,'case-value-duration-with_RL'!$K$21,'case-value-duration-with_RL'!$M$21,'case-value-duration-with_RL'!$O$21,'case-value-duration-with_RL'!$Q$21,'case-value-duration-with_RL'!$S$21,'case-value-duration-with_RL'!$U$21,'case-value-duration-with_RL'!$W$21)</c:f>
              <c:numCache>
                <c:formatCode>#,##0.00</c:formatCode>
                <c:ptCount val="11"/>
                <c:pt idx="0">
                  <c:v>0.39979999999999999</c:v>
                </c:pt>
                <c:pt idx="1">
                  <c:v>1.1163000000000001</c:v>
                </c:pt>
                <c:pt idx="2">
                  <c:v>1.3845000000000001</c:v>
                </c:pt>
                <c:pt idx="3">
                  <c:v>8.7070000000000007</c:v>
                </c:pt>
                <c:pt idx="4">
                  <c:v>14.837</c:v>
                </c:pt>
                <c:pt idx="5">
                  <c:v>35.283999999999999</c:v>
                </c:pt>
                <c:pt idx="6">
                  <c:v>33.219700000000003</c:v>
                </c:pt>
                <c:pt idx="7">
                  <c:v>63.618000000000002</c:v>
                </c:pt>
                <c:pt idx="8">
                  <c:v>61.295900000000003</c:v>
                </c:pt>
                <c:pt idx="9">
                  <c:v>448.58699999999999</c:v>
                </c:pt>
                <c:pt idx="10">
                  <c:v>1474.5264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B-FD47-81FD-D02417CA6B73}"/>
            </c:ext>
          </c:extLst>
        </c:ser>
        <c:ser>
          <c:idx val="3"/>
          <c:order val="3"/>
          <c:tx>
            <c:strRef>
              <c:f>'case-value-duration-with_RL'!$A$24:$B$24</c:f>
              <c:strCache>
                <c:ptCount val="2"/>
                <c:pt idx="0">
                  <c:v>LP_REL GREEDY HEURISTIC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'case-value-duration-with_RL'!$C$24:$X$24</c15:sqref>
                  </c15:fullRef>
                </c:ext>
              </c:extLst>
              <c:f>('case-value-duration-with_RL'!$C$24,'case-value-duration-with_RL'!$E$24,'case-value-duration-with_RL'!$G$24,'case-value-duration-with_RL'!$I$24,'case-value-duration-with_RL'!$K$24,'case-value-duration-with_RL'!$M$24,'case-value-duration-with_RL'!$O$24,'case-value-duration-with_RL'!$Q$24,'case-value-duration-with_RL'!$S$24,'case-value-duration-with_RL'!$U$24,'case-value-duration-with_RL'!$W$24)</c:f>
              <c:numCache>
                <c:formatCode>#,##0.00</c:formatCode>
                <c:ptCount val="11"/>
                <c:pt idx="0">
                  <c:v>1.875</c:v>
                </c:pt>
                <c:pt idx="1">
                  <c:v>4.4062000000000001</c:v>
                </c:pt>
                <c:pt idx="2">
                  <c:v>7.5156000000000001</c:v>
                </c:pt>
                <c:pt idx="3">
                  <c:v>44.488599999999998</c:v>
                </c:pt>
                <c:pt idx="4">
                  <c:v>80.75</c:v>
                </c:pt>
                <c:pt idx="5">
                  <c:v>224.54689999999999</c:v>
                </c:pt>
                <c:pt idx="6">
                  <c:v>271.32810000000001</c:v>
                </c:pt>
                <c:pt idx="7">
                  <c:v>387.5</c:v>
                </c:pt>
                <c:pt idx="8">
                  <c:v>440.04689999999999</c:v>
                </c:pt>
                <c:pt idx="9">
                  <c:v>2883.3281000000002</c:v>
                </c:pt>
                <c:pt idx="10">
                  <c:v>3410.9778999999999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B-FD47-81FD-D02417CA6B73}"/>
            </c:ext>
          </c:extLst>
        </c:ser>
        <c:ser>
          <c:idx val="5"/>
          <c:order val="5"/>
          <c:tx>
            <c:strRef>
              <c:f>'case-value-duration-with_RL'!$A$27:$B$27</c:f>
              <c:strCache>
                <c:ptCount val="2"/>
                <c:pt idx="0">
                  <c:v>CPLEX_MIP SOLVER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'case-value-duration-with_RL'!$C$27:$X$27</c15:sqref>
                  </c15:fullRef>
                </c:ext>
              </c:extLst>
              <c:f>('case-value-duration-with_RL'!$C$27,'case-value-duration-with_RL'!$E$27,'case-value-duration-with_RL'!$G$27,'case-value-duration-with_RL'!$I$27,'case-value-duration-with_RL'!$K$27,'case-value-duration-with_RL'!$M$27,'case-value-duration-with_RL'!$O$27,'case-value-duration-with_RL'!$Q$27,'case-value-duration-with_RL'!$S$27,'case-value-duration-with_RL'!$U$27,'case-value-duration-with_RL'!$W$27)</c:f>
              <c:numCache>
                <c:formatCode>General</c:formatCode>
                <c:ptCount val="11"/>
                <c:pt idx="0" formatCode="#,##0.00">
                  <c:v>1.9312</c:v>
                </c:pt>
                <c:pt idx="1" formatCode="#,##0.00">
                  <c:v>5.1288999999999998</c:v>
                </c:pt>
                <c:pt idx="2" formatCode="#,##0.00">
                  <c:v>8.5748999999999995</c:v>
                </c:pt>
                <c:pt idx="3" formatCode="#,##0.00">
                  <c:v>48.531300000000002</c:v>
                </c:pt>
                <c:pt idx="4" formatCode="#,##0.00">
                  <c:v>93.75</c:v>
                </c:pt>
                <c:pt idx="5" formatCode="#,##0.00">
                  <c:v>225.67140000000001</c:v>
                </c:pt>
                <c:pt idx="6" formatCode="#,##0.00">
                  <c:v>301.35610000000003</c:v>
                </c:pt>
                <c:pt idx="7" formatCode="#,##0.00">
                  <c:v>478.46609999999998</c:v>
                </c:pt>
                <c:pt idx="8" formatCode="#,##0.00">
                  <c:v>580.44349999999997</c:v>
                </c:pt>
                <c:pt idx="9" formatCode="#,##0.00">
                  <c:v>2248.9456</c:v>
                </c:pt>
                <c:pt idx="10" formatCode="#,##0.00">
                  <c:v>5671.4978000000001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4B-FD47-81FD-D02417CA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429120"/>
        <c:axId val="941247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'case-value-duration-with_RL'!$A$20:$B$20</c15:sqref>
                        </c15:formulaRef>
                      </c:ext>
                    </c:extLst>
                    <c:strCache>
                      <c:ptCount val="2"/>
                      <c:pt idx="0">
                        <c:v>GREEDY HEURISTIC</c:v>
                      </c:pt>
                      <c:pt idx="1">
                        <c:v>ph1-dur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'case-value-duration-with_RL'!$C$1:$X$1</c15:sqref>
                        </c15:fullRef>
                        <c15:formulaRef>
                          <c15:sqre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15:sqref>
                        </c15:formulaRef>
                      </c:ext>
                    </c:extLst>
                    <c:strCache>
                      <c:ptCount val="11"/>
                      <c:pt idx="0">
                        <c:v>case 1</c:v>
                      </c:pt>
                      <c:pt idx="1">
                        <c:v>case 2</c:v>
                      </c:pt>
                      <c:pt idx="2">
                        <c:v>case 3</c:v>
                      </c:pt>
                      <c:pt idx="3">
                        <c:v>case 4</c:v>
                      </c:pt>
                      <c:pt idx="4">
                        <c:v>case 5</c:v>
                      </c:pt>
                      <c:pt idx="5">
                        <c:v>case 6</c:v>
                      </c:pt>
                      <c:pt idx="6">
                        <c:v>case 7</c:v>
                      </c:pt>
                      <c:pt idx="7">
                        <c:v>case 8</c:v>
                      </c:pt>
                      <c:pt idx="8">
                        <c:v>case 9</c:v>
                      </c:pt>
                      <c:pt idx="9">
                        <c:v>case 10</c:v>
                      </c:pt>
                      <c:pt idx="10">
                        <c:v>case 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'case-value-duration-with_RL'!$C$20:$X$20</c15:sqref>
                        </c15:fullRef>
                        <c15:formulaRef>
                          <c15:sqref>('case-value-duration-with_RL'!$C$20,'case-value-duration-with_RL'!$E$20,'case-value-duration-with_RL'!$G$20,'case-value-duration-with_RL'!$I$20,'case-value-duration-with_RL'!$K$20,'case-value-duration-with_RL'!$M$20,'case-value-duration-with_RL'!$O$20,'case-value-duration-with_RL'!$Q$20,'case-value-duration-with_RL'!$S$20,'case-value-duration-with_RL'!$U$20,'case-value-duration-with_RL'!$W$20)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0.67100000000000004</c:v>
                      </c:pt>
                      <c:pt idx="1">
                        <c:v>1.6584000000000001</c:v>
                      </c:pt>
                      <c:pt idx="2">
                        <c:v>2.7709999999999999</c:v>
                      </c:pt>
                      <c:pt idx="3">
                        <c:v>15.633800000000001</c:v>
                      </c:pt>
                      <c:pt idx="4">
                        <c:v>32.877600000000001</c:v>
                      </c:pt>
                      <c:pt idx="5">
                        <c:v>64.142099999999999</c:v>
                      </c:pt>
                      <c:pt idx="6">
                        <c:v>70.239199999999997</c:v>
                      </c:pt>
                      <c:pt idx="7">
                        <c:v>128.3947</c:v>
                      </c:pt>
                      <c:pt idx="8">
                        <c:v>142.79310000000001</c:v>
                      </c:pt>
                      <c:pt idx="9">
                        <c:v>903.16920000000005</c:v>
                      </c:pt>
                      <c:pt idx="10">
                        <c:v>2534.8456999999999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24B-FD47-81FD-D02417CA6B7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'case-value-duration-with_RL'!$A$23:$B$23</c15:sqref>
                        </c15:formulaRef>
                      </c:ext>
                    </c:extLst>
                    <c:strCache>
                      <c:ptCount val="2"/>
                      <c:pt idx="0">
                        <c:v>LP_REL GREEDY HEURISTIC</c:v>
                      </c:pt>
                      <c:pt idx="1">
                        <c:v>ph1-dur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'case-value-duration-with_RL'!$C$1:$X$1</c15:sqref>
                        </c15:fullRef>
                        <c15:formulaRef>
                          <c15:sqre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15:sqref>
                        </c15:formulaRef>
                      </c:ext>
                    </c:extLst>
                    <c:strCache>
                      <c:ptCount val="11"/>
                      <c:pt idx="0">
                        <c:v>case 1</c:v>
                      </c:pt>
                      <c:pt idx="1">
                        <c:v>case 2</c:v>
                      </c:pt>
                      <c:pt idx="2">
                        <c:v>case 3</c:v>
                      </c:pt>
                      <c:pt idx="3">
                        <c:v>case 4</c:v>
                      </c:pt>
                      <c:pt idx="4">
                        <c:v>case 5</c:v>
                      </c:pt>
                      <c:pt idx="5">
                        <c:v>case 6</c:v>
                      </c:pt>
                      <c:pt idx="6">
                        <c:v>case 7</c:v>
                      </c:pt>
                      <c:pt idx="7">
                        <c:v>case 8</c:v>
                      </c:pt>
                      <c:pt idx="8">
                        <c:v>case 9</c:v>
                      </c:pt>
                      <c:pt idx="9">
                        <c:v>case 10</c:v>
                      </c:pt>
                      <c:pt idx="10">
                        <c:v>case 11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'case-value-duration-with_RL'!$C$23:$X$23</c15:sqref>
                        </c15:fullRef>
                        <c15:formulaRef>
                          <c15:sqref>('case-value-duration-with_RL'!$C$23,'case-value-duration-with_RL'!$E$23,'case-value-duration-with_RL'!$G$23,'case-value-duration-with_RL'!$I$23,'case-value-duration-with_RL'!$K$23,'case-value-duration-with_RL'!$M$23,'case-value-duration-with_RL'!$O$23,'case-value-duration-with_RL'!$Q$23,'case-value-duration-with_RL'!$S$23,'case-value-duration-with_RL'!$U$23,'case-value-duration-with_RL'!$W$23)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1.625</c:v>
                      </c:pt>
                      <c:pt idx="1">
                        <c:v>3.5937999999999999</c:v>
                      </c:pt>
                      <c:pt idx="2">
                        <c:v>5.7656000000000001</c:v>
                      </c:pt>
                      <c:pt idx="3">
                        <c:v>35.382899999999999</c:v>
                      </c:pt>
                      <c:pt idx="4">
                        <c:v>64.046899999999994</c:v>
                      </c:pt>
                      <c:pt idx="5">
                        <c:v>188.39060000000001</c:v>
                      </c:pt>
                      <c:pt idx="6">
                        <c:v>216.10939999999999</c:v>
                      </c:pt>
                      <c:pt idx="7">
                        <c:v>311.26560000000001</c:v>
                      </c:pt>
                      <c:pt idx="8">
                        <c:v>365.04689999999999</c:v>
                      </c:pt>
                      <c:pt idx="9">
                        <c:v>1575.6561999999999</c:v>
                      </c:pt>
                      <c:pt idx="10">
                        <c:v>2794.1891000000001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24B-FD47-81FD-D02417CA6B7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'case-value-duration-with_RL'!$A$26:$B$26</c15:sqref>
                        </c15:formulaRef>
                      </c:ext>
                    </c:extLst>
                    <c:strCache>
                      <c:ptCount val="2"/>
                      <c:pt idx="0">
                        <c:v>CPLEX_MIP SOLVER</c:v>
                      </c:pt>
                      <c:pt idx="1">
                        <c:v>ph1-dur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'case-value-duration-with_RL'!$C$1:$X$1</c15:sqref>
                        </c15:fullRef>
                        <c15:formulaRef>
                          <c15:sqre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15:sqref>
                        </c15:formulaRef>
                      </c:ext>
                    </c:extLst>
                    <c:strCache>
                      <c:ptCount val="11"/>
                      <c:pt idx="0">
                        <c:v>case 1</c:v>
                      </c:pt>
                      <c:pt idx="1">
                        <c:v>case 2</c:v>
                      </c:pt>
                      <c:pt idx="2">
                        <c:v>case 3</c:v>
                      </c:pt>
                      <c:pt idx="3">
                        <c:v>case 4</c:v>
                      </c:pt>
                      <c:pt idx="4">
                        <c:v>case 5</c:v>
                      </c:pt>
                      <c:pt idx="5">
                        <c:v>case 6</c:v>
                      </c:pt>
                      <c:pt idx="6">
                        <c:v>case 7</c:v>
                      </c:pt>
                      <c:pt idx="7">
                        <c:v>case 8</c:v>
                      </c:pt>
                      <c:pt idx="8">
                        <c:v>case 9</c:v>
                      </c:pt>
                      <c:pt idx="9">
                        <c:v>case 10</c:v>
                      </c:pt>
                      <c:pt idx="10">
                        <c:v>case 11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'case-value-duration-with_RL'!$C$26:$X$26</c15:sqref>
                        </c15:fullRef>
                        <c15:formulaRef>
                          <c15:sqref>('case-value-duration-with_RL'!$C$26,'case-value-duration-with_RL'!$E$26,'case-value-duration-with_RL'!$G$26,'case-value-duration-with_RL'!$I$26,'case-value-duration-with_RL'!$K$26,'case-value-duration-with_RL'!$M$26,'case-value-duration-with_RL'!$O$26,'case-value-duration-with_RL'!$Q$26,'case-value-duration-with_RL'!$S$26,'case-value-duration-with_RL'!$U$26,'case-value-duration-with_RL'!$W$26)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 formatCode="#,##0.00">
                        <c:v>1.5461</c:v>
                      </c:pt>
                      <c:pt idx="1" formatCode="#,##0.00">
                        <c:v>3.9401000000000002</c:v>
                      </c:pt>
                      <c:pt idx="2" formatCode="#,##0.00">
                        <c:v>6.3446999999999996</c:v>
                      </c:pt>
                      <c:pt idx="3" formatCode="#,##0.00">
                        <c:v>38.189</c:v>
                      </c:pt>
                      <c:pt idx="4" formatCode="#,##0.00">
                        <c:v>72.674499999999995</c:v>
                      </c:pt>
                      <c:pt idx="5" formatCode="#,##0.00">
                        <c:v>161.48249999999999</c:v>
                      </c:pt>
                      <c:pt idx="6" formatCode="#,##0.00">
                        <c:v>223.24950000000001</c:v>
                      </c:pt>
                      <c:pt idx="7" formatCode="#,##0.00">
                        <c:v>324.71039999999999</c:v>
                      </c:pt>
                      <c:pt idx="8" formatCode="#,##0.00">
                        <c:v>464.81439999999998</c:v>
                      </c:pt>
                      <c:pt idx="9" formatCode="#,##0.00">
                        <c:v>1655.0168000000001</c:v>
                      </c:pt>
                      <c:pt idx="10" formatCode="#,##0.00">
                        <c:v>3689.8222000000001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24B-FD47-81FD-D02417CA6B73}"/>
                  </c:ext>
                </c:extLst>
              </c15:ser>
            </c15:filteredLineSeries>
          </c:ext>
        </c:extLst>
      </c:lineChart>
      <c:catAx>
        <c:axId val="9414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1247488"/>
        <c:crosses val="autoZero"/>
        <c:auto val="1"/>
        <c:lblAlgn val="ctr"/>
        <c:lblOffset val="100"/>
        <c:noMultiLvlLbl val="0"/>
      </c:catAx>
      <c:valAx>
        <c:axId val="9412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14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Diff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'case-value-duration-betterment'!$A$5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'case-value-duration-betterment'!$C$9:$P$9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0.8719061395049823</c:v>
                </c:pt>
                <c:pt idx="4">
                  <c:v>0.28331679676410071</c:v>
                </c:pt>
                <c:pt idx="5">
                  <c:v>6.3009201775721602</c:v>
                </c:pt>
                <c:pt idx="6">
                  <c:v>2.5346148282140889E-2</c:v>
                </c:pt>
                <c:pt idx="7">
                  <c:v>0.29042776944238213</c:v>
                </c:pt>
                <c:pt idx="8">
                  <c:v>0.12111948505301814</c:v>
                </c:pt>
                <c:pt idx="9">
                  <c:v>0.23217654205296939</c:v>
                </c:pt>
                <c:pt idx="10">
                  <c:v>2.2038349153767831E-2</c:v>
                </c:pt>
                <c:pt idx="11">
                  <c:v>5.7645116162662884</c:v>
                </c:pt>
                <c:pt idx="12">
                  <c:v>2.5065027300464802E-2</c:v>
                </c:pt>
                <c:pt idx="13">
                  <c:v>2.4661736476073174E-2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F-48B8-AB04-24A9E9F10432}"/>
            </c:ext>
          </c:extLst>
        </c:ser>
        <c:ser>
          <c:idx val="2"/>
          <c:order val="1"/>
          <c:tx>
            <c:strRef>
              <c:f>'case-value-duration-betterment'!$A$7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'case-value-duration-betterment'!$C$11:$P$11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1.0851631997006446</c:v>
                </c:pt>
                <c:pt idx="6">
                  <c:v>2.3672346037093849E-2</c:v>
                </c:pt>
                <c:pt idx="7">
                  <c:v>0</c:v>
                </c:pt>
                <c:pt idx="8">
                  <c:v>0</c:v>
                </c:pt>
                <c:pt idx="9">
                  <c:v>2.3495459874602515E-2</c:v>
                </c:pt>
                <c:pt idx="10">
                  <c:v>4.1650458033726358E-3</c:v>
                </c:pt>
                <c:pt idx="11">
                  <c:v>7.0374062210216401E-2</c:v>
                </c:pt>
                <c:pt idx="12">
                  <c:v>1.1870917907007463E-3</c:v>
                </c:pt>
                <c:pt idx="13">
                  <c:v>1.0179336691022478E-2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F-48B8-AB04-24A9E9F10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73535"/>
        <c:axId val="1407712847"/>
      </c:lineChart>
      <c:catAx>
        <c:axId val="140787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7712847"/>
        <c:crosses val="autoZero"/>
        <c:auto val="1"/>
        <c:lblAlgn val="ctr"/>
        <c:lblOffset val="100"/>
        <c:noMultiLvlLbl val="0"/>
      </c:catAx>
      <c:valAx>
        <c:axId val="14077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78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'case-value-duration-betterment'!$A$3</c:f>
              <c:strCache>
                <c:ptCount val="1"/>
                <c:pt idx="0">
                  <c:v>CPLEX_MIP SOLVER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'case-value-duration-betterment'!$C$3:$P$3</c:f>
              <c:numCache>
                <c:formatCode>General</c:formatCode>
                <c:ptCount val="14"/>
                <c:pt idx="0">
                  <c:v>1.2028000000000001</c:v>
                </c:pt>
                <c:pt idx="1">
                  <c:v>1.5958000000000001</c:v>
                </c:pt>
                <c:pt idx="2">
                  <c:v>3.2227000000000001</c:v>
                </c:pt>
                <c:pt idx="3">
                  <c:v>15.134600000000001</c:v>
                </c:pt>
                <c:pt idx="4">
                  <c:v>33.383299999999998</c:v>
                </c:pt>
                <c:pt idx="5">
                  <c:v>78.877899999999997</c:v>
                </c:pt>
                <c:pt idx="6">
                  <c:v>147.7841</c:v>
                </c:pt>
                <c:pt idx="7">
                  <c:v>177.45509999999999</c:v>
                </c:pt>
                <c:pt idx="8">
                  <c:v>367.6678</c:v>
                </c:pt>
                <c:pt idx="9">
                  <c:v>1381.5458000000001</c:v>
                </c:pt>
                <c:pt idx="10">
                  <c:v>1676.1964</c:v>
                </c:pt>
                <c:pt idx="11">
                  <c:v>8917.5635000000002</c:v>
                </c:pt>
                <c:pt idx="12">
                  <c:v>8204.8333999999995</c:v>
                </c:pt>
                <c:pt idx="13">
                  <c:v>43721.7264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1-4CF3-B3C9-4AC9E41BC537}"/>
            </c:ext>
          </c:extLst>
        </c:ser>
        <c:ser>
          <c:idx val="1"/>
          <c:order val="1"/>
          <c:tx>
            <c:strRef>
              <c:f>'case-value-duration-betterment'!$A$5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'case-value-duration-betterment'!$C$5:$P$5</c:f>
              <c:numCache>
                <c:formatCode>General</c:formatCode>
                <c:ptCount val="14"/>
                <c:pt idx="0">
                  <c:v>0.44900000000000001</c:v>
                </c:pt>
                <c:pt idx="1">
                  <c:v>1.405</c:v>
                </c:pt>
                <c:pt idx="2">
                  <c:v>1.9380999999999999</c:v>
                </c:pt>
                <c:pt idx="3">
                  <c:v>16.660399999999999</c:v>
                </c:pt>
                <c:pt idx="4">
                  <c:v>21.4023</c:v>
                </c:pt>
                <c:pt idx="5">
                  <c:v>54.109299999999998</c:v>
                </c:pt>
                <c:pt idx="6">
                  <c:v>52.830100000000002</c:v>
                </c:pt>
                <c:pt idx="7">
                  <c:v>120.3113</c:v>
                </c:pt>
                <c:pt idx="8">
                  <c:v>125.2332</c:v>
                </c:pt>
                <c:pt idx="9">
                  <c:v>749.32830000000001</c:v>
                </c:pt>
                <c:pt idx="10">
                  <c:v>1217.8594000000001</c:v>
                </c:pt>
                <c:pt idx="11">
                  <c:v>1933.7793999999999</c:v>
                </c:pt>
                <c:pt idx="12">
                  <c:v>4686.2941000000001</c:v>
                </c:pt>
                <c:pt idx="13">
                  <c:v>5271.0021999999999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1-4CF3-B3C9-4AC9E41BC537}"/>
            </c:ext>
          </c:extLst>
        </c:ser>
        <c:ser>
          <c:idx val="2"/>
          <c:order val="2"/>
          <c:tx>
            <c:strRef>
              <c:f>'case-value-duration-betterment'!$A$7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'case-value-duration-betterment'!$C$7:$P$7</c:f>
              <c:numCache>
                <c:formatCode>General</c:formatCode>
                <c:ptCount val="14"/>
                <c:pt idx="0">
                  <c:v>0.88049999999999995</c:v>
                </c:pt>
                <c:pt idx="1">
                  <c:v>1.5106999999999999</c:v>
                </c:pt>
                <c:pt idx="2">
                  <c:v>2.7442000000000002</c:v>
                </c:pt>
                <c:pt idx="3">
                  <c:v>14.926299999999999</c:v>
                </c:pt>
                <c:pt idx="4">
                  <c:v>28.4282</c:v>
                </c:pt>
                <c:pt idx="5">
                  <c:v>109.7368</c:v>
                </c:pt>
                <c:pt idx="6">
                  <c:v>92.779899999999998</c:v>
                </c:pt>
                <c:pt idx="7">
                  <c:v>122.5116</c:v>
                </c:pt>
                <c:pt idx="8">
                  <c:v>148.89150000000001</c:v>
                </c:pt>
                <c:pt idx="9">
                  <c:v>632.41570000000002</c:v>
                </c:pt>
                <c:pt idx="10">
                  <c:v>1440.8951</c:v>
                </c:pt>
                <c:pt idx="11">
                  <c:v>4512.4215999999997</c:v>
                </c:pt>
                <c:pt idx="12">
                  <c:v>4919.4901</c:v>
                </c:pt>
                <c:pt idx="13">
                  <c:v>8466.2450000000008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1-4CF3-B3C9-4AC9E41BC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445503"/>
        <c:axId val="1376863087"/>
      </c:lineChart>
      <c:catAx>
        <c:axId val="137744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6863087"/>
        <c:crosses val="autoZero"/>
        <c:auto val="1"/>
        <c:lblAlgn val="ctr"/>
        <c:lblOffset val="100"/>
        <c:noMultiLvlLbl val="0"/>
      </c:catAx>
      <c:valAx>
        <c:axId val="13768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74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12</xdr:row>
      <xdr:rowOff>95250</xdr:rowOff>
    </xdr:from>
    <xdr:to>
      <xdr:col>17</xdr:col>
      <xdr:colOff>787400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4748A-CE47-C94B-9B00-FEB9F5893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12</xdr:row>
      <xdr:rowOff>107950</xdr:rowOff>
    </xdr:from>
    <xdr:to>
      <xdr:col>8</xdr:col>
      <xdr:colOff>177800</xdr:colOff>
      <xdr:row>30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6B760-F650-F34B-A084-89A4C6E29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52</xdr:row>
      <xdr:rowOff>152400</xdr:rowOff>
    </xdr:from>
    <xdr:to>
      <xdr:col>20</xdr:col>
      <xdr:colOff>333374</xdr:colOff>
      <xdr:row>68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B6AC7-FA6C-9748-B52D-684B3CE4D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66681</xdr:colOff>
      <xdr:row>29</xdr:row>
      <xdr:rowOff>95251</xdr:rowOff>
    </xdr:from>
    <xdr:to>
      <xdr:col>20</xdr:col>
      <xdr:colOff>28575</xdr:colOff>
      <xdr:row>51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458442-FE4B-0F4D-B11F-34598BC37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12</xdr:row>
      <xdr:rowOff>95250</xdr:rowOff>
    </xdr:from>
    <xdr:to>
      <xdr:col>17</xdr:col>
      <xdr:colOff>787400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ED895-E386-440C-8FB7-53858FA59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12</xdr:row>
      <xdr:rowOff>107950</xdr:rowOff>
    </xdr:from>
    <xdr:to>
      <xdr:col>8</xdr:col>
      <xdr:colOff>177800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CF465-271D-4DB0-938A-35A7BAB1B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ADE2-A9B3-674B-BA9B-72229A521D77}">
  <dimension ref="B2:I18"/>
  <sheetViews>
    <sheetView workbookViewId="0">
      <selection activeCell="B18" sqref="B18"/>
    </sheetView>
  </sheetViews>
  <sheetFormatPr defaultColWidth="11" defaultRowHeight="15.75" x14ac:dyDescent="0.25"/>
  <cols>
    <col min="7" max="7" width="17.625" bestFit="1" customWidth="1"/>
    <col min="8" max="8" width="37.5" bestFit="1" customWidth="1"/>
    <col min="9" max="9" width="13.125" bestFit="1" customWidth="1"/>
  </cols>
  <sheetData>
    <row r="2" spans="2:9" x14ac:dyDescent="0.25">
      <c r="C2" t="s">
        <v>37</v>
      </c>
      <c r="D2" t="s">
        <v>38</v>
      </c>
      <c r="E2" t="s">
        <v>39</v>
      </c>
      <c r="F2" t="s">
        <v>40</v>
      </c>
      <c r="G2" t="s">
        <v>41</v>
      </c>
    </row>
    <row r="3" spans="2:9" x14ac:dyDescent="0.25">
      <c r="B3" s="8" t="s">
        <v>3</v>
      </c>
      <c r="C3" s="8">
        <v>2</v>
      </c>
      <c r="D3" s="8">
        <v>100</v>
      </c>
      <c r="E3" s="8">
        <v>3</v>
      </c>
      <c r="F3" s="8">
        <v>7</v>
      </c>
      <c r="G3" s="9">
        <f>F3*E3*D3*C3</f>
        <v>4200</v>
      </c>
      <c r="H3" s="8" t="s">
        <v>20</v>
      </c>
      <c r="I3" s="8" t="s">
        <v>34</v>
      </c>
    </row>
    <row r="4" spans="2:9" x14ac:dyDescent="0.25">
      <c r="B4" s="8" t="s">
        <v>0</v>
      </c>
      <c r="C4" s="8">
        <v>5</v>
      </c>
      <c r="D4" s="8">
        <v>100</v>
      </c>
      <c r="E4" s="8">
        <v>3</v>
      </c>
      <c r="F4" s="8">
        <v>7</v>
      </c>
      <c r="G4" s="9">
        <f t="shared" ref="G4:G18" si="0">F4*E4*D4*C4</f>
        <v>10500</v>
      </c>
      <c r="H4" s="8" t="s">
        <v>21</v>
      </c>
      <c r="I4" s="8" t="s">
        <v>34</v>
      </c>
    </row>
    <row r="5" spans="2:9" x14ac:dyDescent="0.25">
      <c r="B5" s="8" t="s">
        <v>4</v>
      </c>
      <c r="C5" s="8">
        <v>5</v>
      </c>
      <c r="D5" s="8">
        <v>200</v>
      </c>
      <c r="E5" s="8">
        <v>3</v>
      </c>
      <c r="F5" s="8">
        <v>7</v>
      </c>
      <c r="G5" s="9">
        <f t="shared" si="0"/>
        <v>21000</v>
      </c>
      <c r="H5" s="8" t="s">
        <v>22</v>
      </c>
      <c r="I5" s="8" t="s">
        <v>34</v>
      </c>
    </row>
    <row r="6" spans="2:9" x14ac:dyDescent="0.25">
      <c r="B6" s="8" t="s">
        <v>5</v>
      </c>
      <c r="C6" s="8">
        <v>5</v>
      </c>
      <c r="D6" s="8">
        <v>1000</v>
      </c>
      <c r="E6" s="8">
        <v>3</v>
      </c>
      <c r="F6" s="8">
        <v>7</v>
      </c>
      <c r="G6" s="9">
        <f t="shared" si="0"/>
        <v>105000</v>
      </c>
      <c r="H6" s="8" t="s">
        <v>23</v>
      </c>
      <c r="I6" s="8" t="s">
        <v>34</v>
      </c>
    </row>
    <row r="7" spans="2:9" x14ac:dyDescent="0.25">
      <c r="B7" s="6" t="s">
        <v>6</v>
      </c>
      <c r="C7" s="6">
        <v>10</v>
      </c>
      <c r="D7" s="6">
        <v>1000</v>
      </c>
      <c r="E7" s="6">
        <v>3</v>
      </c>
      <c r="F7" s="6">
        <v>7</v>
      </c>
      <c r="G7" s="7">
        <f t="shared" si="0"/>
        <v>210000</v>
      </c>
      <c r="H7" s="6" t="s">
        <v>24</v>
      </c>
      <c r="I7" s="6" t="s">
        <v>35</v>
      </c>
    </row>
    <row r="8" spans="2:9" x14ac:dyDescent="0.25">
      <c r="B8" s="6" t="s">
        <v>7</v>
      </c>
      <c r="C8" s="6">
        <v>10</v>
      </c>
      <c r="D8" s="6">
        <v>2000</v>
      </c>
      <c r="E8" s="6">
        <v>3</v>
      </c>
      <c r="F8" s="6">
        <v>7</v>
      </c>
      <c r="G8" s="7">
        <f t="shared" si="0"/>
        <v>420000</v>
      </c>
      <c r="H8" s="6" t="s">
        <v>25</v>
      </c>
      <c r="I8" s="6" t="s">
        <v>35</v>
      </c>
    </row>
    <row r="9" spans="2:9" x14ac:dyDescent="0.25">
      <c r="B9" s="6" t="s">
        <v>8</v>
      </c>
      <c r="C9" s="6">
        <v>10</v>
      </c>
      <c r="D9" s="6">
        <v>3000</v>
      </c>
      <c r="E9" s="6">
        <v>3</v>
      </c>
      <c r="F9" s="6">
        <v>7</v>
      </c>
      <c r="G9" s="7">
        <f t="shared" si="0"/>
        <v>630000</v>
      </c>
      <c r="H9" s="6" t="s">
        <v>26</v>
      </c>
      <c r="I9" s="6" t="s">
        <v>35</v>
      </c>
    </row>
    <row r="10" spans="2:9" x14ac:dyDescent="0.25">
      <c r="B10" s="6" t="s">
        <v>9</v>
      </c>
      <c r="C10" s="6">
        <v>10</v>
      </c>
      <c r="D10" s="6">
        <v>4000</v>
      </c>
      <c r="E10" s="6">
        <v>3</v>
      </c>
      <c r="F10" s="6">
        <v>7</v>
      </c>
      <c r="G10" s="7">
        <f t="shared" si="0"/>
        <v>840000</v>
      </c>
      <c r="H10" s="6" t="s">
        <v>27</v>
      </c>
      <c r="I10" s="6" t="s">
        <v>35</v>
      </c>
    </row>
    <row r="11" spans="2:9" x14ac:dyDescent="0.25">
      <c r="B11" s="6" t="s">
        <v>10</v>
      </c>
      <c r="C11" s="6">
        <v>10</v>
      </c>
      <c r="D11" s="6">
        <v>5000</v>
      </c>
      <c r="E11" s="6">
        <v>3</v>
      </c>
      <c r="F11" s="6">
        <v>7</v>
      </c>
      <c r="G11" s="7">
        <f t="shared" si="0"/>
        <v>1050000</v>
      </c>
      <c r="H11" s="6" t="s">
        <v>28</v>
      </c>
      <c r="I11" s="6" t="s">
        <v>35</v>
      </c>
    </row>
    <row r="12" spans="2:9" x14ac:dyDescent="0.25">
      <c r="B12" s="4" t="s">
        <v>11</v>
      </c>
      <c r="C12" s="4">
        <v>20</v>
      </c>
      <c r="D12" s="4">
        <v>10000</v>
      </c>
      <c r="E12" s="4">
        <v>3</v>
      </c>
      <c r="F12" s="4">
        <v>7</v>
      </c>
      <c r="G12" s="5">
        <f t="shared" si="0"/>
        <v>4200000</v>
      </c>
      <c r="H12" s="4" t="s">
        <v>29</v>
      </c>
      <c r="I12" s="4" t="s">
        <v>36</v>
      </c>
    </row>
    <row r="13" spans="2:9" x14ac:dyDescent="0.25">
      <c r="B13" s="4" t="s">
        <v>12</v>
      </c>
      <c r="C13" s="4">
        <v>20</v>
      </c>
      <c r="D13" s="4">
        <v>20000</v>
      </c>
      <c r="E13" s="4">
        <v>3</v>
      </c>
      <c r="F13" s="4">
        <v>7</v>
      </c>
      <c r="G13" s="5">
        <f t="shared" si="0"/>
        <v>8400000</v>
      </c>
      <c r="H13" s="4" t="s">
        <v>30</v>
      </c>
      <c r="I13" s="4" t="s">
        <v>36</v>
      </c>
    </row>
    <row r="14" spans="2:9" x14ac:dyDescent="0.25">
      <c r="B14" s="4" t="s">
        <v>13</v>
      </c>
      <c r="C14" s="4">
        <v>20</v>
      </c>
      <c r="D14" s="4">
        <v>30000</v>
      </c>
      <c r="E14" s="4">
        <v>3</v>
      </c>
      <c r="F14" s="4">
        <v>7</v>
      </c>
      <c r="G14" s="5">
        <f t="shared" si="0"/>
        <v>12600000</v>
      </c>
      <c r="H14" s="4" t="s">
        <v>31</v>
      </c>
      <c r="I14" s="4" t="s">
        <v>36</v>
      </c>
    </row>
    <row r="15" spans="2:9" x14ac:dyDescent="0.25">
      <c r="B15" s="4" t="s">
        <v>14</v>
      </c>
      <c r="C15" s="4">
        <v>20</v>
      </c>
      <c r="D15" s="4">
        <v>40000</v>
      </c>
      <c r="E15" s="4">
        <v>3</v>
      </c>
      <c r="F15" s="4">
        <v>7</v>
      </c>
      <c r="G15" s="5">
        <f t="shared" si="0"/>
        <v>16800000</v>
      </c>
      <c r="H15" s="4" t="s">
        <v>32</v>
      </c>
      <c r="I15" s="4" t="s">
        <v>36</v>
      </c>
    </row>
    <row r="16" spans="2:9" x14ac:dyDescent="0.25">
      <c r="B16" s="4" t="s">
        <v>15</v>
      </c>
      <c r="C16" s="4">
        <v>20</v>
      </c>
      <c r="D16" s="4">
        <v>50000</v>
      </c>
      <c r="E16" s="4">
        <v>3</v>
      </c>
      <c r="F16" s="4">
        <v>7</v>
      </c>
      <c r="G16" s="5">
        <f t="shared" si="0"/>
        <v>21000000</v>
      </c>
      <c r="H16" s="4" t="s">
        <v>33</v>
      </c>
      <c r="I16" s="4" t="s">
        <v>36</v>
      </c>
    </row>
    <row r="18" spans="2:9" x14ac:dyDescent="0.25">
      <c r="B18" s="2" t="s">
        <v>42</v>
      </c>
      <c r="C18" s="2">
        <v>60</v>
      </c>
      <c r="D18" s="2">
        <v>70000000</v>
      </c>
      <c r="E18" s="2">
        <v>1</v>
      </c>
      <c r="F18" s="2">
        <v>7</v>
      </c>
      <c r="G18" s="3">
        <f t="shared" si="0"/>
        <v>29400000000</v>
      </c>
      <c r="H18" s="2"/>
      <c r="I18" s="2" t="s">
        <v>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3892-A41E-4347-B28F-231E96C4EE45}">
  <dimension ref="A2:P12"/>
  <sheetViews>
    <sheetView workbookViewId="0">
      <selection activeCell="I4" sqref="I4"/>
    </sheetView>
  </sheetViews>
  <sheetFormatPr defaultColWidth="11" defaultRowHeight="15.75" x14ac:dyDescent="0.25"/>
  <cols>
    <col min="1" max="1" width="15.875" customWidth="1"/>
  </cols>
  <sheetData>
    <row r="2" spans="1:16" x14ac:dyDescent="0.25">
      <c r="C2" t="s">
        <v>3</v>
      </c>
      <c r="D2" t="s">
        <v>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 x14ac:dyDescent="0.25">
      <c r="A3" s="15" t="s">
        <v>16</v>
      </c>
      <c r="B3" s="1" t="s">
        <v>2</v>
      </c>
      <c r="C3">
        <v>1.2028000000000001</v>
      </c>
      <c r="D3">
        <v>1.5958000000000001</v>
      </c>
      <c r="E3">
        <v>3.2227000000000001</v>
      </c>
      <c r="F3">
        <v>15.134600000000001</v>
      </c>
      <c r="G3">
        <v>33.383299999999998</v>
      </c>
      <c r="H3">
        <v>78.877899999999997</v>
      </c>
      <c r="I3">
        <v>147.7841</v>
      </c>
      <c r="J3">
        <v>177.45509999999999</v>
      </c>
      <c r="K3">
        <v>367.6678</v>
      </c>
      <c r="L3">
        <v>1381.5458000000001</v>
      </c>
      <c r="M3">
        <v>1676.1964</v>
      </c>
      <c r="N3">
        <v>8917.5635000000002</v>
      </c>
      <c r="O3">
        <v>8204.8333999999995</v>
      </c>
      <c r="P3">
        <v>43721.7264</v>
      </c>
    </row>
    <row r="4" spans="1:16" x14ac:dyDescent="0.25">
      <c r="A4" s="15"/>
      <c r="B4" s="1" t="s">
        <v>1</v>
      </c>
      <c r="C4">
        <v>13083</v>
      </c>
      <c r="D4">
        <v>12180</v>
      </c>
      <c r="E4">
        <v>63096</v>
      </c>
      <c r="F4">
        <v>74664</v>
      </c>
      <c r="G4">
        <v>341667</v>
      </c>
      <c r="H4">
        <v>705516</v>
      </c>
      <c r="I4">
        <v>1672838</v>
      </c>
      <c r="J4">
        <v>1161046</v>
      </c>
      <c r="K4">
        <v>1982340</v>
      </c>
      <c r="L4">
        <v>5507447</v>
      </c>
      <c r="M4">
        <v>4945924</v>
      </c>
      <c r="N4">
        <v>12318459</v>
      </c>
      <c r="O4">
        <v>26451198</v>
      </c>
      <c r="P4">
        <v>22565321</v>
      </c>
    </row>
    <row r="5" spans="1:16" x14ac:dyDescent="0.25">
      <c r="A5" s="15" t="s">
        <v>17</v>
      </c>
      <c r="B5" s="1" t="s">
        <v>2</v>
      </c>
      <c r="C5">
        <v>0.15190000000000001</v>
      </c>
      <c r="D5">
        <v>0.33410000000000001</v>
      </c>
      <c r="E5">
        <v>0.58350000000000002</v>
      </c>
      <c r="F5">
        <v>3.2637999999999998</v>
      </c>
      <c r="G5">
        <v>6.2447999999999997</v>
      </c>
      <c r="H5">
        <v>13.1715</v>
      </c>
      <c r="I5">
        <v>14.8908</v>
      </c>
      <c r="J5">
        <v>29.8888</v>
      </c>
      <c r="K5">
        <v>34.405900000000003</v>
      </c>
      <c r="L5">
        <v>344.83260000000001</v>
      </c>
      <c r="M5">
        <v>911.22019999999998</v>
      </c>
      <c r="N5">
        <v>1925.4408000000001</v>
      </c>
      <c r="O5">
        <v>4807.0272000000004</v>
      </c>
      <c r="P5">
        <v>5700.4705000000004</v>
      </c>
    </row>
    <row r="6" spans="1:16" x14ac:dyDescent="0.25">
      <c r="A6" s="15"/>
      <c r="B6" s="1" t="s">
        <v>1</v>
      </c>
      <c r="C6">
        <v>13083</v>
      </c>
      <c r="D6">
        <v>12180</v>
      </c>
      <c r="E6">
        <v>63096</v>
      </c>
      <c r="F6">
        <v>74664</v>
      </c>
      <c r="G6">
        <v>340699</v>
      </c>
      <c r="H6">
        <v>658443</v>
      </c>
      <c r="I6">
        <v>1672590</v>
      </c>
      <c r="J6">
        <v>1158598</v>
      </c>
      <c r="K6">
        <v>1979939</v>
      </c>
      <c r="L6">
        <v>5287034</v>
      </c>
      <c r="M6">
        <v>4941547</v>
      </c>
      <c r="N6">
        <v>10256858</v>
      </c>
      <c r="O6">
        <v>26444568</v>
      </c>
      <c r="P6">
        <v>22559756</v>
      </c>
    </row>
    <row r="7" spans="1:16" x14ac:dyDescent="0.25">
      <c r="A7" s="15" t="s">
        <v>18</v>
      </c>
      <c r="B7" s="1" t="s">
        <v>2</v>
      </c>
      <c r="C7">
        <v>0.88049999999999995</v>
      </c>
      <c r="D7">
        <v>1.5106999999999999</v>
      </c>
      <c r="E7">
        <v>2.7442000000000002</v>
      </c>
      <c r="F7">
        <v>14.926299999999999</v>
      </c>
      <c r="G7">
        <v>28.4282</v>
      </c>
      <c r="H7">
        <v>109.7368</v>
      </c>
      <c r="I7">
        <v>92.779899999999998</v>
      </c>
      <c r="J7">
        <v>122.5116</v>
      </c>
      <c r="K7">
        <v>148.89150000000001</v>
      </c>
      <c r="L7">
        <v>632.41570000000002</v>
      </c>
      <c r="M7">
        <v>1440.8951</v>
      </c>
      <c r="N7">
        <v>4512.4215999999997</v>
      </c>
      <c r="O7">
        <v>4919.4901</v>
      </c>
      <c r="P7">
        <v>8466.2450000000008</v>
      </c>
    </row>
    <row r="8" spans="1:16" x14ac:dyDescent="0.25">
      <c r="A8" s="15"/>
      <c r="B8" s="1" t="s">
        <v>1</v>
      </c>
      <c r="C8">
        <v>13083</v>
      </c>
      <c r="D8">
        <v>12180</v>
      </c>
      <c r="E8">
        <v>63096</v>
      </c>
      <c r="F8">
        <v>74664</v>
      </c>
      <c r="G8">
        <v>341667</v>
      </c>
      <c r="H8">
        <v>697860</v>
      </c>
      <c r="I8">
        <v>1672442</v>
      </c>
      <c r="J8">
        <v>1161046</v>
      </c>
      <c r="K8">
        <v>1982340</v>
      </c>
      <c r="L8">
        <v>5506153</v>
      </c>
      <c r="M8">
        <v>4945718</v>
      </c>
      <c r="N8">
        <v>12309790</v>
      </c>
      <c r="O8">
        <v>26450884</v>
      </c>
      <c r="P8">
        <v>22563024</v>
      </c>
    </row>
    <row r="9" spans="1:16" x14ac:dyDescent="0.25">
      <c r="A9" s="15" t="s">
        <v>17</v>
      </c>
      <c r="B9" s="16" t="s">
        <v>19</v>
      </c>
      <c r="C9" s="16">
        <f t="shared" ref="C9:P9" si="0">100*((C4-C6)/C4)</f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0.28331679676410071</v>
      </c>
      <c r="H9" s="16">
        <f t="shared" si="0"/>
        <v>6.6721378395387205</v>
      </c>
      <c r="I9" s="16">
        <f t="shared" si="0"/>
        <v>1.4825105598988066E-2</v>
      </c>
      <c r="J9" s="16">
        <f t="shared" si="0"/>
        <v>0.21084435931048381</v>
      </c>
      <c r="K9" s="16">
        <f t="shared" si="0"/>
        <v>0.12111948505301814</v>
      </c>
      <c r="L9" s="16">
        <f t="shared" si="0"/>
        <v>4.0020902606961082</v>
      </c>
      <c r="M9" s="16">
        <f t="shared" si="0"/>
        <v>8.8497113987194301E-2</v>
      </c>
      <c r="N9" s="16">
        <f t="shared" si="0"/>
        <v>16.735867692541735</v>
      </c>
      <c r="O9" s="16">
        <f t="shared" si="0"/>
        <v>2.5065027300464802E-2</v>
      </c>
      <c r="P9" s="16">
        <f t="shared" si="0"/>
        <v>2.4661736476073174E-2</v>
      </c>
    </row>
    <row r="10" spans="1:16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1:16" x14ac:dyDescent="0.25">
      <c r="A11" s="15" t="s">
        <v>18</v>
      </c>
      <c r="B11" s="16" t="s">
        <v>19</v>
      </c>
      <c r="C11" s="16">
        <f t="shared" ref="C11:P11" si="1">100*((C4-C8)/C4)</f>
        <v>0</v>
      </c>
      <c r="D11" s="16">
        <f t="shared" si="1"/>
        <v>0</v>
      </c>
      <c r="E11" s="16">
        <f t="shared" si="1"/>
        <v>0</v>
      </c>
      <c r="F11" s="16">
        <f t="shared" si="1"/>
        <v>0</v>
      </c>
      <c r="G11" s="16">
        <f t="shared" si="1"/>
        <v>0</v>
      </c>
      <c r="H11" s="16">
        <f t="shared" si="1"/>
        <v>1.0851631997006446</v>
      </c>
      <c r="I11" s="16">
        <f t="shared" si="1"/>
        <v>2.3672346037093849E-2</v>
      </c>
      <c r="J11" s="16">
        <f t="shared" si="1"/>
        <v>0</v>
      </c>
      <c r="K11" s="16">
        <f t="shared" si="1"/>
        <v>0</v>
      </c>
      <c r="L11" s="16">
        <f t="shared" si="1"/>
        <v>2.3495459874602515E-2</v>
      </c>
      <c r="M11" s="16">
        <f t="shared" si="1"/>
        <v>4.1650458033726358E-3</v>
      </c>
      <c r="N11" s="16">
        <f t="shared" si="1"/>
        <v>7.0374062210216401E-2</v>
      </c>
      <c r="O11" s="16">
        <f t="shared" si="1"/>
        <v>1.1870917907007463E-3</v>
      </c>
      <c r="P11" s="16">
        <f t="shared" si="1"/>
        <v>1.0179336691022478E-2</v>
      </c>
    </row>
    <row r="12" spans="1:16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</sheetData>
  <mergeCells count="35">
    <mergeCell ref="M11:M12"/>
    <mergeCell ref="L11:L12"/>
    <mergeCell ref="K11:K12"/>
    <mergeCell ref="D11:D12"/>
    <mergeCell ref="C11:C12"/>
    <mergeCell ref="J11:J12"/>
    <mergeCell ref="I11:I12"/>
    <mergeCell ref="H11:H12"/>
    <mergeCell ref="G11:G12"/>
    <mergeCell ref="F11:F12"/>
    <mergeCell ref="E11:E12"/>
    <mergeCell ref="A11:A12"/>
    <mergeCell ref="B9:B10"/>
    <mergeCell ref="B11:B12"/>
    <mergeCell ref="P9:P10"/>
    <mergeCell ref="O9:O10"/>
    <mergeCell ref="N9:N10"/>
    <mergeCell ref="M9:M10"/>
    <mergeCell ref="L9:L10"/>
    <mergeCell ref="K9:K10"/>
    <mergeCell ref="F9:F10"/>
    <mergeCell ref="E9:E10"/>
    <mergeCell ref="D9:D10"/>
    <mergeCell ref="C9:C10"/>
    <mergeCell ref="P11:P12"/>
    <mergeCell ref="O11:O12"/>
    <mergeCell ref="N11:N12"/>
    <mergeCell ref="A7:A8"/>
    <mergeCell ref="A5:A6"/>
    <mergeCell ref="A3:A4"/>
    <mergeCell ref="J9:J10"/>
    <mergeCell ref="I9:I10"/>
    <mergeCell ref="H9:H10"/>
    <mergeCell ref="G9:G10"/>
    <mergeCell ref="A9:A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A019-EF8C-8649-B7F3-D195899C8CF2}">
  <dimension ref="A1:X27"/>
  <sheetViews>
    <sheetView workbookViewId="0">
      <pane xSplit="2" ySplit="2" topLeftCell="C47" activePane="bottomRight" state="frozenSplit"/>
      <selection pane="topRight" activeCell="C1" sqref="C1"/>
      <selection pane="bottomLeft" activeCell="A3" sqref="A3"/>
      <selection pane="bottomRight" activeCell="B60" sqref="B60"/>
    </sheetView>
  </sheetViews>
  <sheetFormatPr defaultColWidth="11" defaultRowHeight="15.75" x14ac:dyDescent="0.25"/>
  <cols>
    <col min="1" max="1" width="14.125" customWidth="1"/>
    <col min="2" max="2" width="9" bestFit="1" customWidth="1"/>
    <col min="3" max="24" width="9.875" customWidth="1"/>
  </cols>
  <sheetData>
    <row r="1" spans="1:24" x14ac:dyDescent="0.25">
      <c r="C1" s="21" t="s">
        <v>46</v>
      </c>
      <c r="D1" s="21"/>
      <c r="E1" s="21" t="s">
        <v>47</v>
      </c>
      <c r="F1" s="21"/>
      <c r="G1" s="21" t="s">
        <v>48</v>
      </c>
      <c r="H1" s="21"/>
      <c r="I1" s="21" t="s">
        <v>49</v>
      </c>
      <c r="J1" s="21"/>
      <c r="K1" s="21" t="s">
        <v>50</v>
      </c>
      <c r="L1" s="21"/>
      <c r="M1" s="21" t="s">
        <v>51</v>
      </c>
      <c r="N1" s="21"/>
      <c r="O1" s="21" t="s">
        <v>52</v>
      </c>
      <c r="P1" s="21"/>
      <c r="Q1" s="21" t="s">
        <v>53</v>
      </c>
      <c r="R1" s="21"/>
      <c r="S1" s="21" t="s">
        <v>54</v>
      </c>
      <c r="T1" s="21"/>
      <c r="U1" s="21" t="s">
        <v>55</v>
      </c>
      <c r="V1" s="21"/>
      <c r="W1" s="21" t="s">
        <v>56</v>
      </c>
      <c r="X1" s="21"/>
    </row>
    <row r="2" spans="1:24" x14ac:dyDescent="0.25">
      <c r="C2" s="10" t="s">
        <v>44</v>
      </c>
      <c r="D2" s="10" t="s">
        <v>45</v>
      </c>
      <c r="E2" s="10" t="s">
        <v>44</v>
      </c>
      <c r="F2" s="10" t="s">
        <v>45</v>
      </c>
      <c r="G2" s="10" t="s">
        <v>44</v>
      </c>
      <c r="H2" s="10" t="s">
        <v>45</v>
      </c>
      <c r="I2" s="10" t="s">
        <v>44</v>
      </c>
      <c r="J2" s="10" t="s">
        <v>45</v>
      </c>
      <c r="K2" s="10" t="s">
        <v>44</v>
      </c>
      <c r="L2" s="10" t="s">
        <v>45</v>
      </c>
      <c r="M2" s="10" t="s">
        <v>44</v>
      </c>
      <c r="N2" s="10" t="s">
        <v>45</v>
      </c>
      <c r="O2" s="10" t="s">
        <v>44</v>
      </c>
      <c r="P2" s="10" t="s">
        <v>45</v>
      </c>
      <c r="Q2" s="10" t="s">
        <v>44</v>
      </c>
      <c r="R2" s="10" t="s">
        <v>45</v>
      </c>
      <c r="S2" s="10" t="s">
        <v>44</v>
      </c>
      <c r="T2" s="10" t="s">
        <v>45</v>
      </c>
      <c r="U2" s="10" t="s">
        <v>44</v>
      </c>
      <c r="V2" s="10" t="s">
        <v>45</v>
      </c>
      <c r="W2" s="10" t="s">
        <v>44</v>
      </c>
      <c r="X2" s="10" t="s">
        <v>45</v>
      </c>
    </row>
    <row r="3" spans="1:24" ht="18" customHeight="1" x14ac:dyDescent="0.25">
      <c r="A3" s="15" t="s">
        <v>16</v>
      </c>
      <c r="B3" s="1" t="s">
        <v>2</v>
      </c>
      <c r="C3" s="13">
        <v>1.5461</v>
      </c>
      <c r="D3" s="12">
        <v>1.9312</v>
      </c>
      <c r="E3" s="12">
        <v>3.9401000000000002</v>
      </c>
      <c r="F3" s="12">
        <v>5.1288999999999998</v>
      </c>
      <c r="G3" s="12">
        <v>6.3446999999999996</v>
      </c>
      <c r="H3" s="12">
        <v>8.5748999999999995</v>
      </c>
      <c r="I3" s="12">
        <v>38.189</v>
      </c>
      <c r="J3" s="12">
        <v>48.531300000000002</v>
      </c>
      <c r="K3" s="12">
        <v>72.674499999999995</v>
      </c>
      <c r="L3" s="12">
        <v>93.75</v>
      </c>
      <c r="M3" s="12">
        <v>161.48249999999999</v>
      </c>
      <c r="N3" s="12">
        <v>225.67140000000001</v>
      </c>
      <c r="O3" s="12">
        <v>223.24950000000001</v>
      </c>
      <c r="P3" s="12">
        <v>301.35610000000003</v>
      </c>
      <c r="Q3" s="12">
        <v>324.71039999999999</v>
      </c>
      <c r="R3" s="12">
        <v>478.46609999999998</v>
      </c>
      <c r="S3" s="12">
        <v>464.81439999999998</v>
      </c>
      <c r="T3" s="13">
        <v>580.44349999999997</v>
      </c>
      <c r="U3" s="13">
        <v>1655.0168000000001</v>
      </c>
      <c r="V3" s="13">
        <v>2248.9456</v>
      </c>
      <c r="W3" s="13">
        <v>3689.8222000000001</v>
      </c>
      <c r="X3" s="13">
        <v>5671.4978000000001</v>
      </c>
    </row>
    <row r="4" spans="1:24" ht="18" customHeight="1" x14ac:dyDescent="0.25">
      <c r="A4" s="15"/>
      <c r="B4" s="1" t="s">
        <v>1</v>
      </c>
      <c r="C4" s="11">
        <v>15141</v>
      </c>
      <c r="D4" s="11">
        <v>15141</v>
      </c>
      <c r="E4" s="11">
        <v>18464</v>
      </c>
      <c r="F4" s="11">
        <v>18464</v>
      </c>
      <c r="G4" s="11">
        <v>63096</v>
      </c>
      <c r="H4" s="11">
        <v>63096</v>
      </c>
      <c r="I4" s="11">
        <v>87747</v>
      </c>
      <c r="J4" s="11">
        <v>87747</v>
      </c>
      <c r="K4" s="11">
        <v>329480</v>
      </c>
      <c r="L4" s="11">
        <v>329480</v>
      </c>
      <c r="M4" s="11">
        <v>779085</v>
      </c>
      <c r="N4" s="11">
        <v>779085</v>
      </c>
      <c r="O4" s="11">
        <v>1673454</v>
      </c>
      <c r="P4" s="11">
        <v>1673454</v>
      </c>
      <c r="Q4" s="11">
        <v>1660792</v>
      </c>
      <c r="R4" s="11">
        <v>1660768</v>
      </c>
      <c r="S4" s="11">
        <v>2050264</v>
      </c>
      <c r="T4" s="11">
        <v>2050264</v>
      </c>
      <c r="U4" s="11">
        <v>5800740</v>
      </c>
      <c r="V4" s="11">
        <v>5800794</v>
      </c>
      <c r="W4" s="11">
        <v>4800274</v>
      </c>
      <c r="X4" s="11">
        <v>4800274</v>
      </c>
    </row>
    <row r="5" spans="1:24" ht="18" customHeight="1" x14ac:dyDescent="0.25">
      <c r="A5" s="15" t="s">
        <v>57</v>
      </c>
      <c r="B5" s="1" t="s">
        <v>2</v>
      </c>
      <c r="C5" s="12">
        <v>0.67100000000000004</v>
      </c>
      <c r="D5" s="12">
        <v>0.39979999999999999</v>
      </c>
      <c r="E5" s="12">
        <v>1.6584000000000001</v>
      </c>
      <c r="F5" s="12">
        <v>1.1163000000000001</v>
      </c>
      <c r="G5" s="12">
        <v>2.7709999999999999</v>
      </c>
      <c r="H5" s="12">
        <v>1.3845000000000001</v>
      </c>
      <c r="I5" s="12">
        <v>15.633800000000001</v>
      </c>
      <c r="J5" s="12">
        <v>8.7070000000000007</v>
      </c>
      <c r="K5" s="12">
        <v>32.877600000000001</v>
      </c>
      <c r="L5" s="12">
        <v>14.837</v>
      </c>
      <c r="M5" s="12">
        <v>64.142099999999999</v>
      </c>
      <c r="N5" s="12">
        <v>35.283999999999999</v>
      </c>
      <c r="O5" s="12">
        <v>70.239199999999997</v>
      </c>
      <c r="P5" s="12">
        <v>33.219700000000003</v>
      </c>
      <c r="Q5" s="12">
        <v>128.3947</v>
      </c>
      <c r="R5" s="12">
        <v>63.618000000000002</v>
      </c>
      <c r="S5" s="12">
        <v>142.79310000000001</v>
      </c>
      <c r="T5" s="12">
        <v>61.295900000000003</v>
      </c>
      <c r="U5" s="12">
        <v>903.16920000000005</v>
      </c>
      <c r="V5" s="12">
        <v>448.58699999999999</v>
      </c>
      <c r="W5" s="12">
        <v>2534.8456999999999</v>
      </c>
      <c r="X5" s="12">
        <v>1474.5264</v>
      </c>
    </row>
    <row r="6" spans="1:24" ht="18" customHeight="1" x14ac:dyDescent="0.25">
      <c r="A6" s="15"/>
      <c r="B6" s="1" t="s">
        <v>1</v>
      </c>
      <c r="C6" s="11">
        <v>15141</v>
      </c>
      <c r="D6" s="11">
        <v>15141</v>
      </c>
      <c r="E6" s="11">
        <v>18464</v>
      </c>
      <c r="F6" s="11">
        <v>18464</v>
      </c>
      <c r="G6" s="11">
        <v>62916</v>
      </c>
      <c r="H6" s="11">
        <v>62916</v>
      </c>
      <c r="I6" s="11">
        <v>87747</v>
      </c>
      <c r="J6" s="11">
        <v>87747</v>
      </c>
      <c r="K6" s="11">
        <v>329468</v>
      </c>
      <c r="L6" s="11">
        <v>329468</v>
      </c>
      <c r="M6" s="11">
        <v>732261</v>
      </c>
      <c r="N6" s="11">
        <v>732261</v>
      </c>
      <c r="O6" s="11">
        <v>1667254</v>
      </c>
      <c r="P6" s="11">
        <v>1667254</v>
      </c>
      <c r="Q6" s="11">
        <v>1655326</v>
      </c>
      <c r="R6" s="11">
        <v>1655326</v>
      </c>
      <c r="S6" s="11">
        <v>2029337</v>
      </c>
      <c r="T6" s="11">
        <v>2029337</v>
      </c>
      <c r="U6" s="11">
        <v>5775888</v>
      </c>
      <c r="V6" s="11">
        <v>5775888</v>
      </c>
      <c r="W6" s="11">
        <v>4800274</v>
      </c>
      <c r="X6" s="11">
        <v>4800274</v>
      </c>
    </row>
    <row r="7" spans="1:24" ht="18" customHeight="1" x14ac:dyDescent="0.25">
      <c r="A7" s="15" t="s">
        <v>58</v>
      </c>
      <c r="B7" s="1" t="s">
        <v>2</v>
      </c>
      <c r="C7" s="13">
        <v>1.625</v>
      </c>
      <c r="D7" s="13">
        <v>1.875</v>
      </c>
      <c r="E7" s="13">
        <v>3.5937999999999999</v>
      </c>
      <c r="F7" s="13">
        <v>4.4062000000000001</v>
      </c>
      <c r="G7" s="13">
        <v>5.7656000000000001</v>
      </c>
      <c r="H7" s="13">
        <v>7.5156000000000001</v>
      </c>
      <c r="I7" s="13">
        <v>35.382899999999999</v>
      </c>
      <c r="J7" s="13">
        <v>44.488599999999998</v>
      </c>
      <c r="K7" s="13">
        <v>64.046899999999994</v>
      </c>
      <c r="L7" s="13">
        <v>80.75</v>
      </c>
      <c r="M7" s="13">
        <v>188.39060000000001</v>
      </c>
      <c r="N7" s="13">
        <v>224.54689999999999</v>
      </c>
      <c r="O7" s="13">
        <v>216.10939999999999</v>
      </c>
      <c r="P7" s="13">
        <v>271.32810000000001</v>
      </c>
      <c r="Q7" s="13">
        <v>311.26560000000001</v>
      </c>
      <c r="R7" s="13">
        <v>387.5</v>
      </c>
      <c r="S7" s="13">
        <v>365.04689999999999</v>
      </c>
      <c r="T7" s="13">
        <v>440.04689999999999</v>
      </c>
      <c r="U7" s="13">
        <v>1575.6561999999999</v>
      </c>
      <c r="V7" s="13">
        <v>2883.3281000000002</v>
      </c>
      <c r="W7" s="13">
        <v>2794.1891000000001</v>
      </c>
      <c r="X7" s="13">
        <v>3410.9778999999999</v>
      </c>
    </row>
    <row r="8" spans="1:24" ht="18" customHeight="1" x14ac:dyDescent="0.25">
      <c r="A8" s="15"/>
      <c r="B8" s="1" t="s">
        <v>1</v>
      </c>
      <c r="C8" s="11">
        <v>15141</v>
      </c>
      <c r="D8" s="11">
        <v>15141</v>
      </c>
      <c r="E8" s="11">
        <v>18464</v>
      </c>
      <c r="F8" s="11">
        <v>18464</v>
      </c>
      <c r="G8" s="11">
        <v>63096</v>
      </c>
      <c r="H8" s="11">
        <v>63096</v>
      </c>
      <c r="I8" s="11">
        <v>87747</v>
      </c>
      <c r="J8" s="11">
        <v>87747</v>
      </c>
      <c r="K8" s="11">
        <v>329480</v>
      </c>
      <c r="L8" s="11">
        <v>329480</v>
      </c>
      <c r="M8" s="11">
        <v>776907</v>
      </c>
      <c r="N8" s="11">
        <v>776841</v>
      </c>
      <c r="O8" s="11">
        <v>1673454</v>
      </c>
      <c r="P8" s="11">
        <v>1673454</v>
      </c>
      <c r="Q8" s="11">
        <v>1660436</v>
      </c>
      <c r="R8" s="11">
        <v>1660217</v>
      </c>
      <c r="S8" s="11">
        <v>2050264</v>
      </c>
      <c r="T8" s="11">
        <v>2049919</v>
      </c>
      <c r="U8" s="11">
        <v>5800794</v>
      </c>
      <c r="V8" s="11">
        <v>5800290</v>
      </c>
      <c r="W8" s="11">
        <v>4800274</v>
      </c>
      <c r="X8" s="11">
        <v>4800004</v>
      </c>
    </row>
    <row r="9" spans="1:24" ht="18" customHeight="1" x14ac:dyDescent="0.25">
      <c r="A9" s="15" t="s">
        <v>57</v>
      </c>
      <c r="B9" s="16" t="s">
        <v>19</v>
      </c>
      <c r="C9" s="20">
        <f>100*(C4-C6)/C4</f>
        <v>0</v>
      </c>
      <c r="D9" s="20">
        <f t="shared" ref="D9:X9" si="0">100*(D4-D6)/D4</f>
        <v>0</v>
      </c>
      <c r="E9" s="20">
        <f t="shared" si="0"/>
        <v>0</v>
      </c>
      <c r="F9" s="20">
        <f t="shared" si="0"/>
        <v>0</v>
      </c>
      <c r="G9" s="20">
        <f t="shared" si="0"/>
        <v>0.28527957398250287</v>
      </c>
      <c r="H9" s="20">
        <f t="shared" si="0"/>
        <v>0.28527957398250287</v>
      </c>
      <c r="I9" s="20">
        <f t="shared" si="0"/>
        <v>0</v>
      </c>
      <c r="J9" s="20">
        <f t="shared" si="0"/>
        <v>0</v>
      </c>
      <c r="K9" s="20">
        <f t="shared" si="0"/>
        <v>3.6421027072963456E-3</v>
      </c>
      <c r="L9" s="20">
        <f t="shared" si="0"/>
        <v>3.6421027072963456E-3</v>
      </c>
      <c r="M9" s="20">
        <f t="shared" si="0"/>
        <v>6.0101272646758694</v>
      </c>
      <c r="N9" s="20">
        <f t="shared" si="0"/>
        <v>6.0101272646758694</v>
      </c>
      <c r="O9" s="20">
        <f t="shared" si="0"/>
        <v>0.37049121158992121</v>
      </c>
      <c r="P9" s="20">
        <f t="shared" si="0"/>
        <v>0.37049121158992121</v>
      </c>
      <c r="Q9" s="20">
        <f t="shared" si="0"/>
        <v>0.32912008246667857</v>
      </c>
      <c r="R9" s="20">
        <f t="shared" si="0"/>
        <v>0.32767972407946205</v>
      </c>
      <c r="S9" s="20">
        <f t="shared" si="0"/>
        <v>1.020697822329222</v>
      </c>
      <c r="T9" s="20">
        <f t="shared" si="0"/>
        <v>1.020697822329222</v>
      </c>
      <c r="U9" s="20">
        <f t="shared" si="0"/>
        <v>0.42842809710485213</v>
      </c>
      <c r="V9" s="20">
        <f t="shared" si="0"/>
        <v>0.42935501588230851</v>
      </c>
      <c r="W9" s="20">
        <f t="shared" si="0"/>
        <v>0</v>
      </c>
      <c r="X9" s="20">
        <f t="shared" si="0"/>
        <v>0</v>
      </c>
    </row>
    <row r="10" spans="1:24" ht="18" customHeight="1" x14ac:dyDescent="0.25">
      <c r="A10" s="15"/>
      <c r="B10" s="16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ht="18" customHeight="1" x14ac:dyDescent="0.25">
      <c r="A11" s="15" t="s">
        <v>58</v>
      </c>
      <c r="B11" s="16" t="s">
        <v>19</v>
      </c>
      <c r="C11" s="19">
        <f>100*(C4-C8)/C4</f>
        <v>0</v>
      </c>
      <c r="D11" s="19">
        <f t="shared" ref="D11:X11" si="1">100*(D4-D8)/D4</f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L11" s="19">
        <f t="shared" si="1"/>
        <v>0</v>
      </c>
      <c r="M11" s="19">
        <f t="shared" si="1"/>
        <v>0.27955871310575869</v>
      </c>
      <c r="N11" s="19">
        <f t="shared" si="1"/>
        <v>0.28803018926047863</v>
      </c>
      <c r="O11" s="19">
        <f t="shared" si="1"/>
        <v>0</v>
      </c>
      <c r="P11" s="19">
        <f t="shared" si="1"/>
        <v>0</v>
      </c>
      <c r="Q11" s="19">
        <f t="shared" si="1"/>
        <v>2.1435556047957841E-2</v>
      </c>
      <c r="R11" s="19">
        <f t="shared" si="1"/>
        <v>3.3177421530279964E-2</v>
      </c>
      <c r="S11" s="19">
        <f t="shared" si="1"/>
        <v>0</v>
      </c>
      <c r="T11" s="19">
        <f t="shared" si="1"/>
        <v>1.6827101290370412E-2</v>
      </c>
      <c r="U11" s="19">
        <f t="shared" si="1"/>
        <v>-9.3091571075414514E-4</v>
      </c>
      <c r="V11" s="19">
        <f t="shared" si="1"/>
        <v>8.688465751412652E-3</v>
      </c>
      <c r="W11" s="19">
        <f t="shared" si="1"/>
        <v>0</v>
      </c>
      <c r="X11" s="19">
        <f t="shared" si="1"/>
        <v>5.6246789245780558E-3</v>
      </c>
    </row>
    <row r="12" spans="1:24" ht="18" customHeight="1" x14ac:dyDescent="0.25">
      <c r="A12" s="15"/>
      <c r="B12" s="16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4" spans="1:24" x14ac:dyDescent="0.25">
      <c r="A14" s="15" t="s">
        <v>57</v>
      </c>
      <c r="B14" t="s">
        <v>59</v>
      </c>
      <c r="C14" s="17">
        <f>C9</f>
        <v>0</v>
      </c>
      <c r="D14" s="17"/>
      <c r="E14" s="17">
        <f>E9</f>
        <v>0</v>
      </c>
      <c r="F14" s="17"/>
      <c r="G14" s="17">
        <f>G9</f>
        <v>0.28527957398250287</v>
      </c>
      <c r="H14" s="17"/>
      <c r="I14" s="17">
        <f>I9</f>
        <v>0</v>
      </c>
      <c r="J14" s="17"/>
      <c r="K14" s="17">
        <f>K9</f>
        <v>3.6421027072963456E-3</v>
      </c>
      <c r="L14" s="17"/>
      <c r="M14" s="17">
        <f>M9</f>
        <v>6.0101272646758694</v>
      </c>
      <c r="N14" s="18"/>
      <c r="O14" s="17">
        <f>O9</f>
        <v>0.37049121158992121</v>
      </c>
      <c r="P14" s="18"/>
      <c r="Q14" s="17">
        <f>Q9</f>
        <v>0.32912008246667857</v>
      </c>
      <c r="R14" s="18"/>
      <c r="S14" s="17">
        <f>S9</f>
        <v>1.020697822329222</v>
      </c>
      <c r="T14" s="18"/>
      <c r="U14" s="17">
        <f>U9</f>
        <v>0.42842809710485213</v>
      </c>
      <c r="V14" s="18"/>
      <c r="W14" s="17">
        <f>W9</f>
        <v>0</v>
      </c>
      <c r="X14" s="18"/>
    </row>
    <row r="15" spans="1:24" x14ac:dyDescent="0.25">
      <c r="A15" s="15"/>
      <c r="B15" t="s">
        <v>60</v>
      </c>
      <c r="C15" s="17">
        <f>D9</f>
        <v>0</v>
      </c>
      <c r="D15" s="17"/>
      <c r="E15" s="17">
        <f>F9</f>
        <v>0</v>
      </c>
      <c r="F15" s="17"/>
      <c r="G15" s="17">
        <f>H9</f>
        <v>0.28527957398250287</v>
      </c>
      <c r="H15" s="17"/>
      <c r="I15" s="17">
        <f>J9</f>
        <v>0</v>
      </c>
      <c r="J15" s="17"/>
      <c r="K15" s="17">
        <f>L9</f>
        <v>3.6421027072963456E-3</v>
      </c>
      <c r="L15" s="17"/>
      <c r="M15" s="17">
        <f>N9</f>
        <v>6.0101272646758694</v>
      </c>
      <c r="N15" s="18"/>
      <c r="O15" s="17">
        <f>P9</f>
        <v>0.37049121158992121</v>
      </c>
      <c r="P15" s="18"/>
      <c r="Q15" s="17">
        <f>R9</f>
        <v>0.32767972407946205</v>
      </c>
      <c r="R15" s="18"/>
      <c r="S15" s="17">
        <f>T9</f>
        <v>1.020697822329222</v>
      </c>
      <c r="T15" s="18"/>
      <c r="U15" s="17">
        <f>V9</f>
        <v>0.42935501588230851</v>
      </c>
      <c r="V15" s="18"/>
      <c r="W15" s="17">
        <f>X9</f>
        <v>0</v>
      </c>
      <c r="X15" s="18"/>
    </row>
    <row r="17" spans="1:24" ht="15.95" customHeight="1" x14ac:dyDescent="0.25">
      <c r="A17" s="15" t="s">
        <v>58</v>
      </c>
      <c r="B17" t="s">
        <v>59</v>
      </c>
      <c r="C17" s="17">
        <f>C11</f>
        <v>0</v>
      </c>
      <c r="D17" s="17"/>
      <c r="E17" s="17">
        <f>E11</f>
        <v>0</v>
      </c>
      <c r="F17" s="17"/>
      <c r="G17" s="17">
        <f>G11</f>
        <v>0</v>
      </c>
      <c r="H17" s="17"/>
      <c r="I17" s="17">
        <f>I11</f>
        <v>0</v>
      </c>
      <c r="J17" s="17"/>
      <c r="K17" s="17">
        <f>K11</f>
        <v>0</v>
      </c>
      <c r="L17" s="17"/>
      <c r="M17" s="17">
        <f>M11</f>
        <v>0.27955871310575869</v>
      </c>
      <c r="N17" s="17"/>
      <c r="O17" s="17">
        <f>O11</f>
        <v>0</v>
      </c>
      <c r="P17" s="17"/>
      <c r="Q17" s="17">
        <f>Q11</f>
        <v>2.1435556047957841E-2</v>
      </c>
      <c r="R17" s="17"/>
      <c r="S17" s="17">
        <f>S11</f>
        <v>0</v>
      </c>
      <c r="T17" s="17"/>
      <c r="U17" s="17">
        <f>U11</f>
        <v>-9.3091571075414514E-4</v>
      </c>
      <c r="V17" s="17"/>
      <c r="W17" s="17">
        <f>W11</f>
        <v>0</v>
      </c>
      <c r="X17" s="17"/>
    </row>
    <row r="18" spans="1:24" x14ac:dyDescent="0.25">
      <c r="A18" s="15"/>
      <c r="B18" t="s">
        <v>60</v>
      </c>
      <c r="C18" s="17">
        <f>D12</f>
        <v>0</v>
      </c>
      <c r="D18" s="17"/>
      <c r="E18" s="17">
        <f>F12</f>
        <v>0</v>
      </c>
      <c r="F18" s="17"/>
      <c r="G18" s="17">
        <f>H11</f>
        <v>0</v>
      </c>
      <c r="H18" s="17"/>
      <c r="I18" s="17">
        <f>J11</f>
        <v>0</v>
      </c>
      <c r="J18" s="17"/>
      <c r="K18" s="17">
        <f>L11</f>
        <v>0</v>
      </c>
      <c r="L18" s="17"/>
      <c r="M18" s="17">
        <f>N11</f>
        <v>0.28803018926047863</v>
      </c>
      <c r="N18" s="17"/>
      <c r="O18" s="17">
        <f>P11</f>
        <v>0</v>
      </c>
      <c r="P18" s="17"/>
      <c r="Q18" s="17">
        <f>R11</f>
        <v>3.3177421530279964E-2</v>
      </c>
      <c r="R18" s="17"/>
      <c r="S18" s="17">
        <f>T11</f>
        <v>1.6827101290370412E-2</v>
      </c>
      <c r="T18" s="17"/>
      <c r="U18" s="17">
        <f>V11</f>
        <v>8.688465751412652E-3</v>
      </c>
      <c r="V18" s="17"/>
      <c r="W18" s="17">
        <f>X11</f>
        <v>5.6246789245780558E-3</v>
      </c>
      <c r="X18" s="17"/>
    </row>
    <row r="20" spans="1:24" x14ac:dyDescent="0.25">
      <c r="A20" s="15" t="s">
        <v>57</v>
      </c>
      <c r="B20" t="s">
        <v>61</v>
      </c>
      <c r="C20" s="17">
        <f>C5</f>
        <v>0.67100000000000004</v>
      </c>
      <c r="D20" s="17"/>
      <c r="E20" s="17">
        <f>E5</f>
        <v>1.6584000000000001</v>
      </c>
      <c r="F20" s="17"/>
      <c r="G20" s="17">
        <f>G5</f>
        <v>2.7709999999999999</v>
      </c>
      <c r="H20" s="17"/>
      <c r="I20" s="17">
        <f>I5</f>
        <v>15.633800000000001</v>
      </c>
      <c r="J20" s="17"/>
      <c r="K20" s="17">
        <f>K5</f>
        <v>32.877600000000001</v>
      </c>
      <c r="L20" s="17"/>
      <c r="M20" s="17">
        <f>M5</f>
        <v>64.142099999999999</v>
      </c>
      <c r="N20" s="18"/>
      <c r="O20" s="17">
        <f>O5</f>
        <v>70.239199999999997</v>
      </c>
      <c r="P20" s="18"/>
      <c r="Q20" s="17">
        <f>Q5</f>
        <v>128.3947</v>
      </c>
      <c r="R20" s="18"/>
      <c r="S20" s="17">
        <f>S5</f>
        <v>142.79310000000001</v>
      </c>
      <c r="T20" s="18"/>
      <c r="U20" s="17">
        <f>U5</f>
        <v>903.16920000000005</v>
      </c>
      <c r="V20" s="18"/>
      <c r="W20" s="17">
        <f>W5</f>
        <v>2534.8456999999999</v>
      </c>
      <c r="X20" s="18"/>
    </row>
    <row r="21" spans="1:24" x14ac:dyDescent="0.25">
      <c r="A21" s="15"/>
      <c r="B21" t="s">
        <v>62</v>
      </c>
      <c r="C21" s="17">
        <f>D5</f>
        <v>0.39979999999999999</v>
      </c>
      <c r="D21" s="17"/>
      <c r="E21" s="17">
        <f>F5</f>
        <v>1.1163000000000001</v>
      </c>
      <c r="F21" s="17"/>
      <c r="G21" s="17">
        <f>H5</f>
        <v>1.3845000000000001</v>
      </c>
      <c r="H21" s="17"/>
      <c r="I21" s="17">
        <f>J5</f>
        <v>8.7070000000000007</v>
      </c>
      <c r="J21" s="17"/>
      <c r="K21" s="17">
        <f>L5</f>
        <v>14.837</v>
      </c>
      <c r="L21" s="17"/>
      <c r="M21" s="17">
        <f>N5</f>
        <v>35.283999999999999</v>
      </c>
      <c r="N21" s="18"/>
      <c r="O21" s="17">
        <f>P5</f>
        <v>33.219700000000003</v>
      </c>
      <c r="P21" s="18"/>
      <c r="Q21" s="17">
        <f>R5</f>
        <v>63.618000000000002</v>
      </c>
      <c r="R21" s="18"/>
      <c r="S21" s="17">
        <f>T5</f>
        <v>61.295900000000003</v>
      </c>
      <c r="T21" s="18"/>
      <c r="U21" s="17">
        <f>V5</f>
        <v>448.58699999999999</v>
      </c>
      <c r="V21" s="18"/>
      <c r="W21" s="17">
        <f>X5</f>
        <v>1474.5264</v>
      </c>
      <c r="X21" s="18"/>
    </row>
    <row r="23" spans="1:24" ht="15.95" customHeight="1" x14ac:dyDescent="0.25">
      <c r="A23" s="15" t="s">
        <v>58</v>
      </c>
      <c r="B23" t="s">
        <v>61</v>
      </c>
      <c r="C23" s="17">
        <f>C7</f>
        <v>1.625</v>
      </c>
      <c r="D23" s="17"/>
      <c r="E23" s="17">
        <f>E7</f>
        <v>3.5937999999999999</v>
      </c>
      <c r="F23" s="17"/>
      <c r="G23" s="17">
        <f>G7</f>
        <v>5.7656000000000001</v>
      </c>
      <c r="H23" s="17"/>
      <c r="I23" s="17">
        <f>I7</f>
        <v>35.382899999999999</v>
      </c>
      <c r="J23" s="17"/>
      <c r="K23" s="17">
        <f>K7</f>
        <v>64.046899999999994</v>
      </c>
      <c r="L23" s="17"/>
      <c r="M23" s="17">
        <f>M7</f>
        <v>188.39060000000001</v>
      </c>
      <c r="N23" s="18"/>
      <c r="O23" s="17">
        <f>O7</f>
        <v>216.10939999999999</v>
      </c>
      <c r="P23" s="18"/>
      <c r="Q23" s="17">
        <f>Q7</f>
        <v>311.26560000000001</v>
      </c>
      <c r="R23" s="18"/>
      <c r="S23" s="17">
        <f>S7</f>
        <v>365.04689999999999</v>
      </c>
      <c r="T23" s="18"/>
      <c r="U23" s="17">
        <f>U7</f>
        <v>1575.6561999999999</v>
      </c>
      <c r="V23" s="18"/>
      <c r="W23" s="17">
        <f>W7</f>
        <v>2794.1891000000001</v>
      </c>
      <c r="X23" s="18"/>
    </row>
    <row r="24" spans="1:24" x14ac:dyDescent="0.25">
      <c r="A24" s="15"/>
      <c r="B24" t="s">
        <v>62</v>
      </c>
      <c r="C24" s="17">
        <f>D7</f>
        <v>1.875</v>
      </c>
      <c r="D24" s="17"/>
      <c r="E24" s="17">
        <f>F7</f>
        <v>4.4062000000000001</v>
      </c>
      <c r="F24" s="17"/>
      <c r="G24" s="17">
        <f>H7</f>
        <v>7.5156000000000001</v>
      </c>
      <c r="H24" s="17"/>
      <c r="I24" s="17">
        <f>J7</f>
        <v>44.488599999999998</v>
      </c>
      <c r="J24" s="17"/>
      <c r="K24" s="17">
        <f>L7</f>
        <v>80.75</v>
      </c>
      <c r="L24" s="17"/>
      <c r="M24" s="17">
        <f>N7</f>
        <v>224.54689999999999</v>
      </c>
      <c r="N24" s="18"/>
      <c r="O24" s="17">
        <f>P7</f>
        <v>271.32810000000001</v>
      </c>
      <c r="P24" s="18"/>
      <c r="Q24" s="17">
        <f>R7</f>
        <v>387.5</v>
      </c>
      <c r="R24" s="18"/>
      <c r="S24" s="17">
        <f>T7</f>
        <v>440.04689999999999</v>
      </c>
      <c r="T24" s="18"/>
      <c r="U24" s="17">
        <f>V7</f>
        <v>2883.3281000000002</v>
      </c>
      <c r="V24" s="18"/>
      <c r="W24" s="17">
        <f>X7</f>
        <v>3410.9778999999999</v>
      </c>
      <c r="X24" s="18"/>
    </row>
    <row r="26" spans="1:24" x14ac:dyDescent="0.25">
      <c r="A26" s="15" t="s">
        <v>16</v>
      </c>
      <c r="B26" t="s">
        <v>61</v>
      </c>
      <c r="C26" s="17">
        <f>C3</f>
        <v>1.5461</v>
      </c>
      <c r="D26" s="18"/>
      <c r="E26" s="17">
        <f>E3</f>
        <v>3.9401000000000002</v>
      </c>
      <c r="F26" s="18"/>
      <c r="G26" s="17">
        <f>G3</f>
        <v>6.3446999999999996</v>
      </c>
      <c r="H26" s="18"/>
      <c r="I26" s="17">
        <f>I3</f>
        <v>38.189</v>
      </c>
      <c r="J26" s="18"/>
      <c r="K26" s="17">
        <f>K3</f>
        <v>72.674499999999995</v>
      </c>
      <c r="L26" s="18"/>
      <c r="M26" s="17">
        <f>M3</f>
        <v>161.48249999999999</v>
      </c>
      <c r="N26" s="18"/>
      <c r="O26" s="17">
        <f>O3</f>
        <v>223.24950000000001</v>
      </c>
      <c r="P26" s="18"/>
      <c r="Q26" s="17">
        <f>Q3</f>
        <v>324.71039999999999</v>
      </c>
      <c r="R26" s="18"/>
      <c r="S26" s="17">
        <f>S3</f>
        <v>464.81439999999998</v>
      </c>
      <c r="T26" s="18"/>
      <c r="U26" s="17">
        <f>U3</f>
        <v>1655.0168000000001</v>
      </c>
      <c r="V26" s="18"/>
      <c r="W26" s="17">
        <f>W3</f>
        <v>3689.8222000000001</v>
      </c>
      <c r="X26" s="18"/>
    </row>
    <row r="27" spans="1:24" x14ac:dyDescent="0.25">
      <c r="A27" s="15"/>
      <c r="B27" t="s">
        <v>62</v>
      </c>
      <c r="C27" s="17">
        <f>D3</f>
        <v>1.9312</v>
      </c>
      <c r="D27" s="18"/>
      <c r="E27" s="17">
        <f>F3</f>
        <v>5.1288999999999998</v>
      </c>
      <c r="F27" s="18"/>
      <c r="G27" s="17">
        <f>H3</f>
        <v>8.5748999999999995</v>
      </c>
      <c r="H27" s="18"/>
      <c r="I27" s="17">
        <f>J3</f>
        <v>48.531300000000002</v>
      </c>
      <c r="J27" s="18"/>
      <c r="K27" s="17">
        <f>L3</f>
        <v>93.75</v>
      </c>
      <c r="L27" s="18"/>
      <c r="M27" s="17">
        <f>N3</f>
        <v>225.67140000000001</v>
      </c>
      <c r="N27" s="18"/>
      <c r="O27" s="17">
        <f>P3</f>
        <v>301.35610000000003</v>
      </c>
      <c r="P27" s="18"/>
      <c r="Q27" s="17">
        <f>R3</f>
        <v>478.46609999999998</v>
      </c>
      <c r="R27" s="18"/>
      <c r="S27" s="17">
        <f>T3</f>
        <v>580.44349999999997</v>
      </c>
      <c r="T27" s="18"/>
      <c r="U27" s="17">
        <f>V3</f>
        <v>2248.9456</v>
      </c>
      <c r="V27" s="18"/>
      <c r="W27" s="17">
        <f>X3</f>
        <v>5671.4978000000001</v>
      </c>
      <c r="X27" s="18"/>
    </row>
  </sheetData>
  <mergeCells count="177">
    <mergeCell ref="A3:A4"/>
    <mergeCell ref="A5:A6"/>
    <mergeCell ref="A7:A8"/>
    <mergeCell ref="A9:A10"/>
    <mergeCell ref="B9:B10"/>
    <mergeCell ref="A11:A12"/>
    <mergeCell ref="B11:B12"/>
    <mergeCell ref="C11:C12"/>
    <mergeCell ref="D11:D12"/>
    <mergeCell ref="E11:E12"/>
    <mergeCell ref="G11:G12"/>
    <mergeCell ref="H11:H12"/>
    <mergeCell ref="I11:I12"/>
    <mergeCell ref="J9:J10"/>
    <mergeCell ref="G9:G10"/>
    <mergeCell ref="H9:H10"/>
    <mergeCell ref="I9:I10"/>
    <mergeCell ref="X11:X12"/>
    <mergeCell ref="X9:X10"/>
    <mergeCell ref="W11:W12"/>
    <mergeCell ref="W9:W10"/>
    <mergeCell ref="V11:V12"/>
    <mergeCell ref="P11:P12"/>
    <mergeCell ref="J11:J12"/>
    <mergeCell ref="K11:K12"/>
    <mergeCell ref="L11:L12"/>
    <mergeCell ref="M11:M12"/>
    <mergeCell ref="N11:N12"/>
    <mergeCell ref="O11:O12"/>
    <mergeCell ref="P9:P10"/>
    <mergeCell ref="F11:F12"/>
    <mergeCell ref="K9:K10"/>
    <mergeCell ref="Q1:R1"/>
    <mergeCell ref="S1:T1"/>
    <mergeCell ref="U1:V1"/>
    <mergeCell ref="W1:X1"/>
    <mergeCell ref="C9:C10"/>
    <mergeCell ref="L9:L10"/>
    <mergeCell ref="M9:M10"/>
    <mergeCell ref="N9:N10"/>
    <mergeCell ref="O9:O10"/>
    <mergeCell ref="D9:D10"/>
    <mergeCell ref="E9:E10"/>
    <mergeCell ref="F9:F10"/>
    <mergeCell ref="C1:D1"/>
    <mergeCell ref="E1:F1"/>
    <mergeCell ref="G1:H1"/>
    <mergeCell ref="I1:J1"/>
    <mergeCell ref="K1:L1"/>
    <mergeCell ref="M1:N1"/>
    <mergeCell ref="O1:P1"/>
    <mergeCell ref="Q14:R14"/>
    <mergeCell ref="O14:P14"/>
    <mergeCell ref="R11:R12"/>
    <mergeCell ref="R9:R10"/>
    <mergeCell ref="Q11:Q12"/>
    <mergeCell ref="Q9:Q10"/>
    <mergeCell ref="V9:V10"/>
    <mergeCell ref="U11:U12"/>
    <mergeCell ref="U9:U10"/>
    <mergeCell ref="T11:T12"/>
    <mergeCell ref="T9:T10"/>
    <mergeCell ref="S11:S12"/>
    <mergeCell ref="S9:S10"/>
    <mergeCell ref="I18:J18"/>
    <mergeCell ref="K18:L18"/>
    <mergeCell ref="M18:N18"/>
    <mergeCell ref="U15:V15"/>
    <mergeCell ref="W15:X15"/>
    <mergeCell ref="A14:A15"/>
    <mergeCell ref="K15:L15"/>
    <mergeCell ref="M15:N15"/>
    <mergeCell ref="O15:P15"/>
    <mergeCell ref="Q15:R15"/>
    <mergeCell ref="S15:T15"/>
    <mergeCell ref="C14:D14"/>
    <mergeCell ref="C15:D15"/>
    <mergeCell ref="E15:F15"/>
    <mergeCell ref="G15:H15"/>
    <mergeCell ref="I15:J15"/>
    <mergeCell ref="M14:N14"/>
    <mergeCell ref="K14:L14"/>
    <mergeCell ref="I14:J14"/>
    <mergeCell ref="G14:H14"/>
    <mergeCell ref="E14:F14"/>
    <mergeCell ref="W14:X14"/>
    <mergeCell ref="U14:V14"/>
    <mergeCell ref="S14:T14"/>
    <mergeCell ref="A17:A18"/>
    <mergeCell ref="A20:A21"/>
    <mergeCell ref="C20:D20"/>
    <mergeCell ref="E20:F20"/>
    <mergeCell ref="G20:H20"/>
    <mergeCell ref="C18:D18"/>
    <mergeCell ref="W17:X17"/>
    <mergeCell ref="U17:V17"/>
    <mergeCell ref="S17:T17"/>
    <mergeCell ref="Q17:R17"/>
    <mergeCell ref="O17:P17"/>
    <mergeCell ref="M17:N17"/>
    <mergeCell ref="K17:L17"/>
    <mergeCell ref="I17:J17"/>
    <mergeCell ref="G17:H17"/>
    <mergeCell ref="E17:F17"/>
    <mergeCell ref="C17:D17"/>
    <mergeCell ref="O18:P18"/>
    <mergeCell ref="Q18:R18"/>
    <mergeCell ref="S18:T18"/>
    <mergeCell ref="U18:V18"/>
    <mergeCell ref="W18:X18"/>
    <mergeCell ref="E18:F18"/>
    <mergeCell ref="G18:H18"/>
    <mergeCell ref="A23:A24"/>
    <mergeCell ref="C23:D23"/>
    <mergeCell ref="E23:F23"/>
    <mergeCell ref="G23:H23"/>
    <mergeCell ref="I23:J23"/>
    <mergeCell ref="S20:T20"/>
    <mergeCell ref="U20:V20"/>
    <mergeCell ref="W20:X20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I20:J20"/>
    <mergeCell ref="K20:L20"/>
    <mergeCell ref="M20:N20"/>
    <mergeCell ref="O20:P20"/>
    <mergeCell ref="Q20:R20"/>
    <mergeCell ref="U23:V23"/>
    <mergeCell ref="W23:X23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K23:L23"/>
    <mergeCell ref="M23:N23"/>
    <mergeCell ref="O23:P23"/>
    <mergeCell ref="Q23:R23"/>
    <mergeCell ref="S23:T23"/>
    <mergeCell ref="I26:J26"/>
    <mergeCell ref="G27:H27"/>
    <mergeCell ref="E27:F27"/>
    <mergeCell ref="C27:D27"/>
    <mergeCell ref="G26:H26"/>
    <mergeCell ref="E26:F26"/>
    <mergeCell ref="C26:D26"/>
    <mergeCell ref="A26:A27"/>
    <mergeCell ref="W27:X27"/>
    <mergeCell ref="W26:X26"/>
    <mergeCell ref="U27:V27"/>
    <mergeCell ref="U26:V26"/>
    <mergeCell ref="S27:T27"/>
    <mergeCell ref="S26:T26"/>
    <mergeCell ref="Q27:R27"/>
    <mergeCell ref="Q26:R26"/>
    <mergeCell ref="O27:P27"/>
    <mergeCell ref="O26:P26"/>
    <mergeCell ref="M27:N27"/>
    <mergeCell ref="M26:N26"/>
    <mergeCell ref="K27:L27"/>
    <mergeCell ref="K26:L26"/>
    <mergeCell ref="I27:J2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52DE-048D-474A-ABF7-2ADEE1672625}">
  <dimension ref="A2:P12"/>
  <sheetViews>
    <sheetView tabSelected="1" workbookViewId="0">
      <selection activeCell="C9" sqref="C9:P10"/>
    </sheetView>
  </sheetViews>
  <sheetFormatPr defaultColWidth="11" defaultRowHeight="15.75" x14ac:dyDescent="0.25"/>
  <cols>
    <col min="1" max="1" width="15.875" customWidth="1"/>
  </cols>
  <sheetData>
    <row r="2" spans="1:16" x14ac:dyDescent="0.25">
      <c r="C2" t="s">
        <v>3</v>
      </c>
      <c r="D2" t="s">
        <v>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 x14ac:dyDescent="0.25">
      <c r="A3" s="15" t="s">
        <v>16</v>
      </c>
      <c r="B3" s="14" t="s">
        <v>2</v>
      </c>
      <c r="C3">
        <v>1.2028000000000001</v>
      </c>
      <c r="D3">
        <v>1.5958000000000001</v>
      </c>
      <c r="E3">
        <v>3.2227000000000001</v>
      </c>
      <c r="F3">
        <v>15.134600000000001</v>
      </c>
      <c r="G3">
        <v>33.383299999999998</v>
      </c>
      <c r="H3">
        <v>78.877899999999997</v>
      </c>
      <c r="I3">
        <v>147.7841</v>
      </c>
      <c r="J3">
        <v>177.45509999999999</v>
      </c>
      <c r="K3">
        <v>367.6678</v>
      </c>
      <c r="L3">
        <v>1381.5458000000001</v>
      </c>
      <c r="M3">
        <v>1676.1964</v>
      </c>
      <c r="N3">
        <v>8917.5635000000002</v>
      </c>
      <c r="O3">
        <v>8204.8333999999995</v>
      </c>
      <c r="P3">
        <v>43721.7264</v>
      </c>
    </row>
    <row r="4" spans="1:16" x14ac:dyDescent="0.25">
      <c r="A4" s="15"/>
      <c r="B4" s="14" t="s">
        <v>1</v>
      </c>
      <c r="C4">
        <v>13083</v>
      </c>
      <c r="D4">
        <v>12180</v>
      </c>
      <c r="E4">
        <v>63096</v>
      </c>
      <c r="F4">
        <v>74664</v>
      </c>
      <c r="G4">
        <v>341667</v>
      </c>
      <c r="H4">
        <v>705516</v>
      </c>
      <c r="I4">
        <v>1672838</v>
      </c>
      <c r="J4">
        <v>1161046</v>
      </c>
      <c r="K4">
        <v>1982340</v>
      </c>
      <c r="L4">
        <v>5507447</v>
      </c>
      <c r="M4">
        <v>4945924</v>
      </c>
      <c r="N4">
        <v>12318459</v>
      </c>
      <c r="O4">
        <v>26451198</v>
      </c>
      <c r="P4">
        <v>22565321</v>
      </c>
    </row>
    <row r="5" spans="1:16" x14ac:dyDescent="0.25">
      <c r="A5" s="15" t="s">
        <v>17</v>
      </c>
      <c r="B5" s="14" t="s">
        <v>2</v>
      </c>
      <c r="C5">
        <v>0.44900000000000001</v>
      </c>
      <c r="D5">
        <v>1.405</v>
      </c>
      <c r="E5">
        <v>1.9380999999999999</v>
      </c>
      <c r="F5">
        <v>16.660399999999999</v>
      </c>
      <c r="G5">
        <v>21.4023</v>
      </c>
      <c r="H5">
        <v>54.109299999999998</v>
      </c>
      <c r="I5">
        <v>52.830100000000002</v>
      </c>
      <c r="J5">
        <v>120.3113</v>
      </c>
      <c r="K5">
        <v>125.2332</v>
      </c>
      <c r="L5">
        <v>749.32830000000001</v>
      </c>
      <c r="M5">
        <v>1217.8594000000001</v>
      </c>
      <c r="N5">
        <v>1933.7793999999999</v>
      </c>
      <c r="O5">
        <v>4686.2941000000001</v>
      </c>
      <c r="P5">
        <v>5271.0021999999999</v>
      </c>
    </row>
    <row r="6" spans="1:16" x14ac:dyDescent="0.25">
      <c r="A6" s="15"/>
      <c r="B6" s="14" t="s">
        <v>1</v>
      </c>
      <c r="C6">
        <v>13083</v>
      </c>
      <c r="D6">
        <v>12180</v>
      </c>
      <c r="E6">
        <v>63096</v>
      </c>
      <c r="F6">
        <v>74013</v>
      </c>
      <c r="G6">
        <v>340699</v>
      </c>
      <c r="H6">
        <v>661062</v>
      </c>
      <c r="I6">
        <v>1672414</v>
      </c>
      <c r="J6">
        <v>1157674</v>
      </c>
      <c r="K6">
        <v>1979939</v>
      </c>
      <c r="L6">
        <v>5494660</v>
      </c>
      <c r="M6">
        <v>4944834</v>
      </c>
      <c r="N6">
        <v>11608360</v>
      </c>
      <c r="O6">
        <v>26444568</v>
      </c>
      <c r="P6">
        <v>22559756</v>
      </c>
    </row>
    <row r="7" spans="1:16" x14ac:dyDescent="0.25">
      <c r="A7" s="15" t="s">
        <v>18</v>
      </c>
      <c r="B7" s="14" t="s">
        <v>2</v>
      </c>
      <c r="C7">
        <v>0.88049999999999995</v>
      </c>
      <c r="D7">
        <v>1.5106999999999999</v>
      </c>
      <c r="E7">
        <v>2.7442000000000002</v>
      </c>
      <c r="F7">
        <v>14.926299999999999</v>
      </c>
      <c r="G7">
        <v>28.4282</v>
      </c>
      <c r="H7">
        <v>109.7368</v>
      </c>
      <c r="I7">
        <v>92.779899999999998</v>
      </c>
      <c r="J7">
        <v>122.5116</v>
      </c>
      <c r="K7">
        <v>148.89150000000001</v>
      </c>
      <c r="L7">
        <v>632.41570000000002</v>
      </c>
      <c r="M7">
        <v>1440.8951</v>
      </c>
      <c r="N7">
        <v>4512.4215999999997</v>
      </c>
      <c r="O7">
        <v>4919.4901</v>
      </c>
      <c r="P7">
        <v>8466.2450000000008</v>
      </c>
    </row>
    <row r="8" spans="1:16" x14ac:dyDescent="0.25">
      <c r="A8" s="15"/>
      <c r="B8" s="14" t="s">
        <v>1</v>
      </c>
      <c r="C8">
        <v>13083</v>
      </c>
      <c r="D8">
        <v>12180</v>
      </c>
      <c r="E8">
        <v>63096</v>
      </c>
      <c r="F8">
        <v>74664</v>
      </c>
      <c r="G8">
        <v>341667</v>
      </c>
      <c r="H8">
        <v>697860</v>
      </c>
      <c r="I8">
        <v>1672442</v>
      </c>
      <c r="J8">
        <v>1161046</v>
      </c>
      <c r="K8">
        <v>1982340</v>
      </c>
      <c r="L8">
        <v>5506153</v>
      </c>
      <c r="M8">
        <v>4945718</v>
      </c>
      <c r="N8">
        <v>12309790</v>
      </c>
      <c r="O8">
        <v>26450884</v>
      </c>
      <c r="P8">
        <v>22563024</v>
      </c>
    </row>
    <row r="9" spans="1:16" x14ac:dyDescent="0.25">
      <c r="A9" s="15" t="s">
        <v>17</v>
      </c>
      <c r="B9" s="16" t="s">
        <v>19</v>
      </c>
      <c r="C9" s="16">
        <f t="shared" ref="C9:P9" si="0">100*((C4-C6)/C4)</f>
        <v>0</v>
      </c>
      <c r="D9" s="16">
        <f t="shared" si="0"/>
        <v>0</v>
      </c>
      <c r="E9" s="16">
        <f t="shared" si="0"/>
        <v>0</v>
      </c>
      <c r="F9" s="16">
        <f t="shared" si="0"/>
        <v>0.8719061395049823</v>
      </c>
      <c r="G9" s="16">
        <f t="shared" si="0"/>
        <v>0.28331679676410071</v>
      </c>
      <c r="H9" s="16">
        <f t="shared" si="0"/>
        <v>6.3009201775721602</v>
      </c>
      <c r="I9" s="16">
        <f t="shared" si="0"/>
        <v>2.5346148282140889E-2</v>
      </c>
      <c r="J9" s="16">
        <f t="shared" si="0"/>
        <v>0.29042776944238213</v>
      </c>
      <c r="K9" s="16">
        <f t="shared" si="0"/>
        <v>0.12111948505301814</v>
      </c>
      <c r="L9" s="16">
        <f t="shared" si="0"/>
        <v>0.23217654205296939</v>
      </c>
      <c r="M9" s="16">
        <f t="shared" si="0"/>
        <v>2.2038349153767831E-2</v>
      </c>
      <c r="N9" s="16">
        <f t="shared" si="0"/>
        <v>5.7645116162662884</v>
      </c>
      <c r="O9" s="16">
        <f t="shared" si="0"/>
        <v>2.5065027300464802E-2</v>
      </c>
      <c r="P9" s="16">
        <f t="shared" si="0"/>
        <v>2.4661736476073174E-2</v>
      </c>
    </row>
    <row r="10" spans="1:16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1:16" x14ac:dyDescent="0.25">
      <c r="A11" s="15" t="s">
        <v>18</v>
      </c>
      <c r="B11" s="16" t="s">
        <v>19</v>
      </c>
      <c r="C11" s="16">
        <f t="shared" ref="C11:P11" si="1">100*((C4-C8)/C4)</f>
        <v>0</v>
      </c>
      <c r="D11" s="16">
        <f t="shared" si="1"/>
        <v>0</v>
      </c>
      <c r="E11" s="16">
        <f t="shared" si="1"/>
        <v>0</v>
      </c>
      <c r="F11" s="16">
        <f t="shared" si="1"/>
        <v>0</v>
      </c>
      <c r="G11" s="16">
        <f t="shared" si="1"/>
        <v>0</v>
      </c>
      <c r="H11" s="16">
        <f t="shared" si="1"/>
        <v>1.0851631997006446</v>
      </c>
      <c r="I11" s="16">
        <f t="shared" si="1"/>
        <v>2.3672346037093849E-2</v>
      </c>
      <c r="J11" s="16">
        <f t="shared" si="1"/>
        <v>0</v>
      </c>
      <c r="K11" s="16">
        <f t="shared" si="1"/>
        <v>0</v>
      </c>
      <c r="L11" s="16">
        <f t="shared" si="1"/>
        <v>2.3495459874602515E-2</v>
      </c>
      <c r="M11" s="16">
        <f t="shared" si="1"/>
        <v>4.1650458033726358E-3</v>
      </c>
      <c r="N11" s="16">
        <f t="shared" si="1"/>
        <v>7.0374062210216401E-2</v>
      </c>
      <c r="O11" s="16">
        <f t="shared" si="1"/>
        <v>1.1870917907007463E-3</v>
      </c>
      <c r="P11" s="16">
        <f t="shared" si="1"/>
        <v>1.0179336691022478E-2</v>
      </c>
    </row>
    <row r="12" spans="1:16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</sheetData>
  <mergeCells count="35">
    <mergeCell ref="P11:P12"/>
    <mergeCell ref="J11:J12"/>
    <mergeCell ref="K11:K12"/>
    <mergeCell ref="L11:L12"/>
    <mergeCell ref="M11:M12"/>
    <mergeCell ref="N11:N12"/>
    <mergeCell ref="O11:O12"/>
    <mergeCell ref="P9:P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9:J10"/>
    <mergeCell ref="K9:K10"/>
    <mergeCell ref="L9:L10"/>
    <mergeCell ref="M9:M10"/>
    <mergeCell ref="N9:N10"/>
    <mergeCell ref="O9:O10"/>
    <mergeCell ref="I9:I10"/>
    <mergeCell ref="A3:A4"/>
    <mergeCell ref="A5:A6"/>
    <mergeCell ref="A7:A8"/>
    <mergeCell ref="A9:A10"/>
    <mergeCell ref="B9:B10"/>
    <mergeCell ref="C9:C10"/>
    <mergeCell ref="D9:D10"/>
    <mergeCell ref="E9:E10"/>
    <mergeCell ref="F9:F10"/>
    <mergeCell ref="G9:G10"/>
    <mergeCell ref="H9:H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</vt:lpstr>
      <vt:lpstr>case-value-duration</vt:lpstr>
      <vt:lpstr>case-value-duration-with_RL</vt:lpstr>
      <vt:lpstr>case-value-duration-betterment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DURSUN KOC</cp:lastModifiedBy>
  <dcterms:created xsi:type="dcterms:W3CDTF">2021-03-14T20:21:08Z</dcterms:created>
  <dcterms:modified xsi:type="dcterms:W3CDTF">2021-05-23T21:06:25Z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2be12312-ac10-4845-8ed1-9e276ba8d429</vt:lpwstr>
  </property>
  <property fmtid="{D5CDD505-2E9C-101B-9397-08002B2CF9AE}" pid="3" name="TURKCELLCLASSIFICATION">
    <vt:lpwstr>TURKCELL DAHİLİ</vt:lpwstr>
  </property>
</Properties>
</file>