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EFD03A3C-AA6B-4A9B-A4B7-0F609BCCFD8E}" xr6:coauthVersionLast="44" xr6:coauthVersionMax="44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</sheets>
  <definedNames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X3" i="3"/>
  <c r="U3" i="3"/>
  <c r="R3" i="3"/>
  <c r="F3" i="3"/>
  <c r="AA5" i="3" l="1"/>
  <c r="X5" i="3"/>
  <c r="U5" i="3"/>
  <c r="R5" i="3"/>
  <c r="F5" i="3"/>
  <c r="J5" i="2"/>
  <c r="I5" i="2"/>
  <c r="H5" i="2"/>
  <c r="G5" i="2"/>
  <c r="F5" i="2"/>
  <c r="E5" i="2"/>
  <c r="AA4" i="3" l="1"/>
  <c r="X4" i="3"/>
  <c r="U4" i="3"/>
  <c r="R4" i="3"/>
  <c r="F4" i="3"/>
  <c r="J4" i="2"/>
  <c r="I4" i="2"/>
  <c r="H4" i="2"/>
  <c r="G4" i="2"/>
  <c r="F4" i="2"/>
  <c r="E4" i="2"/>
  <c r="J3" i="2"/>
  <c r="I3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HENRY SHIRA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3" authorId="3" shapeId="0" xr:uid="{20F067EC-1598-435C-B044-BED77184D6B1}">
      <text>
        <r>
          <rPr>
            <b/>
            <sz val="9"/>
            <color indexed="81"/>
            <rFont val="Segoe UI"/>
            <charset val="1"/>
          </rPr>
          <t>HENRY SHIRA:</t>
        </r>
        <r>
          <rPr>
            <sz val="9"/>
            <color indexed="81"/>
            <rFont val="Segoe UI"/>
            <charset val="1"/>
          </rPr>
          <t xml:space="preserve">
Atenção para esta URA que já é Genesys e precisa ser alterado para este attach</t>
        </r>
      </text>
    </comment>
    <comment ref="C5" authorId="3" shapeId="0" xr:uid="{08382233-85DB-4291-BAEB-2E89D7149EEB}">
      <text>
        <r>
          <rPr>
            <b/>
            <sz val="9"/>
            <color indexed="81"/>
            <rFont val="Segoe UI"/>
            <charset val="1"/>
          </rPr>
          <t>HENRY SHIRA:</t>
        </r>
        <r>
          <rPr>
            <sz val="9"/>
            <color indexed="81"/>
            <rFont val="Segoe UI"/>
            <charset val="1"/>
          </rPr>
          <t xml:space="preserve">
Atenção para esta URA que já é Genesys e precisa ser alterado para este attach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C6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  <comment ref="C10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</commentList>
</comments>
</file>

<file path=xl/sharedStrings.xml><?xml version="1.0" encoding="utf-8"?>
<sst xmlns="http://schemas.openxmlformats.org/spreadsheetml/2006/main" count="251" uniqueCount="179">
  <si>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</si>
  <si>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</si>
  <si>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</si>
  <si>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</si>
  <si>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</si>
  <si>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</si>
  <si>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</si>
  <si>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</si>
  <si>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</si>
  <si>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</si>
  <si>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</si>
  <si>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</si>
  <si>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</si>
  <si>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</si>
  <si>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</si>
  <si>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</si>
  <si>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</si>
  <si>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</si>
  <si>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</si>
  <si>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</si>
  <si>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</si>
  <si>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</si>
  <si>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</si>
  <si>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</si>
  <si>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</si>
  <si>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</si>
  <si>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</si>
  <si>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</si>
  <si>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</si>
  <si>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</si>
  <si>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</si>
  <si>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</si>
  <si>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</si>
  <si>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</si>
  <si>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</si>
  <si>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</si>
  <si>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</si>
  <si>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</si>
  <si>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</si>
  <si>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</si>
  <si>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</si>
  <si>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</si>
  <si>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</si>
  <si>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</si>
  <si>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</si>
  <si>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</si>
  <si>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</si>
  <si>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</si>
  <si>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</si>
  <si>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</si>
  <si>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</si>
  <si>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</si>
  <si>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</si>
  <si>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</si>
  <si>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</si>
  <si>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</si>
  <si>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</si>
  <si>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</si>
  <si>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</si>
  <si>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</si>
  <si>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</si>
  <si>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</si>
  <si>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</si>
  <si>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</si>
  <si>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</si>
  <si>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</si>
  <si>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</si>
  <si>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</si>
  <si>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</si>
  <si>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</si>
  <si>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</si>
  <si>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</si>
  <si>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</si>
  <si>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</si>
  <si>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</si>
  <si>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</si>
  <si>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</si>
  <si>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</si>
  <si>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</si>
  <si>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</si>
  <si>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</si>
  <si>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</si>
  <si>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</si>
  <si>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</si>
  <si>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</si>
  <si>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</si>
  <si>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</si>
  <si>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</si>
  <si>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</si>
  <si>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</si>
  <si>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</si>
  <si>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</si>
  <si>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</si>
  <si>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</si>
  <si>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</si>
  <si>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</si>
  <si>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</si>
  <si>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</si>
  <si>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</si>
  <si>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</si>
  <si>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</si>
  <si>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</si>
  <si>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</si>
  <si>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</si>
  <si>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</si>
  <si>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</si>
  <si>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</si>
  <si>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</si>
  <si>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</si>
  <si>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</si>
  <si>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</si>
  <si>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</si>
  <si>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</si>
  <si>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</si>
  <si>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</si>
  <si>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</si>
  <si>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</si>
  <si>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</si>
  <si>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</si>
  <si>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</si>
  <si>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</si>
  <si>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</si>
  <si>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</si>
  <si>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</si>
  <si>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</si>
  <si>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</si>
  <si>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</si>
  <si>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</si>
  <si>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</si>
  <si>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</si>
  <si>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</si>
  <si>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</si>
  <si>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</si>
  <si>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</si>
  <si>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</si>
  <si>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</si>
  <si>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</si>
  <si>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</si>
  <si>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</si>
  <si>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</si>
  <si>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</si>
  <si>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</si>
  <si>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</si>
  <si>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</si>
  <si>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3366-6094</t>
  </si>
  <si>
    <t>HORARIO_SEG_SEX_0815_1830_EXCETO_FERIADOS</t>
  </si>
  <si>
    <t>08:15 - 18:30</t>
  </si>
  <si>
    <t>Transbordo Emissao Saude</t>
  </si>
  <si>
    <t>Unid Emiss Saude PR</t>
  </si>
  <si>
    <t>Unid Emissão Saude</t>
  </si>
  <si>
    <t>sk_od_emissao_saude</t>
  </si>
  <si>
    <t>sk_od_emissao_saude_transbordo</t>
  </si>
  <si>
    <t>OD_EMISSAO_SAUDE</t>
  </si>
  <si>
    <t>VQG_AREA_OD_EMISSAO_SAUDE</t>
  </si>
  <si>
    <t>VQG_OPER_OD_EMISSAO_SAUDE</t>
  </si>
  <si>
    <t>Ronei Silva</t>
  </si>
  <si>
    <t>OD_EMISSAO_SAUDE_PRODUTOR</t>
  </si>
  <si>
    <t>sk_od_emissao_saude_produtor</t>
  </si>
  <si>
    <t>-</t>
  </si>
  <si>
    <t>OD_EMISSAO_ODONTO</t>
  </si>
  <si>
    <t>VQG_AREA_OD_EMISSAO_ODONTO</t>
  </si>
  <si>
    <t>VQG_OPER_OD_EMISSAO_ODONTO</t>
  </si>
  <si>
    <t>sk_od_emissao_odonto</t>
  </si>
  <si>
    <t>sk_od_emissao_odonto_transbordo</t>
  </si>
  <si>
    <t>Tb Emiss Atend Odonto</t>
  </si>
  <si>
    <t xml:space="preserve">Emis e Atend Odont. </t>
  </si>
  <si>
    <t>Sandra Ossent</t>
  </si>
  <si>
    <t>Outras Diretorias</t>
  </si>
  <si>
    <t>3366-3950</t>
  </si>
  <si>
    <t>3366-3348</t>
  </si>
  <si>
    <t>Direto</t>
  </si>
  <si>
    <t>33663003 / 0800 727 2800</t>
  </si>
  <si>
    <t>Habilidades Skills</t>
  </si>
  <si>
    <t>Definição de nomenclatura Genesys</t>
  </si>
  <si>
    <t>Fila Virtual_VQ</t>
  </si>
  <si>
    <t>Estratégia de Roteamento</t>
  </si>
  <si>
    <t>Preenchimento de Roteamento</t>
  </si>
  <si>
    <t xml:space="preserve">*Obs: Os Skills 1399 e 47 utilizados como transbordo da emissão saúde e emissão odontológico não serão migrados para o Genesys, pois a estratégia utilizada pela área poderá ser manuseada pelas notas das habilidades. </t>
  </si>
  <si>
    <t>Inclusão de telefone 3003-5005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</si>
</sst>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vertical="center"/>
    </xf>
    <xf numFmtId="0" fontId="21" fillId="0" borderId="0" xfId="0" applyFont="1"/>
    <xf numFmtId="0" fontId="21" fillId="3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6">
    <cellStyle name="Bom 2" xfId="4" xr:uid="{00000000-0005-0000-0000-000000000000}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8"/>
  <sheetViews>
    <sheetView showGridLines="0" zoomScaleNormal="100" workbookViewId="0">
      <selection activeCell="A8" sqref="A8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9" t="s">
        <v>137</v>
      </c>
      <c r="C1" s="57" t="s">
        <v>136</v>
      </c>
      <c r="D1" s="58"/>
    </row>
    <row r="2" spans="1:4" x14ac:dyDescent="0.25">
      <c r="A2" s="27" t="s">
        <v>150</v>
      </c>
      <c r="C2" s="48">
        <v>494</v>
      </c>
      <c r="D2" s="27" t="s">
        <v>149</v>
      </c>
    </row>
    <row r="3" spans="1:4" x14ac:dyDescent="0.25">
      <c r="A3" s="27" t="s">
        <v>157</v>
      </c>
      <c r="C3" s="24">
        <v>677</v>
      </c>
      <c r="D3" s="27" t="s">
        <v>148</v>
      </c>
    </row>
    <row r="4" spans="1:4" x14ac:dyDescent="0.25">
      <c r="A4" s="54" t="s">
        <v>151</v>
      </c>
      <c r="B4" s="55"/>
      <c r="C4" s="56">
        <v>1399</v>
      </c>
      <c r="D4" s="54" t="s">
        <v>147</v>
      </c>
    </row>
    <row r="5" spans="1:4" x14ac:dyDescent="0.25">
      <c r="C5"/>
    </row>
    <row r="6" spans="1:4" x14ac:dyDescent="0.25">
      <c r="A6" s="9" t="s">
        <v>137</v>
      </c>
      <c r="C6" s="57" t="s">
        <v>136</v>
      </c>
      <c r="D6" s="58"/>
    </row>
    <row r="7" spans="1:4" x14ac:dyDescent="0.25">
      <c r="A7" s="27" t="s">
        <v>162</v>
      </c>
      <c r="C7" s="48">
        <v>301</v>
      </c>
      <c r="D7" s="27" t="s">
        <v>165</v>
      </c>
    </row>
    <row r="8" spans="1:4" x14ac:dyDescent="0.25">
      <c r="A8" s="54" t="s">
        <v>163</v>
      </c>
      <c r="B8" s="55"/>
      <c r="C8" s="56">
        <v>47</v>
      </c>
      <c r="D8" s="54" t="s">
        <v>164</v>
      </c>
    </row>
  </sheetData>
  <mergeCells count="2">
    <mergeCell ref="C1:D1"/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5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138</v>
      </c>
    </row>
    <row r="2" spans="1:10" s="34" customFormat="1" ht="15" customHeight="1" x14ac:dyDescent="0.2">
      <c r="A2" s="32"/>
      <c r="B2" s="32"/>
      <c r="C2" s="32" t="s">
        <v>93</v>
      </c>
      <c r="D2" s="32" t="s">
        <v>94</v>
      </c>
      <c r="E2" s="33" t="s">
        <v>95</v>
      </c>
      <c r="F2" s="32" t="s">
        <v>96</v>
      </c>
      <c r="G2" s="32" t="s">
        <v>97</v>
      </c>
      <c r="H2" s="32" t="s">
        <v>98</v>
      </c>
      <c r="I2" s="32" t="s">
        <v>99</v>
      </c>
      <c r="J2" s="32" t="s">
        <v>139</v>
      </c>
    </row>
    <row r="3" spans="1:10" ht="15" customHeight="1" x14ac:dyDescent="0.2">
      <c r="A3" s="28" t="s">
        <v>152</v>
      </c>
      <c r="B3" s="28" t="s">
        <v>152</v>
      </c>
      <c r="C3" s="59" t="s">
        <v>153</v>
      </c>
      <c r="D3" s="59" t="s">
        <v>154</v>
      </c>
      <c r="E3" s="22" t="str">
        <f>"VQG_N1_" &amp; A3</f>
        <v>VQG_N1_OD_EMISSAO_SAUDE</v>
      </c>
      <c r="F3" s="22" t="str">
        <f>"VQ_" &amp; $A3</f>
        <v>VQ_OD_EMISSAO_SAUDE</v>
      </c>
      <c r="G3" s="22" t="str">
        <f>"VAG_OPER_" &amp; $A3</f>
        <v>VAG_OPER_OD_EMISSAO_SAUDE</v>
      </c>
      <c r="H3" s="22" t="str">
        <f>"VAG_N1_" &amp; $A3</f>
        <v>VAG_N1_OD_EMISSAO_SAUDE</v>
      </c>
      <c r="I3" s="22" t="str">
        <f>"VAG_" &amp; $A3</f>
        <v>VAG_OD_EMISSAO_SAUDE</v>
      </c>
      <c r="J3" s="40" t="str">
        <f>"VAG_OUT_" &amp; $A3</f>
        <v>VAG_OUT_OD_EMISSAO_SAUDE</v>
      </c>
    </row>
    <row r="4" spans="1:10" ht="15" customHeight="1" x14ac:dyDescent="0.2">
      <c r="A4" s="28" t="s">
        <v>156</v>
      </c>
      <c r="B4" s="28" t="s">
        <v>156</v>
      </c>
      <c r="C4" s="59"/>
      <c r="D4" s="59"/>
      <c r="E4" s="22" t="str">
        <f>"VQG_N1_" &amp; A4</f>
        <v>VQG_N1_OD_EMISSAO_SAUDE_PRODUTOR</v>
      </c>
      <c r="F4" s="22" t="str">
        <f>"VQ_" &amp; $A4</f>
        <v>VQ_OD_EMISSAO_SAUDE_PRODUTOR</v>
      </c>
      <c r="G4" s="22" t="str">
        <f>"VAG_OPER_" &amp; $A4</f>
        <v>VAG_OPER_OD_EMISSAO_SAUDE_PRODUTOR</v>
      </c>
      <c r="H4" s="22" t="str">
        <f>"VAG_N1_" &amp; $A4</f>
        <v>VAG_N1_OD_EMISSAO_SAUDE_PRODUTOR</v>
      </c>
      <c r="I4" s="22" t="str">
        <f>"VAG_" &amp; $A4</f>
        <v>VAG_OD_EMISSAO_SAUDE_PRODUTOR</v>
      </c>
      <c r="J4" s="40" t="str">
        <f>"VAG_OUT_" &amp; $A4</f>
        <v>VAG_OUT_OD_EMISSAO_SAUDE_PRODUTOR</v>
      </c>
    </row>
    <row r="5" spans="1:10" ht="15" customHeight="1" x14ac:dyDescent="0.2">
      <c r="A5" s="28" t="s">
        <v>159</v>
      </c>
      <c r="B5" s="28" t="s">
        <v>159</v>
      </c>
      <c r="C5" s="53" t="s">
        <v>160</v>
      </c>
      <c r="D5" s="53" t="s">
        <v>161</v>
      </c>
      <c r="E5" s="22" t="str">
        <f>"VQG_N1_" &amp; A5</f>
        <v>VQG_N1_OD_EMISSAO_ODONTO</v>
      </c>
      <c r="F5" s="22" t="str">
        <f>"VQ_" &amp; $A5</f>
        <v>VQ_OD_EMISSAO_ODONTO</v>
      </c>
      <c r="G5" s="22" t="str">
        <f>"VAG_OPER_" &amp; $A5</f>
        <v>VAG_OPER_OD_EMISSAO_ODONTO</v>
      </c>
      <c r="H5" s="22" t="str">
        <f>"VAG_N1_" &amp; $A5</f>
        <v>VAG_N1_OD_EMISSAO_ODONTO</v>
      </c>
      <c r="I5" s="22" t="str">
        <f>"VAG_" &amp; $A5</f>
        <v>VAG_OD_EMISSAO_ODONTO</v>
      </c>
      <c r="J5" s="40" t="str">
        <f>"VAG_OUT_" &amp; $A5</f>
        <v>VAG_OUT_OD_EMISSAO_ODONTO</v>
      </c>
    </row>
  </sheetData>
  <autoFilter ref="A1:I1" xr:uid="{00000000-0009-0000-0000-000001000000}"/>
  <mergeCells count="2"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F5"/>
  <sheetViews>
    <sheetView showGridLines="0"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20" sqref="F20"/>
    </sheetView>
  </sheetViews>
  <sheetFormatPr defaultRowHeight="12.95" customHeight="1" x14ac:dyDescent="0.25"/>
  <cols>
    <col min="1" max="1" width="8.7109375" style="2" customWidth="1"/>
    <col min="2" max="2" width="7.7109375" style="2" customWidth="1"/>
    <col min="3" max="3" width="9.85546875" style="2" bestFit="1" customWidth="1"/>
    <col min="4" max="4" width="12.28515625" style="2" bestFit="1" customWidth="1"/>
    <col min="5" max="6" width="39" style="1" bestFit="1" customWidth="1"/>
    <col min="7" max="7" width="19.42578125" style="47" bestFit="1" customWidth="1"/>
    <col min="8" max="8" width="22.28515625" style="14" bestFit="1" customWidth="1"/>
    <col min="9" max="9" width="46.42578125" style="14" bestFit="1" customWidth="1"/>
    <col min="10" max="10" width="21.85546875" style="14" bestFit="1" customWidth="1"/>
    <col min="11" max="11" width="31.28515625" style="1" bestFit="1" customWidth="1"/>
    <col min="12" max="12" width="27" style="14" bestFit="1" customWidth="1"/>
    <col min="13" max="13" width="20" style="14" bestFit="1" customWidth="1"/>
    <col min="14" max="14" width="16.5703125" style="1" bestFit="1" customWidth="1"/>
    <col min="15" max="15" width="29.42578125" style="1" customWidth="1"/>
    <col min="16" max="16" width="46.42578125" style="14" bestFit="1" customWidth="1"/>
    <col min="17" max="17" width="10.7109375" style="1" bestFit="1" customWidth="1"/>
    <col min="18" max="18" width="40.140625" style="12" bestFit="1" customWidth="1"/>
    <col min="19" max="19" width="26.140625" style="15" bestFit="1" customWidth="1"/>
    <col min="20" max="20" width="22.7109375" style="15" bestFit="1" customWidth="1"/>
    <col min="21" max="21" width="40.140625" style="15" bestFit="1" customWidth="1"/>
    <col min="22" max="22" width="33.140625" style="15" bestFit="1" customWidth="1"/>
    <col min="23" max="23" width="26.140625" style="15" bestFit="1" customWidth="1"/>
    <col min="24" max="24" width="40.140625" style="11" bestFit="1" customWidth="1"/>
    <col min="25" max="25" width="33.140625" style="15" bestFit="1" customWidth="1"/>
    <col min="26" max="26" width="26.140625" style="15" bestFit="1" customWidth="1"/>
    <col min="27" max="27" width="40.140625" style="15" bestFit="1" customWidth="1"/>
    <col min="28" max="28" width="33.140625" style="15" bestFit="1" customWidth="1"/>
    <col min="29" max="29" width="26.140625" style="1" bestFit="1" customWidth="1"/>
    <col min="30" max="30" width="16" style="14" bestFit="1" customWidth="1"/>
    <col min="31" max="31" width="15.140625" style="1" bestFit="1" customWidth="1"/>
    <col min="32" max="32" width="9.28515625" style="1" bestFit="1" customWidth="1"/>
    <col min="33" max="33" width="16.5703125" style="1" bestFit="1" customWidth="1"/>
    <col min="34" max="39" width="10.85546875" style="1" bestFit="1" customWidth="1"/>
    <col min="40" max="44" width="15.5703125" style="1" bestFit="1" customWidth="1"/>
    <col min="45" max="45" width="15.5703125" style="2" bestFit="1" customWidth="1"/>
    <col min="46" max="46" width="17.85546875" style="41" bestFit="1" customWidth="1"/>
    <col min="47" max="47" width="18.42578125" style="2" bestFit="1" customWidth="1"/>
    <col min="48" max="49" width="11.5703125" style="2" bestFit="1" customWidth="1"/>
    <col min="50" max="50" width="13.85546875" style="2" bestFit="1" customWidth="1"/>
    <col min="51" max="51" width="16.42578125" style="2" bestFit="1" customWidth="1"/>
    <col min="52" max="52" width="12.28515625" style="2" bestFit="1" customWidth="1"/>
    <col min="53" max="53" width="18" style="2" bestFit="1" customWidth="1"/>
    <col min="54" max="54" width="24.140625" style="2" bestFit="1" customWidth="1"/>
    <col min="55" max="55" width="23.7109375" style="2" bestFit="1" customWidth="1"/>
    <col min="56" max="56" width="23.5703125" style="2" bestFit="1" customWidth="1"/>
    <col min="57" max="57" width="20" style="2" bestFit="1" customWidth="1"/>
    <col min="58" max="58" width="16.42578125" style="2" bestFit="1" customWidth="1"/>
    <col min="59" max="16384" width="9.140625" style="2"/>
  </cols>
  <sheetData>
    <row r="1" spans="1:58" ht="38.25" x14ac:dyDescent="0.25">
      <c r="A1" s="25" t="s">
        <v>81</v>
      </c>
      <c r="B1" s="25" t="s">
        <v>82</v>
      </c>
      <c r="C1" s="25" t="s">
        <v>83</v>
      </c>
      <c r="D1" s="25" t="s">
        <v>84</v>
      </c>
      <c r="E1" s="9" t="s">
        <v>4</v>
      </c>
      <c r="F1" s="9" t="s">
        <v>20</v>
      </c>
      <c r="G1" s="9" t="s">
        <v>0</v>
      </c>
      <c r="H1" s="9" t="s">
        <v>1</v>
      </c>
      <c r="I1" s="6" t="s">
        <v>54</v>
      </c>
      <c r="J1" s="6" t="s">
        <v>47</v>
      </c>
      <c r="K1" s="6" t="s">
        <v>50</v>
      </c>
      <c r="L1" s="6" t="s">
        <v>48</v>
      </c>
      <c r="M1" s="6" t="s">
        <v>49</v>
      </c>
      <c r="N1" s="6" t="s">
        <v>51</v>
      </c>
      <c r="O1" s="6" t="s">
        <v>85</v>
      </c>
      <c r="P1" s="6" t="s">
        <v>22</v>
      </c>
      <c r="Q1" s="6" t="s">
        <v>21</v>
      </c>
      <c r="R1" s="9" t="s">
        <v>5</v>
      </c>
      <c r="S1" s="9" t="s">
        <v>6</v>
      </c>
      <c r="T1" s="9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16</v>
      </c>
      <c r="AB1" s="6" t="s">
        <v>17</v>
      </c>
      <c r="AC1" s="6" t="s">
        <v>18</v>
      </c>
      <c r="AD1" s="10" t="s">
        <v>29</v>
      </c>
      <c r="AE1" s="6" t="s">
        <v>2</v>
      </c>
      <c r="AF1" s="6" t="s">
        <v>3</v>
      </c>
      <c r="AG1" s="6" t="s">
        <v>44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43</v>
      </c>
      <c r="AP1" s="6" t="s">
        <v>42</v>
      </c>
      <c r="AQ1" s="6" t="s">
        <v>41</v>
      </c>
      <c r="AR1" s="6" t="s">
        <v>40</v>
      </c>
      <c r="AS1" s="6" t="s">
        <v>39</v>
      </c>
      <c r="AT1" s="6" t="s">
        <v>26</v>
      </c>
      <c r="AU1" s="6" t="s">
        <v>27</v>
      </c>
      <c r="AV1" s="6" t="s">
        <v>23</v>
      </c>
      <c r="AW1" s="6" t="s">
        <v>24</v>
      </c>
      <c r="AX1" s="10" t="s">
        <v>30</v>
      </c>
      <c r="AY1" s="10" t="s">
        <v>31</v>
      </c>
      <c r="AZ1" s="6" t="s">
        <v>19</v>
      </c>
      <c r="BA1" s="6" t="s">
        <v>28</v>
      </c>
      <c r="BB1" s="6" t="s">
        <v>52</v>
      </c>
      <c r="BC1" s="6" t="s">
        <v>53</v>
      </c>
      <c r="BD1" s="6" t="s">
        <v>25</v>
      </c>
      <c r="BE1" s="6" t="s">
        <v>45</v>
      </c>
      <c r="BF1" s="6" t="s">
        <v>46</v>
      </c>
    </row>
    <row r="2" spans="1:58" ht="23.25" hidden="1" customHeight="1" x14ac:dyDescent="0.25">
      <c r="A2" s="35"/>
      <c r="B2" s="35"/>
      <c r="C2" s="35"/>
      <c r="D2" s="35"/>
      <c r="E2" s="36" t="s">
        <v>142</v>
      </c>
      <c r="F2" s="36" t="s">
        <v>100</v>
      </c>
      <c r="G2" s="36" t="s">
        <v>101</v>
      </c>
      <c r="H2" s="36" t="s">
        <v>102</v>
      </c>
      <c r="I2" s="36" t="s">
        <v>103</v>
      </c>
      <c r="J2" s="36" t="s">
        <v>104</v>
      </c>
      <c r="K2" s="36" t="s">
        <v>105</v>
      </c>
      <c r="L2" s="36" t="s">
        <v>106</v>
      </c>
      <c r="M2" s="36"/>
      <c r="N2" s="36" t="s">
        <v>107</v>
      </c>
      <c r="O2" s="36" t="s">
        <v>108</v>
      </c>
      <c r="P2" s="36" t="s">
        <v>109</v>
      </c>
      <c r="Q2" s="36" t="s">
        <v>110</v>
      </c>
      <c r="R2" s="36" t="s">
        <v>111</v>
      </c>
      <c r="S2" s="36" t="s">
        <v>112</v>
      </c>
      <c r="T2" s="37" t="s">
        <v>113</v>
      </c>
      <c r="U2" s="36" t="s">
        <v>114</v>
      </c>
      <c r="V2" s="36" t="s">
        <v>115</v>
      </c>
      <c r="W2" s="36" t="s">
        <v>116</v>
      </c>
      <c r="X2" s="36" t="s">
        <v>117</v>
      </c>
      <c r="Y2" s="36" t="s">
        <v>118</v>
      </c>
      <c r="Z2" s="36" t="s">
        <v>119</v>
      </c>
      <c r="AA2" s="36" t="s">
        <v>120</v>
      </c>
      <c r="AB2" s="36" t="s">
        <v>121</v>
      </c>
      <c r="AC2" s="36" t="s">
        <v>122</v>
      </c>
      <c r="AD2" s="36" t="s">
        <v>123</v>
      </c>
      <c r="AE2" s="36" t="s">
        <v>124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 t="s">
        <v>125</v>
      </c>
      <c r="AU2" s="36" t="s">
        <v>126</v>
      </c>
      <c r="AV2" s="36" t="s">
        <v>127</v>
      </c>
      <c r="AW2" s="36" t="s">
        <v>128</v>
      </c>
      <c r="AX2" s="36" t="s">
        <v>129</v>
      </c>
      <c r="AY2" s="36" t="s">
        <v>130</v>
      </c>
      <c r="AZ2" s="36" t="s">
        <v>131</v>
      </c>
      <c r="BA2" s="36" t="s">
        <v>132</v>
      </c>
      <c r="BB2" s="36" t="s">
        <v>133</v>
      </c>
      <c r="BC2" s="36" t="s">
        <v>134</v>
      </c>
      <c r="BD2" s="36" t="s">
        <v>135</v>
      </c>
      <c r="BE2" s="36"/>
      <c r="BF2" s="36"/>
    </row>
    <row r="3" spans="1:58" ht="12.95" customHeight="1" x14ac:dyDescent="0.25">
      <c r="A3" s="42">
        <v>23461</v>
      </c>
      <c r="B3" s="42">
        <v>494</v>
      </c>
      <c r="C3" s="42" t="s">
        <v>171</v>
      </c>
      <c r="D3" s="42"/>
      <c r="E3" s="42" t="s">
        <v>152</v>
      </c>
      <c r="F3" s="42" t="str">
        <f>E3</f>
        <v>OD_EMISSAO_SAUDE</v>
      </c>
      <c r="G3" s="46" t="s">
        <v>143</v>
      </c>
      <c r="H3" s="13" t="s">
        <v>146</v>
      </c>
      <c r="I3" s="13" t="s">
        <v>145</v>
      </c>
      <c r="J3" s="13"/>
      <c r="K3" s="13"/>
      <c r="L3" s="13"/>
      <c r="M3" s="13" t="s">
        <v>71</v>
      </c>
      <c r="N3" s="13"/>
      <c r="O3" s="13"/>
      <c r="P3" s="13" t="s">
        <v>145</v>
      </c>
      <c r="Q3" s="23"/>
      <c r="R3" s="43" t="str">
        <f>"sk_" &amp; LOWER($E3)</f>
        <v>sk_od_emissao_saude</v>
      </c>
      <c r="S3" s="20" t="s">
        <v>73</v>
      </c>
      <c r="T3" s="20">
        <v>10</v>
      </c>
      <c r="U3" s="43" t="str">
        <f>"sk_" &amp; LOWER($E3)</f>
        <v>sk_od_emissao_saude</v>
      </c>
      <c r="V3" s="20" t="s">
        <v>70</v>
      </c>
      <c r="W3" s="20">
        <v>10</v>
      </c>
      <c r="X3" s="43" t="str">
        <f>"sk_" &amp; LOWER($E3)</f>
        <v>sk_od_emissao_saude</v>
      </c>
      <c r="Y3" s="20" t="s">
        <v>74</v>
      </c>
      <c r="Z3" s="20">
        <v>5</v>
      </c>
      <c r="AA3" s="43" t="str">
        <f>"sk_" &amp; LOWER($E3)</f>
        <v>sk_od_emissao_saude</v>
      </c>
      <c r="AB3" s="20" t="s">
        <v>72</v>
      </c>
      <c r="AC3" s="23"/>
      <c r="AD3" s="26">
        <v>1</v>
      </c>
      <c r="AE3" s="13"/>
      <c r="AF3" s="1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4"/>
      <c r="AT3" s="26" t="s">
        <v>71</v>
      </c>
      <c r="AU3" s="26"/>
      <c r="AV3" s="26"/>
      <c r="AW3" s="26"/>
      <c r="AX3" s="26">
        <v>5</v>
      </c>
      <c r="AY3" s="26">
        <v>5</v>
      </c>
      <c r="AZ3" s="26"/>
      <c r="BA3" s="26"/>
      <c r="BB3" s="26"/>
      <c r="BC3" s="26"/>
      <c r="BD3" s="26"/>
      <c r="BE3" s="26"/>
      <c r="BF3" s="26"/>
    </row>
    <row r="4" spans="1:58" ht="12.75" customHeight="1" x14ac:dyDescent="0.25">
      <c r="A4" s="42">
        <v>3348</v>
      </c>
      <c r="B4" s="42">
        <v>677</v>
      </c>
      <c r="C4" s="42" t="s">
        <v>169</v>
      </c>
      <c r="D4" s="42">
        <v>3348</v>
      </c>
      <c r="E4" s="42" t="s">
        <v>156</v>
      </c>
      <c r="F4" s="42" t="str">
        <f>E4</f>
        <v>OD_EMISSAO_SAUDE_PRODUTOR</v>
      </c>
      <c r="G4" s="46" t="s">
        <v>143</v>
      </c>
      <c r="H4" s="13" t="s">
        <v>146</v>
      </c>
      <c r="I4" s="13" t="s">
        <v>145</v>
      </c>
      <c r="J4" s="13"/>
      <c r="K4" s="13"/>
      <c r="L4" s="13"/>
      <c r="M4" s="13" t="s">
        <v>71</v>
      </c>
      <c r="N4" s="13"/>
      <c r="O4" s="13"/>
      <c r="P4" s="13" t="s">
        <v>145</v>
      </c>
      <c r="Q4" s="23"/>
      <c r="R4" s="43" t="str">
        <f>"sk_" &amp; LOWER($E4)</f>
        <v>sk_od_emissao_saude_produtor</v>
      </c>
      <c r="S4" s="20" t="s">
        <v>73</v>
      </c>
      <c r="T4" s="20">
        <v>10</v>
      </c>
      <c r="U4" s="43" t="str">
        <f>"sk_" &amp; LOWER($E4)</f>
        <v>sk_od_emissao_saude_produtor</v>
      </c>
      <c r="V4" s="20" t="s">
        <v>70</v>
      </c>
      <c r="W4" s="20">
        <v>10</v>
      </c>
      <c r="X4" s="43" t="str">
        <f>"sk_" &amp; LOWER($E4)</f>
        <v>sk_od_emissao_saude_produtor</v>
      </c>
      <c r="Y4" s="20" t="s">
        <v>74</v>
      </c>
      <c r="Z4" s="20">
        <v>5</v>
      </c>
      <c r="AA4" s="43" t="str">
        <f>"sk_" &amp; LOWER($E4)</f>
        <v>sk_od_emissao_saude_produtor</v>
      </c>
      <c r="AB4" s="20" t="s">
        <v>72</v>
      </c>
      <c r="AC4" s="23"/>
      <c r="AD4" s="26">
        <v>1</v>
      </c>
      <c r="AE4" s="13"/>
      <c r="AF4" s="1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4"/>
      <c r="AT4" s="26" t="s">
        <v>71</v>
      </c>
      <c r="AU4" s="26"/>
      <c r="AV4" s="26"/>
      <c r="AW4" s="26"/>
      <c r="AX4" s="26">
        <v>5</v>
      </c>
      <c r="AY4" s="26">
        <v>5</v>
      </c>
      <c r="AZ4" s="26"/>
      <c r="BA4" s="26"/>
      <c r="BB4" s="26"/>
      <c r="BC4" s="26"/>
      <c r="BD4" s="26"/>
      <c r="BE4" s="26"/>
      <c r="BF4" s="26"/>
    </row>
    <row r="5" spans="1:58" ht="12.95" customHeight="1" x14ac:dyDescent="0.25">
      <c r="A5" s="42">
        <v>23933</v>
      </c>
      <c r="B5" s="42">
        <v>301</v>
      </c>
      <c r="C5" s="42" t="s">
        <v>171</v>
      </c>
      <c r="D5" s="42"/>
      <c r="E5" s="42" t="s">
        <v>159</v>
      </c>
      <c r="F5" s="42" t="str">
        <f>E5</f>
        <v>OD_EMISSAO_ODONTO</v>
      </c>
      <c r="G5" s="46" t="s">
        <v>143</v>
      </c>
      <c r="H5" s="13" t="s">
        <v>146</v>
      </c>
      <c r="I5" s="13" t="s">
        <v>145</v>
      </c>
      <c r="J5" s="13"/>
      <c r="K5" s="13"/>
      <c r="L5" s="13"/>
      <c r="M5" s="13" t="s">
        <v>71</v>
      </c>
      <c r="N5" s="13"/>
      <c r="O5" s="13"/>
      <c r="P5" s="13" t="s">
        <v>145</v>
      </c>
      <c r="Q5" s="23"/>
      <c r="R5" s="43" t="str">
        <f>"sk_" &amp; LOWER($E5)</f>
        <v>sk_od_emissao_odonto</v>
      </c>
      <c r="S5" s="20" t="s">
        <v>73</v>
      </c>
      <c r="T5" s="20">
        <v>10</v>
      </c>
      <c r="U5" s="43" t="str">
        <f>"sk_" &amp; LOWER($E5)</f>
        <v>sk_od_emissao_odonto</v>
      </c>
      <c r="V5" s="20" t="s">
        <v>70</v>
      </c>
      <c r="W5" s="20">
        <v>10</v>
      </c>
      <c r="X5" s="43" t="str">
        <f>"sk_" &amp; LOWER($E5)</f>
        <v>sk_od_emissao_odonto</v>
      </c>
      <c r="Y5" s="20" t="s">
        <v>74</v>
      </c>
      <c r="Z5" s="20">
        <v>5</v>
      </c>
      <c r="AA5" s="43" t="str">
        <f>"sk_" &amp; LOWER($E5)</f>
        <v>sk_od_emissao_odonto</v>
      </c>
      <c r="AB5" s="20" t="s">
        <v>72</v>
      </c>
      <c r="AC5" s="23"/>
      <c r="AD5" s="26">
        <v>1</v>
      </c>
      <c r="AE5" s="13"/>
      <c r="AF5" s="1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6" t="s">
        <v>71</v>
      </c>
      <c r="AU5" s="26"/>
      <c r="AV5" s="26"/>
      <c r="AW5" s="26"/>
      <c r="AX5" s="26">
        <v>5</v>
      </c>
      <c r="AY5" s="26">
        <v>5</v>
      </c>
      <c r="AZ5" s="26"/>
      <c r="BA5" s="26"/>
      <c r="BB5" s="26"/>
      <c r="BC5" s="26"/>
      <c r="BD5" s="26"/>
      <c r="BE5" s="26"/>
      <c r="BF5" s="26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14" sqref="C14:C15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9" customWidth="1"/>
    <col min="4" max="4" width="65.140625" style="39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8" t="s">
        <v>55</v>
      </c>
      <c r="D1" s="38" t="s">
        <v>56</v>
      </c>
    </row>
    <row r="2" spans="1:4" x14ac:dyDescent="0.25">
      <c r="A2" s="17">
        <v>1</v>
      </c>
      <c r="B2" s="17" t="s">
        <v>172</v>
      </c>
      <c r="C2" s="21" t="s">
        <v>173</v>
      </c>
      <c r="D2" s="17"/>
    </row>
    <row r="3" spans="1:4" x14ac:dyDescent="0.25">
      <c r="A3" s="17">
        <v>1</v>
      </c>
      <c r="B3" s="17" t="s">
        <v>174</v>
      </c>
      <c r="C3" s="21" t="s">
        <v>173</v>
      </c>
      <c r="D3" s="17"/>
    </row>
    <row r="4" spans="1:4" ht="60" x14ac:dyDescent="0.25">
      <c r="A4" s="17">
        <v>1</v>
      </c>
      <c r="B4" s="17" t="s">
        <v>175</v>
      </c>
      <c r="C4" s="21" t="s">
        <v>176</v>
      </c>
      <c r="D4" s="17" t="s">
        <v>177</v>
      </c>
    </row>
    <row r="5" spans="1:4" x14ac:dyDescent="0.25">
      <c r="A5" s="17">
        <v>2</v>
      </c>
      <c r="B5" s="17" t="s">
        <v>175</v>
      </c>
      <c r="C5" s="21" t="s">
        <v>178</v>
      </c>
      <c r="D5" s="21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L23"/>
  <sheetViews>
    <sheetView showGridLines="0" zoomScale="85" zoomScaleNormal="85" workbookViewId="0">
      <pane ySplit="2" topLeftCell="A3" activePane="bottomLeft" state="frozen"/>
      <selection pane="bottomLeft" activeCell="D17" sqref="D17"/>
    </sheetView>
  </sheetViews>
  <sheetFormatPr defaultColWidth="23.5703125" defaultRowHeight="15" x14ac:dyDescent="0.25"/>
  <cols>
    <col min="1" max="2" width="23.5703125" style="29"/>
    <col min="3" max="3" width="25" style="29" bestFit="1" customWidth="1"/>
    <col min="4" max="4" width="33.140625" style="29" bestFit="1" customWidth="1"/>
    <col min="5" max="5" width="11.42578125" style="45" customWidth="1"/>
    <col min="6" max="7" width="9" style="29" bestFit="1" customWidth="1"/>
    <col min="8" max="8" width="9" style="29" hidden="1" customWidth="1"/>
    <col min="9" max="9" width="14.7109375" style="29" bestFit="1" customWidth="1"/>
    <col min="10" max="10" width="16.140625" style="29" customWidth="1"/>
    <col min="11" max="11" width="41" style="29" customWidth="1"/>
    <col min="12" max="16384" width="23.5703125" style="29"/>
  </cols>
  <sheetData>
    <row r="1" spans="1:12" x14ac:dyDescent="0.25">
      <c r="B1" s="30" t="s">
        <v>140</v>
      </c>
      <c r="E1" s="29"/>
    </row>
    <row r="2" spans="1:12" s="31" customFormat="1" x14ac:dyDescent="0.25">
      <c r="A2" s="49" t="s">
        <v>87</v>
      </c>
      <c r="B2" s="49" t="s">
        <v>86</v>
      </c>
      <c r="C2" s="49" t="s">
        <v>88</v>
      </c>
      <c r="D2" s="49" t="s">
        <v>89</v>
      </c>
      <c r="E2" s="49" t="s">
        <v>90</v>
      </c>
      <c r="F2" s="49" t="s">
        <v>90</v>
      </c>
      <c r="G2" s="49" t="s">
        <v>90</v>
      </c>
      <c r="H2" s="49" t="s">
        <v>90</v>
      </c>
      <c r="I2" s="49" t="s">
        <v>91</v>
      </c>
      <c r="J2" s="49" t="s">
        <v>82</v>
      </c>
      <c r="K2" s="49" t="s">
        <v>92</v>
      </c>
      <c r="L2" s="49" t="s">
        <v>141</v>
      </c>
    </row>
    <row r="3" spans="1:12" x14ac:dyDescent="0.25">
      <c r="A3" s="50" t="s">
        <v>167</v>
      </c>
      <c r="B3" s="50" t="s">
        <v>155</v>
      </c>
      <c r="C3" s="51" t="s">
        <v>144</v>
      </c>
      <c r="D3" s="50" t="s">
        <v>154</v>
      </c>
      <c r="E3" s="50">
        <v>2</v>
      </c>
      <c r="F3" s="50">
        <v>2</v>
      </c>
      <c r="G3" s="50"/>
      <c r="H3" s="50"/>
      <c r="I3" s="51">
        <v>23461</v>
      </c>
      <c r="J3" s="50">
        <v>494</v>
      </c>
      <c r="K3" s="51" t="s">
        <v>152</v>
      </c>
      <c r="L3" s="50" t="s">
        <v>158</v>
      </c>
    </row>
    <row r="4" spans="1:12" x14ac:dyDescent="0.25">
      <c r="A4" s="50" t="s">
        <v>167</v>
      </c>
      <c r="B4" s="50" t="s">
        <v>155</v>
      </c>
      <c r="C4" s="29" t="s">
        <v>168</v>
      </c>
      <c r="D4" s="50" t="s">
        <v>154</v>
      </c>
      <c r="E4" s="50">
        <v>2</v>
      </c>
      <c r="F4" s="50">
        <v>2</v>
      </c>
      <c r="G4" s="50"/>
      <c r="H4" s="50"/>
      <c r="I4" s="51">
        <v>23461</v>
      </c>
      <c r="J4" s="50">
        <v>494</v>
      </c>
      <c r="K4" s="51" t="s">
        <v>152</v>
      </c>
      <c r="L4" s="50" t="s">
        <v>158</v>
      </c>
    </row>
    <row r="5" spans="1:12" x14ac:dyDescent="0.25">
      <c r="A5" s="50" t="s">
        <v>167</v>
      </c>
      <c r="B5" s="50" t="s">
        <v>155</v>
      </c>
      <c r="C5" s="51" t="s">
        <v>169</v>
      </c>
      <c r="D5" s="50" t="s">
        <v>154</v>
      </c>
      <c r="E5" s="50" t="s">
        <v>170</v>
      </c>
      <c r="F5" s="50"/>
      <c r="G5" s="50"/>
      <c r="H5" s="50"/>
      <c r="I5" s="51">
        <v>3348</v>
      </c>
      <c r="J5" s="29">
        <v>677</v>
      </c>
      <c r="K5" s="51" t="s">
        <v>156</v>
      </c>
      <c r="L5" s="50" t="s">
        <v>158</v>
      </c>
    </row>
    <row r="6" spans="1:12" x14ac:dyDescent="0.25">
      <c r="A6" s="50"/>
      <c r="B6" s="50"/>
      <c r="C6" s="52" t="s">
        <v>171</v>
      </c>
      <c r="D6" s="50" t="s">
        <v>154</v>
      </c>
      <c r="E6" s="50">
        <v>2</v>
      </c>
      <c r="F6" s="50">
        <v>3</v>
      </c>
      <c r="G6" s="50">
        <v>2</v>
      </c>
      <c r="H6" s="50"/>
      <c r="I6" s="51">
        <v>23461</v>
      </c>
      <c r="J6" s="29">
        <v>494</v>
      </c>
      <c r="K6" s="51" t="s">
        <v>152</v>
      </c>
      <c r="L6" s="50"/>
    </row>
    <row r="7" spans="1:12" x14ac:dyDescent="0.25">
      <c r="A7" s="50"/>
      <c r="B7" s="50"/>
      <c r="C7" s="51"/>
      <c r="D7" s="50"/>
      <c r="E7" s="50"/>
      <c r="F7" s="50"/>
      <c r="G7" s="50"/>
      <c r="H7" s="50"/>
      <c r="I7" s="51"/>
      <c r="K7" s="51"/>
      <c r="L7" s="50"/>
    </row>
    <row r="8" spans="1:12" x14ac:dyDescent="0.25">
      <c r="A8" s="50" t="s">
        <v>167</v>
      </c>
      <c r="B8" s="50" t="s">
        <v>166</v>
      </c>
      <c r="C8" s="51" t="s">
        <v>144</v>
      </c>
      <c r="D8" s="50" t="s">
        <v>161</v>
      </c>
      <c r="E8" s="50">
        <v>3</v>
      </c>
      <c r="F8" s="50">
        <v>3</v>
      </c>
      <c r="G8" s="50"/>
      <c r="H8" s="50"/>
      <c r="I8" s="51">
        <v>23933</v>
      </c>
      <c r="J8" s="50">
        <v>301</v>
      </c>
      <c r="K8" s="51" t="s">
        <v>159</v>
      </c>
      <c r="L8" s="50" t="s">
        <v>158</v>
      </c>
    </row>
    <row r="9" spans="1:12" x14ac:dyDescent="0.25">
      <c r="A9" s="50" t="s">
        <v>167</v>
      </c>
      <c r="B9" s="50" t="s">
        <v>166</v>
      </c>
      <c r="C9" s="29" t="s">
        <v>168</v>
      </c>
      <c r="D9" s="50" t="s">
        <v>161</v>
      </c>
      <c r="E9" s="29">
        <v>3</v>
      </c>
      <c r="F9" s="29">
        <v>3</v>
      </c>
      <c r="I9" s="51">
        <v>23933</v>
      </c>
      <c r="J9" s="29">
        <v>301</v>
      </c>
      <c r="K9" s="51" t="s">
        <v>159</v>
      </c>
      <c r="L9" s="50" t="s">
        <v>158</v>
      </c>
    </row>
    <row r="10" spans="1:12" x14ac:dyDescent="0.25">
      <c r="A10" s="50" t="s">
        <v>167</v>
      </c>
      <c r="B10" s="50" t="s">
        <v>166</v>
      </c>
      <c r="C10" s="52" t="s">
        <v>171</v>
      </c>
      <c r="D10" s="50" t="s">
        <v>161</v>
      </c>
      <c r="E10" s="29">
        <v>3</v>
      </c>
      <c r="F10" s="29">
        <v>3</v>
      </c>
      <c r="G10" s="29">
        <v>3</v>
      </c>
      <c r="I10" s="51">
        <v>23933</v>
      </c>
      <c r="J10" s="29">
        <v>301</v>
      </c>
      <c r="K10" s="51" t="s">
        <v>159</v>
      </c>
      <c r="L10" s="50" t="s">
        <v>158</v>
      </c>
    </row>
    <row r="11" spans="1:12" x14ac:dyDescent="0.25">
      <c r="E11" s="29"/>
    </row>
    <row r="12" spans="1:12" s="44" customFormat="1" x14ac:dyDescent="0.25">
      <c r="B12" s="29"/>
    </row>
    <row r="13" spans="1:12" x14ac:dyDescent="0.25">
      <c r="E13" s="29"/>
    </row>
    <row r="16" spans="1:12" x14ac:dyDescent="0.25">
      <c r="D16" s="45"/>
      <c r="E16" s="29"/>
    </row>
    <row r="17" spans="4:5" x14ac:dyDescent="0.25">
      <c r="D17" s="45"/>
      <c r="E17" s="29"/>
    </row>
    <row r="18" spans="4:5" x14ac:dyDescent="0.25">
      <c r="D18" s="45"/>
      <c r="E18" s="29"/>
    </row>
    <row r="19" spans="4:5" x14ac:dyDescent="0.25">
      <c r="D19" s="45"/>
      <c r="E19" s="29"/>
    </row>
    <row r="20" spans="4:5" x14ac:dyDescent="0.25">
      <c r="D20" s="45"/>
      <c r="E20" s="29"/>
    </row>
    <row r="21" spans="4:5" x14ac:dyDescent="0.25">
      <c r="D21" s="45"/>
      <c r="E21" s="29"/>
    </row>
    <row r="22" spans="4:5" ht="15.75" customHeight="1" x14ac:dyDescent="0.25">
      <c r="D22" s="45"/>
      <c r="E22" s="29"/>
    </row>
    <row r="23" spans="4:5" x14ac:dyDescent="0.25">
      <c r="D23" s="45"/>
      <c r="E23" s="29"/>
    </row>
  </sheetData>
  <autoFilter ref="A2:K59" xr:uid="{00000000-0009-0000-0000-000005000000}"/>
  <conditionalFormatting sqref="C10">
    <cfRule type="expression" dxfId="3" priority="3">
      <formula>$AK10="Desativada"</formula>
    </cfRule>
    <cfRule type="expression" dxfId="2" priority="4">
      <formula>AO10="Desativada"</formula>
    </cfRule>
  </conditionalFormatting>
  <conditionalFormatting sqref="C6">
    <cfRule type="expression" dxfId="1" priority="1">
      <formula>$AK6="Desativada"</formula>
    </cfRule>
    <cfRule type="expression" dxfId="0" priority="2">
      <formula>AO6="Desativada"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Habilidades Skills</vt:lpstr>
      <vt:lpstr>Fila Virtual_VQ</vt:lpstr>
      <vt:lpstr>Estrategia_Roteamento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2019-09-30T21:43:02Z</dcterms:modified>
</cp:coreProperties>
</file>