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Kontakti" sheetId="1" r:id="rId1"/>
    <sheet name="Proizvodi" sheetId="2" r:id="rId2"/>
    <sheet name="Izvestaj uplata-Zaposleni" sheetId="3" r:id="rId3"/>
    <sheet name="Izvestaj uplata-Klijent" sheetId="4" r:id="rId4"/>
    <sheet name="partije kredita" sheetId="5" r:id="rId5"/>
    <sheet name="Uplate" sheetId="7" r:id="rId6"/>
    <sheet name="Period otplate" sheetId="8" r:id="rId7"/>
    <sheet name="Sheet1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5" l="1"/>
  <c r="K7" i="5" l="1"/>
  <c r="J8" i="5"/>
  <c r="K8" i="5" s="1"/>
  <c r="J9" i="5"/>
  <c r="K9" i="5" s="1"/>
  <c r="J6" i="5"/>
  <c r="K6" i="5" s="1"/>
  <c r="B22" i="4"/>
  <c r="C10" i="4"/>
  <c r="D20" i="4" s="1"/>
  <c r="D21" i="4" l="1"/>
  <c r="D22" i="4"/>
</calcChain>
</file>

<file path=xl/sharedStrings.xml><?xml version="1.0" encoding="utf-8"?>
<sst xmlns="http://schemas.openxmlformats.org/spreadsheetml/2006/main" count="131" uniqueCount="88">
  <si>
    <t>Ime</t>
  </si>
  <si>
    <t>Prezime</t>
  </si>
  <si>
    <t>r.Br.</t>
  </si>
  <si>
    <t>Kontakti</t>
  </si>
  <si>
    <t>email</t>
  </si>
  <si>
    <t>korisnicko ime</t>
  </si>
  <si>
    <t>lozinka</t>
  </si>
  <si>
    <t>datum rodjenja</t>
  </si>
  <si>
    <t>Ulica I broj</t>
  </si>
  <si>
    <t>Mesto</t>
  </si>
  <si>
    <t>Mobilni</t>
  </si>
  <si>
    <t>Fiksni</t>
  </si>
  <si>
    <t>Pol</t>
  </si>
  <si>
    <t>Dusan</t>
  </si>
  <si>
    <t>Paunovic</t>
  </si>
  <si>
    <t>dusan.paunovic81@gmail.com</t>
  </si>
  <si>
    <t>dusan81</t>
  </si>
  <si>
    <t>Cara Dusana 125</t>
  </si>
  <si>
    <t>Zemun</t>
  </si>
  <si>
    <t>M</t>
  </si>
  <si>
    <t>A</t>
  </si>
  <si>
    <t>Z</t>
  </si>
  <si>
    <t>K</t>
  </si>
  <si>
    <t>admin</t>
  </si>
  <si>
    <t>zaposleni</t>
  </si>
  <si>
    <t>klijent</t>
  </si>
  <si>
    <t>Petar</t>
  </si>
  <si>
    <t>Petrovic</t>
  </si>
  <si>
    <t>petar.petrovic@gmail.com</t>
  </si>
  <si>
    <t>perica</t>
  </si>
  <si>
    <t>Ptrov Breg 22</t>
  </si>
  <si>
    <t>Petrograd</t>
  </si>
  <si>
    <t>Stana</t>
  </si>
  <si>
    <t>Carapic</t>
  </si>
  <si>
    <t>stana.carapic@gmail.com</t>
  </si>
  <si>
    <t>stana11</t>
  </si>
  <si>
    <t>Stanin Sokak 13</t>
  </si>
  <si>
    <t>Stanici</t>
  </si>
  <si>
    <t>br.racuna</t>
  </si>
  <si>
    <t>100-100100-10</t>
  </si>
  <si>
    <t>100-100101-26</t>
  </si>
  <si>
    <t>100-100102-56</t>
  </si>
  <si>
    <t>Registracija</t>
  </si>
  <si>
    <t>Kes kredit</t>
  </si>
  <si>
    <t>Stambeni kredit</t>
  </si>
  <si>
    <t>Refinansirajuci</t>
  </si>
  <si>
    <t>Ime I prezime</t>
  </si>
  <si>
    <t>Stana Carapic</t>
  </si>
  <si>
    <t>iznos</t>
  </si>
  <si>
    <t>partija kredita</t>
  </si>
  <si>
    <t>datum</t>
  </si>
  <si>
    <t>Vrsta kredita</t>
  </si>
  <si>
    <t>Marko</t>
  </si>
  <si>
    <t>Sinisa</t>
  </si>
  <si>
    <t>Jelena</t>
  </si>
  <si>
    <t>sifra zaposlenog</t>
  </si>
  <si>
    <t>rate</t>
  </si>
  <si>
    <t>Klijent:</t>
  </si>
  <si>
    <t>Vrsta proizvoda:</t>
  </si>
  <si>
    <t>partija kredita:</t>
  </si>
  <si>
    <t>Osnovica:</t>
  </si>
  <si>
    <t>period otplate:</t>
  </si>
  <si>
    <t>kamata godisnja %:</t>
  </si>
  <si>
    <t>visina mesecne rate:</t>
  </si>
  <si>
    <t>uplaceno:</t>
  </si>
  <si>
    <t>preostalo:</t>
  </si>
  <si>
    <t>total:</t>
  </si>
  <si>
    <t>iznos mesecne rate</t>
  </si>
  <si>
    <t>glavnica</t>
  </si>
  <si>
    <t>godisnja kamata %</t>
  </si>
  <si>
    <t>period otplate u mesecima</t>
  </si>
  <si>
    <t>ukupan iznos za vracanje</t>
  </si>
  <si>
    <t>glavnica+((glavnica*(period otplate/12)*god kamata)/100)</t>
  </si>
  <si>
    <t>ukupan iznos za vracanje po formuli =</t>
  </si>
  <si>
    <t>auto</t>
  </si>
  <si>
    <t>Pozicija</t>
  </si>
  <si>
    <t>Datum</t>
  </si>
  <si>
    <t>Vreme</t>
  </si>
  <si>
    <t>Sala</t>
  </si>
  <si>
    <t>Osoba</t>
  </si>
  <si>
    <t>iznos uplate</t>
  </si>
  <si>
    <t xml:space="preserve"> Carapic</t>
  </si>
  <si>
    <t>Stanic</t>
  </si>
  <si>
    <t>Milic</t>
  </si>
  <si>
    <t>Dugic</t>
  </si>
  <si>
    <t>Zaposleni upisuje odobravanje kredita, a klijent moze samo da uradi preliminarnu kalkulaciju.</t>
  </si>
  <si>
    <t>Sve treba da se radi u SQL-u, a front end samo da poziva funkcije I store procedure</t>
  </si>
  <si>
    <t>Period otplate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</si>
</sst>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409]d/m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4" fontId="0" fillId="0" borderId="3" xfId="0" applyNumberFormat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4" fontId="0" fillId="0" borderId="1" xfId="0" applyNumberFormat="1" applyFill="1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ana.carapic@gmail.com" TargetMode="External"/><Relationship Id="rId2" Type="http://schemas.openxmlformats.org/officeDocument/2006/relationships/hyperlink" Target="mailto:petar.petrovic@gmail.com" TargetMode="External"/><Relationship Id="rId1" Type="http://schemas.openxmlformats.org/officeDocument/2006/relationships/hyperlink" Target="mailto:dusan.paunovic81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D9" sqref="D9"/>
    </sheetView>
  </sheetViews>
  <sheetFormatPr defaultRowHeight="15" x14ac:dyDescent="0.25"/>
  <cols>
    <col min="1" max="1" width="4.5703125" customWidth="1"/>
    <col min="2" max="2" width="13.42578125" customWidth="1"/>
    <col min="3" max="3" width="10.7109375" customWidth="1"/>
    <col min="4" max="4" width="11.85546875" customWidth="1"/>
    <col min="5" max="5" width="30" customWidth="1"/>
    <col min="6" max="6" width="16.42578125" customWidth="1"/>
    <col min="7" max="7" width="9.140625" customWidth="1"/>
    <col min="8" max="8" width="14.42578125" customWidth="1"/>
    <col min="9" max="9" width="18.140625" customWidth="1"/>
    <col min="10" max="10" width="14.42578125" customWidth="1"/>
    <col min="11" max="11" width="11.28515625" customWidth="1"/>
    <col min="12" max="12" width="8.28515625" customWidth="1"/>
    <col min="13" max="13" width="5.42578125" customWidth="1"/>
    <col min="14" max="14" width="7.140625" customWidth="1"/>
  </cols>
  <sheetData>
    <row r="1" spans="1:15" x14ac:dyDescent="0.25">
      <c r="C1" t="s">
        <v>3</v>
      </c>
      <c r="D1" t="s">
        <v>42</v>
      </c>
    </row>
    <row r="2" spans="1:15" x14ac:dyDescent="0.25">
      <c r="A2" t="s">
        <v>74</v>
      </c>
      <c r="B2" t="s">
        <v>74</v>
      </c>
    </row>
    <row r="3" spans="1:15" x14ac:dyDescent="0.25">
      <c r="A3" s="2" t="s">
        <v>2</v>
      </c>
      <c r="B3" s="2" t="s">
        <v>38</v>
      </c>
      <c r="C3" s="2" t="s">
        <v>0</v>
      </c>
      <c r="D3" s="2" t="s">
        <v>1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75</v>
      </c>
      <c r="O3" s="2"/>
    </row>
    <row r="4" spans="1:15" x14ac:dyDescent="0.25">
      <c r="A4" s="2">
        <v>1</v>
      </c>
      <c r="B4" s="2" t="s">
        <v>39</v>
      </c>
      <c r="C4" s="2" t="s">
        <v>13</v>
      </c>
      <c r="D4" s="2" t="s">
        <v>14</v>
      </c>
      <c r="E4" s="3" t="s">
        <v>15</v>
      </c>
      <c r="F4" s="2" t="s">
        <v>16</v>
      </c>
      <c r="G4" s="2">
        <v>1111</v>
      </c>
      <c r="H4" s="4">
        <v>29801</v>
      </c>
      <c r="I4" s="2" t="s">
        <v>17</v>
      </c>
      <c r="J4" s="2" t="s">
        <v>18</v>
      </c>
      <c r="K4" s="2">
        <v>641211129</v>
      </c>
      <c r="L4" s="2">
        <v>2619072</v>
      </c>
      <c r="M4" s="2" t="s">
        <v>19</v>
      </c>
      <c r="N4" s="2" t="s">
        <v>20</v>
      </c>
      <c r="O4" s="2" t="s">
        <v>23</v>
      </c>
    </row>
    <row r="5" spans="1:15" x14ac:dyDescent="0.25">
      <c r="A5" s="2">
        <v>2</v>
      </c>
      <c r="B5" s="2" t="s">
        <v>40</v>
      </c>
      <c r="C5" s="2" t="s">
        <v>26</v>
      </c>
      <c r="D5" s="2" t="s">
        <v>27</v>
      </c>
      <c r="E5" s="3" t="s">
        <v>28</v>
      </c>
      <c r="F5" s="2" t="s">
        <v>29</v>
      </c>
      <c r="G5" s="2">
        <v>2222</v>
      </c>
      <c r="H5" s="4">
        <v>29587</v>
      </c>
      <c r="I5" s="2" t="s">
        <v>30</v>
      </c>
      <c r="J5" s="2" t="s">
        <v>31</v>
      </c>
      <c r="K5" s="2">
        <v>642223335</v>
      </c>
      <c r="L5" s="2">
        <v>2223335</v>
      </c>
      <c r="M5" s="2" t="s">
        <v>19</v>
      </c>
      <c r="N5" s="2" t="s">
        <v>21</v>
      </c>
      <c r="O5" s="2" t="s">
        <v>24</v>
      </c>
    </row>
    <row r="6" spans="1:15" x14ac:dyDescent="0.25">
      <c r="A6" s="2">
        <v>3</v>
      </c>
      <c r="B6" s="2" t="s">
        <v>41</v>
      </c>
      <c r="C6" s="2" t="s">
        <v>32</v>
      </c>
      <c r="D6" s="2" t="s">
        <v>33</v>
      </c>
      <c r="E6" s="3" t="s">
        <v>34</v>
      </c>
      <c r="F6" s="2" t="s">
        <v>35</v>
      </c>
      <c r="G6" s="2">
        <v>3333</v>
      </c>
      <c r="H6" s="4">
        <v>33363</v>
      </c>
      <c r="I6" s="2" t="s">
        <v>36</v>
      </c>
      <c r="J6" s="2" t="s">
        <v>37</v>
      </c>
      <c r="K6" s="2">
        <v>691234567</v>
      </c>
      <c r="L6" s="2">
        <v>1234567</v>
      </c>
      <c r="M6" s="2" t="s">
        <v>21</v>
      </c>
      <c r="N6" s="2" t="s">
        <v>22</v>
      </c>
      <c r="O6" s="2" t="s">
        <v>25</v>
      </c>
    </row>
    <row r="25" spans="4:4" x14ac:dyDescent="0.25">
      <c r="D25" s="23">
        <v>0.5625</v>
      </c>
    </row>
    <row r="26" spans="4:4" x14ac:dyDescent="0.25">
      <c r="D26" s="24">
        <v>0.57291666666666663</v>
      </c>
    </row>
    <row r="27" spans="4:4" x14ac:dyDescent="0.25">
      <c r="D27" s="23">
        <v>0.58333333333333304</v>
      </c>
    </row>
    <row r="28" spans="4:4" x14ac:dyDescent="0.25">
      <c r="D28" s="24">
        <v>0.59375</v>
      </c>
    </row>
    <row r="29" spans="4:4" x14ac:dyDescent="0.25">
      <c r="D29" s="23">
        <v>0.60416666666666696</v>
      </c>
    </row>
    <row r="30" spans="4:4" x14ac:dyDescent="0.25">
      <c r="D30" s="24">
        <v>0.61458333333333304</v>
      </c>
    </row>
    <row r="31" spans="4:4" x14ac:dyDescent="0.25">
      <c r="D31" s="23">
        <v>0.625</v>
      </c>
    </row>
    <row r="32" spans="4:4" x14ac:dyDescent="0.25">
      <c r="D32" s="24">
        <v>0.63541666666666596</v>
      </c>
    </row>
    <row r="33" spans="4:4" x14ac:dyDescent="0.25">
      <c r="D33" s="23">
        <v>0.64583333333333304</v>
      </c>
    </row>
    <row r="34" spans="4:4" x14ac:dyDescent="0.25">
      <c r="D34" s="24">
        <v>0.65625</v>
      </c>
    </row>
    <row r="35" spans="4:4" x14ac:dyDescent="0.25">
      <c r="D35" s="23">
        <v>0.66666666666666596</v>
      </c>
    </row>
    <row r="36" spans="4:4" x14ac:dyDescent="0.25">
      <c r="D36" s="24">
        <v>0.67708333333333304</v>
      </c>
    </row>
    <row r="37" spans="4:4" x14ac:dyDescent="0.25">
      <c r="D37" s="23">
        <v>0.6875</v>
      </c>
    </row>
    <row r="38" spans="4:4" x14ac:dyDescent="0.25">
      <c r="D38" s="24">
        <v>0.69791666666666596</v>
      </c>
    </row>
    <row r="39" spans="4:4" x14ac:dyDescent="0.25">
      <c r="D39" s="23">
        <v>0.70833333333333304</v>
      </c>
    </row>
    <row r="40" spans="4:4" x14ac:dyDescent="0.25">
      <c r="D40" s="24">
        <v>0.718749999999999</v>
      </c>
    </row>
  </sheetData>
  <hyperlinks>
    <hyperlink ref="E4" r:id="rId1"/>
    <hyperlink ref="E5" r:id="rId2"/>
    <hyperlink ref="E6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B5" sqref="B5:B7"/>
    </sheetView>
  </sheetViews>
  <sheetFormatPr defaultRowHeight="15" x14ac:dyDescent="0.25"/>
  <cols>
    <col min="2" max="2" width="24.42578125" customWidth="1"/>
  </cols>
  <sheetData>
    <row r="4" spans="1:2" x14ac:dyDescent="0.25">
      <c r="A4" s="2" t="s">
        <v>2</v>
      </c>
      <c r="B4" s="2" t="s">
        <v>0</v>
      </c>
    </row>
    <row r="5" spans="1:2" x14ac:dyDescent="0.25">
      <c r="A5" s="2">
        <v>1</v>
      </c>
      <c r="B5" s="2" t="s">
        <v>43</v>
      </c>
    </row>
    <row r="6" spans="1:2" x14ac:dyDescent="0.25">
      <c r="A6" s="2">
        <v>2</v>
      </c>
      <c r="B6" s="2" t="s">
        <v>44</v>
      </c>
    </row>
    <row r="7" spans="1:2" x14ac:dyDescent="0.25">
      <c r="A7" s="2">
        <v>3</v>
      </c>
      <c r="B7" s="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0"/>
  <sheetViews>
    <sheetView workbookViewId="0">
      <selection activeCell="A5" sqref="A5:G9"/>
    </sheetView>
  </sheetViews>
  <sheetFormatPr defaultRowHeight="15" x14ac:dyDescent="0.25"/>
  <cols>
    <col min="2" max="2" width="15.140625" customWidth="1"/>
    <col min="4" max="5" width="16" customWidth="1"/>
    <col min="6" max="6" width="21.140625" customWidth="1"/>
  </cols>
  <sheetData>
    <row r="5" spans="1:7" x14ac:dyDescent="0.25">
      <c r="A5" s="8" t="s">
        <v>2</v>
      </c>
      <c r="B5" s="9" t="s">
        <v>55</v>
      </c>
      <c r="C5" s="8" t="s">
        <v>50</v>
      </c>
      <c r="D5" s="8" t="s">
        <v>46</v>
      </c>
      <c r="E5" s="8" t="s">
        <v>49</v>
      </c>
      <c r="F5" s="10" t="s">
        <v>51</v>
      </c>
      <c r="G5" s="9" t="s">
        <v>48</v>
      </c>
    </row>
    <row r="6" spans="1:7" x14ac:dyDescent="0.25">
      <c r="A6" s="2">
        <v>1</v>
      </c>
      <c r="B6" s="2">
        <v>1</v>
      </c>
      <c r="C6" s="4">
        <v>43535</v>
      </c>
      <c r="D6" s="2" t="s">
        <v>47</v>
      </c>
      <c r="E6" s="2">
        <v>100</v>
      </c>
      <c r="F6" s="7" t="s">
        <v>43</v>
      </c>
      <c r="G6" s="2">
        <v>12000</v>
      </c>
    </row>
    <row r="7" spans="1:7" x14ac:dyDescent="0.25">
      <c r="A7" s="2">
        <v>2</v>
      </c>
      <c r="B7" s="2">
        <v>1</v>
      </c>
      <c r="C7" s="4">
        <v>43535</v>
      </c>
      <c r="D7" s="2" t="s">
        <v>52</v>
      </c>
      <c r="E7" s="2">
        <v>122</v>
      </c>
      <c r="F7" s="7" t="s">
        <v>44</v>
      </c>
      <c r="G7" s="2">
        <v>25000</v>
      </c>
    </row>
    <row r="8" spans="1:7" x14ac:dyDescent="0.25">
      <c r="A8" s="2">
        <v>3</v>
      </c>
      <c r="B8" s="2">
        <v>1</v>
      </c>
      <c r="C8" s="4">
        <v>43535</v>
      </c>
      <c r="D8" s="2" t="s">
        <v>53</v>
      </c>
      <c r="E8" s="2">
        <v>102</v>
      </c>
      <c r="F8" s="7" t="s">
        <v>45</v>
      </c>
      <c r="G8" s="2">
        <v>15000</v>
      </c>
    </row>
    <row r="9" spans="1:7" x14ac:dyDescent="0.25">
      <c r="A9" s="2">
        <v>4</v>
      </c>
      <c r="B9" s="2">
        <v>1</v>
      </c>
      <c r="C9" s="4">
        <v>43535</v>
      </c>
      <c r="D9" s="5" t="s">
        <v>54</v>
      </c>
      <c r="E9" s="5">
        <v>104</v>
      </c>
      <c r="F9" s="7" t="s">
        <v>43</v>
      </c>
      <c r="G9" s="2">
        <v>10000</v>
      </c>
    </row>
    <row r="10" spans="1:7" x14ac:dyDescent="0.25">
      <c r="G10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D20" sqref="D20"/>
    </sheetView>
  </sheetViews>
  <sheetFormatPr defaultRowHeight="15" x14ac:dyDescent="0.25"/>
  <cols>
    <col min="2" max="2" width="10.140625" customWidth="1"/>
    <col min="3" max="4" width="10.140625" bestFit="1" customWidth="1"/>
  </cols>
  <sheetData>
    <row r="2" spans="1:5" x14ac:dyDescent="0.25">
      <c r="B2" t="s">
        <v>57</v>
      </c>
      <c r="E2" t="s">
        <v>47</v>
      </c>
    </row>
    <row r="3" spans="1:5" x14ac:dyDescent="0.25">
      <c r="B3" t="s">
        <v>58</v>
      </c>
      <c r="E3" t="s">
        <v>43</v>
      </c>
    </row>
    <row r="4" spans="1:5" x14ac:dyDescent="0.25">
      <c r="B4" t="s">
        <v>59</v>
      </c>
      <c r="E4">
        <v>100</v>
      </c>
    </row>
    <row r="7" spans="1:5" x14ac:dyDescent="0.25">
      <c r="A7" t="s">
        <v>60</v>
      </c>
      <c r="C7" s="13">
        <v>420000</v>
      </c>
    </row>
    <row r="8" spans="1:5" x14ac:dyDescent="0.25">
      <c r="A8" t="s">
        <v>61</v>
      </c>
      <c r="C8">
        <v>48</v>
      </c>
    </row>
    <row r="9" spans="1:5" x14ac:dyDescent="0.25">
      <c r="A9" t="s">
        <v>62</v>
      </c>
      <c r="C9">
        <v>10</v>
      </c>
    </row>
    <row r="10" spans="1:5" x14ac:dyDescent="0.25">
      <c r="A10" t="s">
        <v>63</v>
      </c>
      <c r="C10" s="13">
        <f>420000*1.4/48</f>
        <v>12250</v>
      </c>
    </row>
    <row r="12" spans="1:5" x14ac:dyDescent="0.25">
      <c r="A12" s="8" t="s">
        <v>2</v>
      </c>
      <c r="B12" s="8" t="s">
        <v>50</v>
      </c>
      <c r="C12" s="9" t="s">
        <v>48</v>
      </c>
    </row>
    <row r="13" spans="1:5" x14ac:dyDescent="0.25">
      <c r="A13" s="2">
        <v>1</v>
      </c>
      <c r="B13" s="4">
        <v>43445</v>
      </c>
      <c r="C13" s="12">
        <v>12250</v>
      </c>
    </row>
    <row r="14" spans="1:5" x14ac:dyDescent="0.25">
      <c r="A14" s="2">
        <v>2</v>
      </c>
      <c r="B14" s="4">
        <v>43476</v>
      </c>
      <c r="C14" s="12">
        <v>12250</v>
      </c>
    </row>
    <row r="15" spans="1:5" x14ac:dyDescent="0.25">
      <c r="A15" s="2">
        <v>3</v>
      </c>
      <c r="B15" s="4">
        <v>43507</v>
      </c>
      <c r="C15" s="12">
        <v>12250</v>
      </c>
    </row>
    <row r="16" spans="1:5" x14ac:dyDescent="0.25">
      <c r="A16" s="2">
        <v>4</v>
      </c>
      <c r="B16" s="4">
        <v>43535</v>
      </c>
      <c r="C16" s="12">
        <v>12250</v>
      </c>
    </row>
    <row r="19" spans="1:4" x14ac:dyDescent="0.25">
      <c r="B19" s="1" t="s">
        <v>56</v>
      </c>
      <c r="C19" s="1"/>
      <c r="D19" s="1" t="s">
        <v>48</v>
      </c>
    </row>
    <row r="20" spans="1:4" x14ac:dyDescent="0.25">
      <c r="A20" t="s">
        <v>64</v>
      </c>
      <c r="B20">
        <v>4</v>
      </c>
      <c r="D20" s="13">
        <f>B20*C10</f>
        <v>49000</v>
      </c>
    </row>
    <row r="21" spans="1:4" x14ac:dyDescent="0.25">
      <c r="A21" s="11" t="s">
        <v>65</v>
      </c>
      <c r="B21" s="11">
        <v>44</v>
      </c>
      <c r="C21" s="11"/>
      <c r="D21" s="14">
        <f>B21*C10</f>
        <v>539000</v>
      </c>
    </row>
    <row r="22" spans="1:4" x14ac:dyDescent="0.25">
      <c r="A22" t="s">
        <v>66</v>
      </c>
      <c r="B22">
        <f>B21+B20</f>
        <v>48</v>
      </c>
      <c r="D22" s="13">
        <f>D21+D20</f>
        <v>588000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0"/>
  <sheetViews>
    <sheetView workbookViewId="0">
      <selection activeCell="B21" sqref="B21"/>
    </sheetView>
  </sheetViews>
  <sheetFormatPr defaultRowHeight="15" x14ac:dyDescent="0.25"/>
  <cols>
    <col min="2" max="2" width="19.140625" customWidth="1"/>
    <col min="3" max="3" width="15.140625" customWidth="1"/>
    <col min="5" max="5" width="15.42578125" customWidth="1"/>
    <col min="6" max="9" width="16.7109375" customWidth="1"/>
    <col min="10" max="10" width="21.85546875" customWidth="1"/>
    <col min="11" max="11" width="17.5703125" customWidth="1"/>
  </cols>
  <sheetData>
    <row r="5" spans="1:11" ht="25.5" customHeight="1" x14ac:dyDescent="0.25">
      <c r="A5" s="8" t="s">
        <v>2</v>
      </c>
      <c r="B5" s="8" t="s">
        <v>49</v>
      </c>
      <c r="C5" s="9" t="s">
        <v>55</v>
      </c>
      <c r="D5" s="8" t="s">
        <v>50</v>
      </c>
      <c r="E5" s="8" t="s">
        <v>46</v>
      </c>
      <c r="F5" s="10" t="s">
        <v>51</v>
      </c>
      <c r="G5" s="10" t="s">
        <v>68</v>
      </c>
      <c r="H5" s="15" t="s">
        <v>70</v>
      </c>
      <c r="I5" s="10" t="s">
        <v>69</v>
      </c>
      <c r="J5" s="16" t="s">
        <v>71</v>
      </c>
      <c r="K5" s="16" t="s">
        <v>67</v>
      </c>
    </row>
    <row r="6" spans="1:11" x14ac:dyDescent="0.25">
      <c r="A6" s="2">
        <v>1</v>
      </c>
      <c r="B6" s="2">
        <v>100</v>
      </c>
      <c r="C6" s="2">
        <v>1</v>
      </c>
      <c r="D6" s="4">
        <v>43535</v>
      </c>
      <c r="E6" s="2" t="s">
        <v>47</v>
      </c>
      <c r="F6" s="7" t="s">
        <v>43</v>
      </c>
      <c r="G6" s="17">
        <v>420000</v>
      </c>
      <c r="H6" s="7">
        <v>48</v>
      </c>
      <c r="I6" s="7">
        <v>10</v>
      </c>
      <c r="J6" s="12">
        <f>G6+((G6*(H6/12)*10)/100)</f>
        <v>588000</v>
      </c>
      <c r="K6" s="18">
        <f>J6/H6</f>
        <v>12250</v>
      </c>
    </row>
    <row r="7" spans="1:11" x14ac:dyDescent="0.25">
      <c r="A7" s="2">
        <v>2</v>
      </c>
      <c r="B7" s="2">
        <v>122</v>
      </c>
      <c r="C7" s="2">
        <v>1</v>
      </c>
      <c r="D7" s="4">
        <v>43535</v>
      </c>
      <c r="E7" s="2" t="s">
        <v>52</v>
      </c>
      <c r="F7" s="7" t="s">
        <v>44</v>
      </c>
      <c r="G7" s="17">
        <v>3000000</v>
      </c>
      <c r="H7" s="7">
        <v>360</v>
      </c>
      <c r="I7" s="7">
        <v>3</v>
      </c>
      <c r="J7" s="12">
        <f>G7+((G7*(H7/12)*3)/100)</f>
        <v>5700000</v>
      </c>
      <c r="K7" s="18">
        <f t="shared" ref="K7:K9" si="0">J7/H7</f>
        <v>15833.333333333334</v>
      </c>
    </row>
    <row r="8" spans="1:11" x14ac:dyDescent="0.25">
      <c r="A8" s="2">
        <v>3</v>
      </c>
      <c r="B8" s="2">
        <v>102</v>
      </c>
      <c r="C8" s="2">
        <v>1</v>
      </c>
      <c r="D8" s="4">
        <v>43535</v>
      </c>
      <c r="E8" s="2" t="s">
        <v>53</v>
      </c>
      <c r="F8" s="7" t="s">
        <v>45</v>
      </c>
      <c r="G8" s="17">
        <v>200000</v>
      </c>
      <c r="H8" s="7">
        <v>48</v>
      </c>
      <c r="I8" s="7">
        <v>10</v>
      </c>
      <c r="J8" s="12">
        <f t="shared" ref="J8:J9" si="1">G8+((G8*(H8/12)*10)/100)</f>
        <v>280000</v>
      </c>
      <c r="K8" s="18">
        <f t="shared" si="0"/>
        <v>5833.333333333333</v>
      </c>
    </row>
    <row r="9" spans="1:11" x14ac:dyDescent="0.25">
      <c r="A9" s="2">
        <v>4</v>
      </c>
      <c r="B9" s="5">
        <v>104</v>
      </c>
      <c r="C9" s="2">
        <v>1</v>
      </c>
      <c r="D9" s="4">
        <v>43535</v>
      </c>
      <c r="E9" s="5" t="s">
        <v>54</v>
      </c>
      <c r="F9" s="7" t="s">
        <v>43</v>
      </c>
      <c r="G9" s="17">
        <v>100000</v>
      </c>
      <c r="H9" s="7">
        <v>48</v>
      </c>
      <c r="I9" s="7">
        <v>10</v>
      </c>
      <c r="J9" s="12">
        <f t="shared" si="1"/>
        <v>140000</v>
      </c>
      <c r="K9" s="18">
        <f t="shared" si="0"/>
        <v>2916.6666666666665</v>
      </c>
    </row>
    <row r="12" spans="1:11" ht="15.75" thickBot="1" x14ac:dyDescent="0.3"/>
    <row r="13" spans="1:11" ht="15.75" thickBot="1" x14ac:dyDescent="0.3">
      <c r="D13" s="20" t="s">
        <v>73</v>
      </c>
      <c r="E13" s="19"/>
      <c r="F13" s="21" t="s">
        <v>72</v>
      </c>
      <c r="G13" s="21"/>
      <c r="H13" s="21"/>
      <c r="I13" s="22"/>
    </row>
    <row r="19" spans="2:2" x14ac:dyDescent="0.25">
      <c r="B19" t="s">
        <v>85</v>
      </c>
    </row>
    <row r="20" spans="2:2" x14ac:dyDescent="0.25">
      <c r="B20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8" sqref="A8"/>
    </sheetView>
  </sheetViews>
  <sheetFormatPr defaultRowHeight="15" x14ac:dyDescent="0.25"/>
  <cols>
    <col min="2" max="2" width="18.85546875" customWidth="1"/>
    <col min="4" max="5" width="18.140625" customWidth="1"/>
    <col min="6" max="6" width="16" customWidth="1"/>
    <col min="7" max="7" width="17" customWidth="1"/>
  </cols>
  <sheetData>
    <row r="3" spans="1:7" x14ac:dyDescent="0.25">
      <c r="A3" s="8" t="s">
        <v>2</v>
      </c>
      <c r="B3" s="9" t="s">
        <v>55</v>
      </c>
      <c r="C3" s="8" t="s">
        <v>50</v>
      </c>
      <c r="D3" s="8" t="s">
        <v>0</v>
      </c>
      <c r="E3" s="8" t="s">
        <v>1</v>
      </c>
      <c r="F3" s="8" t="s">
        <v>49</v>
      </c>
      <c r="G3" s="8" t="s">
        <v>80</v>
      </c>
    </row>
    <row r="4" spans="1:7" x14ac:dyDescent="0.25">
      <c r="A4" s="2">
        <v>1</v>
      </c>
      <c r="B4" s="2">
        <v>1</v>
      </c>
      <c r="C4" s="4">
        <v>43535</v>
      </c>
      <c r="D4" s="2" t="s">
        <v>32</v>
      </c>
      <c r="E4" s="2" t="s">
        <v>81</v>
      </c>
      <c r="F4" s="2">
        <v>100</v>
      </c>
      <c r="G4" s="26">
        <v>10000</v>
      </c>
    </row>
    <row r="5" spans="1:7" x14ac:dyDescent="0.25">
      <c r="A5" s="2">
        <v>2</v>
      </c>
      <c r="B5" s="2">
        <v>1</v>
      </c>
      <c r="C5" s="4">
        <v>43535</v>
      </c>
      <c r="D5" s="2" t="s">
        <v>52</v>
      </c>
      <c r="E5" s="2" t="s">
        <v>82</v>
      </c>
      <c r="F5" s="2">
        <v>122</v>
      </c>
      <c r="G5" s="26">
        <v>12250</v>
      </c>
    </row>
    <row r="6" spans="1:7" x14ac:dyDescent="0.25">
      <c r="A6" s="2">
        <v>3</v>
      </c>
      <c r="B6" s="2">
        <v>1</v>
      </c>
      <c r="C6" s="4">
        <v>43535</v>
      </c>
      <c r="D6" s="2" t="s">
        <v>53</v>
      </c>
      <c r="E6" s="2" t="s">
        <v>83</v>
      </c>
      <c r="F6" s="2">
        <v>102</v>
      </c>
      <c r="G6" s="12">
        <v>11465</v>
      </c>
    </row>
    <row r="7" spans="1:7" x14ac:dyDescent="0.25">
      <c r="A7" s="2">
        <v>4</v>
      </c>
      <c r="B7" s="2">
        <v>1</v>
      </c>
      <c r="C7" s="4">
        <v>43535</v>
      </c>
      <c r="D7" s="5" t="s">
        <v>54</v>
      </c>
      <c r="E7" s="5" t="s">
        <v>84</v>
      </c>
      <c r="F7" s="5">
        <v>104</v>
      </c>
      <c r="G7" s="12">
        <v>25164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1"/>
  <sheetViews>
    <sheetView tabSelected="1" workbookViewId="0">
      <selection activeCell="F4" sqref="F4"/>
    </sheetView>
  </sheetViews>
  <sheetFormatPr defaultRowHeight="15" x14ac:dyDescent="0.25"/>
  <cols>
    <col min="3" max="4" width="21.5703125" customWidth="1"/>
    <col min="5" max="6" width="21" customWidth="1"/>
  </cols>
  <sheetData>
    <row r="3" spans="3:6" x14ac:dyDescent="0.25">
      <c r="D3" s="27">
        <v>0.1</v>
      </c>
      <c r="E3" s="27">
        <v>0.03</v>
      </c>
      <c r="F3" s="27">
        <v>0.08</v>
      </c>
    </row>
    <row r="4" spans="3:6" x14ac:dyDescent="0.25">
      <c r="C4" s="6" t="s">
        <v>87</v>
      </c>
      <c r="D4" s="2" t="s">
        <v>43</v>
      </c>
      <c r="E4" s="2" t="s">
        <v>44</v>
      </c>
      <c r="F4" s="2" t="s">
        <v>45</v>
      </c>
    </row>
    <row r="5" spans="3:6" x14ac:dyDescent="0.25">
      <c r="C5" s="6">
        <v>12</v>
      </c>
      <c r="D5" s="2"/>
      <c r="E5" s="2"/>
      <c r="F5" s="6"/>
    </row>
    <row r="6" spans="3:6" x14ac:dyDescent="0.25">
      <c r="C6" s="6">
        <v>24</v>
      </c>
      <c r="D6" s="2"/>
      <c r="E6" s="2"/>
      <c r="F6" s="6"/>
    </row>
    <row r="7" spans="3:6" x14ac:dyDescent="0.25">
      <c r="C7">
        <v>36</v>
      </c>
    </row>
    <row r="8" spans="3:6" x14ac:dyDescent="0.25">
      <c r="C8">
        <v>48</v>
      </c>
    </row>
    <row r="9" spans="3:6" x14ac:dyDescent="0.25">
      <c r="C9">
        <v>60</v>
      </c>
    </row>
    <row r="10" spans="3:6" x14ac:dyDescent="0.25">
      <c r="C10">
        <v>72</v>
      </c>
    </row>
    <row r="11" spans="3:6" x14ac:dyDescent="0.25">
      <c r="C11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3" spans="1:4" x14ac:dyDescent="0.25">
      <c r="A3" t="s">
        <v>76</v>
      </c>
      <c r="B3" t="s">
        <v>77</v>
      </c>
      <c r="C3" t="s">
        <v>78</v>
      </c>
      <c r="D3" t="s">
        <v>79</v>
      </c>
    </row>
    <row r="4" spans="1:4" x14ac:dyDescent="0.25">
      <c r="A4" s="25">
        <v>43542</v>
      </c>
      <c r="B4" s="23">
        <v>0.33333333333333331</v>
      </c>
    </row>
    <row r="5" spans="1:4" x14ac:dyDescent="0.25">
      <c r="A5" s="25">
        <v>43542</v>
      </c>
      <c r="B5" s="23">
        <v>0.375</v>
      </c>
    </row>
    <row r="6" spans="1:4" x14ac:dyDescent="0.25">
      <c r="A6" s="25">
        <v>43542</v>
      </c>
      <c r="B6" s="23">
        <v>0.41666666666666702</v>
      </c>
    </row>
    <row r="7" spans="1:4" x14ac:dyDescent="0.25">
      <c r="A7" s="25">
        <v>43542</v>
      </c>
      <c r="B7" s="23">
        <v>0.45833333333333298</v>
      </c>
    </row>
    <row r="8" spans="1:4" x14ac:dyDescent="0.25">
      <c r="A8" s="25">
        <v>43542</v>
      </c>
      <c r="B8" s="23">
        <v>0.5</v>
      </c>
    </row>
    <row r="9" spans="1:4" x14ac:dyDescent="0.25">
      <c r="A9" s="25">
        <v>43542</v>
      </c>
      <c r="B9" s="23">
        <v>0.54166666666666696</v>
      </c>
    </row>
    <row r="10" spans="1:4" x14ac:dyDescent="0.25">
      <c r="A10" s="25">
        <v>43542</v>
      </c>
      <c r="B10" s="23">
        <v>0.58333333333333304</v>
      </c>
    </row>
    <row r="11" spans="1:4" x14ac:dyDescent="0.25">
      <c r="A11" s="25">
        <v>43542</v>
      </c>
      <c r="B11" s="23">
        <v>0.625</v>
      </c>
    </row>
    <row r="12" spans="1:4" x14ac:dyDescent="0.25">
      <c r="A12" s="25">
        <v>43542</v>
      </c>
      <c r="B12" s="23">
        <v>0.66666666666666696</v>
      </c>
    </row>
    <row r="13" spans="1:4" x14ac:dyDescent="0.25">
      <c r="A13" s="25">
        <v>43542</v>
      </c>
      <c r="B13" s="23">
        <v>0.70833333333333304</v>
      </c>
    </row>
    <row r="14" spans="1:4" x14ac:dyDescent="0.25">
      <c r="A14" s="25">
        <v>43542</v>
      </c>
      <c r="B14" s="2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Kontakti</vt:lpstr>
      <vt:lpstr>Proizvodi</vt:lpstr>
      <vt:lpstr>Izvestaj uplata-Zaposleni</vt:lpstr>
      <vt:lpstr>Izvestaj uplata-Klijent</vt:lpstr>
      <vt:lpstr>partije kredita</vt:lpstr>
      <vt:lpstr>Uplate</vt:lpstr>
      <vt:lpstr>Period otplate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2019-03-21T17:52:31Z</dcterms:modified>
</cp:coreProperties>
</file>