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date1904="1" showInkAnnotation="0" autoCompressPictures="0"/>
  <bookViews>
    <workbookView xWindow="1980" yWindow="0" windowWidth="25600" windowHeight="16060" tabRatio="500"/>
  </bookViews>
  <sheets>
    <sheet name="thellier_interpreter_STDEV-OPT_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5" i="1" l="1"/>
  <c r="T25" i="1"/>
  <c r="S24" i="1"/>
  <c r="T24" i="1"/>
  <c r="S23" i="1"/>
  <c r="T23" i="1"/>
  <c r="S22" i="1"/>
  <c r="T22" i="1"/>
  <c r="S21" i="1"/>
  <c r="T21" i="1"/>
  <c r="S31" i="1"/>
  <c r="T31" i="1"/>
  <c r="S30" i="1"/>
  <c r="T30" i="1"/>
  <c r="S29" i="1"/>
  <c r="T29" i="1"/>
  <c r="S28" i="1"/>
  <c r="T28" i="1"/>
  <c r="S27" i="1"/>
  <c r="T27" i="1"/>
  <c r="S26" i="1"/>
  <c r="T26" i="1"/>
  <c r="S20" i="1"/>
  <c r="T20" i="1"/>
  <c r="S19" i="1"/>
  <c r="T19" i="1"/>
  <c r="S18" i="1"/>
  <c r="T18" i="1"/>
  <c r="S17" i="1"/>
  <c r="T17" i="1"/>
  <c r="S16" i="1"/>
  <c r="T16" i="1"/>
  <c r="S15" i="1"/>
  <c r="T15" i="1"/>
  <c r="S14" i="1"/>
  <c r="T14" i="1"/>
  <c r="S13" i="1"/>
  <c r="T13" i="1"/>
  <c r="S12" i="1"/>
  <c r="T12" i="1"/>
  <c r="S11" i="1"/>
  <c r="T11" i="1"/>
  <c r="S10" i="1"/>
  <c r="T10" i="1"/>
  <c r="S9" i="1"/>
  <c r="T9" i="1"/>
  <c r="S8" i="1"/>
  <c r="T8" i="1"/>
  <c r="S7" i="1"/>
  <c r="T7" i="1"/>
  <c r="S6" i="1"/>
  <c r="T6" i="1"/>
  <c r="S5" i="1"/>
  <c r="T5" i="1"/>
</calcChain>
</file>

<file path=xl/sharedStrings.xml><?xml version="1.0" encoding="utf-8"?>
<sst xmlns="http://schemas.openxmlformats.org/spreadsheetml/2006/main" count="170" uniqueCount="57">
  <si>
    <t>er_sample_name</t>
  </si>
  <si>
    <t>er_specimen_name</t>
  </si>
  <si>
    <t>specimen_int_uT</t>
  </si>
  <si>
    <t>measurement_step_min</t>
  </si>
  <si>
    <t>specimen_lab_field_dc</t>
  </si>
  <si>
    <t>Anisotropy_correction_factor</t>
  </si>
  <si>
    <t>NLT_correction_factor</t>
  </si>
  <si>
    <t>Cooling_rate_correction_factor</t>
  </si>
  <si>
    <t>specimen_int_n</t>
  </si>
  <si>
    <t>specimen_frac</t>
  </si>
  <si>
    <t>specimen_int_ptrm_n</t>
  </si>
  <si>
    <t>specimen_b_beta</t>
  </si>
  <si>
    <t>specimen_gmax</t>
  </si>
  <si>
    <t>specimen_k_prime</t>
  </si>
  <si>
    <t>specimen_int_mad</t>
  </si>
  <si>
    <t>specimen_int_dang</t>
  </si>
  <si>
    <t>specimen_scat</t>
  </si>
  <si>
    <t>NA02-1B</t>
  </si>
  <si>
    <t>NA02-1Ba</t>
  </si>
  <si>
    <t>-</t>
  </si>
  <si>
    <t>t</t>
  </si>
  <si>
    <t>NA02-1Bb</t>
  </si>
  <si>
    <t>NA02-1Bc</t>
  </si>
  <si>
    <t>NA92-28C</t>
  </si>
  <si>
    <t>NA92-28Ca</t>
  </si>
  <si>
    <t>NA92-28Cb</t>
  </si>
  <si>
    <t>NA92-28Cc</t>
  </si>
  <si>
    <t>NA92-28Cf</t>
  </si>
  <si>
    <t>NA92-42D</t>
  </si>
  <si>
    <t>NA92-42Da</t>
  </si>
  <si>
    <t>NA92-42Db</t>
  </si>
  <si>
    <t>NA92-42Dc</t>
  </si>
  <si>
    <t>NA92-42Dd</t>
  </si>
  <si>
    <t>NA92-42De</t>
  </si>
  <si>
    <t>NA92-42Df</t>
  </si>
  <si>
    <t>NA94-2</t>
  </si>
  <si>
    <t>NA94-2a</t>
  </si>
  <si>
    <t>NA94-2b</t>
  </si>
  <si>
    <t>NA94-2c</t>
  </si>
  <si>
    <t>NA94-2d</t>
  </si>
  <si>
    <t>NA94-2e</t>
  </si>
  <si>
    <t>NA94-2f</t>
  </si>
  <si>
    <t>NA94-5</t>
  </si>
  <si>
    <t>NA94-5b</t>
  </si>
  <si>
    <t>NA94-5c</t>
  </si>
  <si>
    <t>NA94-5f</t>
  </si>
  <si>
    <t>NA94-5h</t>
  </si>
  <si>
    <t>NA94-5i</t>
  </si>
  <si>
    <t>NA97-24</t>
  </si>
  <si>
    <t>NA97-24a</t>
  </si>
  <si>
    <t>NA97-24b</t>
  </si>
  <si>
    <t>NA97-24d</t>
  </si>
  <si>
    <t>NA97-24e</t>
  </si>
  <si>
    <t>NA97-24f</t>
  </si>
  <si>
    <t>NA97-24g</t>
  </si>
  <si>
    <t>Avg_age</t>
  </si>
  <si>
    <t>Avg_age_pm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</si>
</sst>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"/>
      <name val="Helvetica"/>
    </font>
    <font>
      <sz val="1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B28" sqref="B28"/>
    </sheetView>
  </sheetViews>
  <sheetFormatPr baseColWidth="10" defaultRowHeight="15" x14ac:dyDescent="0"/>
  <cols>
    <col min="3" max="3" width="16.332031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55</v>
      </c>
      <c r="T1" t="s">
        <v>56</v>
      </c>
    </row>
    <row r="2" spans="1:20">
      <c r="A2" t="s">
        <v>17</v>
      </c>
      <c r="B2" t="s">
        <v>18</v>
      </c>
      <c r="C2">
        <v>67.73</v>
      </c>
      <c r="D2">
        <v>0</v>
      </c>
      <c r="E2">
        <v>570</v>
      </c>
      <c r="F2">
        <v>30</v>
      </c>
      <c r="G2">
        <v>1</v>
      </c>
      <c r="H2" t="s">
        <v>19</v>
      </c>
      <c r="I2" t="s">
        <v>19</v>
      </c>
      <c r="J2">
        <v>14</v>
      </c>
      <c r="K2">
        <v>0.93</v>
      </c>
      <c r="L2">
        <v>6</v>
      </c>
      <c r="M2">
        <v>0.02</v>
      </c>
      <c r="N2">
        <v>0.32</v>
      </c>
      <c r="O2">
        <v>0</v>
      </c>
      <c r="P2">
        <v>2.63</v>
      </c>
      <c r="Q2">
        <v>1.71</v>
      </c>
      <c r="R2" t="s">
        <v>20</v>
      </c>
      <c r="S2" s="1">
        <v>19</v>
      </c>
      <c r="T2" s="1">
        <v>0</v>
      </c>
    </row>
    <row r="3" spans="1:20">
      <c r="A3" t="s">
        <v>17</v>
      </c>
      <c r="B3" t="s">
        <v>21</v>
      </c>
      <c r="C3">
        <v>68.95</v>
      </c>
      <c r="D3">
        <v>200</v>
      </c>
      <c r="E3">
        <v>560</v>
      </c>
      <c r="F3">
        <v>30</v>
      </c>
      <c r="G3">
        <v>1</v>
      </c>
      <c r="H3" t="s">
        <v>19</v>
      </c>
      <c r="I3" t="s">
        <v>19</v>
      </c>
      <c r="J3">
        <v>11</v>
      </c>
      <c r="K3">
        <v>0.83</v>
      </c>
      <c r="L3">
        <v>5</v>
      </c>
      <c r="M3">
        <v>0.05</v>
      </c>
      <c r="N3">
        <v>0.36</v>
      </c>
      <c r="O3">
        <v>-0.03</v>
      </c>
      <c r="P3">
        <v>2.73</v>
      </c>
      <c r="Q3">
        <v>0.61</v>
      </c>
      <c r="R3" t="s">
        <v>20</v>
      </c>
      <c r="S3" s="1">
        <v>19</v>
      </c>
      <c r="T3" s="1">
        <v>0</v>
      </c>
    </row>
    <row r="4" spans="1:20">
      <c r="A4" t="s">
        <v>17</v>
      </c>
      <c r="B4" t="s">
        <v>22</v>
      </c>
      <c r="C4">
        <v>67.25</v>
      </c>
      <c r="D4">
        <v>0</v>
      </c>
      <c r="E4">
        <v>560</v>
      </c>
      <c r="F4">
        <v>30</v>
      </c>
      <c r="G4">
        <v>1</v>
      </c>
      <c r="H4" t="s">
        <v>19</v>
      </c>
      <c r="I4" t="s">
        <v>19</v>
      </c>
      <c r="J4">
        <v>13</v>
      </c>
      <c r="K4">
        <v>0.8</v>
      </c>
      <c r="L4">
        <v>5</v>
      </c>
      <c r="M4">
        <v>0.03</v>
      </c>
      <c r="N4">
        <v>0.18</v>
      </c>
      <c r="O4">
        <v>0</v>
      </c>
      <c r="P4">
        <v>3.79</v>
      </c>
      <c r="Q4">
        <v>2.64</v>
      </c>
      <c r="R4" t="s">
        <v>20</v>
      </c>
      <c r="S4" s="1">
        <v>19</v>
      </c>
      <c r="T4" s="1">
        <v>0</v>
      </c>
    </row>
    <row r="5" spans="1:20">
      <c r="A5" t="s">
        <v>23</v>
      </c>
      <c r="B5" t="s">
        <v>24</v>
      </c>
      <c r="C5">
        <v>59.6</v>
      </c>
      <c r="D5">
        <v>0</v>
      </c>
      <c r="E5">
        <v>530</v>
      </c>
      <c r="F5">
        <v>30</v>
      </c>
      <c r="G5">
        <v>1</v>
      </c>
      <c r="H5" t="s">
        <v>19</v>
      </c>
      <c r="I5" t="s">
        <v>19</v>
      </c>
      <c r="J5">
        <v>11</v>
      </c>
      <c r="K5">
        <v>0.81</v>
      </c>
      <c r="L5">
        <v>4</v>
      </c>
      <c r="M5">
        <v>0.02</v>
      </c>
      <c r="N5">
        <v>0.19</v>
      </c>
      <c r="O5">
        <v>-0.02</v>
      </c>
      <c r="P5">
        <v>1.82</v>
      </c>
      <c r="Q5">
        <v>0.96</v>
      </c>
      <c r="R5" t="s">
        <v>20</v>
      </c>
      <c r="S5" s="2">
        <f>(870+330)/2</f>
        <v>600</v>
      </c>
      <c r="T5" s="2">
        <f>S5-330</f>
        <v>270</v>
      </c>
    </row>
    <row r="6" spans="1:20">
      <c r="A6" t="s">
        <v>23</v>
      </c>
      <c r="B6" t="s">
        <v>25</v>
      </c>
      <c r="C6">
        <v>58.4</v>
      </c>
      <c r="D6">
        <v>0</v>
      </c>
      <c r="E6">
        <v>530</v>
      </c>
      <c r="F6">
        <v>30</v>
      </c>
      <c r="G6">
        <v>1</v>
      </c>
      <c r="H6" t="s">
        <v>19</v>
      </c>
      <c r="I6" t="s">
        <v>19</v>
      </c>
      <c r="J6">
        <v>11</v>
      </c>
      <c r="K6">
        <v>0.82</v>
      </c>
      <c r="L6">
        <v>4</v>
      </c>
      <c r="M6">
        <v>0.02</v>
      </c>
      <c r="N6">
        <v>0.22</v>
      </c>
      <c r="O6">
        <v>0.13</v>
      </c>
      <c r="P6">
        <v>1.96</v>
      </c>
      <c r="Q6">
        <v>0.4</v>
      </c>
      <c r="R6" t="s">
        <v>20</v>
      </c>
      <c r="S6" s="2">
        <f>(870+330)/2</f>
        <v>600</v>
      </c>
      <c r="T6" s="2">
        <f>S6-330</f>
        <v>270</v>
      </c>
    </row>
    <row r="7" spans="1:20">
      <c r="A7" t="s">
        <v>23</v>
      </c>
      <c r="B7" t="s">
        <v>26</v>
      </c>
      <c r="C7">
        <v>61.74</v>
      </c>
      <c r="D7">
        <v>0</v>
      </c>
      <c r="E7">
        <v>560</v>
      </c>
      <c r="F7">
        <v>30</v>
      </c>
      <c r="G7">
        <v>1</v>
      </c>
      <c r="H7" t="s">
        <v>19</v>
      </c>
      <c r="I7" t="s">
        <v>19</v>
      </c>
      <c r="J7">
        <v>13</v>
      </c>
      <c r="K7">
        <v>0.97</v>
      </c>
      <c r="L7">
        <v>5</v>
      </c>
      <c r="M7">
        <v>0.04</v>
      </c>
      <c r="N7">
        <v>0.19</v>
      </c>
      <c r="O7">
        <v>7.0000000000000007E-2</v>
      </c>
      <c r="P7">
        <v>2.04</v>
      </c>
      <c r="Q7">
        <v>0.4</v>
      </c>
      <c r="R7" t="s">
        <v>20</v>
      </c>
      <c r="S7" s="2">
        <f>(870+330)/2</f>
        <v>600</v>
      </c>
      <c r="T7" s="2">
        <f>S7-330</f>
        <v>270</v>
      </c>
    </row>
    <row r="8" spans="1:20">
      <c r="A8" t="s">
        <v>23</v>
      </c>
      <c r="B8" t="s">
        <v>27</v>
      </c>
      <c r="C8">
        <v>68.13</v>
      </c>
      <c r="D8">
        <v>0</v>
      </c>
      <c r="E8">
        <v>560</v>
      </c>
      <c r="F8">
        <v>30</v>
      </c>
      <c r="G8">
        <v>1</v>
      </c>
      <c r="H8" t="s">
        <v>19</v>
      </c>
      <c r="I8" t="s">
        <v>19</v>
      </c>
      <c r="J8">
        <v>13</v>
      </c>
      <c r="K8">
        <v>0.99</v>
      </c>
      <c r="L8">
        <v>5</v>
      </c>
      <c r="M8">
        <v>0.03</v>
      </c>
      <c r="N8">
        <v>0.24</v>
      </c>
      <c r="O8">
        <v>-0.16</v>
      </c>
      <c r="P8">
        <v>2.9</v>
      </c>
      <c r="Q8">
        <v>0.25</v>
      </c>
      <c r="R8" t="s">
        <v>20</v>
      </c>
      <c r="S8" s="2">
        <f>(870+330)/2</f>
        <v>600</v>
      </c>
      <c r="T8" s="2">
        <f>S8-330</f>
        <v>270</v>
      </c>
    </row>
    <row r="9" spans="1:20">
      <c r="A9" t="s">
        <v>28</v>
      </c>
      <c r="B9" t="s">
        <v>29</v>
      </c>
      <c r="C9">
        <v>58.76</v>
      </c>
      <c r="D9">
        <v>0</v>
      </c>
      <c r="E9">
        <v>400</v>
      </c>
      <c r="F9">
        <v>30</v>
      </c>
      <c r="G9">
        <v>1</v>
      </c>
      <c r="H9" t="s">
        <v>19</v>
      </c>
      <c r="I9" t="s">
        <v>19</v>
      </c>
      <c r="J9">
        <v>6</v>
      </c>
      <c r="K9">
        <v>0.92</v>
      </c>
      <c r="L9">
        <v>2</v>
      </c>
      <c r="M9">
        <v>0.08</v>
      </c>
      <c r="N9">
        <v>0.46</v>
      </c>
      <c r="O9">
        <v>-0.02</v>
      </c>
      <c r="P9">
        <v>3.6</v>
      </c>
      <c r="Q9">
        <v>1.56</v>
      </c>
      <c r="R9" t="s">
        <v>20</v>
      </c>
      <c r="S9" s="2">
        <f t="shared" ref="S9:S14" si="0">(3440+1830)/2</f>
        <v>2635</v>
      </c>
      <c r="T9" s="2">
        <f t="shared" ref="T9:T14" si="1">S9-1830</f>
        <v>805</v>
      </c>
    </row>
    <row r="10" spans="1:20">
      <c r="A10" t="s">
        <v>28</v>
      </c>
      <c r="B10" t="s">
        <v>30</v>
      </c>
      <c r="C10">
        <v>58.16</v>
      </c>
      <c r="D10">
        <v>100</v>
      </c>
      <c r="E10">
        <v>400</v>
      </c>
      <c r="F10">
        <v>30</v>
      </c>
      <c r="G10">
        <v>1</v>
      </c>
      <c r="H10" t="s">
        <v>19</v>
      </c>
      <c r="I10" t="s">
        <v>19</v>
      </c>
      <c r="J10">
        <v>5</v>
      </c>
      <c r="K10">
        <v>0.88</v>
      </c>
      <c r="L10">
        <v>2</v>
      </c>
      <c r="M10">
        <v>0.06</v>
      </c>
      <c r="N10">
        <v>0.52</v>
      </c>
      <c r="O10">
        <v>-0.08</v>
      </c>
      <c r="P10">
        <v>2.02</v>
      </c>
      <c r="Q10">
        <v>2.37</v>
      </c>
      <c r="R10" t="s">
        <v>20</v>
      </c>
      <c r="S10" s="2">
        <f t="shared" si="0"/>
        <v>2635</v>
      </c>
      <c r="T10" s="2">
        <f t="shared" si="1"/>
        <v>805</v>
      </c>
    </row>
    <row r="11" spans="1:20">
      <c r="A11" t="s">
        <v>28</v>
      </c>
      <c r="B11" t="s">
        <v>31</v>
      </c>
      <c r="C11">
        <v>58.27</v>
      </c>
      <c r="D11">
        <v>100</v>
      </c>
      <c r="E11">
        <v>400</v>
      </c>
      <c r="F11">
        <v>30</v>
      </c>
      <c r="G11">
        <v>1</v>
      </c>
      <c r="H11" t="s">
        <v>19</v>
      </c>
      <c r="I11" t="s">
        <v>19</v>
      </c>
      <c r="J11">
        <v>5</v>
      </c>
      <c r="K11">
        <v>0.89</v>
      </c>
      <c r="L11">
        <v>2</v>
      </c>
      <c r="M11">
        <v>0.05</v>
      </c>
      <c r="N11">
        <v>0.51</v>
      </c>
      <c r="O11">
        <v>0</v>
      </c>
      <c r="P11">
        <v>2.99</v>
      </c>
      <c r="Q11">
        <v>3.01</v>
      </c>
      <c r="R11" t="s">
        <v>20</v>
      </c>
      <c r="S11" s="2">
        <f t="shared" si="0"/>
        <v>2635</v>
      </c>
      <c r="T11" s="2">
        <f t="shared" si="1"/>
        <v>805</v>
      </c>
    </row>
    <row r="12" spans="1:20">
      <c r="A12" t="s">
        <v>28</v>
      </c>
      <c r="B12" t="s">
        <v>32</v>
      </c>
      <c r="C12">
        <v>64.150000000000006</v>
      </c>
      <c r="D12">
        <v>0</v>
      </c>
      <c r="E12">
        <v>430</v>
      </c>
      <c r="F12">
        <v>30</v>
      </c>
      <c r="G12">
        <v>1</v>
      </c>
      <c r="H12" t="s">
        <v>19</v>
      </c>
      <c r="I12" t="s">
        <v>19</v>
      </c>
      <c r="J12">
        <v>7</v>
      </c>
      <c r="K12">
        <v>0.95</v>
      </c>
      <c r="L12">
        <v>2</v>
      </c>
      <c r="M12">
        <v>0.04</v>
      </c>
      <c r="N12">
        <v>0.48</v>
      </c>
      <c r="O12">
        <v>0.04</v>
      </c>
      <c r="P12">
        <v>1.76</v>
      </c>
      <c r="Q12">
        <v>1.6</v>
      </c>
      <c r="R12" t="s">
        <v>20</v>
      </c>
      <c r="S12" s="2">
        <f t="shared" si="0"/>
        <v>2635</v>
      </c>
      <c r="T12" s="2">
        <f t="shared" si="1"/>
        <v>805</v>
      </c>
    </row>
    <row r="13" spans="1:20">
      <c r="A13" t="s">
        <v>28</v>
      </c>
      <c r="B13" t="s">
        <v>33</v>
      </c>
      <c r="C13">
        <v>57.53</v>
      </c>
      <c r="D13">
        <v>0</v>
      </c>
      <c r="E13">
        <v>400</v>
      </c>
      <c r="F13">
        <v>30</v>
      </c>
      <c r="G13">
        <v>1</v>
      </c>
      <c r="H13" t="s">
        <v>19</v>
      </c>
      <c r="I13" t="s">
        <v>19</v>
      </c>
      <c r="J13">
        <v>6</v>
      </c>
      <c r="K13">
        <v>0.92</v>
      </c>
      <c r="L13">
        <v>2</v>
      </c>
      <c r="M13">
        <v>0.05</v>
      </c>
      <c r="N13">
        <v>0.46</v>
      </c>
      <c r="O13">
        <v>0.08</v>
      </c>
      <c r="P13">
        <v>2.2400000000000002</v>
      </c>
      <c r="Q13">
        <v>2.39</v>
      </c>
      <c r="R13" t="s">
        <v>20</v>
      </c>
      <c r="S13" s="2">
        <f t="shared" si="0"/>
        <v>2635</v>
      </c>
      <c r="T13" s="2">
        <f t="shared" si="1"/>
        <v>805</v>
      </c>
    </row>
    <row r="14" spans="1:20">
      <c r="A14" t="s">
        <v>28</v>
      </c>
      <c r="B14" t="s">
        <v>34</v>
      </c>
      <c r="C14">
        <v>48.62</v>
      </c>
      <c r="D14">
        <v>100</v>
      </c>
      <c r="E14">
        <v>460</v>
      </c>
      <c r="F14">
        <v>30</v>
      </c>
      <c r="G14">
        <v>1</v>
      </c>
      <c r="H14" t="s">
        <v>19</v>
      </c>
      <c r="I14" t="s">
        <v>19</v>
      </c>
      <c r="J14">
        <v>7</v>
      </c>
      <c r="K14">
        <v>0.92</v>
      </c>
      <c r="L14">
        <v>3</v>
      </c>
      <c r="M14">
        <v>0.04</v>
      </c>
      <c r="N14">
        <v>0.55000000000000004</v>
      </c>
      <c r="O14">
        <v>-0.1</v>
      </c>
      <c r="P14">
        <v>3.92</v>
      </c>
      <c r="Q14">
        <v>2.37</v>
      </c>
      <c r="R14" t="s">
        <v>20</v>
      </c>
      <c r="S14" s="2">
        <f t="shared" si="0"/>
        <v>2635</v>
      </c>
      <c r="T14" s="2">
        <f t="shared" si="1"/>
        <v>805</v>
      </c>
    </row>
    <row r="15" spans="1:20">
      <c r="A15" t="s">
        <v>35</v>
      </c>
      <c r="B15" t="s">
        <v>36</v>
      </c>
      <c r="C15">
        <v>55.59</v>
      </c>
      <c r="D15">
        <v>100</v>
      </c>
      <c r="E15">
        <v>460</v>
      </c>
      <c r="F15">
        <v>30</v>
      </c>
      <c r="G15">
        <v>1</v>
      </c>
      <c r="H15" t="s">
        <v>19</v>
      </c>
      <c r="I15" t="s">
        <v>19</v>
      </c>
      <c r="J15">
        <v>7</v>
      </c>
      <c r="K15">
        <v>0.95</v>
      </c>
      <c r="L15">
        <v>3</v>
      </c>
      <c r="M15">
        <v>0.02</v>
      </c>
      <c r="N15">
        <v>0.59</v>
      </c>
      <c r="O15">
        <v>0</v>
      </c>
      <c r="P15">
        <v>1.86</v>
      </c>
      <c r="Q15">
        <v>0.81</v>
      </c>
      <c r="R15" t="s">
        <v>20</v>
      </c>
      <c r="S15" s="2">
        <f t="shared" ref="S15:S20" si="2">(980+330)/2</f>
        <v>655</v>
      </c>
      <c r="T15" s="2">
        <f t="shared" ref="T15:T20" si="3">S15-330</f>
        <v>325</v>
      </c>
    </row>
    <row r="16" spans="1:20">
      <c r="A16" t="s">
        <v>35</v>
      </c>
      <c r="B16" t="s">
        <v>37</v>
      </c>
      <c r="C16">
        <v>57.9</v>
      </c>
      <c r="D16">
        <v>0</v>
      </c>
      <c r="E16">
        <v>490</v>
      </c>
      <c r="F16">
        <v>30</v>
      </c>
      <c r="G16">
        <v>1</v>
      </c>
      <c r="H16" t="s">
        <v>19</v>
      </c>
      <c r="I16" t="s">
        <v>19</v>
      </c>
      <c r="J16">
        <v>9</v>
      </c>
      <c r="K16">
        <v>0.96</v>
      </c>
      <c r="L16">
        <v>3</v>
      </c>
      <c r="M16">
        <v>0.05</v>
      </c>
      <c r="N16">
        <v>0.52</v>
      </c>
      <c r="O16">
        <v>0.15</v>
      </c>
      <c r="P16">
        <v>2.89</v>
      </c>
      <c r="Q16">
        <v>0.93</v>
      </c>
      <c r="R16" t="s">
        <v>20</v>
      </c>
      <c r="S16" s="2">
        <f t="shared" si="2"/>
        <v>655</v>
      </c>
      <c r="T16" s="2">
        <f t="shared" si="3"/>
        <v>325</v>
      </c>
    </row>
    <row r="17" spans="1:20">
      <c r="A17" t="s">
        <v>35</v>
      </c>
      <c r="B17" t="s">
        <v>38</v>
      </c>
      <c r="C17">
        <v>59.4</v>
      </c>
      <c r="D17">
        <v>0</v>
      </c>
      <c r="E17">
        <v>510</v>
      </c>
      <c r="F17">
        <v>30</v>
      </c>
      <c r="G17">
        <v>1</v>
      </c>
      <c r="H17" t="s">
        <v>19</v>
      </c>
      <c r="I17" t="s">
        <v>19</v>
      </c>
      <c r="J17">
        <v>10</v>
      </c>
      <c r="K17">
        <v>0.99</v>
      </c>
      <c r="L17">
        <v>4</v>
      </c>
      <c r="M17">
        <v>0.03</v>
      </c>
      <c r="N17">
        <v>0.54</v>
      </c>
      <c r="O17">
        <v>0.16</v>
      </c>
      <c r="P17">
        <v>1.54</v>
      </c>
      <c r="Q17">
        <v>0.79</v>
      </c>
      <c r="R17" t="s">
        <v>20</v>
      </c>
      <c r="S17" s="2">
        <f t="shared" si="2"/>
        <v>655</v>
      </c>
      <c r="T17" s="2">
        <f t="shared" si="3"/>
        <v>325</v>
      </c>
    </row>
    <row r="18" spans="1:20">
      <c r="A18" t="s">
        <v>35</v>
      </c>
      <c r="B18" t="s">
        <v>39</v>
      </c>
      <c r="C18">
        <v>54.87</v>
      </c>
      <c r="D18">
        <v>0</v>
      </c>
      <c r="E18">
        <v>460</v>
      </c>
      <c r="F18">
        <v>30</v>
      </c>
      <c r="G18">
        <v>1</v>
      </c>
      <c r="H18" t="s">
        <v>19</v>
      </c>
      <c r="I18" t="s">
        <v>19</v>
      </c>
      <c r="J18">
        <v>8</v>
      </c>
      <c r="K18">
        <v>0.97</v>
      </c>
      <c r="L18">
        <v>3</v>
      </c>
      <c r="M18">
        <v>0.04</v>
      </c>
      <c r="N18">
        <v>0.46</v>
      </c>
      <c r="O18">
        <v>-0.04</v>
      </c>
      <c r="P18">
        <v>1.44</v>
      </c>
      <c r="Q18">
        <v>1.1000000000000001</v>
      </c>
      <c r="R18" t="s">
        <v>20</v>
      </c>
      <c r="S18" s="2">
        <f t="shared" si="2"/>
        <v>655</v>
      </c>
      <c r="T18" s="2">
        <f t="shared" si="3"/>
        <v>325</v>
      </c>
    </row>
    <row r="19" spans="1:20">
      <c r="A19" t="s">
        <v>35</v>
      </c>
      <c r="B19" t="s">
        <v>40</v>
      </c>
      <c r="C19">
        <v>52.08</v>
      </c>
      <c r="D19">
        <v>100</v>
      </c>
      <c r="E19">
        <v>460</v>
      </c>
      <c r="F19">
        <v>30</v>
      </c>
      <c r="G19">
        <v>1</v>
      </c>
      <c r="H19" t="s">
        <v>19</v>
      </c>
      <c r="I19" t="s">
        <v>19</v>
      </c>
      <c r="J19">
        <v>7</v>
      </c>
      <c r="K19">
        <v>0.95</v>
      </c>
      <c r="L19">
        <v>3</v>
      </c>
      <c r="M19">
        <v>0.02</v>
      </c>
      <c r="N19">
        <v>0.59</v>
      </c>
      <c r="O19">
        <v>0.09</v>
      </c>
      <c r="P19">
        <v>1.54</v>
      </c>
      <c r="Q19">
        <v>0.99</v>
      </c>
      <c r="R19" t="s">
        <v>20</v>
      </c>
      <c r="S19" s="2">
        <f t="shared" si="2"/>
        <v>655</v>
      </c>
      <c r="T19" s="2">
        <f t="shared" si="3"/>
        <v>325</v>
      </c>
    </row>
    <row r="20" spans="1:20">
      <c r="A20" t="s">
        <v>35</v>
      </c>
      <c r="B20" t="s">
        <v>41</v>
      </c>
      <c r="C20">
        <v>62.41</v>
      </c>
      <c r="D20">
        <v>0</v>
      </c>
      <c r="E20">
        <v>490</v>
      </c>
      <c r="F20">
        <v>30</v>
      </c>
      <c r="G20">
        <v>1</v>
      </c>
      <c r="H20" t="s">
        <v>19</v>
      </c>
      <c r="I20" t="s">
        <v>19</v>
      </c>
      <c r="J20">
        <v>9</v>
      </c>
      <c r="K20">
        <v>0.98</v>
      </c>
      <c r="L20">
        <v>3</v>
      </c>
      <c r="M20">
        <v>0.03</v>
      </c>
      <c r="N20">
        <v>0.56999999999999995</v>
      </c>
      <c r="O20">
        <v>-0.05</v>
      </c>
      <c r="P20">
        <v>1.73</v>
      </c>
      <c r="Q20">
        <v>0.8</v>
      </c>
      <c r="R20" t="s">
        <v>20</v>
      </c>
      <c r="S20" s="2">
        <f t="shared" si="2"/>
        <v>655</v>
      </c>
      <c r="T20" s="2">
        <f t="shared" si="3"/>
        <v>325</v>
      </c>
    </row>
    <row r="21" spans="1:20">
      <c r="A21" t="s">
        <v>42</v>
      </c>
      <c r="B21" t="s">
        <v>43</v>
      </c>
      <c r="C21">
        <v>48.53</v>
      </c>
      <c r="D21">
        <v>0</v>
      </c>
      <c r="E21">
        <v>430</v>
      </c>
      <c r="F21">
        <v>30</v>
      </c>
      <c r="G21">
        <v>1</v>
      </c>
      <c r="H21" t="s">
        <v>19</v>
      </c>
      <c r="I21" t="s">
        <v>19</v>
      </c>
      <c r="J21">
        <v>7</v>
      </c>
      <c r="K21">
        <v>0.81</v>
      </c>
      <c r="L21">
        <v>2</v>
      </c>
      <c r="M21">
        <v>0.05</v>
      </c>
      <c r="N21">
        <v>0.37</v>
      </c>
      <c r="O21">
        <v>0.16</v>
      </c>
      <c r="P21">
        <v>4.88</v>
      </c>
      <c r="Q21">
        <v>4.88</v>
      </c>
      <c r="R21" t="s">
        <v>20</v>
      </c>
      <c r="S21" s="2">
        <f>(1890+980)/2</f>
        <v>1435</v>
      </c>
      <c r="T21" s="2">
        <f>S21-820</f>
        <v>615</v>
      </c>
    </row>
    <row r="22" spans="1:20">
      <c r="A22" t="s">
        <v>42</v>
      </c>
      <c r="B22" t="s">
        <v>44</v>
      </c>
      <c r="C22">
        <v>46.57</v>
      </c>
      <c r="D22">
        <v>0</v>
      </c>
      <c r="E22">
        <v>430</v>
      </c>
      <c r="F22">
        <v>30</v>
      </c>
      <c r="G22">
        <v>1</v>
      </c>
      <c r="H22" t="s">
        <v>19</v>
      </c>
      <c r="I22" t="s">
        <v>19</v>
      </c>
      <c r="J22">
        <v>7</v>
      </c>
      <c r="K22">
        <v>0.79</v>
      </c>
      <c r="L22">
        <v>2</v>
      </c>
      <c r="M22">
        <v>0.06</v>
      </c>
      <c r="N22">
        <v>0.34</v>
      </c>
      <c r="O22">
        <v>0</v>
      </c>
      <c r="P22">
        <v>3.56</v>
      </c>
      <c r="Q22">
        <v>1.39</v>
      </c>
      <c r="R22" t="s">
        <v>20</v>
      </c>
      <c r="S22" s="2">
        <f>(1890+980)/2</f>
        <v>1435</v>
      </c>
      <c r="T22" s="2">
        <f>S22-820</f>
        <v>615</v>
      </c>
    </row>
    <row r="23" spans="1:20">
      <c r="A23" t="s">
        <v>42</v>
      </c>
      <c r="B23" t="s">
        <v>45</v>
      </c>
      <c r="C23">
        <v>51.27</v>
      </c>
      <c r="D23">
        <v>0</v>
      </c>
      <c r="E23">
        <v>430</v>
      </c>
      <c r="F23">
        <v>30</v>
      </c>
      <c r="G23">
        <v>1</v>
      </c>
      <c r="H23" t="s">
        <v>19</v>
      </c>
      <c r="I23" t="s">
        <v>19</v>
      </c>
      <c r="J23">
        <v>7</v>
      </c>
      <c r="K23">
        <v>0.85</v>
      </c>
      <c r="L23">
        <v>2</v>
      </c>
      <c r="M23">
        <v>0.06</v>
      </c>
      <c r="N23">
        <v>0.35</v>
      </c>
      <c r="O23">
        <v>0.12</v>
      </c>
      <c r="P23">
        <v>3.17</v>
      </c>
      <c r="Q23">
        <v>2.29</v>
      </c>
      <c r="R23" t="s">
        <v>20</v>
      </c>
      <c r="S23" s="2">
        <f>(1890+980)/2</f>
        <v>1435</v>
      </c>
      <c r="T23" s="2">
        <f>S23-820</f>
        <v>615</v>
      </c>
    </row>
    <row r="24" spans="1:20">
      <c r="A24" t="s">
        <v>42</v>
      </c>
      <c r="B24" t="s">
        <v>46</v>
      </c>
      <c r="C24">
        <v>55.96</v>
      </c>
      <c r="D24">
        <v>200</v>
      </c>
      <c r="E24">
        <v>560</v>
      </c>
      <c r="F24">
        <v>30</v>
      </c>
      <c r="G24">
        <v>1</v>
      </c>
      <c r="H24" t="s">
        <v>19</v>
      </c>
      <c r="I24" t="s">
        <v>19</v>
      </c>
      <c r="J24">
        <v>11</v>
      </c>
      <c r="K24">
        <v>0.89</v>
      </c>
      <c r="L24">
        <v>5</v>
      </c>
      <c r="M24">
        <v>0.04</v>
      </c>
      <c r="N24">
        <v>0.21</v>
      </c>
      <c r="O24">
        <v>0</v>
      </c>
      <c r="P24">
        <v>4.96</v>
      </c>
      <c r="Q24">
        <v>1.22</v>
      </c>
      <c r="R24" t="s">
        <v>20</v>
      </c>
      <c r="S24" s="2">
        <f>(1890+980)/2</f>
        <v>1435</v>
      </c>
      <c r="T24" s="2">
        <f>S24-820</f>
        <v>615</v>
      </c>
    </row>
    <row r="25" spans="1:20">
      <c r="A25" t="s">
        <v>42</v>
      </c>
      <c r="B25" t="s">
        <v>47</v>
      </c>
      <c r="C25">
        <v>44.93</v>
      </c>
      <c r="D25">
        <v>200</v>
      </c>
      <c r="E25">
        <v>580</v>
      </c>
      <c r="F25">
        <v>30</v>
      </c>
      <c r="G25">
        <v>1</v>
      </c>
      <c r="H25" t="s">
        <v>19</v>
      </c>
      <c r="I25" t="s">
        <v>19</v>
      </c>
      <c r="J25">
        <v>12</v>
      </c>
      <c r="K25">
        <v>0.84</v>
      </c>
      <c r="L25">
        <v>6</v>
      </c>
      <c r="M25">
        <v>0.04</v>
      </c>
      <c r="N25">
        <v>0.14000000000000001</v>
      </c>
      <c r="O25">
        <v>-0.04</v>
      </c>
      <c r="P25">
        <v>2.86</v>
      </c>
      <c r="Q25">
        <v>0.97</v>
      </c>
      <c r="R25" t="s">
        <v>20</v>
      </c>
      <c r="S25" s="2">
        <f>(1890+980)/2</f>
        <v>1435</v>
      </c>
      <c r="T25" s="2">
        <f>S25-820</f>
        <v>615</v>
      </c>
    </row>
    <row r="26" spans="1:20">
      <c r="A26" t="s">
        <v>48</v>
      </c>
      <c r="B26" t="s">
        <v>49</v>
      </c>
      <c r="C26">
        <v>58.84</v>
      </c>
      <c r="D26">
        <v>350</v>
      </c>
      <c r="E26">
        <v>580</v>
      </c>
      <c r="F26">
        <v>30</v>
      </c>
      <c r="G26">
        <v>1</v>
      </c>
      <c r="H26" t="s">
        <v>19</v>
      </c>
      <c r="I26" t="s">
        <v>19</v>
      </c>
      <c r="J26">
        <v>10</v>
      </c>
      <c r="K26">
        <v>0.82</v>
      </c>
      <c r="L26">
        <v>6</v>
      </c>
      <c r="M26">
        <v>0.03</v>
      </c>
      <c r="N26">
        <v>0.28000000000000003</v>
      </c>
      <c r="O26">
        <v>0</v>
      </c>
      <c r="P26">
        <v>3.8</v>
      </c>
      <c r="Q26">
        <v>0.26</v>
      </c>
      <c r="R26" t="s">
        <v>20</v>
      </c>
      <c r="S26" s="2">
        <f t="shared" ref="S26:S31" si="4">(980+330)/2</f>
        <v>655</v>
      </c>
      <c r="T26" s="2">
        <f t="shared" ref="T26:T31" si="5">S26-330</f>
        <v>325</v>
      </c>
    </row>
    <row r="27" spans="1:20">
      <c r="A27" t="s">
        <v>48</v>
      </c>
      <c r="B27" t="s">
        <v>50</v>
      </c>
      <c r="C27">
        <v>62.2</v>
      </c>
      <c r="D27">
        <v>0</v>
      </c>
      <c r="E27">
        <v>580</v>
      </c>
      <c r="F27">
        <v>30</v>
      </c>
      <c r="G27">
        <v>1</v>
      </c>
      <c r="H27" t="s">
        <v>19</v>
      </c>
      <c r="I27" t="s">
        <v>19</v>
      </c>
      <c r="J27">
        <v>14</v>
      </c>
      <c r="K27">
        <v>1</v>
      </c>
      <c r="L27">
        <v>6</v>
      </c>
      <c r="M27">
        <v>0.03</v>
      </c>
      <c r="N27">
        <v>0.14000000000000001</v>
      </c>
      <c r="O27">
        <v>0.1</v>
      </c>
      <c r="P27">
        <v>2.52</v>
      </c>
      <c r="Q27">
        <v>0.33</v>
      </c>
      <c r="R27" t="s">
        <v>20</v>
      </c>
      <c r="S27" s="2">
        <f t="shared" si="4"/>
        <v>655</v>
      </c>
      <c r="T27" s="2">
        <f t="shared" si="5"/>
        <v>325</v>
      </c>
    </row>
    <row r="28" spans="1:20">
      <c r="A28" t="s">
        <v>48</v>
      </c>
      <c r="B28" t="s">
        <v>51</v>
      </c>
      <c r="C28">
        <v>58.59</v>
      </c>
      <c r="D28">
        <v>0</v>
      </c>
      <c r="E28">
        <v>545</v>
      </c>
      <c r="F28">
        <v>30</v>
      </c>
      <c r="G28">
        <v>1</v>
      </c>
      <c r="H28" t="s">
        <v>19</v>
      </c>
      <c r="I28" t="s">
        <v>19</v>
      </c>
      <c r="J28">
        <v>12</v>
      </c>
      <c r="K28">
        <v>0.78</v>
      </c>
      <c r="L28">
        <v>5</v>
      </c>
      <c r="M28">
        <v>0.04</v>
      </c>
      <c r="N28">
        <v>0.41</v>
      </c>
      <c r="O28">
        <v>0</v>
      </c>
      <c r="P28">
        <v>4.2300000000000004</v>
      </c>
      <c r="Q28">
        <v>0.76</v>
      </c>
      <c r="R28" t="s">
        <v>20</v>
      </c>
      <c r="S28" s="2">
        <f t="shared" si="4"/>
        <v>655</v>
      </c>
      <c r="T28" s="2">
        <f t="shared" si="5"/>
        <v>325</v>
      </c>
    </row>
    <row r="29" spans="1:20">
      <c r="A29" t="s">
        <v>48</v>
      </c>
      <c r="B29" t="s">
        <v>52</v>
      </c>
      <c r="C29">
        <v>57.99</v>
      </c>
      <c r="D29">
        <v>200</v>
      </c>
      <c r="E29">
        <v>545</v>
      </c>
      <c r="F29">
        <v>30</v>
      </c>
      <c r="G29">
        <v>1</v>
      </c>
      <c r="H29" t="s">
        <v>19</v>
      </c>
      <c r="I29" t="s">
        <v>19</v>
      </c>
      <c r="J29">
        <v>10</v>
      </c>
      <c r="K29">
        <v>0.79</v>
      </c>
      <c r="L29">
        <v>5</v>
      </c>
      <c r="M29">
        <v>0.03</v>
      </c>
      <c r="N29">
        <v>0.31</v>
      </c>
      <c r="O29">
        <v>0</v>
      </c>
      <c r="P29">
        <v>4.1500000000000004</v>
      </c>
      <c r="Q29">
        <v>2.4300000000000002</v>
      </c>
      <c r="R29" t="s">
        <v>20</v>
      </c>
      <c r="S29" s="2">
        <f t="shared" si="4"/>
        <v>655</v>
      </c>
      <c r="T29" s="2">
        <f t="shared" si="5"/>
        <v>325</v>
      </c>
    </row>
    <row r="30" spans="1:20">
      <c r="A30" t="s">
        <v>48</v>
      </c>
      <c r="B30" t="s">
        <v>53</v>
      </c>
      <c r="C30">
        <v>56.35</v>
      </c>
      <c r="D30">
        <v>200</v>
      </c>
      <c r="E30">
        <v>560</v>
      </c>
      <c r="F30">
        <v>30</v>
      </c>
      <c r="G30">
        <v>1</v>
      </c>
      <c r="H30" t="s">
        <v>19</v>
      </c>
      <c r="I30" t="s">
        <v>19</v>
      </c>
      <c r="J30">
        <v>11</v>
      </c>
      <c r="K30">
        <v>0.96</v>
      </c>
      <c r="L30">
        <v>5</v>
      </c>
      <c r="M30">
        <v>0.04</v>
      </c>
      <c r="N30">
        <v>0.39</v>
      </c>
      <c r="O30">
        <v>0.16</v>
      </c>
      <c r="P30">
        <v>3.92</v>
      </c>
      <c r="Q30">
        <v>0.79</v>
      </c>
      <c r="R30" t="s">
        <v>20</v>
      </c>
      <c r="S30" s="2">
        <f t="shared" si="4"/>
        <v>655</v>
      </c>
      <c r="T30" s="2">
        <f t="shared" si="5"/>
        <v>325</v>
      </c>
    </row>
    <row r="31" spans="1:20">
      <c r="A31" t="s">
        <v>48</v>
      </c>
      <c r="B31" t="s">
        <v>54</v>
      </c>
      <c r="C31">
        <v>58.72</v>
      </c>
      <c r="D31">
        <v>0</v>
      </c>
      <c r="E31">
        <v>545</v>
      </c>
      <c r="F31">
        <v>30</v>
      </c>
      <c r="G31">
        <v>1</v>
      </c>
      <c r="H31" t="s">
        <v>19</v>
      </c>
      <c r="I31" t="s">
        <v>19</v>
      </c>
      <c r="J31">
        <v>12</v>
      </c>
      <c r="K31">
        <v>0.88</v>
      </c>
      <c r="L31">
        <v>5</v>
      </c>
      <c r="M31">
        <v>0.03</v>
      </c>
      <c r="N31">
        <v>0.38</v>
      </c>
      <c r="O31">
        <v>0</v>
      </c>
      <c r="P31">
        <v>3.45</v>
      </c>
      <c r="Q31">
        <v>1.8</v>
      </c>
      <c r="R31" t="s">
        <v>20</v>
      </c>
      <c r="S31" s="2">
        <f t="shared" si="4"/>
        <v>655</v>
      </c>
      <c r="T31" s="2">
        <f t="shared" si="5"/>
        <v>325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thellier_interpreter_STDEV-OPT_</vt:lpstr>
    </vt:vector>
  </TitlesOfParts>
  <Company>Occidental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Cromwell</dc:creator>
  <cp:lastModifiedBy>Geoffrey Cromwell</cp:lastModifiedBy>
  <dcterms:created xsi:type="dcterms:W3CDTF">2019-01-17T19:58:19Z</dcterms:created>
  <dcterms:modified xsi:type="dcterms:W3CDTF">2019-03-31T20:53:02Z</dcterms:modified>
</cp:coreProperties>
</file>