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drawings/drawing5.xml" ContentType="application/vnd.openxmlformats-officedocument.drawing+xml"/>
  <Override PartName="/xl/comments8.xml" ContentType="application/vnd.openxmlformats-officedocument.spreadsheetml.comments+xml"/>
  <Override PartName="/xl/drawings/drawing6.xml" ContentType="application/vnd.openxmlformats-officedocument.drawing+xml"/>
  <Override PartName="/xl/comments9.xml" ContentType="application/vnd.openxmlformats-officedocument.spreadsheetml.comments+xml"/>
  <Override PartName="/xl/drawings/drawing7.xml" ContentType="application/vnd.openxmlformats-officedocument.drawing+xml"/>
  <Override PartName="/xl/comments10.xml" ContentType="application/vnd.openxmlformats-officedocument.spreadsheetml.comments+xml"/>
  <Override PartName="/xl/drawings/drawing8.xml" ContentType="application/vnd.openxmlformats-officedocument.drawing+xml"/>
  <Override PartName="/xl/comments11.xml" ContentType="application/vnd.openxmlformats-officedocument.spreadsheetml.comments+xml"/>
  <Override PartName="/xl/drawings/drawing9.xml" ContentType="application/vnd.openxmlformats-officedocument.drawing+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360" yWindow="105" windowWidth="14775" windowHeight="6990" tabRatio="875" activeTab="10"/>
  </bookViews>
  <sheets>
    <sheet name="List" sheetId="10" r:id="rId1"/>
    <sheet name="ST" sheetId="5" r:id="rId2"/>
    <sheet name="Cent" sheetId="4" r:id="rId3"/>
    <sheet name="Danal" sheetId="46" r:id="rId4"/>
    <sheet name="D#" sheetId="25" r:id="rId5"/>
    <sheet name="d01" sheetId="48" r:id="rId6"/>
    <sheet name="d02" sheetId="49" r:id="rId7"/>
    <sheet name="d04" sheetId="50" r:id="rId8"/>
    <sheet name="d05" sheetId="53" r:id="rId9"/>
    <sheet name="d08" sheetId="51" r:id="rId10"/>
    <sheet name="d10" sheetId="52" r:id="rId11"/>
    <sheet name="d11" sheetId="55" r:id="rId12"/>
    <sheet name="d13" sheetId="56" r:id="rId13"/>
    <sheet name="Brick Analysis" sheetId="57" r:id="rId14"/>
    <sheet name="D#Filos" sheetId="47" r:id="rId15"/>
    <sheet name="PSDs" sheetId="45" r:id="rId16"/>
    <sheet name="STAT" sheetId="43" r:id="rId17"/>
    <sheet name="3D" sheetId="44" r:id="rId18"/>
  </sheets>
  <definedNames>
    <definedName name="_xlnm.Print_Area" localSheetId="0">List!#REF!</definedName>
  </definedNames>
  <calcPr calcId="145621"/>
</workbook>
</file>

<file path=xl/calcChain.xml><?xml version="1.0" encoding="utf-8"?>
<calcChain xmlns="http://schemas.openxmlformats.org/spreadsheetml/2006/main">
  <c r="C14" i="56" l="1"/>
  <c r="C13" i="56"/>
  <c r="AC154" i="56"/>
  <c r="C12" i="55"/>
  <c r="AC66" i="55"/>
  <c r="C13" i="55" s="1"/>
  <c r="AG58" i="50"/>
  <c r="U2" i="57" l="1"/>
  <c r="Y3" i="57"/>
  <c r="W3" i="57"/>
  <c r="S2" i="57"/>
  <c r="T2" i="57" s="1"/>
  <c r="Q2" i="57"/>
  <c r="R2" i="57" s="1"/>
  <c r="AA6" i="57"/>
  <c r="M3" i="57"/>
  <c r="J3" i="57"/>
  <c r="J2" i="57"/>
  <c r="H76" i="57" l="1"/>
  <c r="H75" i="57"/>
  <c r="H74" i="57"/>
  <c r="H73" i="57"/>
  <c r="H72" i="57"/>
  <c r="H71" i="57"/>
  <c r="H70" i="57"/>
  <c r="H69" i="57"/>
  <c r="H68" i="57"/>
  <c r="H67" i="57"/>
  <c r="H66" i="57"/>
  <c r="H65" i="57"/>
  <c r="H64" i="57"/>
  <c r="H63" i="57"/>
  <c r="H62" i="57"/>
  <c r="H61" i="57"/>
  <c r="H60" i="57"/>
  <c r="H59" i="57"/>
  <c r="H58" i="57"/>
  <c r="H57" i="57"/>
  <c r="H56" i="57"/>
  <c r="H55" i="57"/>
  <c r="H54" i="57"/>
  <c r="H53" i="57"/>
  <c r="H52" i="57"/>
  <c r="H51" i="57"/>
  <c r="H50" i="57"/>
  <c r="H49" i="57"/>
  <c r="H48" i="57"/>
  <c r="H47" i="57"/>
  <c r="H46" i="57"/>
  <c r="H45" i="57"/>
  <c r="H44" i="57"/>
  <c r="H43" i="57"/>
  <c r="H42" i="57"/>
  <c r="H41" i="57"/>
  <c r="H40" i="57"/>
  <c r="H39" i="57"/>
  <c r="H38" i="57"/>
  <c r="H37" i="57"/>
  <c r="H36" i="57"/>
  <c r="H35" i="57"/>
  <c r="H34" i="57"/>
  <c r="H33" i="57"/>
  <c r="H32" i="57"/>
  <c r="H31" i="57"/>
  <c r="H30" i="57"/>
  <c r="H29" i="57"/>
  <c r="H28" i="57"/>
  <c r="H27" i="57"/>
  <c r="H26" i="57"/>
  <c r="H25" i="57"/>
  <c r="H24" i="57"/>
  <c r="H23" i="57"/>
  <c r="H22" i="57"/>
  <c r="H21" i="57"/>
  <c r="H20" i="57"/>
  <c r="H19" i="57"/>
  <c r="H18" i="57"/>
  <c r="H17" i="57"/>
  <c r="H16" i="57"/>
  <c r="H15" i="57"/>
  <c r="H14" i="57"/>
  <c r="H13" i="57"/>
  <c r="H12" i="57"/>
  <c r="H11" i="57"/>
  <c r="H10" i="57"/>
  <c r="H9" i="57"/>
  <c r="H8" i="57"/>
  <c r="H7" i="57"/>
  <c r="H6" i="57"/>
  <c r="H5" i="57"/>
  <c r="H4" i="57"/>
  <c r="H3" i="57"/>
  <c r="H2" i="57"/>
  <c r="L39" i="53"/>
  <c r="L45" i="52"/>
  <c r="L36" i="51"/>
  <c r="L59" i="50" l="1"/>
  <c r="L51" i="49"/>
  <c r="L56" i="48"/>
  <c r="G11" i="46"/>
  <c r="G3" i="46"/>
  <c r="G4" i="46"/>
  <c r="G9" i="46"/>
  <c r="G6" i="46"/>
  <c r="G7" i="46"/>
  <c r="G8" i="46"/>
  <c r="G5" i="46"/>
  <c r="G10" i="46"/>
  <c r="G2" i="46"/>
  <c r="I2" i="5"/>
  <c r="I3" i="5"/>
  <c r="I4" i="5"/>
  <c r="I5" i="5"/>
  <c r="I6" i="5"/>
  <c r="I7" i="5"/>
  <c r="I8" i="5"/>
  <c r="I9" i="5"/>
  <c r="I10" i="5"/>
  <c r="I11" i="5"/>
  <c r="I12" i="5"/>
  <c r="D13" i="50" l="1"/>
  <c r="D14" i="50"/>
  <c r="I13" i="5"/>
  <c r="I14" i="5" s="1"/>
</calcChain>
</file>

<file path=xl/comments1.xml><?xml version="1.0" encoding="utf-8"?>
<comments xmlns="http://schemas.openxmlformats.org/spreadsheetml/2006/main">
  <authors>
    <author>Harris 2004</author>
    <author>harrisk</author>
  </authors>
  <commentList>
    <comment ref="A4" authorId="0">
      <text>
        <r>
          <rPr>
            <b/>
            <sz val="8"/>
            <color indexed="81"/>
            <rFont val="Tahoma"/>
            <family val="2"/>
          </rPr>
          <t>Harris 2004:</t>
        </r>
        <r>
          <rPr>
            <sz val="8"/>
            <color indexed="81"/>
            <rFont val="Tahoma"/>
            <family val="2"/>
          </rPr>
          <t xml:space="preserve">
if you aligned first, then you will need to  calibrate and propagate to all sections using option 3 in RECONSTRUCT so that the alignment or other traces are not out of position.</t>
        </r>
      </text>
    </comment>
    <comment ref="A6" authorId="0">
      <text>
        <r>
          <rPr>
            <b/>
            <sz val="8"/>
            <color indexed="81"/>
            <rFont val="Tahoma"/>
            <family val="2"/>
          </rPr>
          <t>Harris 2004:</t>
        </r>
        <r>
          <rPr>
            <sz val="8"/>
            <color indexed="81"/>
            <rFont val="Tahoma"/>
            <family val="2"/>
          </rPr>
          <t xml:space="preserve">
initials of person who should do this in col B</t>
        </r>
      </text>
    </comment>
    <comment ref="A7" authorId="0">
      <text>
        <r>
          <rPr>
            <b/>
            <sz val="8"/>
            <color indexed="81"/>
            <rFont val="Tahoma"/>
            <family val="2"/>
          </rPr>
          <t>Harris 2004:</t>
        </r>
        <r>
          <rPr>
            <sz val="8"/>
            <color indexed="81"/>
            <rFont val="Tahoma"/>
            <family val="2"/>
          </rPr>
          <t xml:space="preserve">
Choose a section with fewest flaws and that has the most surrounding sections without flaws from the middle 20 sections of the series</t>
        </r>
      </text>
    </comment>
    <comment ref="A8" authorId="1">
      <text>
        <r>
          <rPr>
            <b/>
            <sz val="8"/>
            <color indexed="81"/>
            <rFont val="Tahoma"/>
            <family val="2"/>
          </rPr>
          <t>harris, 2004</t>
        </r>
        <r>
          <rPr>
            <sz val="8"/>
            <color indexed="81"/>
            <rFont val="Tahoma"/>
            <family val="2"/>
          </rPr>
          <t xml:space="preserve">
 Col B initials of the person doing Danal table and make tracing assignments.</t>
        </r>
      </text>
    </comment>
    <comment ref="A9" authorId="0">
      <text>
        <r>
          <rPr>
            <b/>
            <sz val="8"/>
            <color indexed="81"/>
            <rFont val="Tahoma"/>
            <family val="2"/>
          </rPr>
          <t>Harris 2004:</t>
        </r>
        <r>
          <rPr>
            <sz val="8"/>
            <color indexed="81"/>
            <rFont val="Tahoma"/>
            <family val="2"/>
          </rPr>
          <t xml:space="preserve">
begin on the central section and trace in bothh directions until you hit the first inc protrusion and then stop, that will be the segment length -- you can trace protrusions onto adjacent sections that emerge from the dendrite within the "complete" zone</t>
        </r>
      </text>
    </comment>
    <comment ref="A10" authorId="0">
      <text>
        <r>
          <rPr>
            <b/>
            <sz val="8"/>
            <color indexed="81"/>
            <rFont val="Tahoma"/>
            <family val="2"/>
          </rPr>
          <t>Harris 2004:</t>
        </r>
        <r>
          <rPr>
            <sz val="8"/>
            <color indexed="81"/>
            <rFont val="Tahoma"/>
            <family val="2"/>
          </rPr>
          <t xml:space="preserve">
beginning on the first section traced, look to find the incomplete origins.  Go forward until you reach the first complete origin, and stamp it prot 1.  No need to include the inc prot before it.</t>
        </r>
      </text>
    </comment>
    <comment ref="A12" authorId="0">
      <text>
        <r>
          <rPr>
            <b/>
            <sz val="8"/>
            <color indexed="81"/>
            <rFont val="Tahoma"/>
            <family val="2"/>
          </rPr>
          <t>Harris 2004:</t>
        </r>
        <r>
          <rPr>
            <sz val="8"/>
            <color indexed="81"/>
            <rFont val="Tahoma"/>
            <family val="2"/>
          </rPr>
          <t xml:space="preserve">
Begin in the middle</t>
        </r>
      </text>
    </comment>
  </commentList>
</comments>
</file>

<file path=xl/comments10.xml><?xml version="1.0" encoding="utf-8"?>
<comments xmlns="http://schemas.openxmlformats.org/spreadsheetml/2006/main">
  <authors>
    <author>Kristen M Harris</author>
    <author>harrisk</author>
    <author>Harris, 2004</author>
    <author>Kristen Harris</author>
    <author>John Fiala</author>
    <author>Harris, Jul2004</author>
    <author>jsalgado</author>
    <author>Jen Bourne</author>
    <author>Harris 2004</author>
    <author>Harris Lab</author>
    <author>mwitcher</author>
    <author>bshi</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B1" authorId="0">
      <text>
        <r>
          <rPr>
            <b/>
            <sz val="8"/>
            <color indexed="81"/>
            <rFont val="Tahoma"/>
            <family val="2"/>
          </rPr>
          <t>Harris, 2004:</t>
        </r>
        <r>
          <rPr>
            <sz val="8"/>
            <color indexed="81"/>
            <rFont val="Tahoma"/>
            <family val="2"/>
          </rPr>
          <t xml:space="preserve">
</t>
        </r>
        <r>
          <rPr>
            <b/>
            <sz val="8"/>
            <color indexed="81"/>
            <rFont val="Tahoma"/>
            <family val="2"/>
          </rPr>
          <t>Dendrite Section Range:</t>
        </r>
        <r>
          <rPr>
            <sz val="8"/>
            <color indexed="81"/>
            <rFont val="Tahoma"/>
            <family val="2"/>
          </rPr>
          <t xml:space="preserve">  first - first section number
last - last section number
over which the spines connected to the dendrite are complete within the series.  An incomplete protrusion in the middles of the series is simply marked "inc" and the rest of the dendrite completed -- especially for nearest neighbor analyses.
</t>
        </r>
      </text>
    </comment>
    <comment ref="C1" authorId="0">
      <text>
        <r>
          <rPr>
            <b/>
            <sz val="8"/>
            <color indexed="81"/>
            <rFont val="Tahoma"/>
            <family val="2"/>
          </rPr>
          <t>Harris,2004:</t>
        </r>
        <r>
          <rPr>
            <sz val="8"/>
            <color indexed="81"/>
            <rFont val="Tahoma"/>
            <family val="2"/>
          </rPr>
          <t xml:space="preserve">
</t>
        </r>
        <r>
          <rPr>
            <b/>
            <sz val="8"/>
            <color indexed="81"/>
            <rFont val="Tahoma"/>
            <family val="2"/>
          </rPr>
          <t>Dendrite Length:</t>
        </r>
        <r>
          <rPr>
            <sz val="8"/>
            <color indexed="81"/>
            <rFont val="Tahoma"/>
            <family val="2"/>
          </rPr>
          <t xml:space="preserve"> 
Average in top row
Enter Each of three or more z length values from RECONSTRUCT and use to compute average segment length
</t>
        </r>
      </text>
    </comment>
    <comment ref="D1" authorId="1">
      <text>
        <r>
          <rPr>
            <b/>
            <sz val="8"/>
            <color indexed="81"/>
            <rFont val="Tahoma"/>
            <family val="2"/>
          </rPr>
          <t>Harris, 2004:</t>
        </r>
        <r>
          <rPr>
            <sz val="8"/>
            <color indexed="81"/>
            <rFont val="Tahoma"/>
            <family val="2"/>
          </rPr>
          <t xml:space="preserve">
</t>
        </r>
        <r>
          <rPr>
            <sz val="8"/>
            <color indexed="10"/>
            <rFont val="Tahoma"/>
            <family val="2"/>
          </rPr>
          <t>d##rs##</t>
        </r>
        <r>
          <rPr>
            <sz val="8"/>
            <color indexed="81"/>
            <rFont val="Tahoma"/>
            <family val="2"/>
          </rPr>
          <t xml:space="preserve">
Shaft Polyribosomes more than 0.1 um from a protrusion origin or shaftsyn.</t>
        </r>
      </text>
    </comment>
    <comment ref="E1" authorId="0">
      <text>
        <r>
          <rPr>
            <b/>
            <sz val="8"/>
            <color indexed="81"/>
            <rFont val="Tahoma"/>
            <family val="2"/>
          </rPr>
          <t>Harris, 2004:</t>
        </r>
        <r>
          <rPr>
            <sz val="8"/>
            <color indexed="81"/>
            <rFont val="Tahoma"/>
            <family val="2"/>
          </rPr>
          <t xml:space="preserve">
section number number on which a ShPR first appears</t>
        </r>
      </text>
    </comment>
    <comment ref="F1" authorId="0">
      <text>
        <r>
          <rPr>
            <b/>
            <sz val="8"/>
            <color indexed="81"/>
            <rFont val="Tahoma"/>
            <family val="2"/>
          </rPr>
          <t>Harris,2004:</t>
        </r>
        <r>
          <rPr>
            <sz val="8"/>
            <color indexed="81"/>
            <rFont val="Tahoma"/>
            <family val="2"/>
          </rPr>
          <t xml:space="preserve">
Number of ribosomes in the shaft polyribosome</t>
        </r>
      </text>
    </comment>
    <comment ref="G1" authorId="2">
      <text>
        <r>
          <rPr>
            <b/>
            <sz val="8"/>
            <color indexed="81"/>
            <rFont val="Tahoma"/>
            <family val="2"/>
          </rPr>
          <t>Harris, 2004:</t>
        </r>
        <r>
          <rPr>
            <sz val="8"/>
            <color indexed="81"/>
            <rFont val="Tahoma"/>
            <family val="2"/>
          </rPr>
          <t xml:space="preserve">
</t>
        </r>
        <r>
          <rPr>
            <sz val="8"/>
            <color indexed="10"/>
            <rFont val="Tahoma"/>
            <family val="2"/>
          </rPr>
          <t>d##shendo##</t>
        </r>
        <r>
          <rPr>
            <sz val="8"/>
            <color indexed="81"/>
            <rFont val="Tahoma"/>
            <family val="2"/>
          </rPr>
          <t xml:space="preserve">
Endosomal structures in the dendritic shaft
</t>
        </r>
      </text>
    </comment>
    <comment ref="H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1" authorId="3">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1" authorId="4">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K1" authorId="4">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L1" authorId="1">
      <text>
        <r>
          <rPr>
            <b/>
            <sz val="8"/>
            <color indexed="81"/>
            <rFont val="Tahoma"/>
            <family val="2"/>
          </rPr>
          <t>Harris, 2004:</t>
        </r>
        <r>
          <rPr>
            <sz val="8"/>
            <color indexed="81"/>
            <rFont val="Tahoma"/>
            <family val="2"/>
          </rPr>
          <t xml:space="preserve">
</t>
        </r>
        <r>
          <rPr>
            <sz val="8"/>
            <color indexed="10"/>
            <rFont val="Tahoma"/>
            <family val="2"/>
          </rPr>
          <t>d##plin##</t>
        </r>
        <r>
          <rPr>
            <sz val="8"/>
            <color indexed="81"/>
            <rFont val="Tahoma"/>
            <family val="2"/>
          </rPr>
          <t xml:space="preserve">
Stamp first section of spine origin in the middle of dendrite using this name for the linear nearest neighbor analysis -
</t>
        </r>
        <r>
          <rPr>
            <sz val="8"/>
            <color indexed="10"/>
            <rFont val="Tahoma"/>
            <family val="2"/>
          </rPr>
          <t>Compute:</t>
        </r>
        <r>
          <rPr>
            <sz val="8"/>
            <color indexed="81"/>
            <rFont val="Tahoma"/>
            <family val="2"/>
          </rPr>
          <t xml:space="preserve">
Linear Distance between neighboring protrusions (spines, synapses, nonsynprotrusions)
measured betweenthe d##p##lin stamps.
Obtain from Reconstruct</t>
        </r>
      </text>
    </comment>
    <comment ref="M1" authorId="5">
      <text>
        <r>
          <rPr>
            <b/>
            <sz val="8"/>
            <color indexed="81"/>
            <rFont val="Tahoma"/>
            <family val="2"/>
          </rPr>
          <t>Harris, 2004:</t>
        </r>
        <r>
          <rPr>
            <sz val="8"/>
            <color indexed="81"/>
            <rFont val="Tahoma"/>
            <family val="2"/>
          </rPr>
          <t xml:space="preserve">
Cytoplasmic Distance between neighboring protrusions (spines, synapses, nonsynprotrusions)
measured between </t>
        </r>
        <r>
          <rPr>
            <sz val="8"/>
            <color indexed="10"/>
            <rFont val="Tahoma"/>
            <family val="2"/>
          </rPr>
          <t>d##porg##</t>
        </r>
        <r>
          <rPr>
            <sz val="8"/>
            <color indexed="81"/>
            <rFont val="Tahoma"/>
            <family val="2"/>
          </rPr>
          <t xml:space="preserve"> stamps as being about the middle of the origin
Obtain from Reconstruct</t>
        </r>
      </text>
    </comment>
    <comment ref="N1" authorId="3">
      <text>
        <r>
          <rPr>
            <b/>
            <sz val="8"/>
            <color indexed="81"/>
            <rFont val="Tahoma"/>
            <family val="2"/>
          </rPr>
          <t xml:space="preserve">Harris, 2004:
</t>
        </r>
        <r>
          <rPr>
            <b/>
            <sz val="8"/>
            <color indexed="10"/>
            <rFont val="Tahoma"/>
            <family val="2"/>
          </rPr>
          <t xml:space="preserve">d##plen##
</t>
        </r>
        <r>
          <rPr>
            <b/>
            <sz val="8"/>
            <color indexed="81"/>
            <rFont val="Tahoma"/>
            <family val="2"/>
          </rPr>
          <t xml:space="preserve">
</t>
        </r>
        <r>
          <rPr>
            <sz val="8"/>
            <color indexed="81"/>
            <rFont val="Tahoma"/>
            <family val="2"/>
          </rPr>
          <t>z-length distance from spine origin to its longest length
enter 0 for shaftsyns</t>
        </r>
      </text>
    </comment>
    <comment ref="O1" authorId="5">
      <text>
        <r>
          <rPr>
            <b/>
            <sz val="8"/>
            <color indexed="81"/>
            <rFont val="Tahoma"/>
            <family val="2"/>
          </rPr>
          <t>Harris, 2004:</t>
        </r>
        <r>
          <rPr>
            <sz val="8"/>
            <color indexed="81"/>
            <rFont val="Tahoma"/>
            <family val="2"/>
          </rPr>
          <t xml:space="preserve">
</t>
        </r>
        <r>
          <rPr>
            <b/>
            <sz val="8"/>
            <color indexed="10"/>
            <rFont val="Tahoma"/>
            <family val="2"/>
          </rPr>
          <t>d##plenSyn##</t>
        </r>
        <r>
          <rPr>
            <sz val="8"/>
            <color indexed="81"/>
            <rFont val="Tahoma"/>
            <family val="2"/>
          </rPr>
          <t xml:space="preserve">
z-length distance from spine origin to the middle of the PSD
enter 0 for shaftsyns</t>
        </r>
      </text>
    </comment>
    <comment ref="P1" authorId="6">
      <text>
        <r>
          <rPr>
            <b/>
            <sz val="8"/>
            <color indexed="81"/>
            <rFont val="Tahoma"/>
            <family val="2"/>
          </rPr>
          <t>jsalgado:</t>
        </r>
        <r>
          <rPr>
            <sz val="8"/>
            <color indexed="10"/>
            <rFont val="Tahoma"/>
            <family val="2"/>
          </rPr>
          <t xml:space="preserve">
den##ser##
</t>
        </r>
        <r>
          <rPr>
            <sz val="8"/>
            <color indexed="81"/>
            <rFont val="Tahoma"/>
            <family val="2"/>
          </rPr>
          <t>den number and ser = prot number</t>
        </r>
      </text>
    </comment>
    <comment ref="Q1" authorId="6">
      <text>
        <r>
          <rPr>
            <b/>
            <sz val="8"/>
            <color indexed="81"/>
            <rFont val="Tahoma"/>
            <family val="2"/>
          </rPr>
          <t>jsalgado:</t>
        </r>
        <r>
          <rPr>
            <sz val="8"/>
            <color indexed="81"/>
            <rFont val="Tahoma"/>
            <family val="2"/>
          </rPr>
          <t xml:space="preserve">
TV -- tubulovesicular compartment in the spine?
Yes
no</t>
        </r>
      </text>
    </comment>
    <comment ref="R1" authorId="6">
      <text>
        <r>
          <rPr>
            <b/>
            <sz val="8"/>
            <color indexed="81"/>
            <rFont val="Tahoma"/>
            <family val="2"/>
          </rPr>
          <t>jsalgado:</t>
        </r>
        <r>
          <rPr>
            <sz val="8"/>
            <color indexed="81"/>
            <rFont val="Tahoma"/>
            <family val="2"/>
          </rPr>
          <t xml:space="preserve">
Harris, 2004:
Endosomes:
d##eh## - in head of protru##
d##en## - in neck of protru##
d##eb## - w/in 0.1 um of
        base of protru##
        or a shaft synapse
Note separate column for shaft endo(ShEndo) that is not w/in 0.1 um of a spine base or shaft synapse</t>
        </r>
      </text>
    </comment>
    <comment ref="S1" authorId="6">
      <text>
        <r>
          <rPr>
            <b/>
            <sz val="8"/>
            <color indexed="81"/>
            <rFont val="Tahoma"/>
            <family val="2"/>
          </rPr>
          <t>jsalgado:</t>
        </r>
        <r>
          <rPr>
            <sz val="8"/>
            <color indexed="81"/>
            <rFont val="Tahoma"/>
            <family val="2"/>
          </rPr>
          <t xml:space="preserve">
In Reconstruct named as </t>
        </r>
        <r>
          <rPr>
            <sz val="8"/>
            <color indexed="10"/>
            <rFont val="Tahoma"/>
            <family val="2"/>
          </rPr>
          <t>d##p##cv##</t>
        </r>
        <r>
          <rPr>
            <sz val="8"/>
            <color indexed="81"/>
            <rFont val="Tahoma"/>
            <family val="2"/>
          </rPr>
          <t xml:space="preserve">
</t>
        </r>
        <r>
          <rPr>
            <b/>
            <sz val="8"/>
            <color indexed="81"/>
            <rFont val="Tahoma"/>
            <family val="2"/>
          </rPr>
          <t xml:space="preserve">cp </t>
        </r>
        <r>
          <rPr>
            <sz val="8"/>
            <color indexed="81"/>
            <rFont val="Tahoma"/>
            <family val="2"/>
          </rPr>
          <t xml:space="preserve">     - coated pit
</t>
        </r>
        <r>
          <rPr>
            <b/>
            <sz val="8"/>
            <color indexed="81"/>
            <rFont val="Tahoma"/>
            <family val="2"/>
          </rPr>
          <t xml:space="preserve">cv  </t>
        </r>
        <r>
          <rPr>
            <sz val="8"/>
            <color indexed="81"/>
            <rFont val="Tahoma"/>
            <family val="2"/>
          </rPr>
          <t xml:space="preserve">    - coated vesicle (cytoplasmic coat of spoke-like protrusions,elliptical with gray interior, 55-75nm diam)
</t>
        </r>
        <r>
          <rPr>
            <b/>
            <sz val="8"/>
            <color indexed="81"/>
            <rFont val="Tahoma"/>
            <family val="2"/>
          </rPr>
          <t xml:space="preserve">lv </t>
        </r>
        <r>
          <rPr>
            <sz val="8"/>
            <color indexed="81"/>
            <rFont val="Tahoma"/>
            <family val="2"/>
          </rPr>
          <t xml:space="preserve">      - large smooth vesicle (gray interior with smooth outer  membrane, 55-95nm diam)
</t>
        </r>
        <r>
          <rPr>
            <b/>
            <sz val="8"/>
            <color indexed="81"/>
            <rFont val="Tahoma"/>
            <family val="2"/>
          </rPr>
          <t>te</t>
        </r>
        <r>
          <rPr>
            <sz val="8"/>
            <color indexed="81"/>
            <rFont val="Tahoma"/>
            <family val="2"/>
          </rPr>
          <t xml:space="preserve">       - tubule (uniform dia, dark interior, 90-740nm long)
</t>
        </r>
        <r>
          <rPr>
            <b/>
            <sz val="8"/>
            <color indexed="81"/>
            <rFont val="Tahoma"/>
            <family val="2"/>
          </rPr>
          <t>mvb</t>
        </r>
        <r>
          <rPr>
            <sz val="8"/>
            <color indexed="81"/>
            <rFont val="Tahoma"/>
            <family val="2"/>
          </rPr>
          <t xml:space="preserve">   - multivesicular body (~spherical containing variable # of    internal vesicles, 150-340nm diam)
</t>
        </r>
        <r>
          <rPr>
            <b/>
            <sz val="8"/>
            <color indexed="81"/>
            <rFont val="Tahoma"/>
            <family val="2"/>
          </rPr>
          <t>sv</t>
        </r>
        <r>
          <rPr>
            <sz val="8"/>
            <color indexed="81"/>
            <rFont val="Tahoma"/>
            <family val="2"/>
          </rPr>
          <t xml:space="preserve">      - small vesicle (spherical, 40-60nm diam)
</t>
        </r>
        <r>
          <rPr>
            <b/>
            <sz val="8"/>
            <color indexed="81"/>
            <rFont val="Tahoma"/>
            <family val="2"/>
          </rPr>
          <t>av</t>
        </r>
        <r>
          <rPr>
            <sz val="8"/>
            <color indexed="81"/>
            <rFont val="Tahoma"/>
            <family val="2"/>
          </rPr>
          <t xml:space="preserve">      - amorphous vesicle (not spherical, irregular shape, electron-lucent interior)
</t>
        </r>
        <r>
          <rPr>
            <b/>
            <sz val="8"/>
            <color indexed="81"/>
            <rFont val="Tahoma"/>
            <family val="2"/>
          </rPr>
          <t>cplx</t>
        </r>
        <r>
          <rPr>
            <sz val="8"/>
            <color indexed="81"/>
            <rFont val="Tahoma"/>
            <family val="2"/>
          </rPr>
          <t xml:space="preserve">   - sorting complex (composed of mvb with attached tubule)
</t>
        </r>
        <r>
          <rPr>
            <b/>
            <sz val="8"/>
            <color indexed="81"/>
            <rFont val="Tahoma"/>
            <family val="2"/>
          </rPr>
          <t>avc</t>
        </r>
        <r>
          <rPr>
            <sz val="8"/>
            <color indexed="81"/>
            <rFont val="Tahoma"/>
            <family val="2"/>
          </rPr>
          <t xml:space="preserve">    - amorphous vesicular clump (two or more av's)  
</t>
        </r>
      </text>
    </comment>
    <comment ref="T1" authorId="6">
      <text>
        <r>
          <rPr>
            <b/>
            <sz val="8"/>
            <color indexed="81"/>
            <rFont val="Tahoma"/>
            <family val="2"/>
          </rPr>
          <t>jsalgado:</t>
        </r>
        <r>
          <rPr>
            <sz val="8"/>
            <color indexed="81"/>
            <rFont val="Tahoma"/>
            <family val="2"/>
          </rPr>
          <t xml:space="preserve">
h - spine head
n - spine neck
b- spine base</t>
        </r>
      </text>
    </comment>
    <comment ref="U1" authorId="6">
      <text>
        <r>
          <rPr>
            <b/>
            <sz val="8"/>
            <color indexed="81"/>
            <rFont val="Tahoma"/>
            <family val="2"/>
          </rPr>
          <t>jsalgado:</t>
        </r>
        <r>
          <rPr>
            <sz val="8"/>
            <color indexed="81"/>
            <rFont val="Tahoma"/>
            <family val="2"/>
          </rPr>
          <t xml:space="preserve">
distance to nearest SC in shaft - stamp the sorting complex linear</t>
        </r>
      </text>
    </comment>
    <comment ref="V1" authorId="6">
      <text>
        <r>
          <rPr>
            <b/>
            <sz val="8"/>
            <color indexed="81"/>
            <rFont val="Tahoma"/>
            <family val="2"/>
          </rPr>
          <t>jsalgado:</t>
        </r>
        <r>
          <rPr>
            <sz val="8"/>
            <color indexed="10"/>
            <rFont val="Tahoma"/>
            <family val="2"/>
          </rPr>
          <t xml:space="preserve">
den##ser##
</t>
        </r>
        <r>
          <rPr>
            <sz val="8"/>
            <color indexed="81"/>
            <rFont val="Tahoma"/>
            <family val="2"/>
          </rPr>
          <t>den number and ser = prot number</t>
        </r>
      </text>
    </comment>
    <comment ref="Z1" authorId="7">
      <text>
        <r>
          <rPr>
            <b/>
            <sz val="8"/>
            <color indexed="81"/>
            <rFont val="Tahoma"/>
            <family val="2"/>
          </rPr>
          <t>Jen Bourne:</t>
        </r>
        <r>
          <rPr>
            <sz val="8"/>
            <color indexed="81"/>
            <rFont val="Tahoma"/>
            <family val="2"/>
          </rPr>
          <t xml:space="preserve">
d##p##dia
Measure the diameter of spine head at widest point.</t>
        </r>
      </text>
    </comment>
    <comment ref="AA1" authorId="3">
      <text>
        <r>
          <rPr>
            <b/>
            <sz val="8"/>
            <color indexed="81"/>
            <rFont val="Tahoma"/>
            <family val="2"/>
          </rPr>
          <t>Harris, 2004:</t>
        </r>
        <r>
          <rPr>
            <sz val="8"/>
            <color indexed="81"/>
            <rFont val="Tahoma"/>
            <family val="2"/>
          </rPr>
          <t xml:space="preserve">
</t>
        </r>
        <r>
          <rPr>
            <b/>
            <sz val="8"/>
            <color indexed="81"/>
            <rFont val="Tahoma"/>
            <family val="2"/>
          </rPr>
          <t>Polyribosomes:</t>
        </r>
        <r>
          <rPr>
            <sz val="8"/>
            <color indexed="81"/>
            <rFont val="Tahoma"/>
            <family val="2"/>
          </rPr>
          <t xml:space="preserve">
</t>
        </r>
        <r>
          <rPr>
            <sz val="8"/>
            <color indexed="10"/>
            <rFont val="Tahoma"/>
            <family val="2"/>
          </rPr>
          <t>d##rh##</t>
        </r>
        <r>
          <rPr>
            <sz val="8"/>
            <color indexed="81"/>
            <rFont val="Tahoma"/>
            <family val="2"/>
          </rPr>
          <t xml:space="preserve"> - in head of protru##
</t>
        </r>
        <r>
          <rPr>
            <sz val="8"/>
            <color indexed="10"/>
            <rFont val="Tahoma"/>
            <family val="2"/>
          </rPr>
          <t>d##rn##</t>
        </r>
        <r>
          <rPr>
            <sz val="8"/>
            <color indexed="81"/>
            <rFont val="Tahoma"/>
            <family val="2"/>
          </rPr>
          <t xml:space="preserve"> - in neck of protru##
</t>
        </r>
        <r>
          <rPr>
            <sz val="8"/>
            <color indexed="10"/>
            <rFont val="Tahoma"/>
            <family val="2"/>
          </rPr>
          <t>d##rb##</t>
        </r>
        <r>
          <rPr>
            <sz val="8"/>
            <color indexed="81"/>
            <rFont val="Tahoma"/>
            <family val="2"/>
          </rPr>
          <t xml:space="preserve"> - w/in 0.1 um of
        base of protru##
        or a shaft synapse
Note separate column for shaft PR(ShPR) that is not w/in 0.1 um of a spine base or shaft synapse</t>
        </r>
      </text>
    </comment>
    <comment ref="AB1" authorId="0">
      <text>
        <r>
          <rPr>
            <b/>
            <sz val="8"/>
            <color indexed="81"/>
            <rFont val="Tahoma"/>
            <family val="2"/>
          </rPr>
          <t>Harris, 2004:</t>
        </r>
        <r>
          <rPr>
            <sz val="8"/>
            <color indexed="81"/>
            <rFont val="Tahoma"/>
            <family val="2"/>
          </rPr>
          <t xml:space="preserve">
First section number of the protrusion polyribosome</t>
        </r>
      </text>
    </comment>
    <comment ref="AC1" authorId="0">
      <text>
        <r>
          <rPr>
            <b/>
            <sz val="8"/>
            <color indexed="81"/>
            <rFont val="Tahoma"/>
            <family val="2"/>
          </rPr>
          <t>Harris, 2004:</t>
        </r>
        <r>
          <rPr>
            <sz val="8"/>
            <color indexed="81"/>
            <rFont val="Tahoma"/>
            <family val="2"/>
          </rPr>
          <t xml:space="preserve">
Count(ct) of ribosomes in the protrusions polyribosome</t>
        </r>
      </text>
    </comment>
    <comment ref="AD1" authorId="3">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E1" authorId="8">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F1" authorId="3">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G1" authorId="1">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H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
if followed by (B), (C), or (D), then this bouton had already been stamped with the name of another dendrite. The letter in parenthesis corresponds to which synapse with docked vesicles this reference dendrite is associated. (these boutons are highlighted in orange)</t>
        </r>
      </text>
    </comment>
    <comment ref="AI1" authorId="2">
      <text>
        <r>
          <rPr>
            <b/>
            <sz val="8"/>
            <color indexed="81"/>
            <rFont val="Tahoma"/>
            <family val="2"/>
          </rPr>
          <t>Harris, 2004:</t>
        </r>
        <r>
          <rPr>
            <sz val="8"/>
            <color indexed="81"/>
            <rFont val="Tahoma"/>
            <family val="2"/>
          </rPr>
          <t xml:space="preserve">
</t>
        </r>
        <r>
          <rPr>
            <sz val="8"/>
            <color indexed="10"/>
            <rFont val="Tahoma"/>
            <family val="2"/>
          </rPr>
          <t>d##a##ssvda</t>
        </r>
        <r>
          <rPr>
            <sz val="8"/>
            <color indexed="81"/>
            <rFont val="Tahoma"/>
            <family val="2"/>
          </rPr>
          <t xml:space="preserve">
stamp each docked vesicle associated with synapse on principal dendrite (d## under "Axon")</t>
        </r>
      </text>
    </comment>
    <comment ref="AJ1" authorId="2">
      <text>
        <r>
          <rPr>
            <b/>
            <sz val="8"/>
            <color indexed="81"/>
            <rFont val="Tahoma"/>
            <family val="2"/>
          </rPr>
          <t>Harris, 2004:</t>
        </r>
        <r>
          <rPr>
            <sz val="8"/>
            <color indexed="81"/>
            <rFont val="Tahoma"/>
            <family val="2"/>
          </rPr>
          <t xml:space="preserve">
</t>
        </r>
        <r>
          <rPr>
            <sz val="8"/>
            <color indexed="10"/>
            <rFont val="Tahoma"/>
            <family val="2"/>
          </rPr>
          <t>d##a##ssvdb</t>
        </r>
        <r>
          <rPr>
            <sz val="8"/>
            <color indexed="81"/>
            <rFont val="Tahoma"/>
            <family val="2"/>
          </rPr>
          <t xml:space="preserve">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K1" authorId="2">
      <text>
        <r>
          <rPr>
            <b/>
            <sz val="8"/>
            <color indexed="81"/>
            <rFont val="Tahoma"/>
            <family val="2"/>
          </rPr>
          <t>Harris, 2004:</t>
        </r>
        <r>
          <rPr>
            <sz val="8"/>
            <color indexed="81"/>
            <rFont val="Tahoma"/>
            <family val="2"/>
          </rPr>
          <t xml:space="preserve">
</t>
        </r>
        <r>
          <rPr>
            <sz val="8"/>
            <color indexed="10"/>
            <rFont val="Tahoma"/>
            <family val="2"/>
          </rPr>
          <t>d##a##ssvdc</t>
        </r>
        <r>
          <rPr>
            <sz val="8"/>
            <color indexed="81"/>
            <rFont val="Tahoma"/>
            <family val="2"/>
          </rPr>
          <t xml:space="preserve">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L1" authorId="9">
      <text>
        <r>
          <rPr>
            <b/>
            <sz val="8"/>
            <color indexed="81"/>
            <rFont val="Tahoma"/>
            <family val="2"/>
          </rPr>
          <t>Harris Lab:</t>
        </r>
        <r>
          <rPr>
            <sz val="8"/>
            <color indexed="81"/>
            <rFont val="Tahoma"/>
            <family val="2"/>
          </rPr>
          <t xml:space="preserve">
d##a##ssvdd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M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reserve pool small synaptic vesicle - numbers will increment</t>
        </r>
      </text>
    </comment>
    <comment ref="AO1" authorId="9">
      <text>
        <r>
          <rPr>
            <b/>
            <sz val="8"/>
            <color indexed="81"/>
            <rFont val="Tahoma"/>
            <family val="2"/>
          </rPr>
          <t xml:space="preserve">Chirillo, 2009:
</t>
        </r>
        <r>
          <rPr>
            <sz val="8"/>
            <color indexed="81"/>
            <rFont val="Tahoma"/>
            <family val="2"/>
          </rPr>
          <t>Does bouton contain mitochondria?</t>
        </r>
      </text>
    </comment>
    <comment ref="AP1" authorId="9">
      <text>
        <r>
          <rPr>
            <sz val="8"/>
            <color indexed="81"/>
            <rFont val="Tahoma"/>
            <family val="2"/>
          </rPr>
          <t>Chirillo, 2009:</t>
        </r>
        <r>
          <rPr>
            <b/>
            <sz val="8"/>
            <color indexed="81"/>
            <rFont val="Tahoma"/>
            <family val="2"/>
          </rPr>
          <t xml:space="preserve">
Does bouton contain glycogen granules?</t>
        </r>
        <r>
          <rPr>
            <sz val="8"/>
            <color indexed="81"/>
            <rFont val="Tahoma"/>
            <family val="2"/>
          </rPr>
          <t xml:space="preserve">
</t>
        </r>
      </text>
    </comment>
    <comment ref="AQ1" authorId="9">
      <text>
        <r>
          <rPr>
            <b/>
            <sz val="8"/>
            <color indexed="81"/>
            <rFont val="Tahoma"/>
            <family val="2"/>
          </rPr>
          <t xml:space="preserve">Chirillo, 2009:
</t>
        </r>
        <r>
          <rPr>
            <sz val="8"/>
            <color indexed="81"/>
            <rFont val="Tahoma"/>
            <family val="2"/>
          </rPr>
          <t xml:space="preserve">Does bouton contain dense core vesicles (DCVs)?
</t>
        </r>
      </text>
    </comment>
    <comment ref="AR1" authorId="9">
      <text>
        <r>
          <rPr>
            <b/>
            <sz val="8"/>
            <color indexed="81"/>
            <rFont val="Tahoma"/>
            <family val="2"/>
          </rPr>
          <t xml:space="preserve">Chirillo, 2009:
</t>
        </r>
        <r>
          <rPr>
            <sz val="8"/>
            <color indexed="81"/>
            <rFont val="Tahoma"/>
            <family val="2"/>
          </rPr>
          <t xml:space="preserve">
Does bouton contain polyribosomes?
</t>
        </r>
      </text>
    </comment>
    <comment ref="AS1" authorId="9">
      <text>
        <r>
          <rPr>
            <b/>
            <sz val="8"/>
            <color indexed="81"/>
            <rFont val="Tahoma"/>
            <family val="2"/>
          </rPr>
          <t xml:space="preserve">Chirillo, 2009:
</t>
        </r>
        <r>
          <rPr>
            <sz val="8"/>
            <color indexed="81"/>
            <rFont val="Tahoma"/>
            <family val="2"/>
          </rPr>
          <t>Does bouton contain multivesicular bodies (MVBs)?</t>
        </r>
      </text>
    </comment>
    <comment ref="AT1" authorId="9">
      <text>
        <r>
          <rPr>
            <b/>
            <sz val="8"/>
            <color indexed="81"/>
            <rFont val="Tahoma"/>
            <family val="2"/>
          </rPr>
          <t xml:space="preserve">Chirillo, 2009:
</t>
        </r>
        <r>
          <rPr>
            <sz val="8"/>
            <color indexed="81"/>
            <rFont val="Tahoma"/>
            <family val="2"/>
          </rPr>
          <t xml:space="preserve">PSD area of synapse associated with ssvda
</t>
        </r>
      </text>
    </comment>
    <comment ref="AU1" authorId="9">
      <text>
        <r>
          <rPr>
            <b/>
            <sz val="8"/>
            <color indexed="81"/>
            <rFont val="Tahoma"/>
            <family val="2"/>
          </rPr>
          <t>Chirillo, 2009:</t>
        </r>
        <r>
          <rPr>
            <sz val="8"/>
            <color indexed="81"/>
            <rFont val="Tahoma"/>
            <family val="2"/>
          </rPr>
          <t xml:space="preserve">
PSD area of synapse associated with ssvdb</t>
        </r>
      </text>
    </comment>
    <comment ref="AV1" authorId="9">
      <text>
        <r>
          <rPr>
            <b/>
            <sz val="8"/>
            <color indexed="81"/>
            <rFont val="Tahoma"/>
            <family val="2"/>
          </rPr>
          <t xml:space="preserve">Chirillo, 2009:
</t>
        </r>
        <r>
          <rPr>
            <sz val="8"/>
            <color indexed="81"/>
            <rFont val="Tahoma"/>
            <family val="2"/>
          </rPr>
          <t xml:space="preserve">
PSD area of synapse associated with ssvdc
</t>
        </r>
      </text>
    </comment>
    <comment ref="AW1" authorId="9">
      <text>
        <r>
          <rPr>
            <b/>
            <sz val="8"/>
            <color indexed="81"/>
            <rFont val="Tahoma"/>
            <family val="2"/>
          </rPr>
          <t xml:space="preserve">Chirillo, 2009:
</t>
        </r>
        <r>
          <rPr>
            <sz val="8"/>
            <color indexed="81"/>
            <rFont val="Tahoma"/>
            <family val="2"/>
          </rPr>
          <t xml:space="preserve">
PSD area of synapse associated with ssvdd</t>
        </r>
      </text>
    </comment>
    <comment ref="AX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t>
        </r>
      </text>
    </comment>
    <comment ref="AY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small synaptic vesicle - numbers will increment</t>
        </r>
      </text>
    </comment>
    <comment ref="AZ1" authorId="2">
      <text>
        <r>
          <rPr>
            <b/>
            <sz val="8"/>
            <color indexed="81"/>
            <rFont val="Tahoma"/>
            <family val="2"/>
          </rPr>
          <t>Harris, 2004:</t>
        </r>
        <r>
          <rPr>
            <sz val="8"/>
            <color indexed="81"/>
            <rFont val="Tahoma"/>
            <family val="2"/>
          </rPr>
          <t xml:space="preserve">
</t>
        </r>
        <r>
          <rPr>
            <sz val="8"/>
            <color indexed="10"/>
            <rFont val="Tahoma"/>
            <family val="2"/>
          </rPr>
          <t xml:space="preserve">d##a##mito#
</t>
        </r>
        <r>
          <rPr>
            <sz val="8"/>
            <color indexed="81"/>
            <rFont val="Tahoma"/>
            <family val="2"/>
          </rPr>
          <t xml:space="preserve">mitochondrion in the presynaptic axonal varicosity mito# - if more than one in the varicosity.
</t>
        </r>
        <r>
          <rPr>
            <sz val="8"/>
            <color indexed="10"/>
            <rFont val="Tahoma"/>
            <family val="2"/>
          </rPr>
          <t>empty</t>
        </r>
        <r>
          <rPr>
            <sz val="8"/>
            <color indexed="81"/>
            <rFont val="Tahoma"/>
            <family val="2"/>
          </rPr>
          <t xml:space="preserve"> - no mitochondrion in the varicosity</t>
        </r>
      </text>
    </comment>
    <comment ref="BA1" authorId="2">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B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C1" authorId="2">
      <text>
        <r>
          <rPr>
            <b/>
            <sz val="8"/>
            <color indexed="81"/>
            <rFont val="Tahoma"/>
            <family val="2"/>
          </rPr>
          <t>Harris, 2004:</t>
        </r>
        <r>
          <rPr>
            <sz val="8"/>
            <color indexed="81"/>
            <rFont val="Tahoma"/>
            <family val="2"/>
          </rPr>
          <t xml:space="preserve">
</t>
        </r>
        <r>
          <rPr>
            <sz val="8"/>
            <color indexed="10"/>
            <rFont val="Tahoma"/>
            <family val="2"/>
          </rPr>
          <t>d##a##dcv#</t>
        </r>
        <r>
          <rPr>
            <sz val="8"/>
            <color indexed="81"/>
            <rFont val="Tahoma"/>
            <family val="2"/>
          </rPr>
          <t xml:space="preserve">
Dense Core Vesicle in the presynaptic axonal varicosity - use circle tool to approximate the circumferance of the vesicle
</t>
        </r>
        <r>
          <rPr>
            <sz val="8"/>
            <color indexed="10"/>
            <rFont val="Tahoma"/>
            <family val="2"/>
          </rPr>
          <t>dcv#</t>
        </r>
        <r>
          <rPr>
            <sz val="8"/>
            <color indexed="81"/>
            <rFont val="Tahoma"/>
            <family val="2"/>
          </rPr>
          <t xml:space="preserve"> - if more than one in the varicosity.
</t>
        </r>
        <r>
          <rPr>
            <sz val="8"/>
            <color indexed="10"/>
            <rFont val="Tahoma"/>
            <family val="2"/>
          </rPr>
          <t>empty</t>
        </r>
        <r>
          <rPr>
            <sz val="8"/>
            <color indexed="81"/>
            <rFont val="Tahoma"/>
            <family val="2"/>
          </rPr>
          <t xml:space="preserve"> - nonoe</t>
        </r>
      </text>
    </comment>
    <comment ref="BD1" authorId="2">
      <text>
        <r>
          <rPr>
            <b/>
            <sz val="8"/>
            <color indexed="81"/>
            <rFont val="Tahoma"/>
            <family val="2"/>
          </rPr>
          <t>Harris, 2004:</t>
        </r>
        <r>
          <rPr>
            <sz val="8"/>
            <color indexed="81"/>
            <rFont val="Tahoma"/>
            <family val="2"/>
          </rPr>
          <t xml:space="preserve">
diameter of DCV
compute from SA of the vesicle - circumferance SA = cir * ST
SA = 2 pi r * ST
SA/(ST*pi) = 2 r = d</t>
        </r>
      </text>
    </comment>
    <comment ref="BE1" authorId="2">
      <text>
        <r>
          <rPr>
            <b/>
            <sz val="8"/>
            <color indexed="81"/>
            <rFont val="Tahoma"/>
            <family val="2"/>
          </rPr>
          <t>Harris, 2004:</t>
        </r>
        <r>
          <rPr>
            <sz val="8"/>
            <color indexed="81"/>
            <rFont val="Tahoma"/>
            <family val="2"/>
          </rPr>
          <t xml:space="preserve">
minimal length from the DCV to the edge of the synaptic active zone defined by the postsynaptic density (PSD) on the presynaptic side.</t>
        </r>
      </text>
    </comment>
    <comment ref="BF1" authorId="2">
      <text>
        <r>
          <rPr>
            <b/>
            <sz val="8"/>
            <color indexed="81"/>
            <rFont val="Tahoma"/>
            <family val="2"/>
          </rPr>
          <t>Harris, 2004:</t>
        </r>
        <r>
          <rPr>
            <sz val="8"/>
            <color indexed="81"/>
            <rFont val="Tahoma"/>
            <family val="2"/>
          </rPr>
          <t xml:space="preserve">
minimal length from the DCV to the plasma membrane (nonsynaptic)</t>
        </r>
      </text>
    </comment>
    <comment ref="BG1" authorId="3">
      <text>
        <r>
          <rPr>
            <b/>
            <sz val="8"/>
            <color indexed="81"/>
            <rFont val="Tahoma"/>
            <family val="2"/>
          </rPr>
          <t>Harris, 2004:
Axon different dendrite multiple synapse bouton</t>
        </r>
        <r>
          <rPr>
            <sz val="8"/>
            <color indexed="81"/>
            <rFont val="Tahoma"/>
            <family val="2"/>
          </rPr>
          <t xml:space="preserve">
n= no
y= yes
inc - incomplete within the series</t>
        </r>
      </text>
    </comment>
    <comment ref="BH1" authorId="0">
      <text>
        <r>
          <rPr>
            <b/>
            <sz val="8"/>
            <color indexed="81"/>
            <rFont val="Tahoma"/>
            <family val="2"/>
          </rPr>
          <t xml:space="preserve">Harris, 2004:
</t>
        </r>
        <r>
          <rPr>
            <sz val="8"/>
            <color indexed="81"/>
            <rFont val="Tahoma"/>
            <family val="2"/>
          </rPr>
          <t>Axon same dendrite multiple synapse bouton
n= no
y= yes
inc - incomplete within the series</t>
        </r>
      </text>
    </comment>
    <comment ref="BI1" authorId="0">
      <text>
        <r>
          <rPr>
            <b/>
            <sz val="8"/>
            <color indexed="81"/>
            <rFont val="Tahoma"/>
            <family val="2"/>
          </rPr>
          <t>Harris, 2004:</t>
        </r>
        <r>
          <rPr>
            <sz val="8"/>
            <color indexed="81"/>
            <rFont val="Tahoma"/>
            <family val="2"/>
          </rPr>
          <t xml:space="preserve">
total number of syns on the bouton
</t>
        </r>
      </text>
    </comment>
    <comment ref="BJ1" authorId="3">
      <text>
        <r>
          <rPr>
            <b/>
            <sz val="8"/>
            <color indexed="81"/>
            <rFont val="Tahoma"/>
            <family val="2"/>
          </rPr>
          <t>Harris, 2004:</t>
        </r>
        <r>
          <rPr>
            <sz val="8"/>
            <color indexed="81"/>
            <rFont val="Tahoma"/>
            <family val="2"/>
          </rPr>
          <t xml:space="preserve">
MSB synapse names:
</t>
        </r>
        <r>
          <rPr>
            <sz val="8"/>
            <color indexed="10"/>
            <rFont val="Tahoma"/>
            <family val="2"/>
          </rPr>
          <t>d##ddmsb##a_z</t>
        </r>
        <r>
          <rPr>
            <sz val="8"/>
            <color indexed="81"/>
            <rFont val="Tahoma"/>
            <family val="2"/>
          </rPr>
          <t xml:space="preserve">
d## - primary dendrite #
</t>
        </r>
        <r>
          <rPr>
            <sz val="8"/>
            <color indexed="10"/>
            <rFont val="Tahoma"/>
            <family val="2"/>
          </rPr>
          <t>ddmsb##</t>
        </r>
        <r>
          <rPr>
            <sz val="8"/>
            <color indexed="81"/>
            <rFont val="Tahoma"/>
            <family val="2"/>
          </rPr>
          <t>= diferent dendrite structure sharing on the MSB, ## matches original protrusion number on the dendrite being traces, letters= &gt; 1 object shares on this MSB
For sdMSBs:</t>
        </r>
        <r>
          <rPr>
            <sz val="8"/>
            <color indexed="10"/>
            <rFont val="Tahoma"/>
            <family val="2"/>
          </rPr>
          <t xml:space="preserve">
d##p##
</t>
        </r>
        <r>
          <rPr>
            <sz val="8"/>
            <color indexed="81"/>
            <rFont val="Tahoma"/>
            <family val="2"/>
          </rPr>
          <t>d## - primary dendrite #</t>
        </r>
        <r>
          <rPr>
            <sz val="8"/>
            <color indexed="10"/>
            <rFont val="Tahoma"/>
            <family val="2"/>
          </rPr>
          <t xml:space="preserve">
p##= protrusion number(s) of the same dendrite</t>
        </r>
      </text>
    </comment>
    <comment ref="BK1" authorId="8">
      <text>
        <r>
          <rPr>
            <b/>
            <sz val="8"/>
            <color indexed="81"/>
            <rFont val="Tahoma"/>
            <family val="2"/>
          </rPr>
          <t>Harris 2004:</t>
        </r>
        <r>
          <rPr>
            <sz val="8"/>
            <color indexed="81"/>
            <rFont val="Tahoma"/>
            <family val="2"/>
          </rPr>
          <t xml:space="preserve">
</t>
        </r>
        <r>
          <rPr>
            <sz val="8"/>
            <color indexed="10"/>
            <rFont val="Tahoma"/>
            <family val="2"/>
          </rPr>
          <t>d##spule##a_y
d## den number
spule## - protrusion ##
a_y - different spinules on same spine</t>
        </r>
      </text>
    </comment>
    <comment ref="BL1" authorId="8">
      <text>
        <r>
          <rPr>
            <b/>
            <sz val="8"/>
            <color indexed="81"/>
            <rFont val="Tahoma"/>
            <family val="2"/>
          </rPr>
          <t>Harris 2004:</t>
        </r>
        <r>
          <rPr>
            <sz val="8"/>
            <color indexed="81"/>
            <rFont val="Tahoma"/>
            <family val="2"/>
          </rPr>
          <t xml:space="preserve">
Identify spinule type by location:
h-pax - spine head to presyn axon
h-nax - sp head to neighboring ax
n-pax - spneck to  pre axon
n-nax - spneck to neighboring axon
h-astro - sphead to astro. proc.
n-astro - spneck to astro. proc.</t>
        </r>
      </text>
    </comment>
    <comment ref="BM1" authorId="8">
      <text>
        <r>
          <rPr>
            <b/>
            <sz val="8"/>
            <color indexed="81"/>
            <rFont val="Tahoma"/>
            <family val="2"/>
          </rPr>
          <t>Harris 2004:</t>
        </r>
        <r>
          <rPr>
            <sz val="8"/>
            <color indexed="81"/>
            <rFont val="Tahoma"/>
            <family val="2"/>
          </rPr>
          <t xml:space="preserve">
Is the spinule coated?
Yes
no
</t>
        </r>
      </text>
    </comment>
    <comment ref="BN1" authorId="8">
      <text>
        <r>
          <rPr>
            <b/>
            <sz val="8"/>
            <color indexed="81"/>
            <rFont val="Tahoma"/>
            <family val="2"/>
          </rPr>
          <t>Harris 2004:</t>
        </r>
        <r>
          <rPr>
            <sz val="8"/>
            <color indexed="81"/>
            <rFont val="Tahoma"/>
            <family val="2"/>
          </rPr>
          <t xml:space="preserve">
location of spinule coat
ce- cyto side of englufing struc.
</t>
        </r>
        <r>
          <rPr>
            <sz val="8"/>
            <color indexed="10"/>
            <rFont val="Tahoma"/>
            <family val="2"/>
          </rPr>
          <t>Other?</t>
        </r>
      </text>
    </comment>
    <comment ref="BO1" authorId="2">
      <text>
        <r>
          <rPr>
            <b/>
            <sz val="8"/>
            <color indexed="81"/>
            <rFont val="Tahoma"/>
            <family val="2"/>
          </rPr>
          <t>Harris, 2004:</t>
        </r>
        <r>
          <rPr>
            <sz val="8"/>
            <color indexed="81"/>
            <rFont val="Tahoma"/>
            <family val="2"/>
          </rPr>
          <t xml:space="preserve">
Is there astrocyte at the synaptic cleft?
yes
no
inc</t>
        </r>
      </text>
    </comment>
    <comment ref="BP1" authorId="0">
      <text>
        <r>
          <rPr>
            <b/>
            <sz val="8"/>
            <color indexed="81"/>
            <rFont val="Tahoma"/>
            <family val="2"/>
          </rPr>
          <t>Harris, 2004:</t>
        </r>
        <r>
          <rPr>
            <sz val="8"/>
            <color indexed="81"/>
            <rFont val="Tahoma"/>
            <family val="2"/>
          </rPr>
          <t xml:space="preserve">
</t>
        </r>
        <r>
          <rPr>
            <sz val="8"/>
            <color indexed="10"/>
            <rFont val="Tahoma"/>
            <family val="2"/>
          </rPr>
          <t>d##astroCL##</t>
        </r>
        <r>
          <rPr>
            <sz val="8"/>
            <color indexed="81"/>
            <rFont val="Tahoma"/>
            <family val="2"/>
          </rPr>
          <t xml:space="preserve">
d## - dendrite number
astroCL## - portion of astrocytic processes at the cleft of a synapse on protrusion ##
</t>
        </r>
      </text>
    </comment>
    <comment ref="BQ1" authorId="10">
      <text>
        <r>
          <rPr>
            <b/>
            <sz val="8"/>
            <color indexed="81"/>
            <rFont val="Tahoma"/>
            <family val="2"/>
          </rPr>
          <t>mwitcher:</t>
        </r>
        <r>
          <rPr>
            <sz val="8"/>
            <color indexed="81"/>
            <rFont val="Tahoma"/>
            <family val="2"/>
          </rPr>
          <t xml:space="preserve">
Measure Flat area of the Astro at the synaptic cleft edges.  DO NOT include pre/post synaptic surfaces of the cleft.
</t>
        </r>
      </text>
    </comment>
    <comment ref="BR1" authorId="10">
      <text>
        <r>
          <rPr>
            <b/>
            <sz val="8"/>
            <color indexed="81"/>
            <rFont val="Tahoma"/>
            <family val="2"/>
          </rPr>
          <t>mwitcher:</t>
        </r>
        <r>
          <rPr>
            <sz val="8"/>
            <color indexed="81"/>
            <rFont val="Tahoma"/>
            <family val="2"/>
          </rPr>
          <t xml:space="preserve">
Measure Flat area of the synaptic cleft edges, where NT could escape.  DO NOT include pre/post synaptic surfaces of the cleft.
</t>
        </r>
      </text>
    </comment>
    <comment ref="BS1" authorId="2">
      <text>
        <r>
          <rPr>
            <b/>
            <sz val="8"/>
            <color indexed="81"/>
            <rFont val="Tahoma"/>
            <family val="2"/>
          </rPr>
          <t>Harris, 2004:</t>
        </r>
        <r>
          <rPr>
            <sz val="8"/>
            <color indexed="81"/>
            <rFont val="Tahoma"/>
            <family val="2"/>
          </rPr>
          <t xml:space="preserve">
compute percentage of the synaptic cleft opening that has astrocytic process along it.
measure interface Surface Area (SA) or FA - if some of it is cut enface at the edges of the cleft where it opens to Extracellular space.</t>
        </r>
      </text>
    </comment>
    <comment ref="BT1" authorId="2">
      <text>
        <r>
          <rPr>
            <b/>
            <sz val="8"/>
            <color indexed="81"/>
            <rFont val="Tahoma"/>
            <family val="2"/>
          </rPr>
          <t>Harris, 2004:</t>
        </r>
        <r>
          <rPr>
            <sz val="8"/>
            <color indexed="81"/>
            <rFont val="Tahoma"/>
            <family val="2"/>
          </rPr>
          <t xml:space="preserve">
Is there astrocyte along the presynaptic axonal bouton?
yes
no
inc</t>
        </r>
      </text>
    </comment>
    <comment ref="BU1" authorId="0">
      <text>
        <r>
          <rPr>
            <b/>
            <sz val="8"/>
            <color indexed="81"/>
            <rFont val="Tahoma"/>
            <family val="2"/>
          </rPr>
          <t>Harris, 2004:</t>
        </r>
        <r>
          <rPr>
            <sz val="8"/>
            <color indexed="81"/>
            <rFont val="Tahoma"/>
            <family val="2"/>
          </rPr>
          <t xml:space="preserve">
</t>
        </r>
        <r>
          <rPr>
            <sz val="8"/>
            <color indexed="10"/>
            <rFont val="Tahoma"/>
            <family val="2"/>
          </rPr>
          <t>d##astropre##</t>
        </r>
        <r>
          <rPr>
            <sz val="8"/>
            <color indexed="81"/>
            <rFont val="Tahoma"/>
            <family val="2"/>
          </rPr>
          <t xml:space="preserve">
d## - dendrite number
astropre## - portion of astrocytic processes behind cleft on the axonal bouton of a synapse on protrusion ##
</t>
        </r>
      </text>
    </comment>
    <comment ref="BV1" authorId="10">
      <text>
        <r>
          <rPr>
            <b/>
            <sz val="8"/>
            <color indexed="81"/>
            <rFont val="Tahoma"/>
            <family val="2"/>
          </rPr>
          <t>mwitcher:</t>
        </r>
        <r>
          <rPr>
            <sz val="8"/>
            <color indexed="81"/>
            <rFont val="Tahoma"/>
            <family val="2"/>
          </rPr>
          <t xml:space="preserve">
This is flat area measurement of the presynaptic axonal varicosity for the named protrusion
</t>
        </r>
      </text>
    </comment>
    <comment ref="BW1" authorId="2">
      <text>
        <r>
          <rPr>
            <b/>
            <sz val="8"/>
            <color indexed="81"/>
            <rFont val="Tahoma"/>
            <family val="2"/>
          </rPr>
          <t>Harris, 2004:</t>
        </r>
        <r>
          <rPr>
            <sz val="8"/>
            <color indexed="81"/>
            <rFont val="Tahoma"/>
            <family val="2"/>
          </rPr>
          <t xml:space="preserve">
compute percentage of the bouton surface area has astrocytic process
measure interface Surface Area (SA) or FA - if some of it is cut enface.</t>
        </r>
      </text>
    </comment>
    <comment ref="BX1" authorId="2">
      <text>
        <r>
          <rPr>
            <b/>
            <sz val="8"/>
            <color indexed="81"/>
            <rFont val="Tahoma"/>
            <family val="2"/>
          </rPr>
          <t>Harris, 2004:</t>
        </r>
        <r>
          <rPr>
            <sz val="8"/>
            <color indexed="81"/>
            <rFont val="Tahoma"/>
            <family val="2"/>
          </rPr>
          <t xml:space="preserve">
Is there astrocyte along the surface area of the postsynaptic structure?
yes
no
inc</t>
        </r>
      </text>
    </comment>
    <comment ref="BY1" authorId="10">
      <text>
        <r>
          <rPr>
            <b/>
            <sz val="8"/>
            <color indexed="81"/>
            <rFont val="Tahoma"/>
            <family val="2"/>
          </rPr>
          <t>mwitcher:</t>
        </r>
        <r>
          <rPr>
            <sz val="8"/>
            <color indexed="81"/>
            <rFont val="Tahoma"/>
            <family val="2"/>
          </rPr>
          <t xml:space="preserve">
d##astropost##
d## - dendrite number
astropost## - portion of astrocytic processes behind cleft on the dendriticspine head or neck of a synapse on protrusion ##
</t>
        </r>
      </text>
    </comment>
    <comment ref="BZ1" authorId="10">
      <text>
        <r>
          <rPr>
            <b/>
            <sz val="8"/>
            <color indexed="81"/>
            <rFont val="Tahoma"/>
            <family val="2"/>
          </rPr>
          <t>mwitcher:</t>
        </r>
        <r>
          <rPr>
            <sz val="8"/>
            <color indexed="81"/>
            <rFont val="Tahoma"/>
            <family val="2"/>
          </rPr>
          <t xml:space="preserve">
This is flat area measurement of the postsynaptic spine head/neck for the named protrusion </t>
        </r>
      </text>
    </comment>
    <comment ref="CA1" authorId="2">
      <text>
        <r>
          <rPr>
            <b/>
            <sz val="8"/>
            <color indexed="81"/>
            <rFont val="Tahoma"/>
            <family val="2"/>
          </rPr>
          <t>Harris, 2004:</t>
        </r>
        <r>
          <rPr>
            <sz val="8"/>
            <color indexed="81"/>
            <rFont val="Tahoma"/>
            <family val="2"/>
          </rPr>
          <t xml:space="preserve">
compute percentage of the postsynatpic surface area has astrocytic process along it.
measure interface Surface Area (SA) or FA - if some of it is cut enface.</t>
        </r>
      </text>
    </comment>
    <comment ref="A2" authorId="11">
      <text>
        <r>
          <rPr>
            <b/>
            <sz val="8"/>
            <color indexed="81"/>
            <rFont val="Tahoma"/>
            <family val="2"/>
          </rPr>
          <t>Harris, Jul2004:</t>
        </r>
        <r>
          <rPr>
            <sz val="8"/>
            <color indexed="81"/>
            <rFont val="Tahoma"/>
            <family val="2"/>
          </rPr>
          <t xml:space="preserve">
Dendrite name
d##
</t>
        </r>
      </text>
    </comment>
    <comment ref="A3" authorId="11">
      <text>
        <r>
          <rPr>
            <b/>
            <sz val="8"/>
            <color indexed="81"/>
            <rFont val="Tahoma"/>
            <family val="2"/>
          </rPr>
          <t>Harris, Jul2004:</t>
        </r>
        <r>
          <rPr>
            <sz val="8"/>
            <color indexed="81"/>
            <rFont val="Tahoma"/>
            <family val="2"/>
          </rPr>
          <t xml:space="preserve">
study name
</t>
        </r>
      </text>
    </comment>
    <comment ref="A4" authorId="11">
      <text>
        <r>
          <rPr>
            <b/>
            <sz val="8"/>
            <color indexed="81"/>
            <rFont val="Tahoma"/>
            <family val="2"/>
          </rPr>
          <t>Harris, Jul2004:</t>
        </r>
        <r>
          <rPr>
            <sz val="8"/>
            <color indexed="81"/>
            <rFont val="Tahoma"/>
            <family val="2"/>
          </rPr>
          <t xml:space="preserve">
initials of people performing the reconstructions
</t>
        </r>
      </text>
    </comment>
    <comment ref="A5" authorId="11">
      <text>
        <r>
          <rPr>
            <b/>
            <sz val="8"/>
            <color indexed="81"/>
            <rFont val="Tahoma"/>
            <family val="2"/>
          </rPr>
          <t>Harris, Jul2004:</t>
        </r>
        <r>
          <rPr>
            <sz val="8"/>
            <color indexed="81"/>
            <rFont val="Tahoma"/>
            <family val="2"/>
          </rPr>
          <t xml:space="preserve">
Dates of dendrite analyses</t>
        </r>
      </text>
    </comment>
    <comment ref="A6" authorId="11">
      <text>
        <r>
          <rPr>
            <b/>
            <sz val="8"/>
            <color indexed="81"/>
            <rFont val="Tahoma"/>
            <family val="2"/>
          </rPr>
          <t>Harris, Jul2004:</t>
        </r>
        <r>
          <rPr>
            <sz val="8"/>
            <color indexed="81"/>
            <rFont val="Tahoma"/>
            <family val="2"/>
          </rPr>
          <t xml:space="preserve">
series code name
</t>
        </r>
      </text>
    </comment>
    <comment ref="A7" authorId="0">
      <text>
        <r>
          <rPr>
            <b/>
            <sz val="8"/>
            <color indexed="81"/>
            <rFont val="Tahoma"/>
            <family val="2"/>
          </rPr>
          <t>Harris, Jul2004:</t>
        </r>
        <r>
          <rPr>
            <sz val="8"/>
            <color indexed="81"/>
            <rFont val="Tahoma"/>
            <family val="2"/>
          </rPr>
          <t xml:space="preserve">
Once analysis is complete, provide the decoded information below</t>
        </r>
      </text>
    </comment>
    <comment ref="A8" authorId="0">
      <text>
        <r>
          <rPr>
            <b/>
            <sz val="8"/>
            <color indexed="81"/>
            <rFont val="Tahoma"/>
            <family val="2"/>
          </rPr>
          <t>Harris, Jul2004:</t>
        </r>
        <r>
          <rPr>
            <sz val="8"/>
            <color indexed="81"/>
            <rFont val="Tahoma"/>
            <family val="2"/>
          </rPr>
          <t xml:space="preserve">
experiment number</t>
        </r>
      </text>
    </comment>
    <comment ref="A9" authorId="0">
      <text>
        <r>
          <rPr>
            <b/>
            <sz val="8"/>
            <color indexed="81"/>
            <rFont val="Tahoma"/>
            <family val="2"/>
          </rPr>
          <t>Harris, Jul2004:</t>
        </r>
        <r>
          <rPr>
            <sz val="8"/>
            <color indexed="81"/>
            <rFont val="Tahoma"/>
            <family val="2"/>
          </rPr>
          <t xml:space="preserve">
Experimental condition
</t>
        </r>
      </text>
    </comment>
    <comment ref="A10" authorId="8">
      <text>
        <r>
          <rPr>
            <b/>
            <sz val="8"/>
            <color indexed="81"/>
            <rFont val="Tahoma"/>
            <family val="2"/>
          </rPr>
          <t>Harris 2004:</t>
        </r>
        <r>
          <rPr>
            <sz val="8"/>
            <color indexed="81"/>
            <rFont val="Tahoma"/>
            <family val="2"/>
          </rPr>
          <t xml:space="preserve">
See comments on those with a pink fill and do what is in the comment.</t>
        </r>
      </text>
    </comment>
  </commentList>
</comments>
</file>

<file path=xl/comments11.xml><?xml version="1.0" encoding="utf-8"?>
<comments xmlns="http://schemas.openxmlformats.org/spreadsheetml/2006/main">
  <authors>
    <author>Kristen M Harris</author>
    <author>harrisk</author>
    <author>Harris, 2004</author>
    <author>Kristen Harris</author>
    <author>John Fiala</author>
    <author>Harris, Jul2004</author>
    <author>jsalgado</author>
    <author>Jen Bourne</author>
    <author>Harris 2004</author>
    <author>mwitcher</author>
    <author>bshi</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B1" authorId="0">
      <text>
        <r>
          <rPr>
            <b/>
            <sz val="8"/>
            <color indexed="81"/>
            <rFont val="Tahoma"/>
            <family val="2"/>
          </rPr>
          <t>Harris, 2004:</t>
        </r>
        <r>
          <rPr>
            <sz val="8"/>
            <color indexed="81"/>
            <rFont val="Tahoma"/>
            <family val="2"/>
          </rPr>
          <t xml:space="preserve">
</t>
        </r>
        <r>
          <rPr>
            <b/>
            <sz val="8"/>
            <color indexed="81"/>
            <rFont val="Tahoma"/>
            <family val="2"/>
          </rPr>
          <t>Dendrite Section Range:</t>
        </r>
        <r>
          <rPr>
            <sz val="8"/>
            <color indexed="81"/>
            <rFont val="Tahoma"/>
            <family val="2"/>
          </rPr>
          <t xml:space="preserve">  first - first section number
last - last section number
over which the spines connected to the dendrite are complete within the series.  An incomplete protrusion in the middles of the series is simply marked "inc" and the rest of the dendrite completed -- especially for nearest neighbor analyses.
</t>
        </r>
      </text>
    </comment>
    <comment ref="C1" authorId="0">
      <text>
        <r>
          <rPr>
            <b/>
            <sz val="8"/>
            <color indexed="81"/>
            <rFont val="Tahoma"/>
            <family val="2"/>
          </rPr>
          <t>Harris,2004:</t>
        </r>
        <r>
          <rPr>
            <sz val="8"/>
            <color indexed="81"/>
            <rFont val="Tahoma"/>
            <family val="2"/>
          </rPr>
          <t xml:space="preserve">
</t>
        </r>
        <r>
          <rPr>
            <b/>
            <sz val="8"/>
            <color indexed="81"/>
            <rFont val="Tahoma"/>
            <family val="2"/>
          </rPr>
          <t>Dendrite Length:</t>
        </r>
        <r>
          <rPr>
            <sz val="8"/>
            <color indexed="81"/>
            <rFont val="Tahoma"/>
            <family val="2"/>
          </rPr>
          <t xml:space="preserve"> 
Average in top row
Enter Each of three or more z length values from RECONSTRUCT and use to compute average segment length
</t>
        </r>
      </text>
    </comment>
    <comment ref="D1" authorId="1">
      <text>
        <r>
          <rPr>
            <b/>
            <sz val="8"/>
            <color indexed="81"/>
            <rFont val="Tahoma"/>
            <family val="2"/>
          </rPr>
          <t>Harris, 2004:</t>
        </r>
        <r>
          <rPr>
            <sz val="8"/>
            <color indexed="81"/>
            <rFont val="Tahoma"/>
            <family val="2"/>
          </rPr>
          <t xml:space="preserve">
</t>
        </r>
        <r>
          <rPr>
            <sz val="8"/>
            <color indexed="10"/>
            <rFont val="Tahoma"/>
            <family val="2"/>
          </rPr>
          <t>d##rs##</t>
        </r>
        <r>
          <rPr>
            <sz val="8"/>
            <color indexed="81"/>
            <rFont val="Tahoma"/>
            <family val="2"/>
          </rPr>
          <t xml:space="preserve">
Shaft Polyribosomes more than 0.1 um from a protrusion origin or shaftsyn.</t>
        </r>
      </text>
    </comment>
    <comment ref="E1" authorId="0">
      <text>
        <r>
          <rPr>
            <b/>
            <sz val="8"/>
            <color indexed="81"/>
            <rFont val="Tahoma"/>
            <family val="2"/>
          </rPr>
          <t>Harris, 2004:</t>
        </r>
        <r>
          <rPr>
            <sz val="8"/>
            <color indexed="81"/>
            <rFont val="Tahoma"/>
            <family val="2"/>
          </rPr>
          <t xml:space="preserve">
section number number on which a ShPR first appears</t>
        </r>
      </text>
    </comment>
    <comment ref="F1" authorId="0">
      <text>
        <r>
          <rPr>
            <b/>
            <sz val="8"/>
            <color indexed="81"/>
            <rFont val="Tahoma"/>
            <family val="2"/>
          </rPr>
          <t>Harris,2004:</t>
        </r>
        <r>
          <rPr>
            <sz val="8"/>
            <color indexed="81"/>
            <rFont val="Tahoma"/>
            <family val="2"/>
          </rPr>
          <t xml:space="preserve">
Number of ribosomes in the shaft polyribosome</t>
        </r>
      </text>
    </comment>
    <comment ref="G1" authorId="2">
      <text>
        <r>
          <rPr>
            <b/>
            <sz val="8"/>
            <color indexed="81"/>
            <rFont val="Tahoma"/>
            <family val="2"/>
          </rPr>
          <t>Harris, 2004:</t>
        </r>
        <r>
          <rPr>
            <sz val="8"/>
            <color indexed="81"/>
            <rFont val="Tahoma"/>
            <family val="2"/>
          </rPr>
          <t xml:space="preserve">
</t>
        </r>
        <r>
          <rPr>
            <sz val="8"/>
            <color indexed="10"/>
            <rFont val="Tahoma"/>
            <family val="2"/>
          </rPr>
          <t>d##shendo##</t>
        </r>
        <r>
          <rPr>
            <sz val="8"/>
            <color indexed="81"/>
            <rFont val="Tahoma"/>
            <family val="2"/>
          </rPr>
          <t xml:space="preserve">
Endosomal structures in the dendritic shaft
</t>
        </r>
      </text>
    </comment>
    <comment ref="H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1" authorId="3">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1" authorId="4">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K1" authorId="4">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L1" authorId="1">
      <text>
        <r>
          <rPr>
            <b/>
            <sz val="8"/>
            <color indexed="81"/>
            <rFont val="Tahoma"/>
            <family val="2"/>
          </rPr>
          <t>Harris, 2004:</t>
        </r>
        <r>
          <rPr>
            <sz val="8"/>
            <color indexed="81"/>
            <rFont val="Tahoma"/>
            <family val="2"/>
          </rPr>
          <t xml:space="preserve">
</t>
        </r>
        <r>
          <rPr>
            <sz val="8"/>
            <color indexed="10"/>
            <rFont val="Tahoma"/>
            <family val="2"/>
          </rPr>
          <t>d##plin##</t>
        </r>
        <r>
          <rPr>
            <sz val="8"/>
            <color indexed="81"/>
            <rFont val="Tahoma"/>
            <family val="2"/>
          </rPr>
          <t xml:space="preserve">
Stamp first section of spine origin in the middle of dendrite using this name for the linear nearest neighbor analysis -
</t>
        </r>
        <r>
          <rPr>
            <sz val="8"/>
            <color indexed="10"/>
            <rFont val="Tahoma"/>
            <family val="2"/>
          </rPr>
          <t>Compute:</t>
        </r>
        <r>
          <rPr>
            <sz val="8"/>
            <color indexed="81"/>
            <rFont val="Tahoma"/>
            <family val="2"/>
          </rPr>
          <t xml:space="preserve">
Linear Distance between neighboring protrusions (spines, synapses, nonsynprotrusions)
measured betweenthe d##p##lin stamps.
Obtain from Reconstruct</t>
        </r>
      </text>
    </comment>
    <comment ref="M1" authorId="5">
      <text>
        <r>
          <rPr>
            <b/>
            <sz val="8"/>
            <color indexed="81"/>
            <rFont val="Tahoma"/>
            <family val="2"/>
          </rPr>
          <t>Harris, 2004:</t>
        </r>
        <r>
          <rPr>
            <sz val="8"/>
            <color indexed="81"/>
            <rFont val="Tahoma"/>
            <family val="2"/>
          </rPr>
          <t xml:space="preserve">
Cytoplasmic Distance between neighboring protrusions (spines, synapses, nonsynprotrusions)
measured between </t>
        </r>
        <r>
          <rPr>
            <sz val="8"/>
            <color indexed="10"/>
            <rFont val="Tahoma"/>
            <family val="2"/>
          </rPr>
          <t>d##porg##</t>
        </r>
        <r>
          <rPr>
            <sz val="8"/>
            <color indexed="81"/>
            <rFont val="Tahoma"/>
            <family val="2"/>
          </rPr>
          <t xml:space="preserve"> stamps as being about the middle of the origin
Obtain from Reconstruct</t>
        </r>
      </text>
    </comment>
    <comment ref="N1" authorId="3">
      <text>
        <r>
          <rPr>
            <b/>
            <sz val="8"/>
            <color indexed="81"/>
            <rFont val="Tahoma"/>
            <family val="2"/>
          </rPr>
          <t xml:space="preserve">Harris, 2004:
</t>
        </r>
        <r>
          <rPr>
            <b/>
            <sz val="8"/>
            <color indexed="10"/>
            <rFont val="Tahoma"/>
            <family val="2"/>
          </rPr>
          <t xml:space="preserve">d##plen##
</t>
        </r>
        <r>
          <rPr>
            <b/>
            <sz val="8"/>
            <color indexed="81"/>
            <rFont val="Tahoma"/>
            <family val="2"/>
          </rPr>
          <t xml:space="preserve">
</t>
        </r>
        <r>
          <rPr>
            <sz val="8"/>
            <color indexed="81"/>
            <rFont val="Tahoma"/>
            <family val="2"/>
          </rPr>
          <t>z-length distance from spine origin to its longest length
enter 0 for shaftsyns</t>
        </r>
      </text>
    </comment>
    <comment ref="O1" authorId="5">
      <text>
        <r>
          <rPr>
            <b/>
            <sz val="8"/>
            <color indexed="81"/>
            <rFont val="Tahoma"/>
            <family val="2"/>
          </rPr>
          <t>Harris, 2004:</t>
        </r>
        <r>
          <rPr>
            <sz val="8"/>
            <color indexed="81"/>
            <rFont val="Tahoma"/>
            <family val="2"/>
          </rPr>
          <t xml:space="preserve">
</t>
        </r>
        <r>
          <rPr>
            <b/>
            <sz val="8"/>
            <color indexed="10"/>
            <rFont val="Tahoma"/>
            <family val="2"/>
          </rPr>
          <t>d##plenSyn##</t>
        </r>
        <r>
          <rPr>
            <sz val="8"/>
            <color indexed="81"/>
            <rFont val="Tahoma"/>
            <family val="2"/>
          </rPr>
          <t xml:space="preserve">
z-length distance from spine origin to the middle of the PSD
enter 0 for shaftsyns</t>
        </r>
      </text>
    </comment>
    <comment ref="P1" authorId="6">
      <text>
        <r>
          <rPr>
            <b/>
            <sz val="8"/>
            <color indexed="81"/>
            <rFont val="Tahoma"/>
            <family val="2"/>
          </rPr>
          <t>jsalgado:</t>
        </r>
        <r>
          <rPr>
            <sz val="8"/>
            <color indexed="10"/>
            <rFont val="Tahoma"/>
            <family val="2"/>
          </rPr>
          <t xml:space="preserve">
den##ser##
</t>
        </r>
        <r>
          <rPr>
            <sz val="8"/>
            <color indexed="81"/>
            <rFont val="Tahoma"/>
            <family val="2"/>
          </rPr>
          <t>den number and ser = prot number</t>
        </r>
      </text>
    </comment>
    <comment ref="Q1" authorId="6">
      <text>
        <r>
          <rPr>
            <b/>
            <sz val="8"/>
            <color indexed="81"/>
            <rFont val="Tahoma"/>
            <family val="2"/>
          </rPr>
          <t>jsalgado:</t>
        </r>
        <r>
          <rPr>
            <sz val="8"/>
            <color indexed="81"/>
            <rFont val="Tahoma"/>
            <family val="2"/>
          </rPr>
          <t xml:space="preserve">
TV -- tubulovesicular compartment in the spine?
Yes
no</t>
        </r>
      </text>
    </comment>
    <comment ref="R1" authorId="6">
      <text>
        <r>
          <rPr>
            <b/>
            <sz val="8"/>
            <color indexed="81"/>
            <rFont val="Tahoma"/>
            <family val="2"/>
          </rPr>
          <t>jsalgado:</t>
        </r>
        <r>
          <rPr>
            <sz val="8"/>
            <color indexed="81"/>
            <rFont val="Tahoma"/>
            <family val="2"/>
          </rPr>
          <t xml:space="preserve">
Harris, 2004:
Endosomes:
d##eh## - in head of protru##
d##en## - in neck of protru##
d##eb## - w/in 0.1 um of
        base of protru##
        or a shaft synapse
Note separate column for shaft endo(ShEndo) that is not w/in 0.1 um of a spine base or shaft synapse</t>
        </r>
      </text>
    </comment>
    <comment ref="S1" authorId="6">
      <text>
        <r>
          <rPr>
            <b/>
            <sz val="8"/>
            <color indexed="81"/>
            <rFont val="Tahoma"/>
            <family val="2"/>
          </rPr>
          <t>jsalgado:</t>
        </r>
        <r>
          <rPr>
            <sz val="8"/>
            <color indexed="81"/>
            <rFont val="Tahoma"/>
            <family val="2"/>
          </rPr>
          <t xml:space="preserve">
In Reconstruct named as </t>
        </r>
        <r>
          <rPr>
            <sz val="8"/>
            <color indexed="10"/>
            <rFont val="Tahoma"/>
            <family val="2"/>
          </rPr>
          <t>d##p##cv##</t>
        </r>
        <r>
          <rPr>
            <sz val="8"/>
            <color indexed="81"/>
            <rFont val="Tahoma"/>
            <family val="2"/>
          </rPr>
          <t xml:space="preserve">
</t>
        </r>
        <r>
          <rPr>
            <b/>
            <sz val="8"/>
            <color indexed="81"/>
            <rFont val="Tahoma"/>
            <family val="2"/>
          </rPr>
          <t xml:space="preserve">cp </t>
        </r>
        <r>
          <rPr>
            <sz val="8"/>
            <color indexed="81"/>
            <rFont val="Tahoma"/>
            <family val="2"/>
          </rPr>
          <t xml:space="preserve">     - coated pit
</t>
        </r>
        <r>
          <rPr>
            <b/>
            <sz val="8"/>
            <color indexed="81"/>
            <rFont val="Tahoma"/>
            <family val="2"/>
          </rPr>
          <t xml:space="preserve">cv  </t>
        </r>
        <r>
          <rPr>
            <sz val="8"/>
            <color indexed="81"/>
            <rFont val="Tahoma"/>
            <family val="2"/>
          </rPr>
          <t xml:space="preserve">    - coated vesicle (cytoplasmic coat of spoke-like protrusions,elliptical with gray interior, 55-75nm diam)
</t>
        </r>
        <r>
          <rPr>
            <b/>
            <sz val="8"/>
            <color indexed="81"/>
            <rFont val="Tahoma"/>
            <family val="2"/>
          </rPr>
          <t xml:space="preserve">lv </t>
        </r>
        <r>
          <rPr>
            <sz val="8"/>
            <color indexed="81"/>
            <rFont val="Tahoma"/>
            <family val="2"/>
          </rPr>
          <t xml:space="preserve">      - large smooth vesicle (gray interior with smooth outer  membrane, 55-95nm diam)
</t>
        </r>
        <r>
          <rPr>
            <b/>
            <sz val="8"/>
            <color indexed="81"/>
            <rFont val="Tahoma"/>
            <family val="2"/>
          </rPr>
          <t>te</t>
        </r>
        <r>
          <rPr>
            <sz val="8"/>
            <color indexed="81"/>
            <rFont val="Tahoma"/>
            <family val="2"/>
          </rPr>
          <t xml:space="preserve">       - tubule (uniform dia, dark interior, 90-740nm long)
</t>
        </r>
        <r>
          <rPr>
            <b/>
            <sz val="8"/>
            <color indexed="81"/>
            <rFont val="Tahoma"/>
            <family val="2"/>
          </rPr>
          <t>mvb</t>
        </r>
        <r>
          <rPr>
            <sz val="8"/>
            <color indexed="81"/>
            <rFont val="Tahoma"/>
            <family val="2"/>
          </rPr>
          <t xml:space="preserve">   - multivesicular body (~spherical containing variable # of    internal vesicles, 150-340nm diam)
</t>
        </r>
        <r>
          <rPr>
            <b/>
            <sz val="8"/>
            <color indexed="81"/>
            <rFont val="Tahoma"/>
            <family val="2"/>
          </rPr>
          <t>sv</t>
        </r>
        <r>
          <rPr>
            <sz val="8"/>
            <color indexed="81"/>
            <rFont val="Tahoma"/>
            <family val="2"/>
          </rPr>
          <t xml:space="preserve">      - small vesicle (spherical, 40-60nm diam)
</t>
        </r>
        <r>
          <rPr>
            <b/>
            <sz val="8"/>
            <color indexed="81"/>
            <rFont val="Tahoma"/>
            <family val="2"/>
          </rPr>
          <t>av</t>
        </r>
        <r>
          <rPr>
            <sz val="8"/>
            <color indexed="81"/>
            <rFont val="Tahoma"/>
            <family val="2"/>
          </rPr>
          <t xml:space="preserve">      - amorphous vesicle (not spherical, irregular shape, electron-lucent interior)
</t>
        </r>
        <r>
          <rPr>
            <b/>
            <sz val="8"/>
            <color indexed="81"/>
            <rFont val="Tahoma"/>
            <family val="2"/>
          </rPr>
          <t>cplx</t>
        </r>
        <r>
          <rPr>
            <sz val="8"/>
            <color indexed="81"/>
            <rFont val="Tahoma"/>
            <family val="2"/>
          </rPr>
          <t xml:space="preserve">   - sorting complex (composed of mvb with attached tubule)
</t>
        </r>
        <r>
          <rPr>
            <b/>
            <sz val="8"/>
            <color indexed="81"/>
            <rFont val="Tahoma"/>
            <family val="2"/>
          </rPr>
          <t>avc</t>
        </r>
        <r>
          <rPr>
            <sz val="8"/>
            <color indexed="81"/>
            <rFont val="Tahoma"/>
            <family val="2"/>
          </rPr>
          <t xml:space="preserve">    - amorphous vesicular clump (two or more av's)  
</t>
        </r>
      </text>
    </comment>
    <comment ref="T1" authorId="6">
      <text>
        <r>
          <rPr>
            <b/>
            <sz val="8"/>
            <color indexed="81"/>
            <rFont val="Tahoma"/>
            <family val="2"/>
          </rPr>
          <t>jsalgado:</t>
        </r>
        <r>
          <rPr>
            <sz val="8"/>
            <color indexed="81"/>
            <rFont val="Tahoma"/>
            <family val="2"/>
          </rPr>
          <t xml:space="preserve">
h - spine head
n - spine neck
b- spine base</t>
        </r>
      </text>
    </comment>
    <comment ref="U1" authorId="6">
      <text>
        <r>
          <rPr>
            <b/>
            <sz val="8"/>
            <color indexed="81"/>
            <rFont val="Tahoma"/>
            <family val="2"/>
          </rPr>
          <t>jsalgado:</t>
        </r>
        <r>
          <rPr>
            <sz val="8"/>
            <color indexed="81"/>
            <rFont val="Tahoma"/>
            <family val="2"/>
          </rPr>
          <t xml:space="preserve">
distance to nearest SC in shaft - stamp the sorting complex linear</t>
        </r>
      </text>
    </comment>
    <comment ref="V1" authorId="7">
      <text>
        <r>
          <rPr>
            <b/>
            <sz val="8"/>
            <color indexed="81"/>
            <rFont val="Tahoma"/>
            <family val="2"/>
          </rPr>
          <t>Jen Bourne:</t>
        </r>
        <r>
          <rPr>
            <sz val="8"/>
            <color indexed="81"/>
            <rFont val="Tahoma"/>
            <family val="2"/>
          </rPr>
          <t xml:space="preserve">
d##p##dia
Measure the diameter of spine head at widest point.</t>
        </r>
      </text>
    </comment>
    <comment ref="W1" authorId="3">
      <text>
        <r>
          <rPr>
            <b/>
            <sz val="8"/>
            <color indexed="81"/>
            <rFont val="Tahoma"/>
            <family val="2"/>
          </rPr>
          <t>Harris, 2004:</t>
        </r>
        <r>
          <rPr>
            <sz val="8"/>
            <color indexed="81"/>
            <rFont val="Tahoma"/>
            <family val="2"/>
          </rPr>
          <t xml:space="preserve">
</t>
        </r>
        <r>
          <rPr>
            <b/>
            <sz val="8"/>
            <color indexed="81"/>
            <rFont val="Tahoma"/>
            <family val="2"/>
          </rPr>
          <t>Polyribosomes:</t>
        </r>
        <r>
          <rPr>
            <sz val="8"/>
            <color indexed="81"/>
            <rFont val="Tahoma"/>
            <family val="2"/>
          </rPr>
          <t xml:space="preserve">
</t>
        </r>
        <r>
          <rPr>
            <sz val="8"/>
            <color indexed="10"/>
            <rFont val="Tahoma"/>
            <family val="2"/>
          </rPr>
          <t>d##rh##</t>
        </r>
        <r>
          <rPr>
            <sz val="8"/>
            <color indexed="81"/>
            <rFont val="Tahoma"/>
            <family val="2"/>
          </rPr>
          <t xml:space="preserve"> - in head of protru##
</t>
        </r>
        <r>
          <rPr>
            <sz val="8"/>
            <color indexed="10"/>
            <rFont val="Tahoma"/>
            <family val="2"/>
          </rPr>
          <t>d##rn##</t>
        </r>
        <r>
          <rPr>
            <sz val="8"/>
            <color indexed="81"/>
            <rFont val="Tahoma"/>
            <family val="2"/>
          </rPr>
          <t xml:space="preserve"> - in neck of protru##
</t>
        </r>
        <r>
          <rPr>
            <sz val="8"/>
            <color indexed="10"/>
            <rFont val="Tahoma"/>
            <family val="2"/>
          </rPr>
          <t>d##rb##</t>
        </r>
        <r>
          <rPr>
            <sz val="8"/>
            <color indexed="81"/>
            <rFont val="Tahoma"/>
            <family val="2"/>
          </rPr>
          <t xml:space="preserve"> - w/in 0.1 um of
        base of protru##
        or a shaft synapse
Note separate column for shaft PR(ShPR) that is not w/in 0.1 um of a spine base or shaft synapse</t>
        </r>
      </text>
    </comment>
    <comment ref="X1" authorId="0">
      <text>
        <r>
          <rPr>
            <b/>
            <sz val="8"/>
            <color indexed="81"/>
            <rFont val="Tahoma"/>
            <family val="2"/>
          </rPr>
          <t>Harris, 2004:</t>
        </r>
        <r>
          <rPr>
            <sz val="8"/>
            <color indexed="81"/>
            <rFont val="Tahoma"/>
            <family val="2"/>
          </rPr>
          <t xml:space="preserve">
First section number of the protrusion polyribosome</t>
        </r>
      </text>
    </comment>
    <comment ref="Y1" authorId="0">
      <text>
        <r>
          <rPr>
            <b/>
            <sz val="8"/>
            <color indexed="81"/>
            <rFont val="Tahoma"/>
            <family val="2"/>
          </rPr>
          <t>Harris, 2004:</t>
        </r>
        <r>
          <rPr>
            <sz val="8"/>
            <color indexed="81"/>
            <rFont val="Tahoma"/>
            <family val="2"/>
          </rPr>
          <t xml:space="preserve">
Count(ct) of ribosomes in the protrusions polyribosome</t>
        </r>
      </text>
    </comment>
    <comment ref="Z1" authorId="3">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A1" authorId="8">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B1" authorId="3">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C1" authorId="1">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D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t>
        </r>
      </text>
    </comment>
    <comment ref="AE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small synaptic vesicle - numbers will increment</t>
        </r>
      </text>
    </comment>
    <comment ref="AF1" authorId="2">
      <text>
        <r>
          <rPr>
            <b/>
            <sz val="8"/>
            <color indexed="81"/>
            <rFont val="Tahoma"/>
            <family val="2"/>
          </rPr>
          <t>Harris, 2004:</t>
        </r>
        <r>
          <rPr>
            <sz val="8"/>
            <color indexed="81"/>
            <rFont val="Tahoma"/>
            <family val="2"/>
          </rPr>
          <t xml:space="preserve">
</t>
        </r>
        <r>
          <rPr>
            <sz val="8"/>
            <color indexed="10"/>
            <rFont val="Tahoma"/>
            <family val="2"/>
          </rPr>
          <t xml:space="preserve">d##a##mito#
</t>
        </r>
        <r>
          <rPr>
            <sz val="8"/>
            <color indexed="81"/>
            <rFont val="Tahoma"/>
            <family val="2"/>
          </rPr>
          <t xml:space="preserve">mitochondrion in the presynaptic axonal varicosity mito# - if more than one in the varicosity.
</t>
        </r>
        <r>
          <rPr>
            <sz val="8"/>
            <color indexed="10"/>
            <rFont val="Tahoma"/>
            <family val="2"/>
          </rPr>
          <t>empty</t>
        </r>
        <r>
          <rPr>
            <sz val="8"/>
            <color indexed="81"/>
            <rFont val="Tahoma"/>
            <family val="2"/>
          </rPr>
          <t xml:space="preserve"> - no mitochondrion in the varicosity</t>
        </r>
      </text>
    </comment>
    <comment ref="AG1" authorId="2">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H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I1" authorId="2">
      <text>
        <r>
          <rPr>
            <b/>
            <sz val="8"/>
            <color indexed="81"/>
            <rFont val="Tahoma"/>
            <family val="2"/>
          </rPr>
          <t>Harris, 2004:</t>
        </r>
        <r>
          <rPr>
            <sz val="8"/>
            <color indexed="81"/>
            <rFont val="Tahoma"/>
            <family val="2"/>
          </rPr>
          <t xml:space="preserve">
</t>
        </r>
        <r>
          <rPr>
            <sz val="8"/>
            <color indexed="10"/>
            <rFont val="Tahoma"/>
            <family val="2"/>
          </rPr>
          <t>d##a##dcv#</t>
        </r>
        <r>
          <rPr>
            <sz val="8"/>
            <color indexed="81"/>
            <rFont val="Tahoma"/>
            <family val="2"/>
          </rPr>
          <t xml:space="preserve">
Dense Core Vesicle in the presynaptic axonal varicosity - use circle tool to approximate the circumferance of the vesicle
</t>
        </r>
        <r>
          <rPr>
            <sz val="8"/>
            <color indexed="10"/>
            <rFont val="Tahoma"/>
            <family val="2"/>
          </rPr>
          <t>dcv#</t>
        </r>
        <r>
          <rPr>
            <sz val="8"/>
            <color indexed="81"/>
            <rFont val="Tahoma"/>
            <family val="2"/>
          </rPr>
          <t xml:space="preserve"> - if more than one in the varicosity.
</t>
        </r>
        <r>
          <rPr>
            <sz val="8"/>
            <color indexed="10"/>
            <rFont val="Tahoma"/>
            <family val="2"/>
          </rPr>
          <t>empty</t>
        </r>
        <r>
          <rPr>
            <sz val="8"/>
            <color indexed="81"/>
            <rFont val="Tahoma"/>
            <family val="2"/>
          </rPr>
          <t xml:space="preserve"> - nonoe</t>
        </r>
      </text>
    </comment>
    <comment ref="AJ1" authorId="2">
      <text>
        <r>
          <rPr>
            <b/>
            <sz val="8"/>
            <color indexed="81"/>
            <rFont val="Tahoma"/>
            <family val="2"/>
          </rPr>
          <t>Harris, 2004:</t>
        </r>
        <r>
          <rPr>
            <sz val="8"/>
            <color indexed="81"/>
            <rFont val="Tahoma"/>
            <family val="2"/>
          </rPr>
          <t xml:space="preserve">
diameter of DCV
compute from SA of the vesicle - circumferance SA = cir * ST
SA = 2 pi r * ST
SA/(ST*pi) = 2 r = d</t>
        </r>
      </text>
    </comment>
    <comment ref="AK1" authorId="2">
      <text>
        <r>
          <rPr>
            <b/>
            <sz val="8"/>
            <color indexed="81"/>
            <rFont val="Tahoma"/>
            <family val="2"/>
          </rPr>
          <t>Harris, 2004:</t>
        </r>
        <r>
          <rPr>
            <sz val="8"/>
            <color indexed="81"/>
            <rFont val="Tahoma"/>
            <family val="2"/>
          </rPr>
          <t xml:space="preserve">
minimal length from the DCV to the edge of the synaptic active zone defined by the postsynaptic density (PSD) on the presynaptic side.</t>
        </r>
      </text>
    </comment>
    <comment ref="AL1" authorId="2">
      <text>
        <r>
          <rPr>
            <b/>
            <sz val="8"/>
            <color indexed="81"/>
            <rFont val="Tahoma"/>
            <family val="2"/>
          </rPr>
          <t>Harris, 2004:</t>
        </r>
        <r>
          <rPr>
            <sz val="8"/>
            <color indexed="81"/>
            <rFont val="Tahoma"/>
            <family val="2"/>
          </rPr>
          <t xml:space="preserve">
minimal length from the DCV to the plasma membrane (nonsynaptic)</t>
        </r>
      </text>
    </comment>
    <comment ref="AM1" authorId="3">
      <text>
        <r>
          <rPr>
            <b/>
            <sz val="8"/>
            <color indexed="81"/>
            <rFont val="Tahoma"/>
            <family val="2"/>
          </rPr>
          <t>Harris, 2004:
Axon different dendrite multiple synapse bouton</t>
        </r>
        <r>
          <rPr>
            <sz val="8"/>
            <color indexed="81"/>
            <rFont val="Tahoma"/>
            <family val="2"/>
          </rPr>
          <t xml:space="preserve">
n= no
y= yes
inc - incomplete within the series</t>
        </r>
      </text>
    </comment>
    <comment ref="AN1" authorId="0">
      <text>
        <r>
          <rPr>
            <b/>
            <sz val="8"/>
            <color indexed="81"/>
            <rFont val="Tahoma"/>
            <family val="2"/>
          </rPr>
          <t xml:space="preserve">Harris, 2004:
</t>
        </r>
        <r>
          <rPr>
            <sz val="8"/>
            <color indexed="81"/>
            <rFont val="Tahoma"/>
            <family val="2"/>
          </rPr>
          <t>Axon same dendrite multiple synapse bouton
n= no
y= yes
inc - incomplete within the series</t>
        </r>
      </text>
    </comment>
    <comment ref="AO1" authorId="0">
      <text>
        <r>
          <rPr>
            <b/>
            <sz val="8"/>
            <color indexed="81"/>
            <rFont val="Tahoma"/>
            <family val="2"/>
          </rPr>
          <t>Harris, 2004:</t>
        </r>
        <r>
          <rPr>
            <sz val="8"/>
            <color indexed="81"/>
            <rFont val="Tahoma"/>
            <family val="2"/>
          </rPr>
          <t xml:space="preserve">
total number of syns on the bouton
</t>
        </r>
      </text>
    </comment>
    <comment ref="AP1" authorId="3">
      <text>
        <r>
          <rPr>
            <b/>
            <sz val="8"/>
            <color indexed="81"/>
            <rFont val="Tahoma"/>
            <family val="2"/>
          </rPr>
          <t>Harris, 2004:</t>
        </r>
        <r>
          <rPr>
            <sz val="8"/>
            <color indexed="81"/>
            <rFont val="Tahoma"/>
            <family val="2"/>
          </rPr>
          <t xml:space="preserve">
MSB synapse names:
</t>
        </r>
        <r>
          <rPr>
            <sz val="8"/>
            <color indexed="10"/>
            <rFont val="Tahoma"/>
            <family val="2"/>
          </rPr>
          <t>d##ddmsb##a_z</t>
        </r>
        <r>
          <rPr>
            <sz val="8"/>
            <color indexed="81"/>
            <rFont val="Tahoma"/>
            <family val="2"/>
          </rPr>
          <t xml:space="preserve">
d## - primary dendrite #
</t>
        </r>
        <r>
          <rPr>
            <sz val="8"/>
            <color indexed="10"/>
            <rFont val="Tahoma"/>
            <family val="2"/>
          </rPr>
          <t>ddmsb##</t>
        </r>
        <r>
          <rPr>
            <sz val="8"/>
            <color indexed="81"/>
            <rFont val="Tahoma"/>
            <family val="2"/>
          </rPr>
          <t>= diferent dendrite structure sharing on the MSB, ## matches original protrusion number on the dendrite being traces, letters= &gt; 1 object shares on this MSB
For sdMSBs:</t>
        </r>
        <r>
          <rPr>
            <sz val="8"/>
            <color indexed="10"/>
            <rFont val="Tahoma"/>
            <family val="2"/>
          </rPr>
          <t xml:space="preserve">
d##p##
</t>
        </r>
        <r>
          <rPr>
            <sz val="8"/>
            <color indexed="81"/>
            <rFont val="Tahoma"/>
            <family val="2"/>
          </rPr>
          <t>d## - primary dendrite #</t>
        </r>
        <r>
          <rPr>
            <sz val="8"/>
            <color indexed="10"/>
            <rFont val="Tahoma"/>
            <family val="2"/>
          </rPr>
          <t xml:space="preserve">
p##= protrusion number(s) of the same dendrite</t>
        </r>
      </text>
    </comment>
    <comment ref="AQ1" authorId="8">
      <text>
        <r>
          <rPr>
            <b/>
            <sz val="8"/>
            <color indexed="81"/>
            <rFont val="Tahoma"/>
            <family val="2"/>
          </rPr>
          <t>Harris 2004:</t>
        </r>
        <r>
          <rPr>
            <sz val="8"/>
            <color indexed="81"/>
            <rFont val="Tahoma"/>
            <family val="2"/>
          </rPr>
          <t xml:space="preserve">
</t>
        </r>
        <r>
          <rPr>
            <sz val="8"/>
            <color indexed="10"/>
            <rFont val="Tahoma"/>
            <family val="2"/>
          </rPr>
          <t>d##spule##a_y
d## den number
spule## - protrusion ##
a_y - different spinules on same spine</t>
        </r>
      </text>
    </comment>
    <comment ref="AR1" authorId="8">
      <text>
        <r>
          <rPr>
            <b/>
            <sz val="8"/>
            <color indexed="81"/>
            <rFont val="Tahoma"/>
            <family val="2"/>
          </rPr>
          <t>Harris 2004:</t>
        </r>
        <r>
          <rPr>
            <sz val="8"/>
            <color indexed="81"/>
            <rFont val="Tahoma"/>
            <family val="2"/>
          </rPr>
          <t xml:space="preserve">
Identify spinule type by location:
h-pax - spine head to presyn axon
h-nax - sp head to neighboring ax
n-pax - spneck to  pre axon
n-nax - spneck to neighboring axon
h-astro - sphead to astro. proc.
n-astro - spneck to astro. proc.</t>
        </r>
      </text>
    </comment>
    <comment ref="AS1" authorId="8">
      <text>
        <r>
          <rPr>
            <b/>
            <sz val="8"/>
            <color indexed="81"/>
            <rFont val="Tahoma"/>
            <family val="2"/>
          </rPr>
          <t>Harris 2004:</t>
        </r>
        <r>
          <rPr>
            <sz val="8"/>
            <color indexed="81"/>
            <rFont val="Tahoma"/>
            <family val="2"/>
          </rPr>
          <t xml:space="preserve">
Is the spinule coated?
Yes
no
</t>
        </r>
      </text>
    </comment>
    <comment ref="AT1" authorId="8">
      <text>
        <r>
          <rPr>
            <b/>
            <sz val="8"/>
            <color indexed="81"/>
            <rFont val="Tahoma"/>
            <family val="2"/>
          </rPr>
          <t>Harris 2004:</t>
        </r>
        <r>
          <rPr>
            <sz val="8"/>
            <color indexed="81"/>
            <rFont val="Tahoma"/>
            <family val="2"/>
          </rPr>
          <t xml:space="preserve">
location of spinule coat
ce- cyto side of englufing struc.
</t>
        </r>
        <r>
          <rPr>
            <sz val="8"/>
            <color indexed="10"/>
            <rFont val="Tahoma"/>
            <family val="2"/>
          </rPr>
          <t>Other?</t>
        </r>
      </text>
    </comment>
    <comment ref="AU1" authorId="2">
      <text>
        <r>
          <rPr>
            <b/>
            <sz val="8"/>
            <color indexed="81"/>
            <rFont val="Tahoma"/>
            <family val="2"/>
          </rPr>
          <t>Harris, 2004:</t>
        </r>
        <r>
          <rPr>
            <sz val="8"/>
            <color indexed="81"/>
            <rFont val="Tahoma"/>
            <family val="2"/>
          </rPr>
          <t xml:space="preserve">
Is there astrocyte at the synaptic cleft?
yes
no
inc</t>
        </r>
      </text>
    </comment>
    <comment ref="AV1" authorId="0">
      <text>
        <r>
          <rPr>
            <b/>
            <sz val="8"/>
            <color indexed="81"/>
            <rFont val="Tahoma"/>
            <family val="2"/>
          </rPr>
          <t>Harris, 2004:</t>
        </r>
        <r>
          <rPr>
            <sz val="8"/>
            <color indexed="81"/>
            <rFont val="Tahoma"/>
            <family val="2"/>
          </rPr>
          <t xml:space="preserve">
</t>
        </r>
        <r>
          <rPr>
            <sz val="8"/>
            <color indexed="10"/>
            <rFont val="Tahoma"/>
            <family val="2"/>
          </rPr>
          <t>d##astroCL##</t>
        </r>
        <r>
          <rPr>
            <sz val="8"/>
            <color indexed="81"/>
            <rFont val="Tahoma"/>
            <family val="2"/>
          </rPr>
          <t xml:space="preserve">
d## - dendrite number
astroCL## - portion of astrocytic processes at the cleft of a synapse on protrusion ##
</t>
        </r>
      </text>
    </comment>
    <comment ref="AW1" authorId="9">
      <text>
        <r>
          <rPr>
            <b/>
            <sz val="8"/>
            <color indexed="81"/>
            <rFont val="Tahoma"/>
            <family val="2"/>
          </rPr>
          <t>mwitcher:</t>
        </r>
        <r>
          <rPr>
            <sz val="8"/>
            <color indexed="81"/>
            <rFont val="Tahoma"/>
            <family val="2"/>
          </rPr>
          <t xml:space="preserve">
Measure Flat area of the Astro at the synaptic cleft edges.  DO NOT include pre/post synaptic surfaces of the cleft.
</t>
        </r>
      </text>
    </comment>
    <comment ref="AX1" authorId="9">
      <text>
        <r>
          <rPr>
            <b/>
            <sz val="8"/>
            <color indexed="81"/>
            <rFont val="Tahoma"/>
            <family val="2"/>
          </rPr>
          <t>mwitcher:</t>
        </r>
        <r>
          <rPr>
            <sz val="8"/>
            <color indexed="81"/>
            <rFont val="Tahoma"/>
            <family val="2"/>
          </rPr>
          <t xml:space="preserve">
Measure Flat area of the synaptic cleft edges, where NT could escape.  DO NOT include pre/post synaptic surfaces of the cleft.
</t>
        </r>
      </text>
    </comment>
    <comment ref="AY1" authorId="2">
      <text>
        <r>
          <rPr>
            <b/>
            <sz val="8"/>
            <color indexed="81"/>
            <rFont val="Tahoma"/>
            <family val="2"/>
          </rPr>
          <t>Harris, 2004:</t>
        </r>
        <r>
          <rPr>
            <sz val="8"/>
            <color indexed="81"/>
            <rFont val="Tahoma"/>
            <family val="2"/>
          </rPr>
          <t xml:space="preserve">
compute percentage of the synaptic cleft opening that has astrocytic process along it.
measure interface Surface Area (SA) or FA - if some of it is cut enface at the edges of the cleft where it opens to Extracellular space.</t>
        </r>
      </text>
    </comment>
    <comment ref="AZ1" authorId="2">
      <text>
        <r>
          <rPr>
            <b/>
            <sz val="8"/>
            <color indexed="81"/>
            <rFont val="Tahoma"/>
            <family val="2"/>
          </rPr>
          <t>Harris, 2004:</t>
        </r>
        <r>
          <rPr>
            <sz val="8"/>
            <color indexed="81"/>
            <rFont val="Tahoma"/>
            <family val="2"/>
          </rPr>
          <t xml:space="preserve">
Is there astrocyte along the presynaptic axonal bouton?
yes
no
inc</t>
        </r>
      </text>
    </comment>
    <comment ref="BA1" authorId="0">
      <text>
        <r>
          <rPr>
            <b/>
            <sz val="8"/>
            <color indexed="81"/>
            <rFont val="Tahoma"/>
            <family val="2"/>
          </rPr>
          <t>Harris, 2004:</t>
        </r>
        <r>
          <rPr>
            <sz val="8"/>
            <color indexed="81"/>
            <rFont val="Tahoma"/>
            <family val="2"/>
          </rPr>
          <t xml:space="preserve">
</t>
        </r>
        <r>
          <rPr>
            <sz val="8"/>
            <color indexed="10"/>
            <rFont val="Tahoma"/>
            <family val="2"/>
          </rPr>
          <t>d##astropre##</t>
        </r>
        <r>
          <rPr>
            <sz val="8"/>
            <color indexed="81"/>
            <rFont val="Tahoma"/>
            <family val="2"/>
          </rPr>
          <t xml:space="preserve">
d## - dendrite number
astropre## - portion of astrocytic processes behind cleft on the axonal bouton of a synapse on protrusion ##
</t>
        </r>
      </text>
    </comment>
    <comment ref="BB1" authorId="9">
      <text>
        <r>
          <rPr>
            <b/>
            <sz val="8"/>
            <color indexed="81"/>
            <rFont val="Tahoma"/>
            <family val="2"/>
          </rPr>
          <t>mwitcher:</t>
        </r>
        <r>
          <rPr>
            <sz val="8"/>
            <color indexed="81"/>
            <rFont val="Tahoma"/>
            <family val="2"/>
          </rPr>
          <t xml:space="preserve">
This is flat area measurement of the presynaptic axonal varicosity for the named protrusion
</t>
        </r>
      </text>
    </comment>
    <comment ref="BC1" authorId="2">
      <text>
        <r>
          <rPr>
            <b/>
            <sz val="8"/>
            <color indexed="81"/>
            <rFont val="Tahoma"/>
            <family val="2"/>
          </rPr>
          <t>Harris, 2004:</t>
        </r>
        <r>
          <rPr>
            <sz val="8"/>
            <color indexed="81"/>
            <rFont val="Tahoma"/>
            <family val="2"/>
          </rPr>
          <t xml:space="preserve">
compute percentage of the bouton surface area has astrocytic process
measure interface Surface Area (SA) or FA - if some of it is cut enface.</t>
        </r>
      </text>
    </comment>
    <comment ref="BD1" authorId="2">
      <text>
        <r>
          <rPr>
            <b/>
            <sz val="8"/>
            <color indexed="81"/>
            <rFont val="Tahoma"/>
            <family val="2"/>
          </rPr>
          <t>Harris, 2004:</t>
        </r>
        <r>
          <rPr>
            <sz val="8"/>
            <color indexed="81"/>
            <rFont val="Tahoma"/>
            <family val="2"/>
          </rPr>
          <t xml:space="preserve">
Is there astrocyte along the surface area of the postsynaptic structure?
yes
no
inc</t>
        </r>
      </text>
    </comment>
    <comment ref="BE1" authorId="9">
      <text>
        <r>
          <rPr>
            <b/>
            <sz val="8"/>
            <color indexed="81"/>
            <rFont val="Tahoma"/>
            <family val="2"/>
          </rPr>
          <t>mwitcher:</t>
        </r>
        <r>
          <rPr>
            <sz val="8"/>
            <color indexed="81"/>
            <rFont val="Tahoma"/>
            <family val="2"/>
          </rPr>
          <t xml:space="preserve">
d##astropost##
d## - dendrite number
astropost## - portion of astrocytic processes behind cleft on the dendriticspine head or neck of a synapse on protrusion ##
</t>
        </r>
      </text>
    </comment>
    <comment ref="BF1" authorId="9">
      <text>
        <r>
          <rPr>
            <b/>
            <sz val="8"/>
            <color indexed="81"/>
            <rFont val="Tahoma"/>
            <family val="2"/>
          </rPr>
          <t>mwitcher:</t>
        </r>
        <r>
          <rPr>
            <sz val="8"/>
            <color indexed="81"/>
            <rFont val="Tahoma"/>
            <family val="2"/>
          </rPr>
          <t xml:space="preserve">
This is flat area measurement of the postsynaptic spine head/neck for the named protrusion </t>
        </r>
      </text>
    </comment>
    <comment ref="A2" authorId="10">
      <text>
        <r>
          <rPr>
            <b/>
            <sz val="8"/>
            <color indexed="81"/>
            <rFont val="Tahoma"/>
            <family val="2"/>
          </rPr>
          <t>Harris, Jul2004:</t>
        </r>
        <r>
          <rPr>
            <sz val="8"/>
            <color indexed="81"/>
            <rFont val="Tahoma"/>
            <family val="2"/>
          </rPr>
          <t xml:space="preserve">
Dendrite name
d##
</t>
        </r>
      </text>
    </comment>
    <comment ref="A4" authorId="10">
      <text>
        <r>
          <rPr>
            <b/>
            <sz val="8"/>
            <color indexed="81"/>
            <rFont val="Tahoma"/>
            <family val="2"/>
          </rPr>
          <t>Harris, Jul2004:</t>
        </r>
        <r>
          <rPr>
            <sz val="8"/>
            <color indexed="81"/>
            <rFont val="Tahoma"/>
            <family val="2"/>
          </rPr>
          <t xml:space="preserve">
study name
</t>
        </r>
      </text>
    </comment>
    <comment ref="A5" authorId="0">
      <text>
        <r>
          <rPr>
            <b/>
            <sz val="8"/>
            <color indexed="81"/>
            <rFont val="Tahoma"/>
            <family val="2"/>
          </rPr>
          <t>Harris, Jul2004:</t>
        </r>
        <r>
          <rPr>
            <sz val="8"/>
            <color indexed="81"/>
            <rFont val="Tahoma"/>
            <family val="2"/>
          </rPr>
          <t xml:space="preserve">
Once analysis is complete, provide the decoded information below</t>
        </r>
      </text>
    </comment>
    <comment ref="A6" authorId="10">
      <text>
        <r>
          <rPr>
            <b/>
            <sz val="8"/>
            <color indexed="81"/>
            <rFont val="Tahoma"/>
            <family val="2"/>
          </rPr>
          <t>Harris, Jul2004:</t>
        </r>
        <r>
          <rPr>
            <sz val="8"/>
            <color indexed="81"/>
            <rFont val="Tahoma"/>
            <family val="2"/>
          </rPr>
          <t xml:space="preserve">
initials of people performing the reconstructions
</t>
        </r>
      </text>
    </comment>
    <comment ref="A7" authorId="10">
      <text>
        <r>
          <rPr>
            <b/>
            <sz val="8"/>
            <color indexed="81"/>
            <rFont val="Tahoma"/>
            <family val="2"/>
          </rPr>
          <t>Harris, Jul2004:</t>
        </r>
        <r>
          <rPr>
            <sz val="8"/>
            <color indexed="81"/>
            <rFont val="Tahoma"/>
            <family val="2"/>
          </rPr>
          <t xml:space="preserve">
Dates of dendrite analyses</t>
        </r>
      </text>
    </comment>
    <comment ref="A8" authorId="10">
      <text>
        <r>
          <rPr>
            <b/>
            <sz val="8"/>
            <color indexed="81"/>
            <rFont val="Tahoma"/>
            <family val="2"/>
          </rPr>
          <t>Harris, Jul2004:</t>
        </r>
        <r>
          <rPr>
            <sz val="8"/>
            <color indexed="81"/>
            <rFont val="Tahoma"/>
            <family val="2"/>
          </rPr>
          <t xml:space="preserve">
series code name
</t>
        </r>
      </text>
    </comment>
    <comment ref="A10" authorId="0">
      <text>
        <r>
          <rPr>
            <b/>
            <sz val="8"/>
            <color indexed="81"/>
            <rFont val="Tahoma"/>
            <family val="2"/>
          </rPr>
          <t>Harris, Jul2004:</t>
        </r>
        <r>
          <rPr>
            <sz val="8"/>
            <color indexed="81"/>
            <rFont val="Tahoma"/>
            <family val="2"/>
          </rPr>
          <t xml:space="preserve">
Experimental condition
</t>
        </r>
      </text>
    </comment>
    <comment ref="A12" authorId="0">
      <text>
        <r>
          <rPr>
            <b/>
            <sz val="8"/>
            <color indexed="81"/>
            <rFont val="Tahoma"/>
            <family val="2"/>
          </rPr>
          <t>Harris, Jul2004:</t>
        </r>
        <r>
          <rPr>
            <sz val="8"/>
            <color indexed="81"/>
            <rFont val="Tahoma"/>
            <family val="2"/>
          </rPr>
          <t xml:space="preserve">
experiment number</t>
        </r>
      </text>
    </comment>
    <comment ref="A13" authorId="8">
      <text>
        <r>
          <rPr>
            <b/>
            <sz val="8"/>
            <color indexed="81"/>
            <rFont val="Tahoma"/>
            <family val="2"/>
          </rPr>
          <t>Harris 2004:</t>
        </r>
        <r>
          <rPr>
            <sz val="8"/>
            <color indexed="81"/>
            <rFont val="Tahoma"/>
            <family val="2"/>
          </rPr>
          <t xml:space="preserve">
See comments on those with a pink fill and do what is in the comment.</t>
        </r>
      </text>
    </comment>
  </commentList>
</comments>
</file>

<file path=xl/comments12.xml><?xml version="1.0" encoding="utf-8"?>
<comments xmlns="http://schemas.openxmlformats.org/spreadsheetml/2006/main">
  <authors>
    <author>Kristen M Harris</author>
    <author>harrisk</author>
    <author>Harris, 2004</author>
    <author>Kristen Harris</author>
    <author>John Fiala</author>
    <author>Harris, Jul2004</author>
    <author>jsalgado</author>
    <author>Jen Bourne</author>
    <author>Harris 2004</author>
    <author>mwitcher</author>
    <author>bshi</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B1" authorId="0">
      <text>
        <r>
          <rPr>
            <b/>
            <sz val="8"/>
            <color indexed="81"/>
            <rFont val="Tahoma"/>
            <family val="2"/>
          </rPr>
          <t>Harris, 2004:</t>
        </r>
        <r>
          <rPr>
            <sz val="8"/>
            <color indexed="81"/>
            <rFont val="Tahoma"/>
            <family val="2"/>
          </rPr>
          <t xml:space="preserve">
</t>
        </r>
        <r>
          <rPr>
            <b/>
            <sz val="8"/>
            <color indexed="81"/>
            <rFont val="Tahoma"/>
            <family val="2"/>
          </rPr>
          <t>Dendrite Section Range:</t>
        </r>
        <r>
          <rPr>
            <sz val="8"/>
            <color indexed="81"/>
            <rFont val="Tahoma"/>
            <family val="2"/>
          </rPr>
          <t xml:space="preserve">  first - first section number
last - last section number
over which the spines connected to the dendrite are complete within the series.  An incomplete protrusion in the middles of the series is simply marked "inc" and the rest of the dendrite completed -- especially for nearest neighbor analyses.
</t>
        </r>
      </text>
    </comment>
    <comment ref="C1" authorId="0">
      <text>
        <r>
          <rPr>
            <b/>
            <sz val="8"/>
            <color indexed="81"/>
            <rFont val="Tahoma"/>
            <family val="2"/>
          </rPr>
          <t>Harris,2004:</t>
        </r>
        <r>
          <rPr>
            <sz val="8"/>
            <color indexed="81"/>
            <rFont val="Tahoma"/>
            <family val="2"/>
          </rPr>
          <t xml:space="preserve">
</t>
        </r>
        <r>
          <rPr>
            <b/>
            <sz val="8"/>
            <color indexed="81"/>
            <rFont val="Tahoma"/>
            <family val="2"/>
          </rPr>
          <t>Dendrite Length:</t>
        </r>
        <r>
          <rPr>
            <sz val="8"/>
            <color indexed="81"/>
            <rFont val="Tahoma"/>
            <family val="2"/>
          </rPr>
          <t xml:space="preserve"> 
Average in top row
Enter Each of three or more z length values from RECONSTRUCT and use to compute average segment length
</t>
        </r>
      </text>
    </comment>
    <comment ref="D1" authorId="1">
      <text>
        <r>
          <rPr>
            <b/>
            <sz val="8"/>
            <color indexed="81"/>
            <rFont val="Tahoma"/>
            <family val="2"/>
          </rPr>
          <t>Harris, 2004:</t>
        </r>
        <r>
          <rPr>
            <sz val="8"/>
            <color indexed="81"/>
            <rFont val="Tahoma"/>
            <family val="2"/>
          </rPr>
          <t xml:space="preserve">
</t>
        </r>
        <r>
          <rPr>
            <sz val="8"/>
            <color indexed="10"/>
            <rFont val="Tahoma"/>
            <family val="2"/>
          </rPr>
          <t>d##rs##</t>
        </r>
        <r>
          <rPr>
            <sz val="8"/>
            <color indexed="81"/>
            <rFont val="Tahoma"/>
            <family val="2"/>
          </rPr>
          <t xml:space="preserve">
Shaft Polyribosomes more than 0.1 um from a protrusion origin or shaftsyn.</t>
        </r>
      </text>
    </comment>
    <comment ref="E1" authorId="0">
      <text>
        <r>
          <rPr>
            <b/>
            <sz val="8"/>
            <color indexed="81"/>
            <rFont val="Tahoma"/>
            <family val="2"/>
          </rPr>
          <t>Harris, 2004:</t>
        </r>
        <r>
          <rPr>
            <sz val="8"/>
            <color indexed="81"/>
            <rFont val="Tahoma"/>
            <family val="2"/>
          </rPr>
          <t xml:space="preserve">
section number number on which a ShPR first appears</t>
        </r>
      </text>
    </comment>
    <comment ref="F1" authorId="0">
      <text>
        <r>
          <rPr>
            <b/>
            <sz val="8"/>
            <color indexed="81"/>
            <rFont val="Tahoma"/>
            <family val="2"/>
          </rPr>
          <t>Harris,2004:</t>
        </r>
        <r>
          <rPr>
            <sz val="8"/>
            <color indexed="81"/>
            <rFont val="Tahoma"/>
            <family val="2"/>
          </rPr>
          <t xml:space="preserve">
Number of ribosomes in the shaft polyribosome</t>
        </r>
      </text>
    </comment>
    <comment ref="G1" authorId="2">
      <text>
        <r>
          <rPr>
            <b/>
            <sz val="8"/>
            <color indexed="81"/>
            <rFont val="Tahoma"/>
            <family val="2"/>
          </rPr>
          <t>Harris, 2004:</t>
        </r>
        <r>
          <rPr>
            <sz val="8"/>
            <color indexed="81"/>
            <rFont val="Tahoma"/>
            <family val="2"/>
          </rPr>
          <t xml:space="preserve">
</t>
        </r>
        <r>
          <rPr>
            <sz val="8"/>
            <color indexed="10"/>
            <rFont val="Tahoma"/>
            <family val="2"/>
          </rPr>
          <t>d##shendo##</t>
        </r>
        <r>
          <rPr>
            <sz val="8"/>
            <color indexed="81"/>
            <rFont val="Tahoma"/>
            <family val="2"/>
          </rPr>
          <t xml:space="preserve">
Endosomal structures in the dendritic shaft
</t>
        </r>
      </text>
    </comment>
    <comment ref="H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1" authorId="3">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1" authorId="4">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K1" authorId="4">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L1" authorId="1">
      <text>
        <r>
          <rPr>
            <b/>
            <sz val="8"/>
            <color indexed="81"/>
            <rFont val="Tahoma"/>
            <family val="2"/>
          </rPr>
          <t>Harris, 2004:</t>
        </r>
        <r>
          <rPr>
            <sz val="8"/>
            <color indexed="81"/>
            <rFont val="Tahoma"/>
            <family val="2"/>
          </rPr>
          <t xml:space="preserve">
</t>
        </r>
        <r>
          <rPr>
            <sz val="8"/>
            <color indexed="10"/>
            <rFont val="Tahoma"/>
            <family val="2"/>
          </rPr>
          <t>d##plin##</t>
        </r>
        <r>
          <rPr>
            <sz val="8"/>
            <color indexed="81"/>
            <rFont val="Tahoma"/>
            <family val="2"/>
          </rPr>
          <t xml:space="preserve">
Stamp first section of spine origin in the middle of dendrite using this name for the linear nearest neighbor analysis -
</t>
        </r>
        <r>
          <rPr>
            <sz val="8"/>
            <color indexed="10"/>
            <rFont val="Tahoma"/>
            <family val="2"/>
          </rPr>
          <t>Compute:</t>
        </r>
        <r>
          <rPr>
            <sz val="8"/>
            <color indexed="81"/>
            <rFont val="Tahoma"/>
            <family val="2"/>
          </rPr>
          <t xml:space="preserve">
Linear Distance between neighboring protrusions (spines, synapses, nonsynprotrusions)
measured betweenthe d##p##lin stamps.
Obtain from Reconstruct</t>
        </r>
      </text>
    </comment>
    <comment ref="M1" authorId="5">
      <text>
        <r>
          <rPr>
            <b/>
            <sz val="8"/>
            <color indexed="81"/>
            <rFont val="Tahoma"/>
            <family val="2"/>
          </rPr>
          <t>Harris, 2004:</t>
        </r>
        <r>
          <rPr>
            <sz val="8"/>
            <color indexed="81"/>
            <rFont val="Tahoma"/>
            <family val="2"/>
          </rPr>
          <t xml:space="preserve">
Cytoplasmic Distance between neighboring protrusions (spines, synapses, nonsynprotrusions)
measured between </t>
        </r>
        <r>
          <rPr>
            <sz val="8"/>
            <color indexed="10"/>
            <rFont val="Tahoma"/>
            <family val="2"/>
          </rPr>
          <t>d##porg##</t>
        </r>
        <r>
          <rPr>
            <sz val="8"/>
            <color indexed="81"/>
            <rFont val="Tahoma"/>
            <family val="2"/>
          </rPr>
          <t xml:space="preserve"> stamps as being about the middle of the origin
Obtain from Reconstruct</t>
        </r>
      </text>
    </comment>
    <comment ref="N1" authorId="3">
      <text>
        <r>
          <rPr>
            <b/>
            <sz val="8"/>
            <color indexed="81"/>
            <rFont val="Tahoma"/>
            <family val="2"/>
          </rPr>
          <t xml:space="preserve">Harris, 2004:
</t>
        </r>
        <r>
          <rPr>
            <b/>
            <sz val="8"/>
            <color indexed="10"/>
            <rFont val="Tahoma"/>
            <family val="2"/>
          </rPr>
          <t xml:space="preserve">d##plen##
</t>
        </r>
        <r>
          <rPr>
            <b/>
            <sz val="8"/>
            <color indexed="81"/>
            <rFont val="Tahoma"/>
            <family val="2"/>
          </rPr>
          <t xml:space="preserve">
</t>
        </r>
        <r>
          <rPr>
            <sz val="8"/>
            <color indexed="81"/>
            <rFont val="Tahoma"/>
            <family val="2"/>
          </rPr>
          <t>z-length distance from spine origin to its longest length
enter 0 for shaftsyns</t>
        </r>
      </text>
    </comment>
    <comment ref="O1" authorId="5">
      <text>
        <r>
          <rPr>
            <b/>
            <sz val="8"/>
            <color indexed="81"/>
            <rFont val="Tahoma"/>
            <family val="2"/>
          </rPr>
          <t>Harris, 2004:</t>
        </r>
        <r>
          <rPr>
            <sz val="8"/>
            <color indexed="81"/>
            <rFont val="Tahoma"/>
            <family val="2"/>
          </rPr>
          <t xml:space="preserve">
</t>
        </r>
        <r>
          <rPr>
            <b/>
            <sz val="8"/>
            <color indexed="10"/>
            <rFont val="Tahoma"/>
            <family val="2"/>
          </rPr>
          <t>d##plenSyn##</t>
        </r>
        <r>
          <rPr>
            <sz val="8"/>
            <color indexed="81"/>
            <rFont val="Tahoma"/>
            <family val="2"/>
          </rPr>
          <t xml:space="preserve">
z-length distance from spine origin to the middle of the PSD
enter 0 for shaftsyns</t>
        </r>
      </text>
    </comment>
    <comment ref="P1" authorId="6">
      <text>
        <r>
          <rPr>
            <b/>
            <sz val="8"/>
            <color indexed="81"/>
            <rFont val="Tahoma"/>
            <family val="2"/>
          </rPr>
          <t>jsalgado:</t>
        </r>
        <r>
          <rPr>
            <sz val="8"/>
            <color indexed="10"/>
            <rFont val="Tahoma"/>
            <family val="2"/>
          </rPr>
          <t xml:space="preserve">
den##ser##
</t>
        </r>
        <r>
          <rPr>
            <sz val="8"/>
            <color indexed="81"/>
            <rFont val="Tahoma"/>
            <family val="2"/>
          </rPr>
          <t>den number and ser = prot number</t>
        </r>
      </text>
    </comment>
    <comment ref="Q1" authorId="6">
      <text>
        <r>
          <rPr>
            <b/>
            <sz val="8"/>
            <color indexed="81"/>
            <rFont val="Tahoma"/>
            <family val="2"/>
          </rPr>
          <t>jsalgado:</t>
        </r>
        <r>
          <rPr>
            <sz val="8"/>
            <color indexed="81"/>
            <rFont val="Tahoma"/>
            <family val="2"/>
          </rPr>
          <t xml:space="preserve">
TV -- tubulovesicular compartment in the spine?
Yes
no</t>
        </r>
      </text>
    </comment>
    <comment ref="R1" authorId="6">
      <text>
        <r>
          <rPr>
            <b/>
            <sz val="8"/>
            <color indexed="81"/>
            <rFont val="Tahoma"/>
            <family val="2"/>
          </rPr>
          <t>jsalgado:</t>
        </r>
        <r>
          <rPr>
            <sz val="8"/>
            <color indexed="81"/>
            <rFont val="Tahoma"/>
            <family val="2"/>
          </rPr>
          <t xml:space="preserve">
Harris, 2004:
Endosomes:
d##eh## - in head of protru##
d##en## - in neck of protru##
d##eb## - w/in 0.1 um of
        base of protru##
        or a shaft synapse
Note separate column for shaft endo(ShEndo) that is not w/in 0.1 um of a spine base or shaft synapse</t>
        </r>
      </text>
    </comment>
    <comment ref="S1" authorId="6">
      <text>
        <r>
          <rPr>
            <b/>
            <sz val="8"/>
            <color indexed="81"/>
            <rFont val="Tahoma"/>
            <family val="2"/>
          </rPr>
          <t>jsalgado:</t>
        </r>
        <r>
          <rPr>
            <sz val="8"/>
            <color indexed="81"/>
            <rFont val="Tahoma"/>
            <family val="2"/>
          </rPr>
          <t xml:space="preserve">
In Reconstruct named as </t>
        </r>
        <r>
          <rPr>
            <sz val="8"/>
            <color indexed="10"/>
            <rFont val="Tahoma"/>
            <family val="2"/>
          </rPr>
          <t>d##p##cv##</t>
        </r>
        <r>
          <rPr>
            <sz val="8"/>
            <color indexed="81"/>
            <rFont val="Tahoma"/>
            <family val="2"/>
          </rPr>
          <t xml:space="preserve">
</t>
        </r>
        <r>
          <rPr>
            <b/>
            <sz val="8"/>
            <color indexed="81"/>
            <rFont val="Tahoma"/>
            <family val="2"/>
          </rPr>
          <t xml:space="preserve">cp </t>
        </r>
        <r>
          <rPr>
            <sz val="8"/>
            <color indexed="81"/>
            <rFont val="Tahoma"/>
            <family val="2"/>
          </rPr>
          <t xml:space="preserve">     - coated pit
</t>
        </r>
        <r>
          <rPr>
            <b/>
            <sz val="8"/>
            <color indexed="81"/>
            <rFont val="Tahoma"/>
            <family val="2"/>
          </rPr>
          <t xml:space="preserve">cv  </t>
        </r>
        <r>
          <rPr>
            <sz val="8"/>
            <color indexed="81"/>
            <rFont val="Tahoma"/>
            <family val="2"/>
          </rPr>
          <t xml:space="preserve">    - coated vesicle (cytoplasmic coat of spoke-like protrusions,elliptical with gray interior, 55-75nm diam)
</t>
        </r>
        <r>
          <rPr>
            <b/>
            <sz val="8"/>
            <color indexed="81"/>
            <rFont val="Tahoma"/>
            <family val="2"/>
          </rPr>
          <t xml:space="preserve">lv </t>
        </r>
        <r>
          <rPr>
            <sz val="8"/>
            <color indexed="81"/>
            <rFont val="Tahoma"/>
            <family val="2"/>
          </rPr>
          <t xml:space="preserve">      - large smooth vesicle (gray interior with smooth outer  membrane, 55-95nm diam)
</t>
        </r>
        <r>
          <rPr>
            <b/>
            <sz val="8"/>
            <color indexed="81"/>
            <rFont val="Tahoma"/>
            <family val="2"/>
          </rPr>
          <t>te</t>
        </r>
        <r>
          <rPr>
            <sz val="8"/>
            <color indexed="81"/>
            <rFont val="Tahoma"/>
            <family val="2"/>
          </rPr>
          <t xml:space="preserve">       - tubule (uniform dia, dark interior, 90-740nm long)
</t>
        </r>
        <r>
          <rPr>
            <b/>
            <sz val="8"/>
            <color indexed="81"/>
            <rFont val="Tahoma"/>
            <family val="2"/>
          </rPr>
          <t>mvb</t>
        </r>
        <r>
          <rPr>
            <sz val="8"/>
            <color indexed="81"/>
            <rFont val="Tahoma"/>
            <family val="2"/>
          </rPr>
          <t xml:space="preserve">   - multivesicular body (~spherical containing variable # of    internal vesicles, 150-340nm diam)
</t>
        </r>
        <r>
          <rPr>
            <b/>
            <sz val="8"/>
            <color indexed="81"/>
            <rFont val="Tahoma"/>
            <family val="2"/>
          </rPr>
          <t>sv</t>
        </r>
        <r>
          <rPr>
            <sz val="8"/>
            <color indexed="81"/>
            <rFont val="Tahoma"/>
            <family val="2"/>
          </rPr>
          <t xml:space="preserve">      - small vesicle (spherical, 40-60nm diam)
</t>
        </r>
        <r>
          <rPr>
            <b/>
            <sz val="8"/>
            <color indexed="81"/>
            <rFont val="Tahoma"/>
            <family val="2"/>
          </rPr>
          <t>av</t>
        </r>
        <r>
          <rPr>
            <sz val="8"/>
            <color indexed="81"/>
            <rFont val="Tahoma"/>
            <family val="2"/>
          </rPr>
          <t xml:space="preserve">      - amorphous vesicle (not spherical, irregular shape, electron-lucent interior)
</t>
        </r>
        <r>
          <rPr>
            <b/>
            <sz val="8"/>
            <color indexed="81"/>
            <rFont val="Tahoma"/>
            <family val="2"/>
          </rPr>
          <t>cplx</t>
        </r>
        <r>
          <rPr>
            <sz val="8"/>
            <color indexed="81"/>
            <rFont val="Tahoma"/>
            <family val="2"/>
          </rPr>
          <t xml:space="preserve">   - sorting complex (composed of mvb with attached tubule)
</t>
        </r>
        <r>
          <rPr>
            <b/>
            <sz val="8"/>
            <color indexed="81"/>
            <rFont val="Tahoma"/>
            <family val="2"/>
          </rPr>
          <t>avc</t>
        </r>
        <r>
          <rPr>
            <sz val="8"/>
            <color indexed="81"/>
            <rFont val="Tahoma"/>
            <family val="2"/>
          </rPr>
          <t xml:space="preserve">    - amorphous vesicular clump (two or more av's)  
</t>
        </r>
      </text>
    </comment>
    <comment ref="T1" authorId="6">
      <text>
        <r>
          <rPr>
            <b/>
            <sz val="8"/>
            <color indexed="81"/>
            <rFont val="Tahoma"/>
            <family val="2"/>
          </rPr>
          <t>jsalgado:</t>
        </r>
        <r>
          <rPr>
            <sz val="8"/>
            <color indexed="81"/>
            <rFont val="Tahoma"/>
            <family val="2"/>
          </rPr>
          <t xml:space="preserve">
h - spine head
n - spine neck
b- spine base</t>
        </r>
      </text>
    </comment>
    <comment ref="U1" authorId="6">
      <text>
        <r>
          <rPr>
            <b/>
            <sz val="8"/>
            <color indexed="81"/>
            <rFont val="Tahoma"/>
            <family val="2"/>
          </rPr>
          <t>jsalgado:</t>
        </r>
        <r>
          <rPr>
            <sz val="8"/>
            <color indexed="81"/>
            <rFont val="Tahoma"/>
            <family val="2"/>
          </rPr>
          <t xml:space="preserve">
distance to nearest SC in shaft - stamp the sorting complex linear</t>
        </r>
      </text>
    </comment>
    <comment ref="V1" authorId="7">
      <text>
        <r>
          <rPr>
            <b/>
            <sz val="8"/>
            <color indexed="81"/>
            <rFont val="Tahoma"/>
            <family val="2"/>
          </rPr>
          <t>Jen Bourne:</t>
        </r>
        <r>
          <rPr>
            <sz val="8"/>
            <color indexed="81"/>
            <rFont val="Tahoma"/>
            <family val="2"/>
          </rPr>
          <t xml:space="preserve">
d##p##dia
Measure the diameter of spine head at widest point.</t>
        </r>
      </text>
    </comment>
    <comment ref="W1" authorId="3">
      <text>
        <r>
          <rPr>
            <b/>
            <sz val="8"/>
            <color indexed="81"/>
            <rFont val="Tahoma"/>
            <family val="2"/>
          </rPr>
          <t>Harris, 2004:</t>
        </r>
        <r>
          <rPr>
            <sz val="8"/>
            <color indexed="81"/>
            <rFont val="Tahoma"/>
            <family val="2"/>
          </rPr>
          <t xml:space="preserve">
</t>
        </r>
        <r>
          <rPr>
            <b/>
            <sz val="8"/>
            <color indexed="81"/>
            <rFont val="Tahoma"/>
            <family val="2"/>
          </rPr>
          <t>Polyribosomes:</t>
        </r>
        <r>
          <rPr>
            <sz val="8"/>
            <color indexed="81"/>
            <rFont val="Tahoma"/>
            <family val="2"/>
          </rPr>
          <t xml:space="preserve">
</t>
        </r>
        <r>
          <rPr>
            <sz val="8"/>
            <color indexed="10"/>
            <rFont val="Tahoma"/>
            <family val="2"/>
          </rPr>
          <t>d##rh##</t>
        </r>
        <r>
          <rPr>
            <sz val="8"/>
            <color indexed="81"/>
            <rFont val="Tahoma"/>
            <family val="2"/>
          </rPr>
          <t xml:space="preserve"> - in head of protru##
</t>
        </r>
        <r>
          <rPr>
            <sz val="8"/>
            <color indexed="10"/>
            <rFont val="Tahoma"/>
            <family val="2"/>
          </rPr>
          <t>d##rn##</t>
        </r>
        <r>
          <rPr>
            <sz val="8"/>
            <color indexed="81"/>
            <rFont val="Tahoma"/>
            <family val="2"/>
          </rPr>
          <t xml:space="preserve"> - in neck of protru##
</t>
        </r>
        <r>
          <rPr>
            <sz val="8"/>
            <color indexed="10"/>
            <rFont val="Tahoma"/>
            <family val="2"/>
          </rPr>
          <t>d##rb##</t>
        </r>
        <r>
          <rPr>
            <sz val="8"/>
            <color indexed="81"/>
            <rFont val="Tahoma"/>
            <family val="2"/>
          </rPr>
          <t xml:space="preserve"> - w/in 0.1 um of
        base of protru##
        or a shaft synapse
Note separate column for shaft PR(ShPR) that is not w/in 0.1 um of a spine base or shaft synapse</t>
        </r>
      </text>
    </comment>
    <comment ref="X1" authorId="0">
      <text>
        <r>
          <rPr>
            <b/>
            <sz val="8"/>
            <color indexed="81"/>
            <rFont val="Tahoma"/>
            <family val="2"/>
          </rPr>
          <t>Harris, 2004:</t>
        </r>
        <r>
          <rPr>
            <sz val="8"/>
            <color indexed="81"/>
            <rFont val="Tahoma"/>
            <family val="2"/>
          </rPr>
          <t xml:space="preserve">
First section number of the protrusion polyribosome</t>
        </r>
      </text>
    </comment>
    <comment ref="Y1" authorId="0">
      <text>
        <r>
          <rPr>
            <b/>
            <sz val="8"/>
            <color indexed="81"/>
            <rFont val="Tahoma"/>
            <family val="2"/>
          </rPr>
          <t>Harris, 2004:</t>
        </r>
        <r>
          <rPr>
            <sz val="8"/>
            <color indexed="81"/>
            <rFont val="Tahoma"/>
            <family val="2"/>
          </rPr>
          <t xml:space="preserve">
Count(ct) of ribosomes in the protrusions polyribosome</t>
        </r>
      </text>
    </comment>
    <comment ref="Z1" authorId="3">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A1" authorId="8">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B1" authorId="3">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C1" authorId="1">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D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t>
        </r>
      </text>
    </comment>
    <comment ref="AE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small synaptic vesicle - numbers will increment</t>
        </r>
      </text>
    </comment>
    <comment ref="AF1" authorId="2">
      <text>
        <r>
          <rPr>
            <b/>
            <sz val="8"/>
            <color indexed="81"/>
            <rFont val="Tahoma"/>
            <family val="2"/>
          </rPr>
          <t>Harris, 2004:</t>
        </r>
        <r>
          <rPr>
            <sz val="8"/>
            <color indexed="81"/>
            <rFont val="Tahoma"/>
            <family val="2"/>
          </rPr>
          <t xml:space="preserve">
</t>
        </r>
        <r>
          <rPr>
            <sz val="8"/>
            <color indexed="10"/>
            <rFont val="Tahoma"/>
            <family val="2"/>
          </rPr>
          <t xml:space="preserve">d##a##mito#
</t>
        </r>
        <r>
          <rPr>
            <sz val="8"/>
            <color indexed="81"/>
            <rFont val="Tahoma"/>
            <family val="2"/>
          </rPr>
          <t xml:space="preserve">mitochondrion in the presynaptic axonal varicosity mito# - if more than one in the varicosity.
</t>
        </r>
        <r>
          <rPr>
            <sz val="8"/>
            <color indexed="10"/>
            <rFont val="Tahoma"/>
            <family val="2"/>
          </rPr>
          <t>empty</t>
        </r>
        <r>
          <rPr>
            <sz val="8"/>
            <color indexed="81"/>
            <rFont val="Tahoma"/>
            <family val="2"/>
          </rPr>
          <t xml:space="preserve"> - no mitochondrion in the varicosity</t>
        </r>
      </text>
    </comment>
    <comment ref="AG1" authorId="2">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H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I1" authorId="2">
      <text>
        <r>
          <rPr>
            <b/>
            <sz val="8"/>
            <color indexed="81"/>
            <rFont val="Tahoma"/>
            <family val="2"/>
          </rPr>
          <t>Harris, 2004:</t>
        </r>
        <r>
          <rPr>
            <sz val="8"/>
            <color indexed="81"/>
            <rFont val="Tahoma"/>
            <family val="2"/>
          </rPr>
          <t xml:space="preserve">
</t>
        </r>
        <r>
          <rPr>
            <sz val="8"/>
            <color indexed="10"/>
            <rFont val="Tahoma"/>
            <family val="2"/>
          </rPr>
          <t>d##a##dcv#</t>
        </r>
        <r>
          <rPr>
            <sz val="8"/>
            <color indexed="81"/>
            <rFont val="Tahoma"/>
            <family val="2"/>
          </rPr>
          <t xml:space="preserve">
Dense Core Vesicle in the presynaptic axonal varicosity - use circle tool to approximate the circumferance of the vesicle
</t>
        </r>
        <r>
          <rPr>
            <sz val="8"/>
            <color indexed="10"/>
            <rFont val="Tahoma"/>
            <family val="2"/>
          </rPr>
          <t>dcv#</t>
        </r>
        <r>
          <rPr>
            <sz val="8"/>
            <color indexed="81"/>
            <rFont val="Tahoma"/>
            <family val="2"/>
          </rPr>
          <t xml:space="preserve"> - if more than one in the varicosity.
</t>
        </r>
        <r>
          <rPr>
            <sz val="8"/>
            <color indexed="10"/>
            <rFont val="Tahoma"/>
            <family val="2"/>
          </rPr>
          <t>empty</t>
        </r>
        <r>
          <rPr>
            <sz val="8"/>
            <color indexed="81"/>
            <rFont val="Tahoma"/>
            <family val="2"/>
          </rPr>
          <t xml:space="preserve"> - nonoe</t>
        </r>
      </text>
    </comment>
    <comment ref="AJ1" authorId="2">
      <text>
        <r>
          <rPr>
            <b/>
            <sz val="8"/>
            <color indexed="81"/>
            <rFont val="Tahoma"/>
            <family val="2"/>
          </rPr>
          <t>Harris, 2004:</t>
        </r>
        <r>
          <rPr>
            <sz val="8"/>
            <color indexed="81"/>
            <rFont val="Tahoma"/>
            <family val="2"/>
          </rPr>
          <t xml:space="preserve">
diameter of DCV
compute from SA of the vesicle - circumferance SA = cir * ST
SA = 2 pi r * ST
SA/(ST*pi) = 2 r = d</t>
        </r>
      </text>
    </comment>
    <comment ref="AK1" authorId="2">
      <text>
        <r>
          <rPr>
            <b/>
            <sz val="8"/>
            <color indexed="81"/>
            <rFont val="Tahoma"/>
            <family val="2"/>
          </rPr>
          <t>Harris, 2004:</t>
        </r>
        <r>
          <rPr>
            <sz val="8"/>
            <color indexed="81"/>
            <rFont val="Tahoma"/>
            <family val="2"/>
          </rPr>
          <t xml:space="preserve">
minimal length from the DCV to the edge of the synaptic active zone defined by the postsynaptic density (PSD) on the presynaptic side.</t>
        </r>
      </text>
    </comment>
    <comment ref="AL1" authorId="2">
      <text>
        <r>
          <rPr>
            <b/>
            <sz val="8"/>
            <color indexed="81"/>
            <rFont val="Tahoma"/>
            <family val="2"/>
          </rPr>
          <t>Harris, 2004:</t>
        </r>
        <r>
          <rPr>
            <sz val="8"/>
            <color indexed="81"/>
            <rFont val="Tahoma"/>
            <family val="2"/>
          </rPr>
          <t xml:space="preserve">
minimal length from the DCV to the plasma membrane (nonsynaptic)</t>
        </r>
      </text>
    </comment>
    <comment ref="AM1" authorId="3">
      <text>
        <r>
          <rPr>
            <b/>
            <sz val="8"/>
            <color indexed="81"/>
            <rFont val="Tahoma"/>
            <family val="2"/>
          </rPr>
          <t>Harris, 2004:
Axon different dendrite multiple synapse bouton</t>
        </r>
        <r>
          <rPr>
            <sz val="8"/>
            <color indexed="81"/>
            <rFont val="Tahoma"/>
            <family val="2"/>
          </rPr>
          <t xml:space="preserve">
n= no
y= yes
inc - incomplete within the series</t>
        </r>
      </text>
    </comment>
    <comment ref="AN1" authorId="0">
      <text>
        <r>
          <rPr>
            <b/>
            <sz val="8"/>
            <color indexed="81"/>
            <rFont val="Tahoma"/>
            <family val="2"/>
          </rPr>
          <t xml:space="preserve">Harris, 2004:
</t>
        </r>
        <r>
          <rPr>
            <sz val="8"/>
            <color indexed="81"/>
            <rFont val="Tahoma"/>
            <family val="2"/>
          </rPr>
          <t>Axon same dendrite multiple synapse bouton
n= no
y= yes
inc - incomplete within the series</t>
        </r>
      </text>
    </comment>
    <comment ref="AO1" authorId="0">
      <text>
        <r>
          <rPr>
            <b/>
            <sz val="8"/>
            <color indexed="81"/>
            <rFont val="Tahoma"/>
            <family val="2"/>
          </rPr>
          <t>Harris, 2004:</t>
        </r>
        <r>
          <rPr>
            <sz val="8"/>
            <color indexed="81"/>
            <rFont val="Tahoma"/>
            <family val="2"/>
          </rPr>
          <t xml:space="preserve">
total number of syns on the bouton
</t>
        </r>
      </text>
    </comment>
    <comment ref="AP1" authorId="3">
      <text>
        <r>
          <rPr>
            <b/>
            <sz val="8"/>
            <color indexed="81"/>
            <rFont val="Tahoma"/>
            <family val="2"/>
          </rPr>
          <t>Harris, 2004:</t>
        </r>
        <r>
          <rPr>
            <sz val="8"/>
            <color indexed="81"/>
            <rFont val="Tahoma"/>
            <family val="2"/>
          </rPr>
          <t xml:space="preserve">
MSB synapse names:
</t>
        </r>
        <r>
          <rPr>
            <sz val="8"/>
            <color indexed="10"/>
            <rFont val="Tahoma"/>
            <family val="2"/>
          </rPr>
          <t>d##ddmsb##a_z</t>
        </r>
        <r>
          <rPr>
            <sz val="8"/>
            <color indexed="81"/>
            <rFont val="Tahoma"/>
            <family val="2"/>
          </rPr>
          <t xml:space="preserve">
d## - primary dendrite #
</t>
        </r>
        <r>
          <rPr>
            <sz val="8"/>
            <color indexed="10"/>
            <rFont val="Tahoma"/>
            <family val="2"/>
          </rPr>
          <t>ddmsb##</t>
        </r>
        <r>
          <rPr>
            <sz val="8"/>
            <color indexed="81"/>
            <rFont val="Tahoma"/>
            <family val="2"/>
          </rPr>
          <t>= diferent dendrite structure sharing on the MSB, ## matches original protrusion number on the dendrite being traces, letters= &gt; 1 object shares on this MSB
For sdMSBs:</t>
        </r>
        <r>
          <rPr>
            <sz val="8"/>
            <color indexed="10"/>
            <rFont val="Tahoma"/>
            <family val="2"/>
          </rPr>
          <t xml:space="preserve">
d##p##
</t>
        </r>
        <r>
          <rPr>
            <sz val="8"/>
            <color indexed="81"/>
            <rFont val="Tahoma"/>
            <family val="2"/>
          </rPr>
          <t>d## - primary dendrite #</t>
        </r>
        <r>
          <rPr>
            <sz val="8"/>
            <color indexed="10"/>
            <rFont val="Tahoma"/>
            <family val="2"/>
          </rPr>
          <t xml:space="preserve">
p##= protrusion number(s) of the same dendrite</t>
        </r>
      </text>
    </comment>
    <comment ref="AQ1" authorId="8">
      <text>
        <r>
          <rPr>
            <b/>
            <sz val="8"/>
            <color indexed="81"/>
            <rFont val="Tahoma"/>
            <family val="2"/>
          </rPr>
          <t>Harris 2004:</t>
        </r>
        <r>
          <rPr>
            <sz val="8"/>
            <color indexed="81"/>
            <rFont val="Tahoma"/>
            <family val="2"/>
          </rPr>
          <t xml:space="preserve">
</t>
        </r>
        <r>
          <rPr>
            <sz val="8"/>
            <color indexed="10"/>
            <rFont val="Tahoma"/>
            <family val="2"/>
          </rPr>
          <t>d##spule##a_y
d## den number
spule## - protrusion ##
a_y - different spinules on same spine</t>
        </r>
      </text>
    </comment>
    <comment ref="AR1" authorId="8">
      <text>
        <r>
          <rPr>
            <b/>
            <sz val="8"/>
            <color indexed="81"/>
            <rFont val="Tahoma"/>
            <family val="2"/>
          </rPr>
          <t>Harris 2004:</t>
        </r>
        <r>
          <rPr>
            <sz val="8"/>
            <color indexed="81"/>
            <rFont val="Tahoma"/>
            <family val="2"/>
          </rPr>
          <t xml:space="preserve">
Identify spinule type by location:
h-pax - spine head to presyn axon
h-nax - sp head to neighboring ax
n-pax - spneck to  pre axon
n-nax - spneck to neighboring axon
h-astro - sphead to astro. proc.
n-astro - spneck to astro. proc.</t>
        </r>
      </text>
    </comment>
    <comment ref="AS1" authorId="8">
      <text>
        <r>
          <rPr>
            <b/>
            <sz val="8"/>
            <color indexed="81"/>
            <rFont val="Tahoma"/>
            <family val="2"/>
          </rPr>
          <t>Harris 2004:</t>
        </r>
        <r>
          <rPr>
            <sz val="8"/>
            <color indexed="81"/>
            <rFont val="Tahoma"/>
            <family val="2"/>
          </rPr>
          <t xml:space="preserve">
Is the spinule coated?
Yes
no
</t>
        </r>
      </text>
    </comment>
    <comment ref="AT1" authorId="8">
      <text>
        <r>
          <rPr>
            <b/>
            <sz val="8"/>
            <color indexed="81"/>
            <rFont val="Tahoma"/>
            <family val="2"/>
          </rPr>
          <t>Harris 2004:</t>
        </r>
        <r>
          <rPr>
            <sz val="8"/>
            <color indexed="81"/>
            <rFont val="Tahoma"/>
            <family val="2"/>
          </rPr>
          <t xml:space="preserve">
location of spinule coat
ce- cyto side of englufing struc.
</t>
        </r>
        <r>
          <rPr>
            <sz val="8"/>
            <color indexed="10"/>
            <rFont val="Tahoma"/>
            <family val="2"/>
          </rPr>
          <t>Other?</t>
        </r>
      </text>
    </comment>
    <comment ref="AU1" authorId="2">
      <text>
        <r>
          <rPr>
            <b/>
            <sz val="8"/>
            <color indexed="81"/>
            <rFont val="Tahoma"/>
            <family val="2"/>
          </rPr>
          <t>Harris, 2004:</t>
        </r>
        <r>
          <rPr>
            <sz val="8"/>
            <color indexed="81"/>
            <rFont val="Tahoma"/>
            <family val="2"/>
          </rPr>
          <t xml:space="preserve">
Is there astrocyte at the synaptic cleft?
yes
no
inc</t>
        </r>
      </text>
    </comment>
    <comment ref="AV1" authorId="0">
      <text>
        <r>
          <rPr>
            <b/>
            <sz val="8"/>
            <color indexed="81"/>
            <rFont val="Tahoma"/>
            <family val="2"/>
          </rPr>
          <t>Harris, 2004:</t>
        </r>
        <r>
          <rPr>
            <sz val="8"/>
            <color indexed="81"/>
            <rFont val="Tahoma"/>
            <family val="2"/>
          </rPr>
          <t xml:space="preserve">
</t>
        </r>
        <r>
          <rPr>
            <sz val="8"/>
            <color indexed="10"/>
            <rFont val="Tahoma"/>
            <family val="2"/>
          </rPr>
          <t>d##astroCL##</t>
        </r>
        <r>
          <rPr>
            <sz val="8"/>
            <color indexed="81"/>
            <rFont val="Tahoma"/>
            <family val="2"/>
          </rPr>
          <t xml:space="preserve">
d## - dendrite number
astroCL## - portion of astrocytic processes at the cleft of a synapse on protrusion ##
</t>
        </r>
      </text>
    </comment>
    <comment ref="AW1" authorId="9">
      <text>
        <r>
          <rPr>
            <b/>
            <sz val="8"/>
            <color indexed="81"/>
            <rFont val="Tahoma"/>
            <family val="2"/>
          </rPr>
          <t>mwitcher:</t>
        </r>
        <r>
          <rPr>
            <sz val="8"/>
            <color indexed="81"/>
            <rFont val="Tahoma"/>
            <family val="2"/>
          </rPr>
          <t xml:space="preserve">
Measure Flat area of the Astro at the synaptic cleft edges.  DO NOT include pre/post synaptic surfaces of the cleft.
</t>
        </r>
      </text>
    </comment>
    <comment ref="AX1" authorId="9">
      <text>
        <r>
          <rPr>
            <b/>
            <sz val="8"/>
            <color indexed="81"/>
            <rFont val="Tahoma"/>
            <family val="2"/>
          </rPr>
          <t>mwitcher:</t>
        </r>
        <r>
          <rPr>
            <sz val="8"/>
            <color indexed="81"/>
            <rFont val="Tahoma"/>
            <family val="2"/>
          </rPr>
          <t xml:space="preserve">
Measure Flat area of the synaptic cleft edges, where NT could escape.  DO NOT include pre/post synaptic surfaces of the cleft.
</t>
        </r>
      </text>
    </comment>
    <comment ref="AY1" authorId="2">
      <text>
        <r>
          <rPr>
            <b/>
            <sz val="8"/>
            <color indexed="81"/>
            <rFont val="Tahoma"/>
            <family val="2"/>
          </rPr>
          <t>Harris, 2004:</t>
        </r>
        <r>
          <rPr>
            <sz val="8"/>
            <color indexed="81"/>
            <rFont val="Tahoma"/>
            <family val="2"/>
          </rPr>
          <t xml:space="preserve">
compute percentage of the synaptic cleft opening that has astrocytic process along it.
measure interface Surface Area (SA) or FA - if some of it is cut enface at the edges of the cleft where it opens to Extracellular space.</t>
        </r>
      </text>
    </comment>
    <comment ref="AZ1" authorId="2">
      <text>
        <r>
          <rPr>
            <b/>
            <sz val="8"/>
            <color indexed="81"/>
            <rFont val="Tahoma"/>
            <family val="2"/>
          </rPr>
          <t>Harris, 2004:</t>
        </r>
        <r>
          <rPr>
            <sz val="8"/>
            <color indexed="81"/>
            <rFont val="Tahoma"/>
            <family val="2"/>
          </rPr>
          <t xml:space="preserve">
Is there astrocyte along the presynaptic axonal bouton?
yes
no
inc</t>
        </r>
      </text>
    </comment>
    <comment ref="BA1" authorId="0">
      <text>
        <r>
          <rPr>
            <b/>
            <sz val="8"/>
            <color indexed="81"/>
            <rFont val="Tahoma"/>
            <family val="2"/>
          </rPr>
          <t>Harris, 2004:</t>
        </r>
        <r>
          <rPr>
            <sz val="8"/>
            <color indexed="81"/>
            <rFont val="Tahoma"/>
            <family val="2"/>
          </rPr>
          <t xml:space="preserve">
</t>
        </r>
        <r>
          <rPr>
            <sz val="8"/>
            <color indexed="10"/>
            <rFont val="Tahoma"/>
            <family val="2"/>
          </rPr>
          <t>d##astropre##</t>
        </r>
        <r>
          <rPr>
            <sz val="8"/>
            <color indexed="81"/>
            <rFont val="Tahoma"/>
            <family val="2"/>
          </rPr>
          <t xml:space="preserve">
d## - dendrite number
astropre## - portion of astrocytic processes behind cleft on the axonal bouton of a synapse on protrusion ##
</t>
        </r>
      </text>
    </comment>
    <comment ref="BB1" authorId="9">
      <text>
        <r>
          <rPr>
            <b/>
            <sz val="8"/>
            <color indexed="81"/>
            <rFont val="Tahoma"/>
            <family val="2"/>
          </rPr>
          <t>mwitcher:</t>
        </r>
        <r>
          <rPr>
            <sz val="8"/>
            <color indexed="81"/>
            <rFont val="Tahoma"/>
            <family val="2"/>
          </rPr>
          <t xml:space="preserve">
This is flat area measurement of the presynaptic axonal varicosity for the named protrusion
</t>
        </r>
      </text>
    </comment>
    <comment ref="BC1" authorId="2">
      <text>
        <r>
          <rPr>
            <b/>
            <sz val="8"/>
            <color indexed="81"/>
            <rFont val="Tahoma"/>
            <family val="2"/>
          </rPr>
          <t>Harris, 2004:</t>
        </r>
        <r>
          <rPr>
            <sz val="8"/>
            <color indexed="81"/>
            <rFont val="Tahoma"/>
            <family val="2"/>
          </rPr>
          <t xml:space="preserve">
compute percentage of the bouton surface area has astrocytic process
measure interface Surface Area (SA) or FA - if some of it is cut enface.</t>
        </r>
      </text>
    </comment>
    <comment ref="BD1" authorId="2">
      <text>
        <r>
          <rPr>
            <b/>
            <sz val="8"/>
            <color indexed="81"/>
            <rFont val="Tahoma"/>
            <family val="2"/>
          </rPr>
          <t>Harris, 2004:</t>
        </r>
        <r>
          <rPr>
            <sz val="8"/>
            <color indexed="81"/>
            <rFont val="Tahoma"/>
            <family val="2"/>
          </rPr>
          <t xml:space="preserve">
Is there astrocyte along the surface area of the postsynaptic structure?
yes
no
inc</t>
        </r>
      </text>
    </comment>
    <comment ref="BE1" authorId="9">
      <text>
        <r>
          <rPr>
            <b/>
            <sz val="8"/>
            <color indexed="81"/>
            <rFont val="Tahoma"/>
            <family val="2"/>
          </rPr>
          <t>mwitcher:</t>
        </r>
        <r>
          <rPr>
            <sz val="8"/>
            <color indexed="81"/>
            <rFont val="Tahoma"/>
            <family val="2"/>
          </rPr>
          <t xml:space="preserve">
d##astropost##
d## - dendrite number
astropost## - portion of astrocytic processes behind cleft on the dendriticspine head or neck of a synapse on protrusion ##
</t>
        </r>
      </text>
    </comment>
    <comment ref="BF1" authorId="9">
      <text>
        <r>
          <rPr>
            <b/>
            <sz val="8"/>
            <color indexed="81"/>
            <rFont val="Tahoma"/>
            <family val="2"/>
          </rPr>
          <t>mwitcher:</t>
        </r>
        <r>
          <rPr>
            <sz val="8"/>
            <color indexed="81"/>
            <rFont val="Tahoma"/>
            <family val="2"/>
          </rPr>
          <t xml:space="preserve">
This is flat area measurement of the postsynaptic spine head/neck for the named protrusion </t>
        </r>
      </text>
    </comment>
    <comment ref="A2" authorId="10">
      <text>
        <r>
          <rPr>
            <b/>
            <sz val="8"/>
            <color indexed="81"/>
            <rFont val="Tahoma"/>
            <family val="2"/>
          </rPr>
          <t>Harris, Jul2004:</t>
        </r>
        <r>
          <rPr>
            <sz val="8"/>
            <color indexed="81"/>
            <rFont val="Tahoma"/>
            <family val="2"/>
          </rPr>
          <t xml:space="preserve">
Dendrite name
d##
</t>
        </r>
      </text>
    </comment>
    <comment ref="A3" authorId="10">
      <text>
        <r>
          <rPr>
            <b/>
            <sz val="8"/>
            <color indexed="81"/>
            <rFont val="Tahoma"/>
            <family val="2"/>
          </rPr>
          <t>Harris, Jul2004:</t>
        </r>
        <r>
          <rPr>
            <sz val="8"/>
            <color indexed="81"/>
            <rFont val="Tahoma"/>
            <family val="2"/>
          </rPr>
          <t xml:space="preserve">
study name
</t>
        </r>
      </text>
    </comment>
    <comment ref="A4" authorId="0">
      <text>
        <r>
          <rPr>
            <b/>
            <sz val="8"/>
            <color indexed="81"/>
            <rFont val="Tahoma"/>
            <family val="2"/>
          </rPr>
          <t>Harris, Jul2004:</t>
        </r>
        <r>
          <rPr>
            <sz val="8"/>
            <color indexed="81"/>
            <rFont val="Tahoma"/>
            <family val="2"/>
          </rPr>
          <t xml:space="preserve">
Once analysis is complete, provide the decoded information below</t>
        </r>
      </text>
    </comment>
    <comment ref="A6" authorId="10">
      <text>
        <r>
          <rPr>
            <b/>
            <sz val="8"/>
            <color indexed="81"/>
            <rFont val="Tahoma"/>
            <family val="2"/>
          </rPr>
          <t>Harris, Jul2004:</t>
        </r>
        <r>
          <rPr>
            <sz val="8"/>
            <color indexed="81"/>
            <rFont val="Tahoma"/>
            <family val="2"/>
          </rPr>
          <t xml:space="preserve">
series code name
</t>
        </r>
      </text>
    </comment>
    <comment ref="A7" authorId="0">
      <text>
        <r>
          <rPr>
            <b/>
            <sz val="8"/>
            <color indexed="81"/>
            <rFont val="Tahoma"/>
            <family val="2"/>
          </rPr>
          <t>Harris, Jul2004:</t>
        </r>
        <r>
          <rPr>
            <sz val="8"/>
            <color indexed="81"/>
            <rFont val="Tahoma"/>
            <family val="2"/>
          </rPr>
          <t xml:space="preserve">
experiment number</t>
        </r>
      </text>
    </comment>
    <comment ref="A8" authorId="0">
      <text>
        <r>
          <rPr>
            <b/>
            <sz val="8"/>
            <color indexed="81"/>
            <rFont val="Tahoma"/>
            <family val="2"/>
          </rPr>
          <t>Harris, Jul2004:</t>
        </r>
        <r>
          <rPr>
            <sz val="8"/>
            <color indexed="81"/>
            <rFont val="Tahoma"/>
            <family val="2"/>
          </rPr>
          <t xml:space="preserve">
Experimental condition
</t>
        </r>
      </text>
    </comment>
    <comment ref="A9" authorId="10">
      <text>
        <r>
          <rPr>
            <b/>
            <sz val="8"/>
            <color indexed="81"/>
            <rFont val="Tahoma"/>
            <family val="2"/>
          </rPr>
          <t>Harris, Jul2004:</t>
        </r>
        <r>
          <rPr>
            <sz val="8"/>
            <color indexed="81"/>
            <rFont val="Tahoma"/>
            <family val="2"/>
          </rPr>
          <t xml:space="preserve">
initials of people performing the reconstructions
</t>
        </r>
      </text>
    </comment>
    <comment ref="A10" authorId="10">
      <text>
        <r>
          <rPr>
            <b/>
            <sz val="8"/>
            <color indexed="81"/>
            <rFont val="Tahoma"/>
            <family val="2"/>
          </rPr>
          <t>Harris, Jul2004:</t>
        </r>
        <r>
          <rPr>
            <sz val="8"/>
            <color indexed="81"/>
            <rFont val="Tahoma"/>
            <family val="2"/>
          </rPr>
          <t xml:space="preserve">
Dates of dendrite analyses</t>
        </r>
      </text>
    </comment>
    <comment ref="A11" authorId="8">
      <text>
        <r>
          <rPr>
            <b/>
            <sz val="8"/>
            <color indexed="81"/>
            <rFont val="Tahoma"/>
            <family val="2"/>
          </rPr>
          <t>Harris 2004:</t>
        </r>
        <r>
          <rPr>
            <sz val="8"/>
            <color indexed="81"/>
            <rFont val="Tahoma"/>
            <family val="2"/>
          </rPr>
          <t xml:space="preserve">
See comments on those with a pink fill and do what is in the comment.</t>
        </r>
      </text>
    </comment>
  </commentList>
</comments>
</file>

<file path=xl/comments13.xml><?xml version="1.0" encoding="utf-8"?>
<comments xmlns="http://schemas.openxmlformats.org/spreadsheetml/2006/main">
  <authors>
    <author>Kristen M Harris</author>
    <author>bshi</author>
    <author>Harris 2004</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A2" authorId="1">
      <text>
        <r>
          <rPr>
            <b/>
            <sz val="8"/>
            <color indexed="81"/>
            <rFont val="Tahoma"/>
            <family val="2"/>
          </rPr>
          <t>Harris, Jul2004:</t>
        </r>
        <r>
          <rPr>
            <sz val="8"/>
            <color indexed="81"/>
            <rFont val="Tahoma"/>
            <family val="2"/>
          </rPr>
          <t xml:space="preserve">
Dendrite name
d##
</t>
        </r>
      </text>
    </comment>
    <comment ref="A3" authorId="1">
      <text>
        <r>
          <rPr>
            <b/>
            <sz val="8"/>
            <color indexed="81"/>
            <rFont val="Tahoma"/>
            <family val="2"/>
          </rPr>
          <t>Harris, Jul2004:</t>
        </r>
        <r>
          <rPr>
            <sz val="8"/>
            <color indexed="81"/>
            <rFont val="Tahoma"/>
            <family val="2"/>
          </rPr>
          <t xml:space="preserve">
study name
</t>
        </r>
      </text>
    </comment>
    <comment ref="A4" authorId="1">
      <text>
        <r>
          <rPr>
            <b/>
            <sz val="8"/>
            <color indexed="81"/>
            <rFont val="Tahoma"/>
            <family val="2"/>
          </rPr>
          <t>Harris, Jul2004:</t>
        </r>
        <r>
          <rPr>
            <sz val="8"/>
            <color indexed="81"/>
            <rFont val="Tahoma"/>
            <family val="2"/>
          </rPr>
          <t xml:space="preserve">
initials of people performing the reconstructions
</t>
        </r>
      </text>
    </comment>
    <comment ref="A5" authorId="1">
      <text>
        <r>
          <rPr>
            <b/>
            <sz val="8"/>
            <color indexed="81"/>
            <rFont val="Tahoma"/>
            <family val="2"/>
          </rPr>
          <t>Harris, Jul2004:</t>
        </r>
        <r>
          <rPr>
            <sz val="8"/>
            <color indexed="81"/>
            <rFont val="Tahoma"/>
            <family val="2"/>
          </rPr>
          <t xml:space="preserve">
Dates of dendrite analyses</t>
        </r>
      </text>
    </comment>
    <comment ref="A6" authorId="1">
      <text>
        <r>
          <rPr>
            <b/>
            <sz val="8"/>
            <color indexed="81"/>
            <rFont val="Tahoma"/>
            <family val="2"/>
          </rPr>
          <t>Harris, Jul2004:</t>
        </r>
        <r>
          <rPr>
            <sz val="8"/>
            <color indexed="81"/>
            <rFont val="Tahoma"/>
            <family val="2"/>
          </rPr>
          <t xml:space="preserve">
series code name
</t>
        </r>
      </text>
    </comment>
    <comment ref="A7" authorId="0">
      <text>
        <r>
          <rPr>
            <b/>
            <sz val="8"/>
            <color indexed="81"/>
            <rFont val="Tahoma"/>
            <family val="2"/>
          </rPr>
          <t>Harris, Jul2004:</t>
        </r>
        <r>
          <rPr>
            <sz val="8"/>
            <color indexed="81"/>
            <rFont val="Tahoma"/>
            <family val="2"/>
          </rPr>
          <t xml:space="preserve">
Once analysis is complete, provide the decoded information below</t>
        </r>
      </text>
    </comment>
    <comment ref="A8" authorId="0">
      <text>
        <r>
          <rPr>
            <b/>
            <sz val="8"/>
            <color indexed="81"/>
            <rFont val="Tahoma"/>
            <family val="2"/>
          </rPr>
          <t>Harris, Jul2004:</t>
        </r>
        <r>
          <rPr>
            <sz val="8"/>
            <color indexed="81"/>
            <rFont val="Tahoma"/>
            <family val="2"/>
          </rPr>
          <t xml:space="preserve">
experiment number</t>
        </r>
      </text>
    </comment>
    <comment ref="A9" authorId="0">
      <text>
        <r>
          <rPr>
            <b/>
            <sz val="8"/>
            <color indexed="81"/>
            <rFont val="Tahoma"/>
            <family val="2"/>
          </rPr>
          <t>Harris, Jul2004:</t>
        </r>
        <r>
          <rPr>
            <sz val="8"/>
            <color indexed="81"/>
            <rFont val="Tahoma"/>
            <family val="2"/>
          </rPr>
          <t xml:space="preserve">
Experimental condition
</t>
        </r>
      </text>
    </comment>
    <comment ref="A10" authorId="2">
      <text>
        <r>
          <rPr>
            <b/>
            <sz val="8"/>
            <color indexed="81"/>
            <rFont val="Tahoma"/>
            <family val="2"/>
          </rPr>
          <t>Harris 2004:</t>
        </r>
        <r>
          <rPr>
            <sz val="8"/>
            <color indexed="81"/>
            <rFont val="Tahoma"/>
            <family val="2"/>
          </rPr>
          <t xml:space="preserve">
See comments on those with a pink fill and do what is in the comment.</t>
        </r>
      </text>
    </comment>
  </commentList>
</comments>
</file>

<file path=xl/comments14.xml><?xml version="1.0" encoding="utf-8"?>
<comments xmlns="http://schemas.openxmlformats.org/spreadsheetml/2006/main">
  <authors>
    <author>Chris Risher</author>
    <author>jtilsner</author>
  </authors>
  <commentList>
    <comment ref="I1" authorId="0">
      <text>
        <r>
          <rPr>
            <b/>
            <sz val="8"/>
            <color indexed="81"/>
            <rFont val="Tahoma"/>
            <family val="2"/>
          </rPr>
          <t>Chris Risher:</t>
        </r>
        <r>
          <rPr>
            <sz val="8"/>
            <color indexed="81"/>
            <rFont val="Tahoma"/>
            <family val="2"/>
          </rPr>
          <t xml:space="preserve">
Named d##fav## in Object list</t>
        </r>
      </text>
    </comment>
    <comment ref="J1" authorId="0">
      <text>
        <r>
          <rPr>
            <b/>
            <sz val="8"/>
            <color indexed="81"/>
            <rFont val="Tahoma"/>
            <family val="2"/>
          </rPr>
          <t>Chris Risher:</t>
        </r>
        <r>
          <rPr>
            <sz val="8"/>
            <color indexed="81"/>
            <rFont val="Tahoma"/>
            <family val="2"/>
          </rPr>
          <t xml:space="preserve">
Named d##faw## in Object list</t>
        </r>
      </text>
    </comment>
    <comment ref="K1" authorId="0">
      <text>
        <r>
          <rPr>
            <b/>
            <sz val="8"/>
            <color indexed="81"/>
            <rFont val="Tahoma"/>
            <family val="2"/>
          </rPr>
          <t>Chris Risher:</t>
        </r>
        <r>
          <rPr>
            <sz val="8"/>
            <color indexed="81"/>
            <rFont val="Tahoma"/>
            <family val="2"/>
          </rPr>
          <t xml:space="preserve">
Named d##fds## in Object list</t>
        </r>
      </text>
    </comment>
    <comment ref="L1" authorId="0">
      <text>
        <r>
          <rPr>
            <b/>
            <sz val="8"/>
            <color indexed="81"/>
            <rFont val="Tahoma"/>
            <family val="2"/>
          </rPr>
          <t>Chris Risher:</t>
        </r>
        <r>
          <rPr>
            <sz val="8"/>
            <color indexed="81"/>
            <rFont val="Tahoma"/>
            <family val="2"/>
          </rPr>
          <t xml:space="preserve">
Named d##fdp## in Object list</t>
        </r>
      </text>
    </comment>
    <comment ref="M1" authorId="0">
      <text>
        <r>
          <rPr>
            <b/>
            <sz val="8"/>
            <color indexed="81"/>
            <rFont val="Tahoma"/>
            <family val="2"/>
          </rPr>
          <t>Chris Risher:</t>
        </r>
        <r>
          <rPr>
            <sz val="8"/>
            <color indexed="81"/>
            <rFont val="Tahoma"/>
            <family val="2"/>
          </rPr>
          <t xml:space="preserve">
Named d##fas## in Object list</t>
        </r>
      </text>
    </comment>
    <comment ref="N1" authorId="0">
      <text>
        <r>
          <rPr>
            <b/>
            <sz val="8"/>
            <color indexed="81"/>
            <rFont val="Tahoma"/>
            <family val="2"/>
          </rPr>
          <t>Chris Risher:</t>
        </r>
        <r>
          <rPr>
            <sz val="8"/>
            <color indexed="81"/>
            <rFont val="Tahoma"/>
            <family val="2"/>
          </rPr>
          <t xml:space="preserve">
Named d##fot## in Object list</t>
        </r>
      </text>
    </comment>
    <comment ref="N3" authorId="0">
      <text>
        <r>
          <rPr>
            <b/>
            <sz val="8"/>
            <color indexed="81"/>
            <rFont val="Tahoma"/>
            <family val="2"/>
          </rPr>
          <t>Chris Risher:</t>
        </r>
        <r>
          <rPr>
            <sz val="8"/>
            <color indexed="81"/>
            <rFont val="Tahoma"/>
            <family val="2"/>
          </rPr>
          <t xml:space="preserve">
Large, round structure w/ granulated appearance</t>
        </r>
      </text>
    </comment>
    <comment ref="U3" authorId="0">
      <text>
        <r>
          <rPr>
            <b/>
            <sz val="8"/>
            <color indexed="81"/>
            <rFont val="Tahoma"/>
            <family val="2"/>
          </rPr>
          <t>Chris Risher:</t>
        </r>
        <r>
          <rPr>
            <sz val="8"/>
            <color indexed="81"/>
            <rFont val="Tahoma"/>
            <family val="2"/>
          </rPr>
          <t xml:space="preserve">
Large, round structure w/ granulated appearance</t>
        </r>
      </text>
    </comment>
    <comment ref="AA3" authorId="0">
      <text>
        <r>
          <rPr>
            <b/>
            <sz val="8"/>
            <color indexed="81"/>
            <rFont val="Tahoma"/>
            <family val="2"/>
          </rPr>
          <t>Chris Risher:</t>
        </r>
        <r>
          <rPr>
            <sz val="8"/>
            <color indexed="81"/>
            <rFont val="Tahoma"/>
            <family val="2"/>
          </rPr>
          <t xml:space="preserve">
Large, round structure w/ granulated appearance</t>
        </r>
      </text>
    </comment>
    <comment ref="AG3" authorId="0">
      <text>
        <r>
          <rPr>
            <b/>
            <sz val="8"/>
            <color indexed="81"/>
            <rFont val="Tahoma"/>
            <family val="2"/>
          </rPr>
          <t>Chris Risher:</t>
        </r>
        <r>
          <rPr>
            <sz val="8"/>
            <color indexed="81"/>
            <rFont val="Tahoma"/>
            <family val="2"/>
          </rPr>
          <t xml:space="preserve">
Large, round structure w/ granulated appearance</t>
        </r>
      </text>
    </comment>
    <comment ref="D6" authorId="1">
      <text>
        <r>
          <rPr>
            <b/>
            <sz val="8"/>
            <color indexed="81"/>
            <rFont val="Tahoma"/>
            <family val="2"/>
          </rPr>
          <t>jtilsner:</t>
        </r>
        <r>
          <rPr>
            <sz val="8"/>
            <color indexed="81"/>
            <rFont val="Tahoma"/>
            <family val="2"/>
          </rPr>
          <t xml:space="preserve">
filo with synapse along the neck near the base</t>
        </r>
      </text>
    </comment>
  </commentList>
</comments>
</file>

<file path=xl/comments15.xml><?xml version="1.0" encoding="utf-8"?>
<comments xmlns="http://schemas.openxmlformats.org/spreadsheetml/2006/main">
  <authors>
    <author>Kristen M Harris</author>
    <author>bshi</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A2" authorId="1">
      <text>
        <r>
          <rPr>
            <b/>
            <sz val="8"/>
            <color indexed="81"/>
            <rFont val="Tahoma"/>
            <family val="2"/>
          </rPr>
          <t>Harris, Jul2004:</t>
        </r>
        <r>
          <rPr>
            <sz val="8"/>
            <color indexed="81"/>
            <rFont val="Tahoma"/>
            <family val="2"/>
          </rPr>
          <t xml:space="preserve">
study name
</t>
        </r>
      </text>
    </comment>
    <comment ref="A3" authorId="1">
      <text>
        <r>
          <rPr>
            <b/>
            <sz val="8"/>
            <color indexed="81"/>
            <rFont val="Tahoma"/>
            <family val="2"/>
          </rPr>
          <t>Harris, Jul2004:</t>
        </r>
        <r>
          <rPr>
            <sz val="8"/>
            <color indexed="81"/>
            <rFont val="Tahoma"/>
            <family val="2"/>
          </rPr>
          <t xml:space="preserve">
initials of people performing the reconstructions
</t>
        </r>
      </text>
    </comment>
    <comment ref="A4" authorId="1">
      <text>
        <r>
          <rPr>
            <b/>
            <sz val="8"/>
            <color indexed="81"/>
            <rFont val="Tahoma"/>
            <family val="2"/>
          </rPr>
          <t>Harris, Jul2004:</t>
        </r>
        <r>
          <rPr>
            <sz val="8"/>
            <color indexed="81"/>
            <rFont val="Tahoma"/>
            <family val="2"/>
          </rPr>
          <t xml:space="preserve">
Dates of dendrite analyses</t>
        </r>
      </text>
    </comment>
    <comment ref="A5" authorId="1">
      <text>
        <r>
          <rPr>
            <b/>
            <sz val="8"/>
            <color indexed="81"/>
            <rFont val="Tahoma"/>
            <family val="2"/>
          </rPr>
          <t>Harris, Jul2004:</t>
        </r>
        <r>
          <rPr>
            <sz val="8"/>
            <color indexed="81"/>
            <rFont val="Tahoma"/>
            <family val="2"/>
          </rPr>
          <t xml:space="preserve">
series code name
</t>
        </r>
      </text>
    </comment>
    <comment ref="A6" authorId="0">
      <text>
        <r>
          <rPr>
            <b/>
            <sz val="8"/>
            <color indexed="81"/>
            <rFont val="Tahoma"/>
            <family val="2"/>
          </rPr>
          <t>Harris, Jul2004:</t>
        </r>
        <r>
          <rPr>
            <sz val="8"/>
            <color indexed="81"/>
            <rFont val="Tahoma"/>
            <family val="2"/>
          </rPr>
          <t xml:space="preserve">
Once analysis is complete, provide the decoded information below</t>
        </r>
      </text>
    </comment>
    <comment ref="A7" authorId="0">
      <text>
        <r>
          <rPr>
            <b/>
            <sz val="8"/>
            <color indexed="81"/>
            <rFont val="Tahoma"/>
            <family val="2"/>
          </rPr>
          <t>Harris, Jul2004:</t>
        </r>
        <r>
          <rPr>
            <sz val="8"/>
            <color indexed="81"/>
            <rFont val="Tahoma"/>
            <family val="2"/>
          </rPr>
          <t xml:space="preserve">
experiment number</t>
        </r>
      </text>
    </comment>
    <comment ref="A8" authorId="0">
      <text>
        <r>
          <rPr>
            <b/>
            <sz val="8"/>
            <color indexed="81"/>
            <rFont val="Tahoma"/>
            <family val="2"/>
          </rPr>
          <t>Harris, Jul2004:</t>
        </r>
        <r>
          <rPr>
            <sz val="8"/>
            <color indexed="81"/>
            <rFont val="Tahoma"/>
            <family val="2"/>
          </rPr>
          <t xml:space="preserve">
Experimental condition
</t>
        </r>
      </text>
    </comment>
  </commentList>
</comments>
</file>

<file path=xl/comments16.xml><?xml version="1.0" encoding="utf-8"?>
<comments xmlns="http://schemas.openxmlformats.org/spreadsheetml/2006/main">
  <authors>
    <author>Kristen M Harris</author>
    <author>bshi</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A2" authorId="1">
      <text>
        <r>
          <rPr>
            <b/>
            <sz val="8"/>
            <color indexed="81"/>
            <rFont val="Tahoma"/>
            <family val="2"/>
          </rPr>
          <t>Harris, Jul2004:</t>
        </r>
        <r>
          <rPr>
            <sz val="8"/>
            <color indexed="81"/>
            <rFont val="Tahoma"/>
            <family val="2"/>
          </rPr>
          <t xml:space="preserve">
study name
</t>
        </r>
      </text>
    </comment>
    <comment ref="A3" authorId="1">
      <text>
        <r>
          <rPr>
            <b/>
            <sz val="8"/>
            <color indexed="81"/>
            <rFont val="Tahoma"/>
            <family val="2"/>
          </rPr>
          <t>Harris, Jul2004:</t>
        </r>
        <r>
          <rPr>
            <sz val="8"/>
            <color indexed="81"/>
            <rFont val="Tahoma"/>
            <family val="2"/>
          </rPr>
          <t xml:space="preserve">
initials of people performing the reconstructions
</t>
        </r>
      </text>
    </comment>
    <comment ref="A4" authorId="1">
      <text>
        <r>
          <rPr>
            <b/>
            <sz val="8"/>
            <color indexed="81"/>
            <rFont val="Tahoma"/>
            <family val="2"/>
          </rPr>
          <t>Harris, Jul2004:</t>
        </r>
        <r>
          <rPr>
            <sz val="8"/>
            <color indexed="81"/>
            <rFont val="Tahoma"/>
            <family val="2"/>
          </rPr>
          <t xml:space="preserve">
Dates of dendrite analyses</t>
        </r>
      </text>
    </comment>
    <comment ref="A5" authorId="1">
      <text>
        <r>
          <rPr>
            <b/>
            <sz val="8"/>
            <color indexed="81"/>
            <rFont val="Tahoma"/>
            <family val="2"/>
          </rPr>
          <t>Harris, Jul2004:</t>
        </r>
        <r>
          <rPr>
            <sz val="8"/>
            <color indexed="81"/>
            <rFont val="Tahoma"/>
            <family val="2"/>
          </rPr>
          <t xml:space="preserve">
series code name
</t>
        </r>
      </text>
    </comment>
    <comment ref="A6" authorId="0">
      <text>
        <r>
          <rPr>
            <b/>
            <sz val="8"/>
            <color indexed="81"/>
            <rFont val="Tahoma"/>
            <family val="2"/>
          </rPr>
          <t>Harris, Jul2004:</t>
        </r>
        <r>
          <rPr>
            <sz val="8"/>
            <color indexed="81"/>
            <rFont val="Tahoma"/>
            <family val="2"/>
          </rPr>
          <t xml:space="preserve">
Once analysis is complete, provide the decoded information below</t>
        </r>
      </text>
    </comment>
    <comment ref="A7" authorId="0">
      <text>
        <r>
          <rPr>
            <b/>
            <sz val="8"/>
            <color indexed="81"/>
            <rFont val="Tahoma"/>
            <family val="2"/>
          </rPr>
          <t>Harris, Jul2004:</t>
        </r>
        <r>
          <rPr>
            <sz val="8"/>
            <color indexed="81"/>
            <rFont val="Tahoma"/>
            <family val="2"/>
          </rPr>
          <t xml:space="preserve">
experiment number</t>
        </r>
      </text>
    </comment>
    <comment ref="A8" authorId="0">
      <text>
        <r>
          <rPr>
            <b/>
            <sz val="8"/>
            <color indexed="81"/>
            <rFont val="Tahoma"/>
            <family val="2"/>
          </rPr>
          <t>Harris, Jul2004:</t>
        </r>
        <r>
          <rPr>
            <sz val="8"/>
            <color indexed="81"/>
            <rFont val="Tahoma"/>
            <family val="2"/>
          </rPr>
          <t xml:space="preserve">
Experimental condition
</t>
        </r>
      </text>
    </comment>
  </commentList>
</comments>
</file>

<file path=xl/comments17.xml><?xml version="1.0" encoding="utf-8"?>
<comments xmlns="http://schemas.openxmlformats.org/spreadsheetml/2006/main">
  <authors>
    <author>Kristen M Harris</author>
    <author>bshi</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A2" authorId="1">
      <text>
        <r>
          <rPr>
            <b/>
            <sz val="8"/>
            <color indexed="81"/>
            <rFont val="Tahoma"/>
            <family val="2"/>
          </rPr>
          <t>Harris, Jul2004:</t>
        </r>
        <r>
          <rPr>
            <sz val="8"/>
            <color indexed="81"/>
            <rFont val="Tahoma"/>
            <family val="2"/>
          </rPr>
          <t xml:space="preserve">
study name
</t>
        </r>
      </text>
    </comment>
    <comment ref="A3" authorId="1">
      <text>
        <r>
          <rPr>
            <b/>
            <sz val="8"/>
            <color indexed="81"/>
            <rFont val="Tahoma"/>
            <family val="2"/>
          </rPr>
          <t>Harris, Jul2004:</t>
        </r>
        <r>
          <rPr>
            <sz val="8"/>
            <color indexed="81"/>
            <rFont val="Tahoma"/>
            <family val="2"/>
          </rPr>
          <t xml:space="preserve">
initials of people performing the reconstructions
</t>
        </r>
      </text>
    </comment>
    <comment ref="A4" authorId="1">
      <text>
        <r>
          <rPr>
            <b/>
            <sz val="8"/>
            <color indexed="81"/>
            <rFont val="Tahoma"/>
            <family val="2"/>
          </rPr>
          <t>Harris, Jul2004:</t>
        </r>
        <r>
          <rPr>
            <sz val="8"/>
            <color indexed="81"/>
            <rFont val="Tahoma"/>
            <family val="2"/>
          </rPr>
          <t xml:space="preserve">
Dates of dendrite analyses</t>
        </r>
      </text>
    </comment>
    <comment ref="A5" authorId="1">
      <text>
        <r>
          <rPr>
            <b/>
            <sz val="8"/>
            <color indexed="81"/>
            <rFont val="Tahoma"/>
            <family val="2"/>
          </rPr>
          <t>Harris, Jul2004:</t>
        </r>
        <r>
          <rPr>
            <sz val="8"/>
            <color indexed="81"/>
            <rFont val="Tahoma"/>
            <family val="2"/>
          </rPr>
          <t xml:space="preserve">
series code name
</t>
        </r>
      </text>
    </comment>
    <comment ref="A6" authorId="0">
      <text>
        <r>
          <rPr>
            <b/>
            <sz val="8"/>
            <color indexed="81"/>
            <rFont val="Tahoma"/>
            <family val="2"/>
          </rPr>
          <t>Harris, Jul2004:</t>
        </r>
        <r>
          <rPr>
            <sz val="8"/>
            <color indexed="81"/>
            <rFont val="Tahoma"/>
            <family val="2"/>
          </rPr>
          <t xml:space="preserve">
Once analysis is complete, provide the decoded information below</t>
        </r>
      </text>
    </comment>
    <comment ref="A7" authorId="0">
      <text>
        <r>
          <rPr>
            <b/>
            <sz val="8"/>
            <color indexed="81"/>
            <rFont val="Tahoma"/>
            <family val="2"/>
          </rPr>
          <t>Harris, Jul2004:</t>
        </r>
        <r>
          <rPr>
            <sz val="8"/>
            <color indexed="81"/>
            <rFont val="Tahoma"/>
            <family val="2"/>
          </rPr>
          <t xml:space="preserve">
experiment number</t>
        </r>
      </text>
    </comment>
    <comment ref="A8" authorId="0">
      <text>
        <r>
          <rPr>
            <b/>
            <sz val="8"/>
            <color indexed="81"/>
            <rFont val="Tahoma"/>
            <family val="2"/>
          </rPr>
          <t>Harris, Jul2004:</t>
        </r>
        <r>
          <rPr>
            <sz val="8"/>
            <color indexed="81"/>
            <rFont val="Tahoma"/>
            <family val="2"/>
          </rPr>
          <t xml:space="preserve">
Experimental condition
</t>
        </r>
      </text>
    </comment>
  </commentList>
</comments>
</file>

<file path=xl/comments2.xml><?xml version="1.0" encoding="utf-8"?>
<comments xmlns="http://schemas.openxmlformats.org/spreadsheetml/2006/main">
  <authors>
    <author>Kristen M Harris</author>
  </authors>
  <commentList>
    <comment ref="H1" authorId="0">
      <text>
        <r>
          <rPr>
            <b/>
            <sz val="8"/>
            <color indexed="81"/>
            <rFont val="Tahoma"/>
            <family val="2"/>
          </rPr>
          <t>Kristen M Harris:</t>
        </r>
        <r>
          <rPr>
            <sz val="8"/>
            <color indexed="81"/>
            <rFont val="Tahoma"/>
            <family val="2"/>
          </rPr>
          <t xml:space="preserve">
KH inserted from new MITO table</t>
        </r>
      </text>
    </comment>
  </commentList>
</comments>
</file>

<file path=xl/comments3.xml><?xml version="1.0" encoding="utf-8"?>
<comments xmlns="http://schemas.openxmlformats.org/spreadsheetml/2006/main">
  <authors>
    <author>Kristen M Harris</author>
    <author>Harris 2004</author>
    <author>bshi</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B1" authorId="1">
      <text>
        <r>
          <rPr>
            <b/>
            <sz val="8"/>
            <color indexed="81"/>
            <rFont val="Tahoma"/>
            <family val="2"/>
          </rPr>
          <t>Harris 2004:</t>
        </r>
        <r>
          <rPr>
            <sz val="8"/>
            <color indexed="81"/>
            <rFont val="Tahoma"/>
            <family val="2"/>
          </rPr>
          <t xml:space="preserve">
D##
Dendrite number</t>
        </r>
      </text>
    </comment>
    <comment ref="C1" authorId="1">
      <text>
        <r>
          <rPr>
            <b/>
            <sz val="8"/>
            <color indexed="81"/>
            <rFont val="Tahoma"/>
            <family val="2"/>
          </rPr>
          <t>Harris 2004:</t>
        </r>
        <r>
          <rPr>
            <sz val="8"/>
            <color indexed="81"/>
            <rFont val="Tahoma"/>
            <family val="2"/>
          </rPr>
          <t xml:space="preserve">
First section on which the dendritic shaft is complete</t>
        </r>
      </text>
    </comment>
    <comment ref="D1" authorId="1">
      <text>
        <r>
          <rPr>
            <b/>
            <sz val="8"/>
            <color indexed="81"/>
            <rFont val="Tahoma"/>
            <family val="2"/>
          </rPr>
          <t>Harris 2004:</t>
        </r>
        <r>
          <rPr>
            <sz val="8"/>
            <color indexed="81"/>
            <rFont val="Tahoma"/>
            <family val="2"/>
          </rPr>
          <t xml:space="preserve">
last section with complete dendritic shaft spines might be cut off</t>
        </r>
      </text>
    </comment>
    <comment ref="E1" authorId="1">
      <text>
        <r>
          <rPr>
            <b/>
            <sz val="8"/>
            <color indexed="81"/>
            <rFont val="Tahoma"/>
            <family val="2"/>
          </rPr>
          <t>Harris 2004:</t>
        </r>
        <r>
          <rPr>
            <sz val="8"/>
            <color indexed="81"/>
            <rFont val="Tahoma"/>
            <family val="2"/>
          </rPr>
          <t xml:space="preserve">
Spy - spiny lateral den
Ap - spiny apical
nonspy - non-spiny den
dark indicated in comment
</t>
        </r>
      </text>
    </comment>
    <comment ref="F1" authorId="1">
      <text>
        <r>
          <rPr>
            <b/>
            <sz val="8"/>
            <color indexed="81"/>
            <rFont val="Tahoma"/>
            <family val="2"/>
          </rPr>
          <t>Harris 2004:</t>
        </r>
        <r>
          <rPr>
            <sz val="8"/>
            <color indexed="81"/>
            <rFont val="Tahoma"/>
            <family val="2"/>
          </rPr>
          <t xml:space="preserve">
x - cross sectioned
ob - obliquely sectioned
long - longitudinally sectioned</t>
        </r>
      </text>
    </comment>
    <comment ref="A2" authorId="2">
      <text>
        <r>
          <rPr>
            <b/>
            <sz val="8"/>
            <color indexed="81"/>
            <rFont val="Tahoma"/>
            <family val="2"/>
          </rPr>
          <t>Harris, Jul2004:</t>
        </r>
        <r>
          <rPr>
            <sz val="8"/>
            <color indexed="81"/>
            <rFont val="Tahoma"/>
            <family val="2"/>
          </rPr>
          <t xml:space="preserve">
study name
</t>
        </r>
      </text>
    </comment>
    <comment ref="A3" authorId="2">
      <text>
        <r>
          <rPr>
            <b/>
            <sz val="8"/>
            <color indexed="81"/>
            <rFont val="Tahoma"/>
            <family val="2"/>
          </rPr>
          <t>Harris, Jul2004:</t>
        </r>
        <r>
          <rPr>
            <sz val="8"/>
            <color indexed="81"/>
            <rFont val="Tahoma"/>
            <family val="2"/>
          </rPr>
          <t xml:space="preserve">
initials of people performing the reconstructions
</t>
        </r>
      </text>
    </comment>
    <comment ref="A4" authorId="2">
      <text>
        <r>
          <rPr>
            <b/>
            <sz val="8"/>
            <color indexed="81"/>
            <rFont val="Tahoma"/>
            <family val="2"/>
          </rPr>
          <t>Harris, Jul2004:</t>
        </r>
        <r>
          <rPr>
            <sz val="8"/>
            <color indexed="81"/>
            <rFont val="Tahoma"/>
            <family val="2"/>
          </rPr>
          <t xml:space="preserve">
Dates of dendrite analyses</t>
        </r>
      </text>
    </comment>
    <comment ref="A5" authorId="2">
      <text>
        <r>
          <rPr>
            <b/>
            <sz val="8"/>
            <color indexed="81"/>
            <rFont val="Tahoma"/>
            <family val="2"/>
          </rPr>
          <t>Harris, Jul2004:</t>
        </r>
        <r>
          <rPr>
            <sz val="8"/>
            <color indexed="81"/>
            <rFont val="Tahoma"/>
            <family val="2"/>
          </rPr>
          <t xml:space="preserve">
series code name
</t>
        </r>
      </text>
    </comment>
    <comment ref="A6" authorId="0">
      <text>
        <r>
          <rPr>
            <b/>
            <sz val="8"/>
            <color indexed="81"/>
            <rFont val="Tahoma"/>
            <family val="2"/>
          </rPr>
          <t>Harris, Jul2004:</t>
        </r>
        <r>
          <rPr>
            <sz val="8"/>
            <color indexed="81"/>
            <rFont val="Tahoma"/>
            <family val="2"/>
          </rPr>
          <t xml:space="preserve">
Once analysis is complete, provide the decoded information below</t>
        </r>
      </text>
    </comment>
    <comment ref="A7" authorId="0">
      <text>
        <r>
          <rPr>
            <b/>
            <sz val="8"/>
            <color indexed="81"/>
            <rFont val="Tahoma"/>
            <family val="2"/>
          </rPr>
          <t>Harris, Jul2004:</t>
        </r>
        <r>
          <rPr>
            <sz val="8"/>
            <color indexed="81"/>
            <rFont val="Tahoma"/>
            <family val="2"/>
          </rPr>
          <t xml:space="preserve">
experiment number</t>
        </r>
      </text>
    </comment>
    <comment ref="A8" authorId="0">
      <text>
        <r>
          <rPr>
            <b/>
            <sz val="8"/>
            <color indexed="81"/>
            <rFont val="Tahoma"/>
            <family val="2"/>
          </rPr>
          <t>Harris, Jul2004:</t>
        </r>
        <r>
          <rPr>
            <sz val="8"/>
            <color indexed="81"/>
            <rFont val="Tahoma"/>
            <family val="2"/>
          </rPr>
          <t xml:space="preserve">
Experimental condition
</t>
        </r>
      </text>
    </comment>
  </commentList>
</comments>
</file>

<file path=xl/comments4.xml><?xml version="1.0" encoding="utf-8"?>
<comments xmlns="http://schemas.openxmlformats.org/spreadsheetml/2006/main">
  <authors>
    <author>Kristen M Harris</author>
    <author>harrisk</author>
    <author>Harris, 2004</author>
    <author>Kristen Harris</author>
    <author>John Fiala</author>
    <author>Harris, Jul2004</author>
    <author>jsalgado</author>
    <author>Jen Bourne</author>
    <author>Harris 2004</author>
    <author>mwitcher</author>
    <author>bshi</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B1" authorId="0">
      <text>
        <r>
          <rPr>
            <b/>
            <sz val="8"/>
            <color indexed="81"/>
            <rFont val="Tahoma"/>
            <family val="2"/>
          </rPr>
          <t>Harris, 2004:</t>
        </r>
        <r>
          <rPr>
            <sz val="8"/>
            <color indexed="81"/>
            <rFont val="Tahoma"/>
            <family val="2"/>
          </rPr>
          <t xml:space="preserve">
</t>
        </r>
        <r>
          <rPr>
            <b/>
            <sz val="8"/>
            <color indexed="81"/>
            <rFont val="Tahoma"/>
            <family val="2"/>
          </rPr>
          <t>Dendrite Section Range:</t>
        </r>
        <r>
          <rPr>
            <sz val="8"/>
            <color indexed="81"/>
            <rFont val="Tahoma"/>
            <family val="2"/>
          </rPr>
          <t xml:space="preserve">  first - first section number
last - last section number
over which the spines connected to the dendrite are complete within the series.  An incomplete protrusion in the middles of the series is simply marked "inc" and the rest of the dendrite completed -- especially for nearest neighbor analyses.
</t>
        </r>
      </text>
    </comment>
    <comment ref="C1" authorId="0">
      <text>
        <r>
          <rPr>
            <b/>
            <sz val="8"/>
            <color indexed="81"/>
            <rFont val="Tahoma"/>
            <family val="2"/>
          </rPr>
          <t>Harris,2004:</t>
        </r>
        <r>
          <rPr>
            <sz val="8"/>
            <color indexed="81"/>
            <rFont val="Tahoma"/>
            <family val="2"/>
          </rPr>
          <t xml:space="preserve">
</t>
        </r>
        <r>
          <rPr>
            <b/>
            <sz val="8"/>
            <color indexed="81"/>
            <rFont val="Tahoma"/>
            <family val="2"/>
          </rPr>
          <t>Dendrite Length:</t>
        </r>
        <r>
          <rPr>
            <sz val="8"/>
            <color indexed="81"/>
            <rFont val="Tahoma"/>
            <family val="2"/>
          </rPr>
          <t xml:space="preserve"> 
Average in top row
Enter Each of three or more z length values from RECONSTRUCT and use to compute average segment length
</t>
        </r>
      </text>
    </comment>
    <comment ref="D1" authorId="1">
      <text>
        <r>
          <rPr>
            <b/>
            <sz val="8"/>
            <color indexed="81"/>
            <rFont val="Tahoma"/>
            <family val="2"/>
          </rPr>
          <t>Harris, 2004:</t>
        </r>
        <r>
          <rPr>
            <sz val="8"/>
            <color indexed="81"/>
            <rFont val="Tahoma"/>
            <family val="2"/>
          </rPr>
          <t xml:space="preserve">
</t>
        </r>
        <r>
          <rPr>
            <sz val="8"/>
            <color indexed="10"/>
            <rFont val="Tahoma"/>
            <family val="2"/>
          </rPr>
          <t>d##rs##</t>
        </r>
        <r>
          <rPr>
            <sz val="8"/>
            <color indexed="81"/>
            <rFont val="Tahoma"/>
            <family val="2"/>
          </rPr>
          <t xml:space="preserve">
Shaft Polyribosomes more than 0.1 um from a protrusion origin or shaftsyn.</t>
        </r>
      </text>
    </comment>
    <comment ref="E1" authorId="0">
      <text>
        <r>
          <rPr>
            <b/>
            <sz val="8"/>
            <color indexed="81"/>
            <rFont val="Tahoma"/>
            <family val="2"/>
          </rPr>
          <t>Harris, 2004:</t>
        </r>
        <r>
          <rPr>
            <sz val="8"/>
            <color indexed="81"/>
            <rFont val="Tahoma"/>
            <family val="2"/>
          </rPr>
          <t xml:space="preserve">
section number number on which a ShPR first appears</t>
        </r>
      </text>
    </comment>
    <comment ref="F1" authorId="0">
      <text>
        <r>
          <rPr>
            <b/>
            <sz val="8"/>
            <color indexed="81"/>
            <rFont val="Tahoma"/>
            <family val="2"/>
          </rPr>
          <t>Harris,2004:</t>
        </r>
        <r>
          <rPr>
            <sz val="8"/>
            <color indexed="81"/>
            <rFont val="Tahoma"/>
            <family val="2"/>
          </rPr>
          <t xml:space="preserve">
Number of ribosomes in the shaft polyribosome</t>
        </r>
      </text>
    </comment>
    <comment ref="G1" authorId="2">
      <text>
        <r>
          <rPr>
            <b/>
            <sz val="8"/>
            <color indexed="81"/>
            <rFont val="Tahoma"/>
            <family val="2"/>
          </rPr>
          <t>Harris, 2004:</t>
        </r>
        <r>
          <rPr>
            <sz val="8"/>
            <color indexed="81"/>
            <rFont val="Tahoma"/>
            <family val="2"/>
          </rPr>
          <t xml:space="preserve">
</t>
        </r>
        <r>
          <rPr>
            <sz val="8"/>
            <color indexed="10"/>
            <rFont val="Tahoma"/>
            <family val="2"/>
          </rPr>
          <t>d##shendo##</t>
        </r>
        <r>
          <rPr>
            <sz val="8"/>
            <color indexed="81"/>
            <rFont val="Tahoma"/>
            <family val="2"/>
          </rPr>
          <t xml:space="preserve">
Endosomal structures in the dendritic shaft
</t>
        </r>
      </text>
    </comment>
    <comment ref="H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1" authorId="3">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1" authorId="4">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K1" authorId="4">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L1" authorId="1">
      <text>
        <r>
          <rPr>
            <b/>
            <sz val="8"/>
            <color indexed="81"/>
            <rFont val="Tahoma"/>
            <family val="2"/>
          </rPr>
          <t>Harris, 2004:</t>
        </r>
        <r>
          <rPr>
            <sz val="8"/>
            <color indexed="81"/>
            <rFont val="Tahoma"/>
            <family val="2"/>
          </rPr>
          <t xml:space="preserve">
</t>
        </r>
        <r>
          <rPr>
            <sz val="8"/>
            <color indexed="10"/>
            <rFont val="Tahoma"/>
            <family val="2"/>
          </rPr>
          <t>d##plin##</t>
        </r>
        <r>
          <rPr>
            <sz val="8"/>
            <color indexed="81"/>
            <rFont val="Tahoma"/>
            <family val="2"/>
          </rPr>
          <t xml:space="preserve">
Stamp first section of spine origin in the middle of dendrite using this name for the linear nearest neighbor analysis -
</t>
        </r>
        <r>
          <rPr>
            <sz val="8"/>
            <color indexed="10"/>
            <rFont val="Tahoma"/>
            <family val="2"/>
          </rPr>
          <t>Compute:</t>
        </r>
        <r>
          <rPr>
            <sz val="8"/>
            <color indexed="81"/>
            <rFont val="Tahoma"/>
            <family val="2"/>
          </rPr>
          <t xml:space="preserve">
Linear Distance between neighboring protrusions (spines, synapses, nonsynprotrusions)
measured betweenthe d##p##lin stamps.
Obtain from Reconstruct</t>
        </r>
      </text>
    </comment>
    <comment ref="M1" authorId="5">
      <text>
        <r>
          <rPr>
            <b/>
            <sz val="8"/>
            <color indexed="81"/>
            <rFont val="Tahoma"/>
            <family val="2"/>
          </rPr>
          <t>Harris, 2004:</t>
        </r>
        <r>
          <rPr>
            <sz val="8"/>
            <color indexed="81"/>
            <rFont val="Tahoma"/>
            <family val="2"/>
          </rPr>
          <t xml:space="preserve">
Cytoplasmic Distance between neighboring protrusions (spines, synapses, nonsynprotrusions)
measured between </t>
        </r>
        <r>
          <rPr>
            <sz val="8"/>
            <color indexed="10"/>
            <rFont val="Tahoma"/>
            <family val="2"/>
          </rPr>
          <t>d##porg##</t>
        </r>
        <r>
          <rPr>
            <sz val="8"/>
            <color indexed="81"/>
            <rFont val="Tahoma"/>
            <family val="2"/>
          </rPr>
          <t xml:space="preserve"> stamps as being about the middle of the origin
Obtain from Reconstruct</t>
        </r>
      </text>
    </comment>
    <comment ref="N1" authorId="3">
      <text>
        <r>
          <rPr>
            <b/>
            <sz val="8"/>
            <color indexed="81"/>
            <rFont val="Tahoma"/>
            <family val="2"/>
          </rPr>
          <t xml:space="preserve">Harris, 2004:
</t>
        </r>
        <r>
          <rPr>
            <b/>
            <sz val="8"/>
            <color indexed="10"/>
            <rFont val="Tahoma"/>
            <family val="2"/>
          </rPr>
          <t xml:space="preserve">d##plen##
</t>
        </r>
        <r>
          <rPr>
            <b/>
            <sz val="8"/>
            <color indexed="81"/>
            <rFont val="Tahoma"/>
            <family val="2"/>
          </rPr>
          <t xml:space="preserve">
</t>
        </r>
        <r>
          <rPr>
            <sz val="8"/>
            <color indexed="81"/>
            <rFont val="Tahoma"/>
            <family val="2"/>
          </rPr>
          <t>z-length distance from spine origin to its longest length
enter 0 for shaftsyns</t>
        </r>
      </text>
    </comment>
    <comment ref="O1" authorId="5">
      <text>
        <r>
          <rPr>
            <b/>
            <sz val="8"/>
            <color indexed="81"/>
            <rFont val="Tahoma"/>
            <family val="2"/>
          </rPr>
          <t>Harris, 2004:</t>
        </r>
        <r>
          <rPr>
            <sz val="8"/>
            <color indexed="81"/>
            <rFont val="Tahoma"/>
            <family val="2"/>
          </rPr>
          <t xml:space="preserve">
</t>
        </r>
        <r>
          <rPr>
            <b/>
            <sz val="8"/>
            <color indexed="10"/>
            <rFont val="Tahoma"/>
            <family val="2"/>
          </rPr>
          <t>d##plenSyn##</t>
        </r>
        <r>
          <rPr>
            <sz val="8"/>
            <color indexed="81"/>
            <rFont val="Tahoma"/>
            <family val="2"/>
          </rPr>
          <t xml:space="preserve">
z-length distance from spine origin to the middle of the PSD
enter 0 for shaftsyns</t>
        </r>
      </text>
    </comment>
    <comment ref="P1" authorId="6">
      <text>
        <r>
          <rPr>
            <b/>
            <sz val="8"/>
            <color indexed="81"/>
            <rFont val="Tahoma"/>
            <family val="2"/>
          </rPr>
          <t>jsalgado:</t>
        </r>
        <r>
          <rPr>
            <sz val="8"/>
            <color indexed="10"/>
            <rFont val="Tahoma"/>
            <family val="2"/>
          </rPr>
          <t xml:space="preserve">
den##ser##
</t>
        </r>
        <r>
          <rPr>
            <sz val="8"/>
            <color indexed="81"/>
            <rFont val="Tahoma"/>
            <family val="2"/>
          </rPr>
          <t>den number and ser = prot number</t>
        </r>
      </text>
    </comment>
    <comment ref="Q1" authorId="6">
      <text>
        <r>
          <rPr>
            <b/>
            <sz val="8"/>
            <color indexed="81"/>
            <rFont val="Tahoma"/>
            <family val="2"/>
          </rPr>
          <t>jsalgado:</t>
        </r>
        <r>
          <rPr>
            <sz val="8"/>
            <color indexed="81"/>
            <rFont val="Tahoma"/>
            <family val="2"/>
          </rPr>
          <t xml:space="preserve">
TV -- tubulovesicular compartment in the spine?
Yes
no</t>
        </r>
      </text>
    </comment>
    <comment ref="R1" authorId="6">
      <text>
        <r>
          <rPr>
            <b/>
            <sz val="8"/>
            <color indexed="81"/>
            <rFont val="Tahoma"/>
            <family val="2"/>
          </rPr>
          <t>jsalgado:</t>
        </r>
        <r>
          <rPr>
            <sz val="8"/>
            <color indexed="81"/>
            <rFont val="Tahoma"/>
            <family val="2"/>
          </rPr>
          <t xml:space="preserve">
Harris, 2004:
Endosomes:
d##eh## - in head of protru##
d##en## - in neck of protru##
d##eb## - w/in 0.1 um of
        base of protru##
        or a shaft synapse
Note separate column for shaft endo(ShEndo) that is not w/in 0.1 um of a spine base or shaft synapse</t>
        </r>
      </text>
    </comment>
    <comment ref="S1" authorId="6">
      <text>
        <r>
          <rPr>
            <b/>
            <sz val="8"/>
            <color indexed="81"/>
            <rFont val="Tahoma"/>
            <family val="2"/>
          </rPr>
          <t>jsalgado:</t>
        </r>
        <r>
          <rPr>
            <sz val="8"/>
            <color indexed="81"/>
            <rFont val="Tahoma"/>
            <family val="2"/>
          </rPr>
          <t xml:space="preserve">
In Reconstruct named as </t>
        </r>
        <r>
          <rPr>
            <sz val="8"/>
            <color indexed="10"/>
            <rFont val="Tahoma"/>
            <family val="2"/>
          </rPr>
          <t>d##p##cv##</t>
        </r>
        <r>
          <rPr>
            <sz val="8"/>
            <color indexed="81"/>
            <rFont val="Tahoma"/>
            <family val="2"/>
          </rPr>
          <t xml:space="preserve">
</t>
        </r>
        <r>
          <rPr>
            <b/>
            <sz val="8"/>
            <color indexed="81"/>
            <rFont val="Tahoma"/>
            <family val="2"/>
          </rPr>
          <t xml:space="preserve">cp </t>
        </r>
        <r>
          <rPr>
            <sz val="8"/>
            <color indexed="81"/>
            <rFont val="Tahoma"/>
            <family val="2"/>
          </rPr>
          <t xml:space="preserve">     - coated pit
</t>
        </r>
        <r>
          <rPr>
            <b/>
            <sz val="8"/>
            <color indexed="81"/>
            <rFont val="Tahoma"/>
            <family val="2"/>
          </rPr>
          <t xml:space="preserve">cv  </t>
        </r>
        <r>
          <rPr>
            <sz val="8"/>
            <color indexed="81"/>
            <rFont val="Tahoma"/>
            <family val="2"/>
          </rPr>
          <t xml:space="preserve">    - coated vesicle (cytoplasmic coat of spoke-like protrusions,elliptical with gray interior, 55-75nm diam)
</t>
        </r>
        <r>
          <rPr>
            <b/>
            <sz val="8"/>
            <color indexed="81"/>
            <rFont val="Tahoma"/>
            <family val="2"/>
          </rPr>
          <t xml:space="preserve">lv </t>
        </r>
        <r>
          <rPr>
            <sz val="8"/>
            <color indexed="81"/>
            <rFont val="Tahoma"/>
            <family val="2"/>
          </rPr>
          <t xml:space="preserve">      - large smooth vesicle (gray interior with smooth outer  membrane, 55-95nm diam)
</t>
        </r>
        <r>
          <rPr>
            <b/>
            <sz val="8"/>
            <color indexed="81"/>
            <rFont val="Tahoma"/>
            <family val="2"/>
          </rPr>
          <t>te</t>
        </r>
        <r>
          <rPr>
            <sz val="8"/>
            <color indexed="81"/>
            <rFont val="Tahoma"/>
            <family val="2"/>
          </rPr>
          <t xml:space="preserve">       - tubule (uniform dia, dark interior, 90-740nm long)
</t>
        </r>
        <r>
          <rPr>
            <b/>
            <sz val="8"/>
            <color indexed="81"/>
            <rFont val="Tahoma"/>
            <family val="2"/>
          </rPr>
          <t>mvb</t>
        </r>
        <r>
          <rPr>
            <sz val="8"/>
            <color indexed="81"/>
            <rFont val="Tahoma"/>
            <family val="2"/>
          </rPr>
          <t xml:space="preserve">   - multivesicular body (~spherical containing variable # of    internal vesicles, 150-340nm diam)
</t>
        </r>
        <r>
          <rPr>
            <b/>
            <sz val="8"/>
            <color indexed="81"/>
            <rFont val="Tahoma"/>
            <family val="2"/>
          </rPr>
          <t>sv</t>
        </r>
        <r>
          <rPr>
            <sz val="8"/>
            <color indexed="81"/>
            <rFont val="Tahoma"/>
            <family val="2"/>
          </rPr>
          <t xml:space="preserve">      - small vesicle (spherical, 40-60nm diam)
</t>
        </r>
        <r>
          <rPr>
            <b/>
            <sz val="8"/>
            <color indexed="81"/>
            <rFont val="Tahoma"/>
            <family val="2"/>
          </rPr>
          <t>av</t>
        </r>
        <r>
          <rPr>
            <sz val="8"/>
            <color indexed="81"/>
            <rFont val="Tahoma"/>
            <family val="2"/>
          </rPr>
          <t xml:space="preserve">      - amorphous vesicle (not spherical, irregular shape, electron-lucent interior)
</t>
        </r>
        <r>
          <rPr>
            <b/>
            <sz val="8"/>
            <color indexed="81"/>
            <rFont val="Tahoma"/>
            <family val="2"/>
          </rPr>
          <t>cplx</t>
        </r>
        <r>
          <rPr>
            <sz val="8"/>
            <color indexed="81"/>
            <rFont val="Tahoma"/>
            <family val="2"/>
          </rPr>
          <t xml:space="preserve">   - sorting complex (composed of mvb with attached tubule)
</t>
        </r>
        <r>
          <rPr>
            <b/>
            <sz val="8"/>
            <color indexed="81"/>
            <rFont val="Tahoma"/>
            <family val="2"/>
          </rPr>
          <t>avc</t>
        </r>
        <r>
          <rPr>
            <sz val="8"/>
            <color indexed="81"/>
            <rFont val="Tahoma"/>
            <family val="2"/>
          </rPr>
          <t xml:space="preserve">    - amorphous vesicular clump (two or more av's)  
</t>
        </r>
      </text>
    </comment>
    <comment ref="T1" authorId="6">
      <text>
        <r>
          <rPr>
            <b/>
            <sz val="8"/>
            <color indexed="81"/>
            <rFont val="Tahoma"/>
            <family val="2"/>
          </rPr>
          <t>jsalgado:</t>
        </r>
        <r>
          <rPr>
            <sz val="8"/>
            <color indexed="81"/>
            <rFont val="Tahoma"/>
            <family val="2"/>
          </rPr>
          <t xml:space="preserve">
h - spine head
n - spine neck
b- spine base</t>
        </r>
      </text>
    </comment>
    <comment ref="U1" authorId="6">
      <text>
        <r>
          <rPr>
            <b/>
            <sz val="8"/>
            <color indexed="81"/>
            <rFont val="Tahoma"/>
            <family val="2"/>
          </rPr>
          <t>jsalgado:</t>
        </r>
        <r>
          <rPr>
            <sz val="8"/>
            <color indexed="81"/>
            <rFont val="Tahoma"/>
            <family val="2"/>
          </rPr>
          <t xml:space="preserve">
distance to nearest SC in shaft - stamp the sorting complex linear</t>
        </r>
      </text>
    </comment>
    <comment ref="V1" authorId="7">
      <text>
        <r>
          <rPr>
            <b/>
            <sz val="8"/>
            <color indexed="81"/>
            <rFont val="Tahoma"/>
            <family val="2"/>
          </rPr>
          <t>Jen Bourne:</t>
        </r>
        <r>
          <rPr>
            <sz val="8"/>
            <color indexed="81"/>
            <rFont val="Tahoma"/>
            <family val="2"/>
          </rPr>
          <t xml:space="preserve">
d##p##dia
Measure the diameter of spine head at widest point.</t>
        </r>
      </text>
    </comment>
    <comment ref="W1" authorId="3">
      <text>
        <r>
          <rPr>
            <b/>
            <sz val="8"/>
            <color indexed="81"/>
            <rFont val="Tahoma"/>
            <family val="2"/>
          </rPr>
          <t>Harris, 2004:</t>
        </r>
        <r>
          <rPr>
            <sz val="8"/>
            <color indexed="81"/>
            <rFont val="Tahoma"/>
            <family val="2"/>
          </rPr>
          <t xml:space="preserve">
</t>
        </r>
        <r>
          <rPr>
            <b/>
            <sz val="8"/>
            <color indexed="81"/>
            <rFont val="Tahoma"/>
            <family val="2"/>
          </rPr>
          <t>Polyribosomes:</t>
        </r>
        <r>
          <rPr>
            <sz val="8"/>
            <color indexed="81"/>
            <rFont val="Tahoma"/>
            <family val="2"/>
          </rPr>
          <t xml:space="preserve">
</t>
        </r>
        <r>
          <rPr>
            <sz val="8"/>
            <color indexed="10"/>
            <rFont val="Tahoma"/>
            <family val="2"/>
          </rPr>
          <t>d##rh##</t>
        </r>
        <r>
          <rPr>
            <sz val="8"/>
            <color indexed="81"/>
            <rFont val="Tahoma"/>
            <family val="2"/>
          </rPr>
          <t xml:space="preserve"> - in head of protru##
</t>
        </r>
        <r>
          <rPr>
            <sz val="8"/>
            <color indexed="10"/>
            <rFont val="Tahoma"/>
            <family val="2"/>
          </rPr>
          <t>d##rn##</t>
        </r>
        <r>
          <rPr>
            <sz val="8"/>
            <color indexed="81"/>
            <rFont val="Tahoma"/>
            <family val="2"/>
          </rPr>
          <t xml:space="preserve"> - in neck of protru##
</t>
        </r>
        <r>
          <rPr>
            <sz val="8"/>
            <color indexed="10"/>
            <rFont val="Tahoma"/>
            <family val="2"/>
          </rPr>
          <t>d##rb##</t>
        </r>
        <r>
          <rPr>
            <sz val="8"/>
            <color indexed="81"/>
            <rFont val="Tahoma"/>
            <family val="2"/>
          </rPr>
          <t xml:space="preserve"> - w/in 0.1 um of
        base of protru##
        or a shaft synapse
Note separate column for shaft PR(ShPR) that is not w/in 0.1 um of a spine base or shaft synapse</t>
        </r>
      </text>
    </comment>
    <comment ref="X1" authorId="0">
      <text>
        <r>
          <rPr>
            <b/>
            <sz val="8"/>
            <color indexed="81"/>
            <rFont val="Tahoma"/>
            <family val="2"/>
          </rPr>
          <t>Harris, 2004:</t>
        </r>
        <r>
          <rPr>
            <sz val="8"/>
            <color indexed="81"/>
            <rFont val="Tahoma"/>
            <family val="2"/>
          </rPr>
          <t xml:space="preserve">
First section number of the protrusion polyribosome</t>
        </r>
      </text>
    </comment>
    <comment ref="Y1" authorId="0">
      <text>
        <r>
          <rPr>
            <b/>
            <sz val="8"/>
            <color indexed="81"/>
            <rFont val="Tahoma"/>
            <family val="2"/>
          </rPr>
          <t>Harris, 2004:</t>
        </r>
        <r>
          <rPr>
            <sz val="8"/>
            <color indexed="81"/>
            <rFont val="Tahoma"/>
            <family val="2"/>
          </rPr>
          <t xml:space="preserve">
Count(ct) of ribosomes in the protrusions polyribosome</t>
        </r>
      </text>
    </comment>
    <comment ref="Z1" authorId="3">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A1" authorId="8">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B1" authorId="3">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C1" authorId="1">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D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t>
        </r>
      </text>
    </comment>
    <comment ref="AE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small synaptic vesicle - numbers will increment</t>
        </r>
      </text>
    </comment>
    <comment ref="AF1" authorId="2">
      <text>
        <r>
          <rPr>
            <b/>
            <sz val="8"/>
            <color indexed="81"/>
            <rFont val="Tahoma"/>
            <family val="2"/>
          </rPr>
          <t>Harris, 2004:</t>
        </r>
        <r>
          <rPr>
            <sz val="8"/>
            <color indexed="81"/>
            <rFont val="Tahoma"/>
            <family val="2"/>
          </rPr>
          <t xml:space="preserve">
</t>
        </r>
        <r>
          <rPr>
            <sz val="8"/>
            <color indexed="10"/>
            <rFont val="Tahoma"/>
            <family val="2"/>
          </rPr>
          <t xml:space="preserve">d##a##mito#
</t>
        </r>
        <r>
          <rPr>
            <sz val="8"/>
            <color indexed="81"/>
            <rFont val="Tahoma"/>
            <family val="2"/>
          </rPr>
          <t xml:space="preserve">mitochondrion in the presynaptic axonal varicosity mito# - if more than one in the varicosity.
</t>
        </r>
        <r>
          <rPr>
            <sz val="8"/>
            <color indexed="10"/>
            <rFont val="Tahoma"/>
            <family val="2"/>
          </rPr>
          <t>empty</t>
        </r>
        <r>
          <rPr>
            <sz val="8"/>
            <color indexed="81"/>
            <rFont val="Tahoma"/>
            <family val="2"/>
          </rPr>
          <t xml:space="preserve"> - no mitochondrion in the varicosity</t>
        </r>
      </text>
    </comment>
    <comment ref="AG1" authorId="2">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H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I1" authorId="2">
      <text>
        <r>
          <rPr>
            <b/>
            <sz val="8"/>
            <color indexed="81"/>
            <rFont val="Tahoma"/>
            <family val="2"/>
          </rPr>
          <t>Harris, 2004:</t>
        </r>
        <r>
          <rPr>
            <sz val="8"/>
            <color indexed="81"/>
            <rFont val="Tahoma"/>
            <family val="2"/>
          </rPr>
          <t xml:space="preserve">
</t>
        </r>
        <r>
          <rPr>
            <sz val="8"/>
            <color indexed="10"/>
            <rFont val="Tahoma"/>
            <family val="2"/>
          </rPr>
          <t>d##a##dcv#</t>
        </r>
        <r>
          <rPr>
            <sz val="8"/>
            <color indexed="81"/>
            <rFont val="Tahoma"/>
            <family val="2"/>
          </rPr>
          <t xml:space="preserve">
Dense Core Vesicle in the presynaptic axonal varicosity - use circle tool to approximate the circumferance of the vesicle
</t>
        </r>
        <r>
          <rPr>
            <sz val="8"/>
            <color indexed="10"/>
            <rFont val="Tahoma"/>
            <family val="2"/>
          </rPr>
          <t>dcv#</t>
        </r>
        <r>
          <rPr>
            <sz val="8"/>
            <color indexed="81"/>
            <rFont val="Tahoma"/>
            <family val="2"/>
          </rPr>
          <t xml:space="preserve"> - if more than one in the varicosity.
</t>
        </r>
        <r>
          <rPr>
            <sz val="8"/>
            <color indexed="10"/>
            <rFont val="Tahoma"/>
            <family val="2"/>
          </rPr>
          <t>empty</t>
        </r>
        <r>
          <rPr>
            <sz val="8"/>
            <color indexed="81"/>
            <rFont val="Tahoma"/>
            <family val="2"/>
          </rPr>
          <t xml:space="preserve"> - nonoe</t>
        </r>
      </text>
    </comment>
    <comment ref="AJ1" authorId="2">
      <text>
        <r>
          <rPr>
            <b/>
            <sz val="8"/>
            <color indexed="81"/>
            <rFont val="Tahoma"/>
            <family val="2"/>
          </rPr>
          <t>Harris, 2004:</t>
        </r>
        <r>
          <rPr>
            <sz val="8"/>
            <color indexed="81"/>
            <rFont val="Tahoma"/>
            <family val="2"/>
          </rPr>
          <t xml:space="preserve">
diameter of DCV
compute from SA of the vesicle - circumferance SA = cir * ST
SA = 2 pi r * ST
SA/(ST*pi) = 2 r = d</t>
        </r>
      </text>
    </comment>
    <comment ref="AK1" authorId="2">
      <text>
        <r>
          <rPr>
            <b/>
            <sz val="8"/>
            <color indexed="81"/>
            <rFont val="Tahoma"/>
            <family val="2"/>
          </rPr>
          <t>Harris, 2004:</t>
        </r>
        <r>
          <rPr>
            <sz val="8"/>
            <color indexed="81"/>
            <rFont val="Tahoma"/>
            <family val="2"/>
          </rPr>
          <t xml:space="preserve">
minimal length from the DCV to the edge of the synaptic active zone defined by the postsynaptic density (PSD) on the presynaptic side.</t>
        </r>
      </text>
    </comment>
    <comment ref="AL1" authorId="2">
      <text>
        <r>
          <rPr>
            <b/>
            <sz val="8"/>
            <color indexed="81"/>
            <rFont val="Tahoma"/>
            <family val="2"/>
          </rPr>
          <t>Harris, 2004:</t>
        </r>
        <r>
          <rPr>
            <sz val="8"/>
            <color indexed="81"/>
            <rFont val="Tahoma"/>
            <family val="2"/>
          </rPr>
          <t xml:space="preserve">
minimal length from the DCV to the plasma membrane (nonsynaptic)</t>
        </r>
      </text>
    </comment>
    <comment ref="AM1" authorId="3">
      <text>
        <r>
          <rPr>
            <b/>
            <sz val="8"/>
            <color indexed="81"/>
            <rFont val="Tahoma"/>
            <family val="2"/>
          </rPr>
          <t>Harris, 2004:
Axon different dendrite multiple synapse bouton</t>
        </r>
        <r>
          <rPr>
            <sz val="8"/>
            <color indexed="81"/>
            <rFont val="Tahoma"/>
            <family val="2"/>
          </rPr>
          <t xml:space="preserve">
n= no
y= yes
inc - incomplete within the series</t>
        </r>
      </text>
    </comment>
    <comment ref="AN1" authorId="0">
      <text>
        <r>
          <rPr>
            <b/>
            <sz val="8"/>
            <color indexed="81"/>
            <rFont val="Tahoma"/>
            <family val="2"/>
          </rPr>
          <t xml:space="preserve">Harris, 2004:
</t>
        </r>
        <r>
          <rPr>
            <sz val="8"/>
            <color indexed="81"/>
            <rFont val="Tahoma"/>
            <family val="2"/>
          </rPr>
          <t>Axon same dendrite multiple synapse bouton
n= no
y= yes
inc - incomplete within the series</t>
        </r>
      </text>
    </comment>
    <comment ref="AO1" authorId="0">
      <text>
        <r>
          <rPr>
            <b/>
            <sz val="8"/>
            <color indexed="81"/>
            <rFont val="Tahoma"/>
            <family val="2"/>
          </rPr>
          <t>Harris, 2004:</t>
        </r>
        <r>
          <rPr>
            <sz val="8"/>
            <color indexed="81"/>
            <rFont val="Tahoma"/>
            <family val="2"/>
          </rPr>
          <t xml:space="preserve">
total number of syns on the bouton
</t>
        </r>
      </text>
    </comment>
    <comment ref="AP1" authorId="3">
      <text>
        <r>
          <rPr>
            <b/>
            <sz val="8"/>
            <color indexed="81"/>
            <rFont val="Tahoma"/>
            <family val="2"/>
          </rPr>
          <t>Harris, 2004:</t>
        </r>
        <r>
          <rPr>
            <sz val="8"/>
            <color indexed="81"/>
            <rFont val="Tahoma"/>
            <family val="2"/>
          </rPr>
          <t xml:space="preserve">
MSB synapse names:
</t>
        </r>
        <r>
          <rPr>
            <sz val="8"/>
            <color indexed="10"/>
            <rFont val="Tahoma"/>
            <family val="2"/>
          </rPr>
          <t>d##ddmsb##a_z</t>
        </r>
        <r>
          <rPr>
            <sz val="8"/>
            <color indexed="81"/>
            <rFont val="Tahoma"/>
            <family val="2"/>
          </rPr>
          <t xml:space="preserve">
d## - primary dendrite #
</t>
        </r>
        <r>
          <rPr>
            <sz val="8"/>
            <color indexed="10"/>
            <rFont val="Tahoma"/>
            <family val="2"/>
          </rPr>
          <t>ddmsb##</t>
        </r>
        <r>
          <rPr>
            <sz val="8"/>
            <color indexed="81"/>
            <rFont val="Tahoma"/>
            <family val="2"/>
          </rPr>
          <t>= diferent dendrite structure sharing on the MSB, ## matches original protrusion number on the dendrite being traces, letters= &gt; 1 object shares on this MSB
For sdMSBs:</t>
        </r>
        <r>
          <rPr>
            <sz val="8"/>
            <color indexed="10"/>
            <rFont val="Tahoma"/>
            <family val="2"/>
          </rPr>
          <t xml:space="preserve">
d##p##
</t>
        </r>
        <r>
          <rPr>
            <sz val="8"/>
            <color indexed="81"/>
            <rFont val="Tahoma"/>
            <family val="2"/>
          </rPr>
          <t>d## - primary dendrite #</t>
        </r>
        <r>
          <rPr>
            <sz val="8"/>
            <color indexed="10"/>
            <rFont val="Tahoma"/>
            <family val="2"/>
          </rPr>
          <t xml:space="preserve">
p##= protrusion number(s) of the same dendrite</t>
        </r>
      </text>
    </comment>
    <comment ref="AQ1" authorId="8">
      <text>
        <r>
          <rPr>
            <b/>
            <sz val="8"/>
            <color indexed="81"/>
            <rFont val="Tahoma"/>
            <family val="2"/>
          </rPr>
          <t>Harris 2004:</t>
        </r>
        <r>
          <rPr>
            <sz val="8"/>
            <color indexed="81"/>
            <rFont val="Tahoma"/>
            <family val="2"/>
          </rPr>
          <t xml:space="preserve">
</t>
        </r>
        <r>
          <rPr>
            <sz val="8"/>
            <color indexed="10"/>
            <rFont val="Tahoma"/>
            <family val="2"/>
          </rPr>
          <t>d##spule##a_y
d## den number
spule## - protrusion ##
a_y - different spinules on same spine</t>
        </r>
      </text>
    </comment>
    <comment ref="AR1" authorId="8">
      <text>
        <r>
          <rPr>
            <b/>
            <sz val="8"/>
            <color indexed="81"/>
            <rFont val="Tahoma"/>
            <family val="2"/>
          </rPr>
          <t>Harris 2004:</t>
        </r>
        <r>
          <rPr>
            <sz val="8"/>
            <color indexed="81"/>
            <rFont val="Tahoma"/>
            <family val="2"/>
          </rPr>
          <t xml:space="preserve">
Identify spinule type by location:
h-pax - spine head to presyn axon
h-nax - sp head to neighboring ax
n-pax - spneck to  pre axon
n-nax - spneck to neighboring axon
h-astro - sphead to astro. proc.
n-astro - spneck to astro. proc.</t>
        </r>
      </text>
    </comment>
    <comment ref="AS1" authorId="8">
      <text>
        <r>
          <rPr>
            <b/>
            <sz val="8"/>
            <color indexed="81"/>
            <rFont val="Tahoma"/>
            <family val="2"/>
          </rPr>
          <t>Harris 2004:</t>
        </r>
        <r>
          <rPr>
            <sz val="8"/>
            <color indexed="81"/>
            <rFont val="Tahoma"/>
            <family val="2"/>
          </rPr>
          <t xml:space="preserve">
Is the spinule coated?
Yes
no
</t>
        </r>
      </text>
    </comment>
    <comment ref="AT1" authorId="8">
      <text>
        <r>
          <rPr>
            <b/>
            <sz val="8"/>
            <color indexed="81"/>
            <rFont val="Tahoma"/>
            <family val="2"/>
          </rPr>
          <t>Harris 2004:</t>
        </r>
        <r>
          <rPr>
            <sz val="8"/>
            <color indexed="81"/>
            <rFont val="Tahoma"/>
            <family val="2"/>
          </rPr>
          <t xml:space="preserve">
location of spinule coat
ce- cyto side of englufing struc.
</t>
        </r>
        <r>
          <rPr>
            <sz val="8"/>
            <color indexed="10"/>
            <rFont val="Tahoma"/>
            <family val="2"/>
          </rPr>
          <t>Other?</t>
        </r>
      </text>
    </comment>
    <comment ref="AU1" authorId="2">
      <text>
        <r>
          <rPr>
            <b/>
            <sz val="8"/>
            <color indexed="81"/>
            <rFont val="Tahoma"/>
            <family val="2"/>
          </rPr>
          <t>Harris, 2004:</t>
        </r>
        <r>
          <rPr>
            <sz val="8"/>
            <color indexed="81"/>
            <rFont val="Tahoma"/>
            <family val="2"/>
          </rPr>
          <t xml:space="preserve">
Is there astrocyte at the synaptic cleft?
yes
no
inc</t>
        </r>
      </text>
    </comment>
    <comment ref="AV1" authorId="0">
      <text>
        <r>
          <rPr>
            <b/>
            <sz val="8"/>
            <color indexed="81"/>
            <rFont val="Tahoma"/>
            <family val="2"/>
          </rPr>
          <t>Harris, 2004:</t>
        </r>
        <r>
          <rPr>
            <sz val="8"/>
            <color indexed="81"/>
            <rFont val="Tahoma"/>
            <family val="2"/>
          </rPr>
          <t xml:space="preserve">
</t>
        </r>
        <r>
          <rPr>
            <sz val="8"/>
            <color indexed="10"/>
            <rFont val="Tahoma"/>
            <family val="2"/>
          </rPr>
          <t>d##astroCL##</t>
        </r>
        <r>
          <rPr>
            <sz val="8"/>
            <color indexed="81"/>
            <rFont val="Tahoma"/>
            <family val="2"/>
          </rPr>
          <t xml:space="preserve">
d## - dendrite number
astroCL## - portion of astrocytic processes at the cleft of a synapse on protrusion ##
</t>
        </r>
      </text>
    </comment>
    <comment ref="AW1" authorId="9">
      <text>
        <r>
          <rPr>
            <b/>
            <sz val="8"/>
            <color indexed="81"/>
            <rFont val="Tahoma"/>
            <family val="2"/>
          </rPr>
          <t>mwitcher:</t>
        </r>
        <r>
          <rPr>
            <sz val="8"/>
            <color indexed="81"/>
            <rFont val="Tahoma"/>
            <family val="2"/>
          </rPr>
          <t xml:space="preserve">
Measure Flat area of the Astro at the synaptic cleft edges.  DO NOT include pre/post synaptic surfaces of the cleft.
</t>
        </r>
      </text>
    </comment>
    <comment ref="AX1" authorId="9">
      <text>
        <r>
          <rPr>
            <b/>
            <sz val="8"/>
            <color indexed="81"/>
            <rFont val="Tahoma"/>
            <family val="2"/>
          </rPr>
          <t>mwitcher:</t>
        </r>
        <r>
          <rPr>
            <sz val="8"/>
            <color indexed="81"/>
            <rFont val="Tahoma"/>
            <family val="2"/>
          </rPr>
          <t xml:space="preserve">
Measure Flat area of the synaptic cleft edges, where NT could escape.  DO NOT include pre/post synaptic surfaces of the cleft.
</t>
        </r>
      </text>
    </comment>
    <comment ref="AY1" authorId="2">
      <text>
        <r>
          <rPr>
            <b/>
            <sz val="8"/>
            <color indexed="81"/>
            <rFont val="Tahoma"/>
            <family val="2"/>
          </rPr>
          <t>Harris, 2004:</t>
        </r>
        <r>
          <rPr>
            <sz val="8"/>
            <color indexed="81"/>
            <rFont val="Tahoma"/>
            <family val="2"/>
          </rPr>
          <t xml:space="preserve">
compute percentage of the synaptic cleft opening that has astrocytic process along it.
measure interface Surface Area (SA) or FA - if some of it is cut enface at the edges of the cleft where it opens to Extracellular space.</t>
        </r>
      </text>
    </comment>
    <comment ref="AZ1" authorId="2">
      <text>
        <r>
          <rPr>
            <b/>
            <sz val="8"/>
            <color indexed="81"/>
            <rFont val="Tahoma"/>
            <family val="2"/>
          </rPr>
          <t>Harris, 2004:</t>
        </r>
        <r>
          <rPr>
            <sz val="8"/>
            <color indexed="81"/>
            <rFont val="Tahoma"/>
            <family val="2"/>
          </rPr>
          <t xml:space="preserve">
Is there astrocyte along the presynaptic axonal bouton?
yes
no
inc</t>
        </r>
      </text>
    </comment>
    <comment ref="BA1" authorId="0">
      <text>
        <r>
          <rPr>
            <b/>
            <sz val="8"/>
            <color indexed="81"/>
            <rFont val="Tahoma"/>
            <family val="2"/>
          </rPr>
          <t>Harris, 2004:</t>
        </r>
        <r>
          <rPr>
            <sz val="8"/>
            <color indexed="81"/>
            <rFont val="Tahoma"/>
            <family val="2"/>
          </rPr>
          <t xml:space="preserve">
</t>
        </r>
        <r>
          <rPr>
            <sz val="8"/>
            <color indexed="10"/>
            <rFont val="Tahoma"/>
            <family val="2"/>
          </rPr>
          <t>d##astropre##</t>
        </r>
        <r>
          <rPr>
            <sz val="8"/>
            <color indexed="81"/>
            <rFont val="Tahoma"/>
            <family val="2"/>
          </rPr>
          <t xml:space="preserve">
d## - dendrite number
astropre## - portion of astrocytic processes behind cleft on the axonal bouton of a synapse on protrusion ##
</t>
        </r>
      </text>
    </comment>
    <comment ref="BB1" authorId="9">
      <text>
        <r>
          <rPr>
            <b/>
            <sz val="8"/>
            <color indexed="81"/>
            <rFont val="Tahoma"/>
            <family val="2"/>
          </rPr>
          <t>mwitcher:</t>
        </r>
        <r>
          <rPr>
            <sz val="8"/>
            <color indexed="81"/>
            <rFont val="Tahoma"/>
            <family val="2"/>
          </rPr>
          <t xml:space="preserve">
This is flat area measurement of the presynaptic axonal varicosity for the named protrusion
</t>
        </r>
      </text>
    </comment>
    <comment ref="BC1" authorId="2">
      <text>
        <r>
          <rPr>
            <b/>
            <sz val="8"/>
            <color indexed="81"/>
            <rFont val="Tahoma"/>
            <family val="2"/>
          </rPr>
          <t>Harris, 2004:</t>
        </r>
        <r>
          <rPr>
            <sz val="8"/>
            <color indexed="81"/>
            <rFont val="Tahoma"/>
            <family val="2"/>
          </rPr>
          <t xml:space="preserve">
compute percentage of the bouton surface area has astrocytic process
measure interface Surface Area (SA) or FA - if some of it is cut enface.</t>
        </r>
      </text>
    </comment>
    <comment ref="BD1" authorId="2">
      <text>
        <r>
          <rPr>
            <b/>
            <sz val="8"/>
            <color indexed="81"/>
            <rFont val="Tahoma"/>
            <family val="2"/>
          </rPr>
          <t>Harris, 2004:</t>
        </r>
        <r>
          <rPr>
            <sz val="8"/>
            <color indexed="81"/>
            <rFont val="Tahoma"/>
            <family val="2"/>
          </rPr>
          <t xml:space="preserve">
Is there astrocyte along the surface area of the postsynaptic structure?
yes
no
inc</t>
        </r>
      </text>
    </comment>
    <comment ref="BE1" authorId="9">
      <text>
        <r>
          <rPr>
            <b/>
            <sz val="8"/>
            <color indexed="81"/>
            <rFont val="Tahoma"/>
            <family val="2"/>
          </rPr>
          <t>mwitcher:</t>
        </r>
        <r>
          <rPr>
            <sz val="8"/>
            <color indexed="81"/>
            <rFont val="Tahoma"/>
            <family val="2"/>
          </rPr>
          <t xml:space="preserve">
d##astropost##
d## - dendrite number
astropost## - portion of astrocytic processes behind cleft on the dendriticspine head or neck of a synapse on protrusion ##
</t>
        </r>
      </text>
    </comment>
    <comment ref="BF1" authorId="9">
      <text>
        <r>
          <rPr>
            <b/>
            <sz val="8"/>
            <color indexed="81"/>
            <rFont val="Tahoma"/>
            <family val="2"/>
          </rPr>
          <t>mwitcher:</t>
        </r>
        <r>
          <rPr>
            <sz val="8"/>
            <color indexed="81"/>
            <rFont val="Tahoma"/>
            <family val="2"/>
          </rPr>
          <t xml:space="preserve">
This is flat area measurement of the postsynaptic spine head/neck for the named protrusion </t>
        </r>
      </text>
    </comment>
    <comment ref="BG1" authorId="2">
      <text>
        <r>
          <rPr>
            <b/>
            <sz val="8"/>
            <color indexed="81"/>
            <rFont val="Tahoma"/>
            <family val="2"/>
          </rPr>
          <t>Harris, 2004:</t>
        </r>
        <r>
          <rPr>
            <sz val="8"/>
            <color indexed="81"/>
            <rFont val="Tahoma"/>
            <family val="2"/>
          </rPr>
          <t xml:space="preserve">
compute percentage of the postsynatpic surface area has astrocytic process along it.
measure interface Surface Area (SA) or FA - if some of it is cut enface.</t>
        </r>
      </text>
    </comment>
    <comment ref="A2" authorId="10">
      <text>
        <r>
          <rPr>
            <b/>
            <sz val="8"/>
            <color indexed="81"/>
            <rFont val="Tahoma"/>
            <family val="2"/>
          </rPr>
          <t>Harris, Jul2004:</t>
        </r>
        <r>
          <rPr>
            <sz val="8"/>
            <color indexed="81"/>
            <rFont val="Tahoma"/>
            <family val="2"/>
          </rPr>
          <t xml:space="preserve">
Dendrite name
d##
</t>
        </r>
      </text>
    </comment>
    <comment ref="A3" authorId="10">
      <text>
        <r>
          <rPr>
            <b/>
            <sz val="8"/>
            <color indexed="81"/>
            <rFont val="Tahoma"/>
            <family val="2"/>
          </rPr>
          <t>Harris, Jul2004:</t>
        </r>
        <r>
          <rPr>
            <sz val="8"/>
            <color indexed="81"/>
            <rFont val="Tahoma"/>
            <family val="2"/>
          </rPr>
          <t xml:space="preserve">
study name
</t>
        </r>
      </text>
    </comment>
    <comment ref="A4" authorId="10">
      <text>
        <r>
          <rPr>
            <b/>
            <sz val="8"/>
            <color indexed="81"/>
            <rFont val="Tahoma"/>
            <family val="2"/>
          </rPr>
          <t>Harris, Jul2004:</t>
        </r>
        <r>
          <rPr>
            <sz val="8"/>
            <color indexed="81"/>
            <rFont val="Tahoma"/>
            <family val="2"/>
          </rPr>
          <t xml:space="preserve">
initials of people performing the reconstructions
</t>
        </r>
      </text>
    </comment>
    <comment ref="A5" authorId="10">
      <text>
        <r>
          <rPr>
            <b/>
            <sz val="8"/>
            <color indexed="81"/>
            <rFont val="Tahoma"/>
            <family val="2"/>
          </rPr>
          <t>Harris, Jul2004:</t>
        </r>
        <r>
          <rPr>
            <sz val="8"/>
            <color indexed="81"/>
            <rFont val="Tahoma"/>
            <family val="2"/>
          </rPr>
          <t xml:space="preserve">
Dates of dendrite analyses</t>
        </r>
      </text>
    </comment>
    <comment ref="A6" authorId="10">
      <text>
        <r>
          <rPr>
            <b/>
            <sz val="8"/>
            <color indexed="81"/>
            <rFont val="Tahoma"/>
            <family val="2"/>
          </rPr>
          <t>Harris, Jul2004:</t>
        </r>
        <r>
          <rPr>
            <sz val="8"/>
            <color indexed="81"/>
            <rFont val="Tahoma"/>
            <family val="2"/>
          </rPr>
          <t xml:space="preserve">
series code name
</t>
        </r>
      </text>
    </comment>
    <comment ref="A7" authorId="0">
      <text>
        <r>
          <rPr>
            <b/>
            <sz val="8"/>
            <color indexed="81"/>
            <rFont val="Tahoma"/>
            <family val="2"/>
          </rPr>
          <t>Harris, Jul2004:</t>
        </r>
        <r>
          <rPr>
            <sz val="8"/>
            <color indexed="81"/>
            <rFont val="Tahoma"/>
            <family val="2"/>
          </rPr>
          <t xml:space="preserve">
Once analysis is complete, provide the decoded information below</t>
        </r>
      </text>
    </comment>
    <comment ref="A8" authorId="0">
      <text>
        <r>
          <rPr>
            <b/>
            <sz val="8"/>
            <color indexed="81"/>
            <rFont val="Tahoma"/>
            <family val="2"/>
          </rPr>
          <t>Harris, Jul2004:</t>
        </r>
        <r>
          <rPr>
            <sz val="8"/>
            <color indexed="81"/>
            <rFont val="Tahoma"/>
            <family val="2"/>
          </rPr>
          <t xml:space="preserve">
experiment number</t>
        </r>
      </text>
    </comment>
    <comment ref="A9" authorId="0">
      <text>
        <r>
          <rPr>
            <b/>
            <sz val="8"/>
            <color indexed="81"/>
            <rFont val="Tahoma"/>
            <family val="2"/>
          </rPr>
          <t>Harris, Jul2004:</t>
        </r>
        <r>
          <rPr>
            <sz val="8"/>
            <color indexed="81"/>
            <rFont val="Tahoma"/>
            <family val="2"/>
          </rPr>
          <t xml:space="preserve">
Experimental condition
</t>
        </r>
      </text>
    </comment>
    <comment ref="A10" authorId="8">
      <text>
        <r>
          <rPr>
            <b/>
            <sz val="8"/>
            <color indexed="81"/>
            <rFont val="Tahoma"/>
            <family val="2"/>
          </rPr>
          <t>Harris 2004:</t>
        </r>
        <r>
          <rPr>
            <sz val="8"/>
            <color indexed="81"/>
            <rFont val="Tahoma"/>
            <family val="2"/>
          </rPr>
          <t xml:space="preserve">
See comments on those with a pink fill and do what is in the comment.</t>
        </r>
      </text>
    </comment>
  </commentList>
</comments>
</file>

<file path=xl/comments5.xml><?xml version="1.0" encoding="utf-8"?>
<comments xmlns="http://schemas.openxmlformats.org/spreadsheetml/2006/main">
  <authors>
    <author>Kristen M Harris</author>
    <author>harrisk</author>
    <author>Harris, 2004</author>
    <author>Kristen Harris</author>
    <author>John Fiala</author>
    <author>Harris, Jul2004</author>
    <author>jsalgado</author>
    <author>Jen Bourne</author>
    <author>Harris 2004</author>
    <author>Harris Lab</author>
    <author>mwitcher</author>
    <author>bshi</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B1" authorId="0">
      <text>
        <r>
          <rPr>
            <b/>
            <sz val="8"/>
            <color indexed="81"/>
            <rFont val="Tahoma"/>
            <family val="2"/>
          </rPr>
          <t>Harris, 2004:</t>
        </r>
        <r>
          <rPr>
            <sz val="8"/>
            <color indexed="81"/>
            <rFont val="Tahoma"/>
            <family val="2"/>
          </rPr>
          <t xml:space="preserve">
</t>
        </r>
        <r>
          <rPr>
            <b/>
            <sz val="8"/>
            <color indexed="81"/>
            <rFont val="Tahoma"/>
            <family val="2"/>
          </rPr>
          <t>Dendrite Section Range:</t>
        </r>
        <r>
          <rPr>
            <sz val="8"/>
            <color indexed="81"/>
            <rFont val="Tahoma"/>
            <family val="2"/>
          </rPr>
          <t xml:space="preserve">  first - first section number
last - last section number
over which the spines connected to the dendrite are complete within the series.  An incomplete protrusion in the middles of the series is simply marked "inc" and the rest of the dendrite completed -- especially for nearest neighbor analyses.
</t>
        </r>
      </text>
    </comment>
    <comment ref="C1" authorId="0">
      <text>
        <r>
          <rPr>
            <b/>
            <sz val="8"/>
            <color indexed="81"/>
            <rFont val="Tahoma"/>
            <family val="2"/>
          </rPr>
          <t>Harris,2004:</t>
        </r>
        <r>
          <rPr>
            <sz val="8"/>
            <color indexed="81"/>
            <rFont val="Tahoma"/>
            <family val="2"/>
          </rPr>
          <t xml:space="preserve">
</t>
        </r>
        <r>
          <rPr>
            <b/>
            <sz val="8"/>
            <color indexed="81"/>
            <rFont val="Tahoma"/>
            <family val="2"/>
          </rPr>
          <t>Dendrite Length:</t>
        </r>
        <r>
          <rPr>
            <sz val="8"/>
            <color indexed="81"/>
            <rFont val="Tahoma"/>
            <family val="2"/>
          </rPr>
          <t xml:space="preserve"> 
Average in top row
Enter Each of three or more z length values from RECONSTRUCT and use to compute average segment length
</t>
        </r>
      </text>
    </comment>
    <comment ref="D1" authorId="1">
      <text>
        <r>
          <rPr>
            <b/>
            <sz val="8"/>
            <color indexed="81"/>
            <rFont val="Tahoma"/>
            <family val="2"/>
          </rPr>
          <t>Harris, 2004:</t>
        </r>
        <r>
          <rPr>
            <sz val="8"/>
            <color indexed="81"/>
            <rFont val="Tahoma"/>
            <family val="2"/>
          </rPr>
          <t xml:space="preserve">
</t>
        </r>
        <r>
          <rPr>
            <sz val="8"/>
            <color indexed="10"/>
            <rFont val="Tahoma"/>
            <family val="2"/>
          </rPr>
          <t>d##rs##</t>
        </r>
        <r>
          <rPr>
            <sz val="8"/>
            <color indexed="81"/>
            <rFont val="Tahoma"/>
            <family val="2"/>
          </rPr>
          <t xml:space="preserve">
Shaft Polyribosomes more than 0.1 um from a protrusion origin or shaftsyn.</t>
        </r>
      </text>
    </comment>
    <comment ref="E1" authorId="0">
      <text>
        <r>
          <rPr>
            <b/>
            <sz val="8"/>
            <color indexed="81"/>
            <rFont val="Tahoma"/>
            <family val="2"/>
          </rPr>
          <t>Harris, 2004:</t>
        </r>
        <r>
          <rPr>
            <sz val="8"/>
            <color indexed="81"/>
            <rFont val="Tahoma"/>
            <family val="2"/>
          </rPr>
          <t xml:space="preserve">
section number number on which a ShPR first appears</t>
        </r>
      </text>
    </comment>
    <comment ref="F1" authorId="0">
      <text>
        <r>
          <rPr>
            <b/>
            <sz val="8"/>
            <color indexed="81"/>
            <rFont val="Tahoma"/>
            <family val="2"/>
          </rPr>
          <t>Harris,2004:</t>
        </r>
        <r>
          <rPr>
            <sz val="8"/>
            <color indexed="81"/>
            <rFont val="Tahoma"/>
            <family val="2"/>
          </rPr>
          <t xml:space="preserve">
Number of ribosomes in the shaft polyribosome</t>
        </r>
      </text>
    </comment>
    <comment ref="G1" authorId="2">
      <text>
        <r>
          <rPr>
            <b/>
            <sz val="8"/>
            <color indexed="81"/>
            <rFont val="Tahoma"/>
            <family val="2"/>
          </rPr>
          <t>Harris, 2004:</t>
        </r>
        <r>
          <rPr>
            <sz val="8"/>
            <color indexed="81"/>
            <rFont val="Tahoma"/>
            <family val="2"/>
          </rPr>
          <t xml:space="preserve">
</t>
        </r>
        <r>
          <rPr>
            <sz val="8"/>
            <color indexed="10"/>
            <rFont val="Tahoma"/>
            <family val="2"/>
          </rPr>
          <t>d##shendo##</t>
        </r>
        <r>
          <rPr>
            <sz val="8"/>
            <color indexed="81"/>
            <rFont val="Tahoma"/>
            <family val="2"/>
          </rPr>
          <t xml:space="preserve">
Endosomal structures in the dendritic shaft
</t>
        </r>
      </text>
    </comment>
    <comment ref="H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1" authorId="3">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1" authorId="4">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K1" authorId="4">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L1" authorId="1">
      <text>
        <r>
          <rPr>
            <b/>
            <sz val="8"/>
            <color indexed="81"/>
            <rFont val="Tahoma"/>
            <family val="2"/>
          </rPr>
          <t>Harris, 2004:</t>
        </r>
        <r>
          <rPr>
            <sz val="8"/>
            <color indexed="81"/>
            <rFont val="Tahoma"/>
            <family val="2"/>
          </rPr>
          <t xml:space="preserve">
</t>
        </r>
        <r>
          <rPr>
            <sz val="8"/>
            <color indexed="10"/>
            <rFont val="Tahoma"/>
            <family val="2"/>
          </rPr>
          <t>d##plin##</t>
        </r>
        <r>
          <rPr>
            <sz val="8"/>
            <color indexed="81"/>
            <rFont val="Tahoma"/>
            <family val="2"/>
          </rPr>
          <t xml:space="preserve">
Stamp first section of spine origin in the middle of dendrite using this name for the linear nearest neighbor analysis -
</t>
        </r>
        <r>
          <rPr>
            <sz val="8"/>
            <color indexed="10"/>
            <rFont val="Tahoma"/>
            <family val="2"/>
          </rPr>
          <t>Compute:</t>
        </r>
        <r>
          <rPr>
            <sz val="8"/>
            <color indexed="81"/>
            <rFont val="Tahoma"/>
            <family val="2"/>
          </rPr>
          <t xml:space="preserve">
Linear Distance between neighboring protrusions (spines, synapses, nonsynprotrusions)
measured betweenthe d##p##lin stamps.
Obtain from Reconstruct</t>
        </r>
      </text>
    </comment>
    <comment ref="M1" authorId="5">
      <text>
        <r>
          <rPr>
            <b/>
            <sz val="8"/>
            <color indexed="81"/>
            <rFont val="Tahoma"/>
            <family val="2"/>
          </rPr>
          <t>Harris, 2004:</t>
        </r>
        <r>
          <rPr>
            <sz val="8"/>
            <color indexed="81"/>
            <rFont val="Tahoma"/>
            <family val="2"/>
          </rPr>
          <t xml:space="preserve">
Cytoplasmic Distance between neighboring protrusions (spines, synapses, nonsynprotrusions)
measured between </t>
        </r>
        <r>
          <rPr>
            <sz val="8"/>
            <color indexed="10"/>
            <rFont val="Tahoma"/>
            <family val="2"/>
          </rPr>
          <t>d##porg##</t>
        </r>
        <r>
          <rPr>
            <sz val="8"/>
            <color indexed="81"/>
            <rFont val="Tahoma"/>
            <family val="2"/>
          </rPr>
          <t xml:space="preserve"> stamps as being about the middle of the origin
Obtain from Reconstruct</t>
        </r>
      </text>
    </comment>
    <comment ref="N1" authorId="3">
      <text>
        <r>
          <rPr>
            <b/>
            <sz val="8"/>
            <color indexed="81"/>
            <rFont val="Tahoma"/>
            <family val="2"/>
          </rPr>
          <t xml:space="preserve">Harris, 2004:
</t>
        </r>
        <r>
          <rPr>
            <b/>
            <sz val="8"/>
            <color indexed="10"/>
            <rFont val="Tahoma"/>
            <family val="2"/>
          </rPr>
          <t xml:space="preserve">d##plen##
</t>
        </r>
        <r>
          <rPr>
            <b/>
            <sz val="8"/>
            <color indexed="81"/>
            <rFont val="Tahoma"/>
            <family val="2"/>
          </rPr>
          <t xml:space="preserve">
</t>
        </r>
        <r>
          <rPr>
            <sz val="8"/>
            <color indexed="81"/>
            <rFont val="Tahoma"/>
            <family val="2"/>
          </rPr>
          <t>z-length distance from spine origin to its longest length
enter 0 for shaftsyns</t>
        </r>
      </text>
    </comment>
    <comment ref="O1" authorId="5">
      <text>
        <r>
          <rPr>
            <b/>
            <sz val="8"/>
            <color indexed="81"/>
            <rFont val="Tahoma"/>
            <family val="2"/>
          </rPr>
          <t>Harris, 2004:</t>
        </r>
        <r>
          <rPr>
            <sz val="8"/>
            <color indexed="81"/>
            <rFont val="Tahoma"/>
            <family val="2"/>
          </rPr>
          <t xml:space="preserve">
</t>
        </r>
        <r>
          <rPr>
            <b/>
            <sz val="8"/>
            <color indexed="10"/>
            <rFont val="Tahoma"/>
            <family val="2"/>
          </rPr>
          <t>d##plenSyn##</t>
        </r>
        <r>
          <rPr>
            <sz val="8"/>
            <color indexed="81"/>
            <rFont val="Tahoma"/>
            <family val="2"/>
          </rPr>
          <t xml:space="preserve">
z-length distance from spine origin to the middle of the PSD
enter 0 for shaftsyns</t>
        </r>
      </text>
    </comment>
    <comment ref="P1" authorId="6">
      <text>
        <r>
          <rPr>
            <b/>
            <sz val="8"/>
            <color indexed="81"/>
            <rFont val="Tahoma"/>
            <family val="2"/>
          </rPr>
          <t>jsalgado:</t>
        </r>
        <r>
          <rPr>
            <sz val="8"/>
            <color indexed="10"/>
            <rFont val="Tahoma"/>
            <family val="2"/>
          </rPr>
          <t xml:space="preserve">
den##ser##
</t>
        </r>
        <r>
          <rPr>
            <sz val="8"/>
            <color indexed="81"/>
            <rFont val="Tahoma"/>
            <family val="2"/>
          </rPr>
          <t>den number and ser = prot number</t>
        </r>
      </text>
    </comment>
    <comment ref="Q1" authorId="6">
      <text>
        <r>
          <rPr>
            <b/>
            <sz val="8"/>
            <color indexed="81"/>
            <rFont val="Tahoma"/>
            <family val="2"/>
          </rPr>
          <t>jsalgado:</t>
        </r>
        <r>
          <rPr>
            <sz val="8"/>
            <color indexed="81"/>
            <rFont val="Tahoma"/>
            <family val="2"/>
          </rPr>
          <t xml:space="preserve">
TV -- tubulovesicular compartment in the spine?
Yes
no</t>
        </r>
      </text>
    </comment>
    <comment ref="R1" authorId="6">
      <text>
        <r>
          <rPr>
            <b/>
            <sz val="8"/>
            <color indexed="81"/>
            <rFont val="Tahoma"/>
            <family val="2"/>
          </rPr>
          <t>jsalgado:</t>
        </r>
        <r>
          <rPr>
            <sz val="8"/>
            <color indexed="81"/>
            <rFont val="Tahoma"/>
            <family val="2"/>
          </rPr>
          <t xml:space="preserve">
Harris, 2004:
Endosomes:
d##eh## - in head of protru##
d##en## - in neck of protru##
d##eb## - w/in 0.1 um of
        base of protru##
        or a shaft synapse
Note separate column for shaft endo(ShEndo) that is not w/in 0.1 um of a spine base or shaft synapse</t>
        </r>
      </text>
    </comment>
    <comment ref="S1" authorId="6">
      <text>
        <r>
          <rPr>
            <b/>
            <sz val="8"/>
            <color indexed="81"/>
            <rFont val="Tahoma"/>
            <family val="2"/>
          </rPr>
          <t>jsalgado:</t>
        </r>
        <r>
          <rPr>
            <sz val="8"/>
            <color indexed="81"/>
            <rFont val="Tahoma"/>
            <family val="2"/>
          </rPr>
          <t xml:space="preserve">
In Reconstruct named as </t>
        </r>
        <r>
          <rPr>
            <sz val="8"/>
            <color indexed="10"/>
            <rFont val="Tahoma"/>
            <family val="2"/>
          </rPr>
          <t>d##p##cv##</t>
        </r>
        <r>
          <rPr>
            <sz val="8"/>
            <color indexed="81"/>
            <rFont val="Tahoma"/>
            <family val="2"/>
          </rPr>
          <t xml:space="preserve">
</t>
        </r>
        <r>
          <rPr>
            <b/>
            <sz val="8"/>
            <color indexed="81"/>
            <rFont val="Tahoma"/>
            <family val="2"/>
          </rPr>
          <t xml:space="preserve">cp </t>
        </r>
        <r>
          <rPr>
            <sz val="8"/>
            <color indexed="81"/>
            <rFont val="Tahoma"/>
            <family val="2"/>
          </rPr>
          <t xml:space="preserve">     - coated pit
</t>
        </r>
        <r>
          <rPr>
            <b/>
            <sz val="8"/>
            <color indexed="81"/>
            <rFont val="Tahoma"/>
            <family val="2"/>
          </rPr>
          <t xml:space="preserve">cv  </t>
        </r>
        <r>
          <rPr>
            <sz val="8"/>
            <color indexed="81"/>
            <rFont val="Tahoma"/>
            <family val="2"/>
          </rPr>
          <t xml:space="preserve">    - coated vesicle (cytoplasmic coat of spoke-like protrusions,elliptical with gray interior, 55-75nm diam)
</t>
        </r>
        <r>
          <rPr>
            <b/>
            <sz val="8"/>
            <color indexed="81"/>
            <rFont val="Tahoma"/>
            <family val="2"/>
          </rPr>
          <t xml:space="preserve">lv </t>
        </r>
        <r>
          <rPr>
            <sz val="8"/>
            <color indexed="81"/>
            <rFont val="Tahoma"/>
            <family val="2"/>
          </rPr>
          <t xml:space="preserve">      - large smooth vesicle (gray interior with smooth outer  membrane, 55-95nm diam)
</t>
        </r>
        <r>
          <rPr>
            <b/>
            <sz val="8"/>
            <color indexed="81"/>
            <rFont val="Tahoma"/>
            <family val="2"/>
          </rPr>
          <t>te</t>
        </r>
        <r>
          <rPr>
            <sz val="8"/>
            <color indexed="81"/>
            <rFont val="Tahoma"/>
            <family val="2"/>
          </rPr>
          <t xml:space="preserve">       - tubule (uniform dia, dark interior, 90-740nm long)
</t>
        </r>
        <r>
          <rPr>
            <b/>
            <sz val="8"/>
            <color indexed="81"/>
            <rFont val="Tahoma"/>
            <family val="2"/>
          </rPr>
          <t>mvb</t>
        </r>
        <r>
          <rPr>
            <sz val="8"/>
            <color indexed="81"/>
            <rFont val="Tahoma"/>
            <family val="2"/>
          </rPr>
          <t xml:space="preserve">   - multivesicular body (~spherical containing variable # of    internal vesicles, 150-340nm diam)
</t>
        </r>
        <r>
          <rPr>
            <b/>
            <sz val="8"/>
            <color indexed="81"/>
            <rFont val="Tahoma"/>
            <family val="2"/>
          </rPr>
          <t>sv</t>
        </r>
        <r>
          <rPr>
            <sz val="8"/>
            <color indexed="81"/>
            <rFont val="Tahoma"/>
            <family val="2"/>
          </rPr>
          <t xml:space="preserve">      - small vesicle (spherical, 40-60nm diam)
</t>
        </r>
        <r>
          <rPr>
            <b/>
            <sz val="8"/>
            <color indexed="81"/>
            <rFont val="Tahoma"/>
            <family val="2"/>
          </rPr>
          <t>av</t>
        </r>
        <r>
          <rPr>
            <sz val="8"/>
            <color indexed="81"/>
            <rFont val="Tahoma"/>
            <family val="2"/>
          </rPr>
          <t xml:space="preserve">      - amorphous vesicle (not spherical, irregular shape, electron-lucent interior)
</t>
        </r>
        <r>
          <rPr>
            <b/>
            <sz val="8"/>
            <color indexed="81"/>
            <rFont val="Tahoma"/>
            <family val="2"/>
          </rPr>
          <t>cplx</t>
        </r>
        <r>
          <rPr>
            <sz val="8"/>
            <color indexed="81"/>
            <rFont val="Tahoma"/>
            <family val="2"/>
          </rPr>
          <t xml:space="preserve">   - sorting complex (composed of mvb with attached tubule)
</t>
        </r>
        <r>
          <rPr>
            <b/>
            <sz val="8"/>
            <color indexed="81"/>
            <rFont val="Tahoma"/>
            <family val="2"/>
          </rPr>
          <t>avc</t>
        </r>
        <r>
          <rPr>
            <sz val="8"/>
            <color indexed="81"/>
            <rFont val="Tahoma"/>
            <family val="2"/>
          </rPr>
          <t xml:space="preserve">    - amorphous vesicular clump (two or more av's)  
</t>
        </r>
      </text>
    </comment>
    <comment ref="T1" authorId="6">
      <text>
        <r>
          <rPr>
            <b/>
            <sz val="8"/>
            <color indexed="81"/>
            <rFont val="Tahoma"/>
            <family val="2"/>
          </rPr>
          <t>jsalgado:</t>
        </r>
        <r>
          <rPr>
            <sz val="8"/>
            <color indexed="81"/>
            <rFont val="Tahoma"/>
            <family val="2"/>
          </rPr>
          <t xml:space="preserve">
h - spine head
n - spine neck
b- spine base</t>
        </r>
      </text>
    </comment>
    <comment ref="U1" authorId="6">
      <text>
        <r>
          <rPr>
            <b/>
            <sz val="8"/>
            <color indexed="81"/>
            <rFont val="Tahoma"/>
            <family val="2"/>
          </rPr>
          <t>jsalgado:</t>
        </r>
        <r>
          <rPr>
            <sz val="8"/>
            <color indexed="81"/>
            <rFont val="Tahoma"/>
            <family val="2"/>
          </rPr>
          <t xml:space="preserve">
distance to nearest SC in shaft - stamp the sorting complex linear</t>
        </r>
      </text>
    </comment>
    <comment ref="V1" authorId="6">
      <text>
        <r>
          <rPr>
            <b/>
            <sz val="8"/>
            <color indexed="81"/>
            <rFont val="Tahoma"/>
            <family val="2"/>
          </rPr>
          <t>jsalgado:</t>
        </r>
        <r>
          <rPr>
            <sz val="8"/>
            <color indexed="10"/>
            <rFont val="Tahoma"/>
            <family val="2"/>
          </rPr>
          <t xml:space="preserve">
den##ser##
</t>
        </r>
        <r>
          <rPr>
            <sz val="8"/>
            <color indexed="81"/>
            <rFont val="Tahoma"/>
            <family val="2"/>
          </rPr>
          <t>den number and ser = prot number</t>
        </r>
      </text>
    </comment>
    <comment ref="Z1" authorId="7">
      <text>
        <r>
          <rPr>
            <b/>
            <sz val="8"/>
            <color indexed="81"/>
            <rFont val="Tahoma"/>
            <family val="2"/>
          </rPr>
          <t>Jen Bourne:</t>
        </r>
        <r>
          <rPr>
            <sz val="8"/>
            <color indexed="81"/>
            <rFont val="Tahoma"/>
            <family val="2"/>
          </rPr>
          <t xml:space="preserve">
d##p##dia
Measure the diameter of spine head at widest point.</t>
        </r>
      </text>
    </comment>
    <comment ref="AA1" authorId="3">
      <text>
        <r>
          <rPr>
            <b/>
            <sz val="8"/>
            <color indexed="81"/>
            <rFont val="Tahoma"/>
            <family val="2"/>
          </rPr>
          <t>Harris, 2004:</t>
        </r>
        <r>
          <rPr>
            <sz val="8"/>
            <color indexed="81"/>
            <rFont val="Tahoma"/>
            <family val="2"/>
          </rPr>
          <t xml:space="preserve">
</t>
        </r>
        <r>
          <rPr>
            <b/>
            <sz val="8"/>
            <color indexed="81"/>
            <rFont val="Tahoma"/>
            <family val="2"/>
          </rPr>
          <t>Polyribosomes:</t>
        </r>
        <r>
          <rPr>
            <sz val="8"/>
            <color indexed="81"/>
            <rFont val="Tahoma"/>
            <family val="2"/>
          </rPr>
          <t xml:space="preserve">
</t>
        </r>
        <r>
          <rPr>
            <sz val="8"/>
            <color indexed="10"/>
            <rFont val="Tahoma"/>
            <family val="2"/>
          </rPr>
          <t>d##rh##</t>
        </r>
        <r>
          <rPr>
            <sz val="8"/>
            <color indexed="81"/>
            <rFont val="Tahoma"/>
            <family val="2"/>
          </rPr>
          <t xml:space="preserve"> - in head of protru##
</t>
        </r>
        <r>
          <rPr>
            <sz val="8"/>
            <color indexed="10"/>
            <rFont val="Tahoma"/>
            <family val="2"/>
          </rPr>
          <t>d##rn##</t>
        </r>
        <r>
          <rPr>
            <sz val="8"/>
            <color indexed="81"/>
            <rFont val="Tahoma"/>
            <family val="2"/>
          </rPr>
          <t xml:space="preserve"> - in neck of protru##
</t>
        </r>
        <r>
          <rPr>
            <sz val="8"/>
            <color indexed="10"/>
            <rFont val="Tahoma"/>
            <family val="2"/>
          </rPr>
          <t>d##rb##</t>
        </r>
        <r>
          <rPr>
            <sz val="8"/>
            <color indexed="81"/>
            <rFont val="Tahoma"/>
            <family val="2"/>
          </rPr>
          <t xml:space="preserve"> - w/in 0.1 um of
        base of protru##
        or a shaft synapse
Note separate column for shaft PR(ShPR) that is not w/in 0.1 um of a spine base or shaft synapse</t>
        </r>
      </text>
    </comment>
    <comment ref="AB1" authorId="0">
      <text>
        <r>
          <rPr>
            <b/>
            <sz val="8"/>
            <color indexed="81"/>
            <rFont val="Tahoma"/>
            <family val="2"/>
          </rPr>
          <t>Harris, 2004:</t>
        </r>
        <r>
          <rPr>
            <sz val="8"/>
            <color indexed="81"/>
            <rFont val="Tahoma"/>
            <family val="2"/>
          </rPr>
          <t xml:space="preserve">
First section number of the protrusion polyribosome</t>
        </r>
      </text>
    </comment>
    <comment ref="AC1" authorId="0">
      <text>
        <r>
          <rPr>
            <b/>
            <sz val="8"/>
            <color indexed="81"/>
            <rFont val="Tahoma"/>
            <family val="2"/>
          </rPr>
          <t>Harris, 2004:</t>
        </r>
        <r>
          <rPr>
            <sz val="8"/>
            <color indexed="81"/>
            <rFont val="Tahoma"/>
            <family val="2"/>
          </rPr>
          <t xml:space="preserve">
Count(ct) of ribosomes in the protrusions polyribosome</t>
        </r>
      </text>
    </comment>
    <comment ref="AD1" authorId="3">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E1" authorId="8">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F1" authorId="3">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G1" authorId="1">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H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
if followed by (B), (C), or (D), then this bouton had already been stamped with the name of another dendrite. The letter in parenthesis corresponds to which synapse with docked vesicles this reference dendrite is associated. (these boutons are highlighted in orange)</t>
        </r>
      </text>
    </comment>
    <comment ref="AI1" authorId="2">
      <text>
        <r>
          <rPr>
            <b/>
            <sz val="8"/>
            <color indexed="81"/>
            <rFont val="Tahoma"/>
            <family val="2"/>
          </rPr>
          <t>Harris, 2004:</t>
        </r>
        <r>
          <rPr>
            <sz val="8"/>
            <color indexed="81"/>
            <rFont val="Tahoma"/>
            <family val="2"/>
          </rPr>
          <t xml:space="preserve">
</t>
        </r>
        <r>
          <rPr>
            <sz val="8"/>
            <color indexed="10"/>
            <rFont val="Tahoma"/>
            <family val="2"/>
          </rPr>
          <t>d##a##ssvda</t>
        </r>
        <r>
          <rPr>
            <sz val="8"/>
            <color indexed="81"/>
            <rFont val="Tahoma"/>
            <family val="2"/>
          </rPr>
          <t xml:space="preserve">
stamp each docked vesicle associated with synapse on principal dendrite (d## under "Axon")</t>
        </r>
      </text>
    </comment>
    <comment ref="AJ1" authorId="2">
      <text>
        <r>
          <rPr>
            <b/>
            <sz val="8"/>
            <color indexed="81"/>
            <rFont val="Tahoma"/>
            <family val="2"/>
          </rPr>
          <t>Harris, 2004:</t>
        </r>
        <r>
          <rPr>
            <sz val="8"/>
            <color indexed="81"/>
            <rFont val="Tahoma"/>
            <family val="2"/>
          </rPr>
          <t xml:space="preserve">
</t>
        </r>
        <r>
          <rPr>
            <sz val="8"/>
            <color indexed="10"/>
            <rFont val="Tahoma"/>
            <family val="2"/>
          </rPr>
          <t>d##a##ssvdb</t>
        </r>
        <r>
          <rPr>
            <sz val="8"/>
            <color indexed="81"/>
            <rFont val="Tahoma"/>
            <family val="2"/>
          </rPr>
          <t xml:space="preserve">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K1" authorId="2">
      <text>
        <r>
          <rPr>
            <b/>
            <sz val="8"/>
            <color indexed="81"/>
            <rFont val="Tahoma"/>
            <family val="2"/>
          </rPr>
          <t>Harris, 2004:</t>
        </r>
        <r>
          <rPr>
            <sz val="8"/>
            <color indexed="81"/>
            <rFont val="Tahoma"/>
            <family val="2"/>
          </rPr>
          <t xml:space="preserve">
</t>
        </r>
        <r>
          <rPr>
            <sz val="8"/>
            <color indexed="10"/>
            <rFont val="Tahoma"/>
            <family val="2"/>
          </rPr>
          <t>d##a##ssvdc</t>
        </r>
        <r>
          <rPr>
            <sz val="8"/>
            <color indexed="81"/>
            <rFont val="Tahoma"/>
            <family val="2"/>
          </rPr>
          <t xml:space="preserve">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L1" authorId="9">
      <text>
        <r>
          <rPr>
            <b/>
            <sz val="8"/>
            <color indexed="81"/>
            <rFont val="Tahoma"/>
            <family val="2"/>
          </rPr>
          <t>Harris Lab:</t>
        </r>
        <r>
          <rPr>
            <sz val="8"/>
            <color indexed="81"/>
            <rFont val="Tahoma"/>
            <family val="2"/>
          </rPr>
          <t xml:space="preserve">
d##a##ssvdd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M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reserve pool small synaptic vesicle - numbers will increment</t>
        </r>
      </text>
    </comment>
    <comment ref="AO1" authorId="9">
      <text>
        <r>
          <rPr>
            <b/>
            <sz val="8"/>
            <color indexed="81"/>
            <rFont val="Tahoma"/>
            <family val="2"/>
          </rPr>
          <t xml:space="preserve">Chirillo, 2009:
</t>
        </r>
        <r>
          <rPr>
            <sz val="8"/>
            <color indexed="81"/>
            <rFont val="Tahoma"/>
            <family val="2"/>
          </rPr>
          <t>Does bouton contain mitochondria?</t>
        </r>
      </text>
    </comment>
    <comment ref="AP1" authorId="9">
      <text>
        <r>
          <rPr>
            <sz val="8"/>
            <color indexed="81"/>
            <rFont val="Tahoma"/>
            <family val="2"/>
          </rPr>
          <t>Chirillo, 2009:</t>
        </r>
        <r>
          <rPr>
            <b/>
            <sz val="8"/>
            <color indexed="81"/>
            <rFont val="Tahoma"/>
            <family val="2"/>
          </rPr>
          <t xml:space="preserve">
Does bouton contain glycogen granules?</t>
        </r>
        <r>
          <rPr>
            <sz val="8"/>
            <color indexed="81"/>
            <rFont val="Tahoma"/>
            <family val="2"/>
          </rPr>
          <t xml:space="preserve">
</t>
        </r>
      </text>
    </comment>
    <comment ref="AQ1" authorId="9">
      <text>
        <r>
          <rPr>
            <b/>
            <sz val="8"/>
            <color indexed="81"/>
            <rFont val="Tahoma"/>
            <family val="2"/>
          </rPr>
          <t xml:space="preserve">Chirillo, 2009:
</t>
        </r>
        <r>
          <rPr>
            <sz val="8"/>
            <color indexed="81"/>
            <rFont val="Tahoma"/>
            <family val="2"/>
          </rPr>
          <t xml:space="preserve">Does bouton contain dense core vesicles (DCVs)?
</t>
        </r>
      </text>
    </comment>
    <comment ref="AR1" authorId="9">
      <text>
        <r>
          <rPr>
            <b/>
            <sz val="8"/>
            <color indexed="81"/>
            <rFont val="Tahoma"/>
            <family val="2"/>
          </rPr>
          <t xml:space="preserve">Chirillo, 2009:
</t>
        </r>
        <r>
          <rPr>
            <sz val="8"/>
            <color indexed="81"/>
            <rFont val="Tahoma"/>
            <family val="2"/>
          </rPr>
          <t xml:space="preserve">
Does bouton contain polyribosomes?
</t>
        </r>
      </text>
    </comment>
    <comment ref="AS1" authorId="9">
      <text>
        <r>
          <rPr>
            <b/>
            <sz val="8"/>
            <color indexed="81"/>
            <rFont val="Tahoma"/>
            <family val="2"/>
          </rPr>
          <t xml:space="preserve">Chirillo, 2009:
</t>
        </r>
        <r>
          <rPr>
            <sz val="8"/>
            <color indexed="81"/>
            <rFont val="Tahoma"/>
            <family val="2"/>
          </rPr>
          <t>Does bouton contain multivesicular bodies (MVBs)?</t>
        </r>
      </text>
    </comment>
    <comment ref="AT1" authorId="9">
      <text>
        <r>
          <rPr>
            <b/>
            <sz val="8"/>
            <color indexed="81"/>
            <rFont val="Tahoma"/>
            <family val="2"/>
          </rPr>
          <t xml:space="preserve">Chirillo, 2009:
</t>
        </r>
        <r>
          <rPr>
            <sz val="8"/>
            <color indexed="81"/>
            <rFont val="Tahoma"/>
            <family val="2"/>
          </rPr>
          <t xml:space="preserve">PSD area of synapse associated with ssvda
</t>
        </r>
      </text>
    </comment>
    <comment ref="AU1" authorId="9">
      <text>
        <r>
          <rPr>
            <b/>
            <sz val="8"/>
            <color indexed="81"/>
            <rFont val="Tahoma"/>
            <family val="2"/>
          </rPr>
          <t>Chirillo, 2009:</t>
        </r>
        <r>
          <rPr>
            <sz val="8"/>
            <color indexed="81"/>
            <rFont val="Tahoma"/>
            <family val="2"/>
          </rPr>
          <t xml:space="preserve">
PSD area of synapse associated with ssvdb</t>
        </r>
      </text>
    </comment>
    <comment ref="AV1" authorId="9">
      <text>
        <r>
          <rPr>
            <b/>
            <sz val="8"/>
            <color indexed="81"/>
            <rFont val="Tahoma"/>
            <family val="2"/>
          </rPr>
          <t xml:space="preserve">Chirillo, 2009:
</t>
        </r>
        <r>
          <rPr>
            <sz val="8"/>
            <color indexed="81"/>
            <rFont val="Tahoma"/>
            <family val="2"/>
          </rPr>
          <t xml:space="preserve">
PSD area of synapse associated with ssvdc
</t>
        </r>
      </text>
    </comment>
    <comment ref="AW1" authorId="9">
      <text>
        <r>
          <rPr>
            <b/>
            <sz val="8"/>
            <color indexed="81"/>
            <rFont val="Tahoma"/>
            <family val="2"/>
          </rPr>
          <t xml:space="preserve">Chirillo, 2009:
</t>
        </r>
        <r>
          <rPr>
            <sz val="8"/>
            <color indexed="81"/>
            <rFont val="Tahoma"/>
            <family val="2"/>
          </rPr>
          <t xml:space="preserve">
PSD area of synapse associated with ssvdd</t>
        </r>
      </text>
    </comment>
    <comment ref="AX1" authorId="2">
      <text>
        <r>
          <rPr>
            <b/>
            <sz val="8"/>
            <color indexed="81"/>
            <rFont val="Tahoma"/>
            <family val="2"/>
          </rPr>
          <t>Harris, 2004:</t>
        </r>
        <r>
          <rPr>
            <sz val="8"/>
            <color indexed="81"/>
            <rFont val="Tahoma"/>
            <family val="2"/>
          </rPr>
          <t xml:space="preserve">
Is there astrocyte at the synaptic cleft?
yes
no
inc</t>
        </r>
      </text>
    </comment>
    <comment ref="AY1" authorId="0">
      <text>
        <r>
          <rPr>
            <b/>
            <sz val="8"/>
            <color indexed="81"/>
            <rFont val="Tahoma"/>
            <family val="2"/>
          </rPr>
          <t>Harris, 2004:</t>
        </r>
        <r>
          <rPr>
            <sz val="8"/>
            <color indexed="81"/>
            <rFont val="Tahoma"/>
            <family val="2"/>
          </rPr>
          <t xml:space="preserve">
</t>
        </r>
        <r>
          <rPr>
            <sz val="8"/>
            <color indexed="10"/>
            <rFont val="Tahoma"/>
            <family val="2"/>
          </rPr>
          <t>d##astroCL##</t>
        </r>
        <r>
          <rPr>
            <sz val="8"/>
            <color indexed="81"/>
            <rFont val="Tahoma"/>
            <family val="2"/>
          </rPr>
          <t xml:space="preserve">
d## - dendrite number
astroCL## - portion of astrocytic processes at the cleft of a synapse on protrusion ##
</t>
        </r>
      </text>
    </comment>
    <comment ref="AZ1" authorId="10">
      <text>
        <r>
          <rPr>
            <b/>
            <sz val="8"/>
            <color indexed="81"/>
            <rFont val="Tahoma"/>
            <family val="2"/>
          </rPr>
          <t>mwitcher:</t>
        </r>
        <r>
          <rPr>
            <sz val="8"/>
            <color indexed="81"/>
            <rFont val="Tahoma"/>
            <family val="2"/>
          </rPr>
          <t xml:space="preserve">
Measure Flat area of the Astro at the synaptic cleft edges.  DO NOT include pre/post synaptic surfaces of the cleft.
</t>
        </r>
      </text>
    </comment>
    <comment ref="BA1" authorId="10">
      <text>
        <r>
          <rPr>
            <b/>
            <sz val="8"/>
            <color indexed="81"/>
            <rFont val="Tahoma"/>
            <family val="2"/>
          </rPr>
          <t>mwitcher:</t>
        </r>
        <r>
          <rPr>
            <sz val="8"/>
            <color indexed="81"/>
            <rFont val="Tahoma"/>
            <family val="2"/>
          </rPr>
          <t xml:space="preserve">
Measure Flat area of the synaptic cleft edges, where NT could escape.  DO NOT include pre/post synaptic surfaces of the cleft.
</t>
        </r>
      </text>
    </comment>
    <comment ref="BB1" authorId="2">
      <text>
        <r>
          <rPr>
            <b/>
            <sz val="8"/>
            <color indexed="81"/>
            <rFont val="Tahoma"/>
            <family val="2"/>
          </rPr>
          <t>Harris, 2004:</t>
        </r>
        <r>
          <rPr>
            <sz val="8"/>
            <color indexed="81"/>
            <rFont val="Tahoma"/>
            <family val="2"/>
          </rPr>
          <t xml:space="preserve">
compute percentage of the synaptic cleft opening that has astrocytic process along it.
measure interface Surface Area (SA) or FA - if some of it is cut enface at the edges of the cleft where it opens to Extracellular space.</t>
        </r>
      </text>
    </comment>
    <comment ref="BC1" authorId="2">
      <text>
        <r>
          <rPr>
            <b/>
            <sz val="8"/>
            <color indexed="81"/>
            <rFont val="Tahoma"/>
            <family val="2"/>
          </rPr>
          <t>Harris, 2004:</t>
        </r>
        <r>
          <rPr>
            <sz val="8"/>
            <color indexed="81"/>
            <rFont val="Tahoma"/>
            <family val="2"/>
          </rPr>
          <t xml:space="preserve">
Is there astrocyte along the presynaptic axonal bouton?
yes
no
inc</t>
        </r>
      </text>
    </comment>
    <comment ref="BD1" authorId="0">
      <text>
        <r>
          <rPr>
            <b/>
            <sz val="8"/>
            <color indexed="81"/>
            <rFont val="Tahoma"/>
            <family val="2"/>
          </rPr>
          <t>Harris, 2004:</t>
        </r>
        <r>
          <rPr>
            <sz val="8"/>
            <color indexed="81"/>
            <rFont val="Tahoma"/>
            <family val="2"/>
          </rPr>
          <t xml:space="preserve">
</t>
        </r>
        <r>
          <rPr>
            <sz val="8"/>
            <color indexed="10"/>
            <rFont val="Tahoma"/>
            <family val="2"/>
          </rPr>
          <t>d##astropre##</t>
        </r>
        <r>
          <rPr>
            <sz val="8"/>
            <color indexed="81"/>
            <rFont val="Tahoma"/>
            <family val="2"/>
          </rPr>
          <t xml:space="preserve">
d## - dendrite number
astropre## - portion of astrocytic processes behind cleft on the axonal bouton of a synapse on protrusion ##
</t>
        </r>
      </text>
    </comment>
    <comment ref="BE1" authorId="10">
      <text>
        <r>
          <rPr>
            <b/>
            <sz val="8"/>
            <color indexed="81"/>
            <rFont val="Tahoma"/>
            <family val="2"/>
          </rPr>
          <t>mwitcher:</t>
        </r>
        <r>
          <rPr>
            <sz val="8"/>
            <color indexed="81"/>
            <rFont val="Tahoma"/>
            <family val="2"/>
          </rPr>
          <t xml:space="preserve">
This is flat area measurement of the presynaptic axonal varicosity for the named protrusion
</t>
        </r>
      </text>
    </comment>
    <comment ref="BF1" authorId="2">
      <text>
        <r>
          <rPr>
            <b/>
            <sz val="8"/>
            <color indexed="81"/>
            <rFont val="Tahoma"/>
            <family val="2"/>
          </rPr>
          <t>Harris, 2004:</t>
        </r>
        <r>
          <rPr>
            <sz val="8"/>
            <color indexed="81"/>
            <rFont val="Tahoma"/>
            <family val="2"/>
          </rPr>
          <t xml:space="preserve">
compute percentage of the bouton surface area has astrocytic process
measure interface Surface Area (SA) or FA - if some of it is cut enface.</t>
        </r>
      </text>
    </comment>
    <comment ref="BG1" authorId="2">
      <text>
        <r>
          <rPr>
            <b/>
            <sz val="8"/>
            <color indexed="81"/>
            <rFont val="Tahoma"/>
            <family val="2"/>
          </rPr>
          <t>Harris, 2004:</t>
        </r>
        <r>
          <rPr>
            <sz val="8"/>
            <color indexed="81"/>
            <rFont val="Tahoma"/>
            <family val="2"/>
          </rPr>
          <t xml:space="preserve">
Is there astrocyte along the surface area of the postsynaptic structure?
yes
no
inc</t>
        </r>
      </text>
    </comment>
    <comment ref="BH1" authorId="10">
      <text>
        <r>
          <rPr>
            <b/>
            <sz val="8"/>
            <color indexed="81"/>
            <rFont val="Tahoma"/>
            <family val="2"/>
          </rPr>
          <t>mwitcher:</t>
        </r>
        <r>
          <rPr>
            <sz val="8"/>
            <color indexed="81"/>
            <rFont val="Tahoma"/>
            <family val="2"/>
          </rPr>
          <t xml:space="preserve">
d##astropost##
d## - dendrite number
astropost## - portion of astrocytic processes behind cleft on the dendriticspine head or neck of a synapse on protrusion ##
</t>
        </r>
      </text>
    </comment>
    <comment ref="BI1" authorId="10">
      <text>
        <r>
          <rPr>
            <b/>
            <sz val="8"/>
            <color indexed="81"/>
            <rFont val="Tahoma"/>
            <family val="2"/>
          </rPr>
          <t>mwitcher:</t>
        </r>
        <r>
          <rPr>
            <sz val="8"/>
            <color indexed="81"/>
            <rFont val="Tahoma"/>
            <family val="2"/>
          </rPr>
          <t xml:space="preserve">
This is flat area measurement of the postsynaptic spine head/neck for the named protrusion </t>
        </r>
      </text>
    </comment>
    <comment ref="BJ1" authorId="2">
      <text>
        <r>
          <rPr>
            <b/>
            <sz val="8"/>
            <color indexed="81"/>
            <rFont val="Tahoma"/>
            <family val="2"/>
          </rPr>
          <t>Harris, 2004:</t>
        </r>
        <r>
          <rPr>
            <sz val="8"/>
            <color indexed="81"/>
            <rFont val="Tahoma"/>
            <family val="2"/>
          </rPr>
          <t xml:space="preserve">
compute percentage of the postsynatpic surface area has astrocytic process along it.
measure interface Surface Area (SA) or FA - if some of it is cut enface.</t>
        </r>
      </text>
    </comment>
    <comment ref="A2" authorId="11">
      <text>
        <r>
          <rPr>
            <b/>
            <sz val="8"/>
            <color indexed="81"/>
            <rFont val="Tahoma"/>
            <family val="2"/>
          </rPr>
          <t>Harris, Jul2004:</t>
        </r>
        <r>
          <rPr>
            <sz val="8"/>
            <color indexed="81"/>
            <rFont val="Tahoma"/>
            <family val="2"/>
          </rPr>
          <t xml:space="preserve">
Dendrite name
d##
</t>
        </r>
      </text>
    </comment>
    <comment ref="A3" authorId="11">
      <text>
        <r>
          <rPr>
            <b/>
            <sz val="8"/>
            <color indexed="81"/>
            <rFont val="Tahoma"/>
            <family val="2"/>
          </rPr>
          <t>Harris, Jul2004:</t>
        </r>
        <r>
          <rPr>
            <sz val="8"/>
            <color indexed="81"/>
            <rFont val="Tahoma"/>
            <family val="2"/>
          </rPr>
          <t xml:space="preserve">
study name
</t>
        </r>
      </text>
    </comment>
    <comment ref="A4" authorId="11">
      <text>
        <r>
          <rPr>
            <b/>
            <sz val="8"/>
            <color indexed="81"/>
            <rFont val="Tahoma"/>
            <family val="2"/>
          </rPr>
          <t>Harris, Jul2004:</t>
        </r>
        <r>
          <rPr>
            <sz val="8"/>
            <color indexed="81"/>
            <rFont val="Tahoma"/>
            <family val="2"/>
          </rPr>
          <t xml:space="preserve">
initials of people performing the reconstructions
</t>
        </r>
      </text>
    </comment>
    <comment ref="A5" authorId="11">
      <text>
        <r>
          <rPr>
            <b/>
            <sz val="8"/>
            <color indexed="81"/>
            <rFont val="Tahoma"/>
            <family val="2"/>
          </rPr>
          <t>Harris, Jul2004:</t>
        </r>
        <r>
          <rPr>
            <sz val="8"/>
            <color indexed="81"/>
            <rFont val="Tahoma"/>
            <family val="2"/>
          </rPr>
          <t xml:space="preserve">
Dates of dendrite analyses</t>
        </r>
      </text>
    </comment>
    <comment ref="A6" authorId="11">
      <text>
        <r>
          <rPr>
            <b/>
            <sz val="8"/>
            <color indexed="81"/>
            <rFont val="Tahoma"/>
            <family val="2"/>
          </rPr>
          <t>Harris, Jul2004:</t>
        </r>
        <r>
          <rPr>
            <sz val="8"/>
            <color indexed="81"/>
            <rFont val="Tahoma"/>
            <family val="2"/>
          </rPr>
          <t xml:space="preserve">
series code name
</t>
        </r>
      </text>
    </comment>
    <comment ref="A7" authorId="0">
      <text>
        <r>
          <rPr>
            <b/>
            <sz val="8"/>
            <color indexed="81"/>
            <rFont val="Tahoma"/>
            <family val="2"/>
          </rPr>
          <t>Harris, Jul2004:</t>
        </r>
        <r>
          <rPr>
            <sz val="8"/>
            <color indexed="81"/>
            <rFont val="Tahoma"/>
            <family val="2"/>
          </rPr>
          <t xml:space="preserve">
Once analysis is complete, provide the decoded information below</t>
        </r>
      </text>
    </comment>
    <comment ref="A8" authorId="0">
      <text>
        <r>
          <rPr>
            <b/>
            <sz val="8"/>
            <color indexed="81"/>
            <rFont val="Tahoma"/>
            <family val="2"/>
          </rPr>
          <t>Harris, Jul2004:</t>
        </r>
        <r>
          <rPr>
            <sz val="8"/>
            <color indexed="81"/>
            <rFont val="Tahoma"/>
            <family val="2"/>
          </rPr>
          <t xml:space="preserve">
experiment number</t>
        </r>
      </text>
    </comment>
    <comment ref="A9" authorId="0">
      <text>
        <r>
          <rPr>
            <b/>
            <sz val="8"/>
            <color indexed="81"/>
            <rFont val="Tahoma"/>
            <family val="2"/>
          </rPr>
          <t>Harris, Jul2004:</t>
        </r>
        <r>
          <rPr>
            <sz val="8"/>
            <color indexed="81"/>
            <rFont val="Tahoma"/>
            <family val="2"/>
          </rPr>
          <t xml:space="preserve">
Experimental condition
</t>
        </r>
      </text>
    </comment>
    <comment ref="A10" authorId="8">
      <text>
        <r>
          <rPr>
            <b/>
            <sz val="8"/>
            <color indexed="81"/>
            <rFont val="Tahoma"/>
            <family val="2"/>
          </rPr>
          <t>Harris 2004:</t>
        </r>
        <r>
          <rPr>
            <sz val="8"/>
            <color indexed="81"/>
            <rFont val="Tahoma"/>
            <family val="2"/>
          </rPr>
          <t xml:space="preserve">
See comments on those with a pink fill and do what is in the comment.</t>
        </r>
      </text>
    </comment>
    <comment ref="W18" authorId="7">
      <text>
        <r>
          <rPr>
            <b/>
            <sz val="9"/>
            <color indexed="81"/>
            <rFont val="Tahoma"/>
            <family val="2"/>
          </rPr>
          <t>Jen Bourne:</t>
        </r>
        <r>
          <rPr>
            <sz val="9"/>
            <color indexed="81"/>
            <rFont val="Tahoma"/>
            <family val="2"/>
          </rPr>
          <t xml:space="preserve">
good example!</t>
        </r>
      </text>
    </comment>
  </commentList>
</comments>
</file>

<file path=xl/comments6.xml><?xml version="1.0" encoding="utf-8"?>
<comments xmlns="http://schemas.openxmlformats.org/spreadsheetml/2006/main">
  <authors>
    <author>Kristen M Harris</author>
    <author>harrisk</author>
    <author>Harris, 2004</author>
    <author>Kristen Harris</author>
    <author>John Fiala</author>
    <author>Harris, Jul2004</author>
    <author>jsalgado</author>
    <author>Jen Bourne</author>
    <author>Harris 2004</author>
    <author>Harris Lab</author>
    <author>mwitcher</author>
    <author>bshi</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B1" authorId="0">
      <text>
        <r>
          <rPr>
            <b/>
            <sz val="8"/>
            <color indexed="81"/>
            <rFont val="Tahoma"/>
            <family val="2"/>
          </rPr>
          <t>Harris, 2004:</t>
        </r>
        <r>
          <rPr>
            <sz val="8"/>
            <color indexed="81"/>
            <rFont val="Tahoma"/>
            <family val="2"/>
          </rPr>
          <t xml:space="preserve">
</t>
        </r>
        <r>
          <rPr>
            <b/>
            <sz val="8"/>
            <color indexed="81"/>
            <rFont val="Tahoma"/>
            <family val="2"/>
          </rPr>
          <t>Dendrite Section Range:</t>
        </r>
        <r>
          <rPr>
            <sz val="8"/>
            <color indexed="81"/>
            <rFont val="Tahoma"/>
            <family val="2"/>
          </rPr>
          <t xml:space="preserve">  first - first section number
last - last section number
over which the spines connected to the dendrite are complete within the series.  An incomplete protrusion in the middles of the series is simply marked "inc" and the rest of the dendrite completed -- especially for nearest neighbor analyses.
</t>
        </r>
      </text>
    </comment>
    <comment ref="C1" authorId="0">
      <text>
        <r>
          <rPr>
            <b/>
            <sz val="8"/>
            <color indexed="81"/>
            <rFont val="Tahoma"/>
            <family val="2"/>
          </rPr>
          <t>Harris,2004:</t>
        </r>
        <r>
          <rPr>
            <sz val="8"/>
            <color indexed="81"/>
            <rFont val="Tahoma"/>
            <family val="2"/>
          </rPr>
          <t xml:space="preserve">
</t>
        </r>
        <r>
          <rPr>
            <b/>
            <sz val="8"/>
            <color indexed="81"/>
            <rFont val="Tahoma"/>
            <family val="2"/>
          </rPr>
          <t>Dendrite Length:</t>
        </r>
        <r>
          <rPr>
            <sz val="8"/>
            <color indexed="81"/>
            <rFont val="Tahoma"/>
            <family val="2"/>
          </rPr>
          <t xml:space="preserve"> 
Average in top row
Enter Each of three or more z length values from RECONSTRUCT and use to compute average segment length
</t>
        </r>
      </text>
    </comment>
    <comment ref="D1" authorId="1">
      <text>
        <r>
          <rPr>
            <b/>
            <sz val="8"/>
            <color indexed="81"/>
            <rFont val="Tahoma"/>
            <family val="2"/>
          </rPr>
          <t>Harris, 2004:</t>
        </r>
        <r>
          <rPr>
            <sz val="8"/>
            <color indexed="81"/>
            <rFont val="Tahoma"/>
            <family val="2"/>
          </rPr>
          <t xml:space="preserve">
</t>
        </r>
        <r>
          <rPr>
            <sz val="8"/>
            <color indexed="10"/>
            <rFont val="Tahoma"/>
            <family val="2"/>
          </rPr>
          <t>d##rs##</t>
        </r>
        <r>
          <rPr>
            <sz val="8"/>
            <color indexed="81"/>
            <rFont val="Tahoma"/>
            <family val="2"/>
          </rPr>
          <t xml:space="preserve">
Shaft Polyribosomes more than 0.1 um from a protrusion origin or shaftsyn.</t>
        </r>
      </text>
    </comment>
    <comment ref="E1" authorId="0">
      <text>
        <r>
          <rPr>
            <b/>
            <sz val="8"/>
            <color indexed="81"/>
            <rFont val="Tahoma"/>
            <family val="2"/>
          </rPr>
          <t>Harris, 2004:</t>
        </r>
        <r>
          <rPr>
            <sz val="8"/>
            <color indexed="81"/>
            <rFont val="Tahoma"/>
            <family val="2"/>
          </rPr>
          <t xml:space="preserve">
section number number on which a ShPR first appears</t>
        </r>
      </text>
    </comment>
    <comment ref="F1" authorId="0">
      <text>
        <r>
          <rPr>
            <b/>
            <sz val="8"/>
            <color indexed="81"/>
            <rFont val="Tahoma"/>
            <family val="2"/>
          </rPr>
          <t>Harris,2004:</t>
        </r>
        <r>
          <rPr>
            <sz val="8"/>
            <color indexed="81"/>
            <rFont val="Tahoma"/>
            <family val="2"/>
          </rPr>
          <t xml:space="preserve">
Number of ribosomes in the shaft polyribosome</t>
        </r>
      </text>
    </comment>
    <comment ref="G1" authorId="2">
      <text>
        <r>
          <rPr>
            <b/>
            <sz val="8"/>
            <color indexed="81"/>
            <rFont val="Tahoma"/>
            <family val="2"/>
          </rPr>
          <t>Harris, 2004:</t>
        </r>
        <r>
          <rPr>
            <sz val="8"/>
            <color indexed="81"/>
            <rFont val="Tahoma"/>
            <family val="2"/>
          </rPr>
          <t xml:space="preserve">
</t>
        </r>
        <r>
          <rPr>
            <sz val="8"/>
            <color indexed="10"/>
            <rFont val="Tahoma"/>
            <family val="2"/>
          </rPr>
          <t>d##shendo##</t>
        </r>
        <r>
          <rPr>
            <sz val="8"/>
            <color indexed="81"/>
            <rFont val="Tahoma"/>
            <family val="2"/>
          </rPr>
          <t xml:space="preserve">
Endosomal structures in the dendritic shaft
</t>
        </r>
      </text>
    </comment>
    <comment ref="H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1" authorId="3">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1" authorId="4">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K1" authorId="4">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L1" authorId="1">
      <text>
        <r>
          <rPr>
            <b/>
            <sz val="8"/>
            <color indexed="81"/>
            <rFont val="Tahoma"/>
            <family val="2"/>
          </rPr>
          <t>Harris, 2004:</t>
        </r>
        <r>
          <rPr>
            <sz val="8"/>
            <color indexed="81"/>
            <rFont val="Tahoma"/>
            <family val="2"/>
          </rPr>
          <t xml:space="preserve">
</t>
        </r>
        <r>
          <rPr>
            <sz val="8"/>
            <color indexed="10"/>
            <rFont val="Tahoma"/>
            <family val="2"/>
          </rPr>
          <t>d##plin##</t>
        </r>
        <r>
          <rPr>
            <sz val="8"/>
            <color indexed="81"/>
            <rFont val="Tahoma"/>
            <family val="2"/>
          </rPr>
          <t xml:space="preserve">
Stamp first section of spine origin in the middle of dendrite using this name for the linear nearest neighbor analysis -
</t>
        </r>
        <r>
          <rPr>
            <sz val="8"/>
            <color indexed="10"/>
            <rFont val="Tahoma"/>
            <family val="2"/>
          </rPr>
          <t>Compute:</t>
        </r>
        <r>
          <rPr>
            <sz val="8"/>
            <color indexed="81"/>
            <rFont val="Tahoma"/>
            <family val="2"/>
          </rPr>
          <t xml:space="preserve">
Linear Distance between neighboring protrusions (spines, synapses, nonsynprotrusions)
measured betweenthe d##p##lin stamps.
Obtain from Reconstruct</t>
        </r>
      </text>
    </comment>
    <comment ref="M1" authorId="5">
      <text>
        <r>
          <rPr>
            <b/>
            <sz val="8"/>
            <color indexed="81"/>
            <rFont val="Tahoma"/>
            <family val="2"/>
          </rPr>
          <t>Harris, 2004:</t>
        </r>
        <r>
          <rPr>
            <sz val="8"/>
            <color indexed="81"/>
            <rFont val="Tahoma"/>
            <family val="2"/>
          </rPr>
          <t xml:space="preserve">
Cytoplasmic Distance between neighboring protrusions (spines, synapses, nonsynprotrusions)
measured between </t>
        </r>
        <r>
          <rPr>
            <sz val="8"/>
            <color indexed="10"/>
            <rFont val="Tahoma"/>
            <family val="2"/>
          </rPr>
          <t>d##porg##</t>
        </r>
        <r>
          <rPr>
            <sz val="8"/>
            <color indexed="81"/>
            <rFont val="Tahoma"/>
            <family val="2"/>
          </rPr>
          <t xml:space="preserve"> stamps as being about the middle of the origin
Obtain from Reconstruct</t>
        </r>
      </text>
    </comment>
    <comment ref="N1" authorId="3">
      <text>
        <r>
          <rPr>
            <b/>
            <sz val="8"/>
            <color indexed="81"/>
            <rFont val="Tahoma"/>
            <family val="2"/>
          </rPr>
          <t xml:space="preserve">Harris, 2004:
</t>
        </r>
        <r>
          <rPr>
            <b/>
            <sz val="8"/>
            <color indexed="10"/>
            <rFont val="Tahoma"/>
            <family val="2"/>
          </rPr>
          <t xml:space="preserve">d##plen##
</t>
        </r>
        <r>
          <rPr>
            <b/>
            <sz val="8"/>
            <color indexed="81"/>
            <rFont val="Tahoma"/>
            <family val="2"/>
          </rPr>
          <t xml:space="preserve">
</t>
        </r>
        <r>
          <rPr>
            <sz val="8"/>
            <color indexed="81"/>
            <rFont val="Tahoma"/>
            <family val="2"/>
          </rPr>
          <t>z-length distance from spine origin to its longest length
enter 0 for shaftsyns</t>
        </r>
      </text>
    </comment>
    <comment ref="O1" authorId="5">
      <text>
        <r>
          <rPr>
            <b/>
            <sz val="8"/>
            <color indexed="81"/>
            <rFont val="Tahoma"/>
            <family val="2"/>
          </rPr>
          <t>Harris, 2004:</t>
        </r>
        <r>
          <rPr>
            <sz val="8"/>
            <color indexed="81"/>
            <rFont val="Tahoma"/>
            <family val="2"/>
          </rPr>
          <t xml:space="preserve">
</t>
        </r>
        <r>
          <rPr>
            <b/>
            <sz val="8"/>
            <color indexed="10"/>
            <rFont val="Tahoma"/>
            <family val="2"/>
          </rPr>
          <t>d##plenSyn##</t>
        </r>
        <r>
          <rPr>
            <sz val="8"/>
            <color indexed="81"/>
            <rFont val="Tahoma"/>
            <family val="2"/>
          </rPr>
          <t xml:space="preserve">
z-length distance from spine origin to the middle of the PSD
enter 0 for shaftsyns</t>
        </r>
      </text>
    </comment>
    <comment ref="P1" authorId="6">
      <text>
        <r>
          <rPr>
            <b/>
            <sz val="8"/>
            <color indexed="81"/>
            <rFont val="Tahoma"/>
            <family val="2"/>
          </rPr>
          <t>jsalgado:</t>
        </r>
        <r>
          <rPr>
            <sz val="8"/>
            <color indexed="10"/>
            <rFont val="Tahoma"/>
            <family val="2"/>
          </rPr>
          <t xml:space="preserve">
den##ser##
</t>
        </r>
        <r>
          <rPr>
            <sz val="8"/>
            <color indexed="81"/>
            <rFont val="Tahoma"/>
            <family val="2"/>
          </rPr>
          <t>den number and ser = prot number</t>
        </r>
      </text>
    </comment>
    <comment ref="Q1" authorId="6">
      <text>
        <r>
          <rPr>
            <b/>
            <sz val="8"/>
            <color indexed="81"/>
            <rFont val="Tahoma"/>
            <family val="2"/>
          </rPr>
          <t>jsalgado:</t>
        </r>
        <r>
          <rPr>
            <sz val="8"/>
            <color indexed="81"/>
            <rFont val="Tahoma"/>
            <family val="2"/>
          </rPr>
          <t xml:space="preserve">
TV -- tubulovesicular compartment in the spine?
Yes
no</t>
        </r>
      </text>
    </comment>
    <comment ref="R1" authorId="6">
      <text>
        <r>
          <rPr>
            <b/>
            <sz val="8"/>
            <color indexed="81"/>
            <rFont val="Tahoma"/>
            <family val="2"/>
          </rPr>
          <t>jsalgado:</t>
        </r>
        <r>
          <rPr>
            <sz val="8"/>
            <color indexed="81"/>
            <rFont val="Tahoma"/>
            <family val="2"/>
          </rPr>
          <t xml:space="preserve">
Harris, 2004:
Endosomes:
d##eh## - in head of protru##
d##en## - in neck of protru##
d##eb## - w/in 0.1 um of
        base of protru##
        or a shaft synapse
Note separate column for shaft endo(ShEndo) that is not w/in 0.1 um of a spine base or shaft synapse</t>
        </r>
      </text>
    </comment>
    <comment ref="S1" authorId="6">
      <text>
        <r>
          <rPr>
            <b/>
            <sz val="8"/>
            <color indexed="81"/>
            <rFont val="Tahoma"/>
            <family val="2"/>
          </rPr>
          <t>jsalgado:</t>
        </r>
        <r>
          <rPr>
            <sz val="8"/>
            <color indexed="81"/>
            <rFont val="Tahoma"/>
            <family val="2"/>
          </rPr>
          <t xml:space="preserve">
In Reconstruct named as </t>
        </r>
        <r>
          <rPr>
            <sz val="8"/>
            <color indexed="10"/>
            <rFont val="Tahoma"/>
            <family val="2"/>
          </rPr>
          <t>d##p##cv##</t>
        </r>
        <r>
          <rPr>
            <sz val="8"/>
            <color indexed="81"/>
            <rFont val="Tahoma"/>
            <family val="2"/>
          </rPr>
          <t xml:space="preserve">
</t>
        </r>
        <r>
          <rPr>
            <b/>
            <sz val="8"/>
            <color indexed="81"/>
            <rFont val="Tahoma"/>
            <family val="2"/>
          </rPr>
          <t xml:space="preserve">cp </t>
        </r>
        <r>
          <rPr>
            <sz val="8"/>
            <color indexed="81"/>
            <rFont val="Tahoma"/>
            <family val="2"/>
          </rPr>
          <t xml:space="preserve">     - coated pit
</t>
        </r>
        <r>
          <rPr>
            <b/>
            <sz val="8"/>
            <color indexed="81"/>
            <rFont val="Tahoma"/>
            <family val="2"/>
          </rPr>
          <t xml:space="preserve">cv  </t>
        </r>
        <r>
          <rPr>
            <sz val="8"/>
            <color indexed="81"/>
            <rFont val="Tahoma"/>
            <family val="2"/>
          </rPr>
          <t xml:space="preserve">    - coated vesicle (cytoplasmic coat of spoke-like protrusions,elliptical with gray interior, 55-75nm diam)
</t>
        </r>
        <r>
          <rPr>
            <b/>
            <sz val="8"/>
            <color indexed="81"/>
            <rFont val="Tahoma"/>
            <family val="2"/>
          </rPr>
          <t xml:space="preserve">lv </t>
        </r>
        <r>
          <rPr>
            <sz val="8"/>
            <color indexed="81"/>
            <rFont val="Tahoma"/>
            <family val="2"/>
          </rPr>
          <t xml:space="preserve">      - large smooth vesicle (gray interior with smooth outer  membrane, 55-95nm diam)
</t>
        </r>
        <r>
          <rPr>
            <b/>
            <sz val="8"/>
            <color indexed="81"/>
            <rFont val="Tahoma"/>
            <family val="2"/>
          </rPr>
          <t>te</t>
        </r>
        <r>
          <rPr>
            <sz val="8"/>
            <color indexed="81"/>
            <rFont val="Tahoma"/>
            <family val="2"/>
          </rPr>
          <t xml:space="preserve">       - tubule (uniform dia, dark interior, 90-740nm long)
</t>
        </r>
        <r>
          <rPr>
            <b/>
            <sz val="8"/>
            <color indexed="81"/>
            <rFont val="Tahoma"/>
            <family val="2"/>
          </rPr>
          <t>mvb</t>
        </r>
        <r>
          <rPr>
            <sz val="8"/>
            <color indexed="81"/>
            <rFont val="Tahoma"/>
            <family val="2"/>
          </rPr>
          <t xml:space="preserve">   - multivesicular body (~spherical containing variable # of    internal vesicles, 150-340nm diam)
</t>
        </r>
        <r>
          <rPr>
            <b/>
            <sz val="8"/>
            <color indexed="81"/>
            <rFont val="Tahoma"/>
            <family val="2"/>
          </rPr>
          <t>sv</t>
        </r>
        <r>
          <rPr>
            <sz val="8"/>
            <color indexed="81"/>
            <rFont val="Tahoma"/>
            <family val="2"/>
          </rPr>
          <t xml:space="preserve">      - small vesicle (spherical, 40-60nm diam)
</t>
        </r>
        <r>
          <rPr>
            <b/>
            <sz val="8"/>
            <color indexed="81"/>
            <rFont val="Tahoma"/>
            <family val="2"/>
          </rPr>
          <t>av</t>
        </r>
        <r>
          <rPr>
            <sz val="8"/>
            <color indexed="81"/>
            <rFont val="Tahoma"/>
            <family val="2"/>
          </rPr>
          <t xml:space="preserve">      - amorphous vesicle (not spherical, irregular shape, electron-lucent interior)
</t>
        </r>
        <r>
          <rPr>
            <b/>
            <sz val="8"/>
            <color indexed="81"/>
            <rFont val="Tahoma"/>
            <family val="2"/>
          </rPr>
          <t>cplx</t>
        </r>
        <r>
          <rPr>
            <sz val="8"/>
            <color indexed="81"/>
            <rFont val="Tahoma"/>
            <family val="2"/>
          </rPr>
          <t xml:space="preserve">   - sorting complex (composed of mvb with attached tubule)
</t>
        </r>
        <r>
          <rPr>
            <b/>
            <sz val="8"/>
            <color indexed="81"/>
            <rFont val="Tahoma"/>
            <family val="2"/>
          </rPr>
          <t>avc</t>
        </r>
        <r>
          <rPr>
            <sz val="8"/>
            <color indexed="81"/>
            <rFont val="Tahoma"/>
            <family val="2"/>
          </rPr>
          <t xml:space="preserve">    - amorphous vesicular clump (two or more av's)  
</t>
        </r>
      </text>
    </comment>
    <comment ref="T1" authorId="6">
      <text>
        <r>
          <rPr>
            <b/>
            <sz val="8"/>
            <color indexed="81"/>
            <rFont val="Tahoma"/>
            <family val="2"/>
          </rPr>
          <t>jsalgado:</t>
        </r>
        <r>
          <rPr>
            <sz val="8"/>
            <color indexed="81"/>
            <rFont val="Tahoma"/>
            <family val="2"/>
          </rPr>
          <t xml:space="preserve">
h - spine head
n - spine neck
b- spine base</t>
        </r>
      </text>
    </comment>
    <comment ref="U1" authorId="6">
      <text>
        <r>
          <rPr>
            <b/>
            <sz val="8"/>
            <color indexed="81"/>
            <rFont val="Tahoma"/>
            <family val="2"/>
          </rPr>
          <t>jsalgado:</t>
        </r>
        <r>
          <rPr>
            <sz val="8"/>
            <color indexed="81"/>
            <rFont val="Tahoma"/>
            <family val="2"/>
          </rPr>
          <t xml:space="preserve">
distance to nearest SC in shaft - stamp the sorting complex linear</t>
        </r>
      </text>
    </comment>
    <comment ref="V1" authorId="6">
      <text>
        <r>
          <rPr>
            <b/>
            <sz val="8"/>
            <color indexed="81"/>
            <rFont val="Tahoma"/>
            <family val="2"/>
          </rPr>
          <t>jsalgado:</t>
        </r>
        <r>
          <rPr>
            <sz val="8"/>
            <color indexed="10"/>
            <rFont val="Tahoma"/>
            <family val="2"/>
          </rPr>
          <t xml:space="preserve">
den##ser##
</t>
        </r>
        <r>
          <rPr>
            <sz val="8"/>
            <color indexed="81"/>
            <rFont val="Tahoma"/>
            <family val="2"/>
          </rPr>
          <t>den number and ser = prot number</t>
        </r>
      </text>
    </comment>
    <comment ref="Z1" authorId="7">
      <text>
        <r>
          <rPr>
            <b/>
            <sz val="8"/>
            <color indexed="81"/>
            <rFont val="Tahoma"/>
            <family val="2"/>
          </rPr>
          <t>Jen Bourne:</t>
        </r>
        <r>
          <rPr>
            <sz val="8"/>
            <color indexed="81"/>
            <rFont val="Tahoma"/>
            <family val="2"/>
          </rPr>
          <t xml:space="preserve">
d##p##dia
Measure the diameter of spine head at widest point.</t>
        </r>
      </text>
    </comment>
    <comment ref="AA1" authorId="3">
      <text>
        <r>
          <rPr>
            <b/>
            <sz val="8"/>
            <color indexed="81"/>
            <rFont val="Tahoma"/>
            <family val="2"/>
          </rPr>
          <t>Harris, 2004:</t>
        </r>
        <r>
          <rPr>
            <sz val="8"/>
            <color indexed="81"/>
            <rFont val="Tahoma"/>
            <family val="2"/>
          </rPr>
          <t xml:space="preserve">
</t>
        </r>
        <r>
          <rPr>
            <b/>
            <sz val="8"/>
            <color indexed="81"/>
            <rFont val="Tahoma"/>
            <family val="2"/>
          </rPr>
          <t>Polyribosomes:</t>
        </r>
        <r>
          <rPr>
            <sz val="8"/>
            <color indexed="81"/>
            <rFont val="Tahoma"/>
            <family val="2"/>
          </rPr>
          <t xml:space="preserve">
</t>
        </r>
        <r>
          <rPr>
            <sz val="8"/>
            <color indexed="10"/>
            <rFont val="Tahoma"/>
            <family val="2"/>
          </rPr>
          <t>d##rh##</t>
        </r>
        <r>
          <rPr>
            <sz val="8"/>
            <color indexed="81"/>
            <rFont val="Tahoma"/>
            <family val="2"/>
          </rPr>
          <t xml:space="preserve"> - in head of protru##
</t>
        </r>
        <r>
          <rPr>
            <sz val="8"/>
            <color indexed="10"/>
            <rFont val="Tahoma"/>
            <family val="2"/>
          </rPr>
          <t>d##rn##</t>
        </r>
        <r>
          <rPr>
            <sz val="8"/>
            <color indexed="81"/>
            <rFont val="Tahoma"/>
            <family val="2"/>
          </rPr>
          <t xml:space="preserve"> - in neck of protru##
</t>
        </r>
        <r>
          <rPr>
            <sz val="8"/>
            <color indexed="10"/>
            <rFont val="Tahoma"/>
            <family val="2"/>
          </rPr>
          <t>d##rb##</t>
        </r>
        <r>
          <rPr>
            <sz val="8"/>
            <color indexed="81"/>
            <rFont val="Tahoma"/>
            <family val="2"/>
          </rPr>
          <t xml:space="preserve"> - w/in 0.1 um of
        base of protru##
        or a shaft synapse
Note separate column for shaft PR(ShPR) that is not w/in 0.1 um of a spine base or shaft synapse</t>
        </r>
      </text>
    </comment>
    <comment ref="AB1" authorId="0">
      <text>
        <r>
          <rPr>
            <b/>
            <sz val="8"/>
            <color indexed="81"/>
            <rFont val="Tahoma"/>
            <family val="2"/>
          </rPr>
          <t>Harris, 2004:</t>
        </r>
        <r>
          <rPr>
            <sz val="8"/>
            <color indexed="81"/>
            <rFont val="Tahoma"/>
            <family val="2"/>
          </rPr>
          <t xml:space="preserve">
First section number of the protrusion polyribosome</t>
        </r>
      </text>
    </comment>
    <comment ref="AC1" authorId="0">
      <text>
        <r>
          <rPr>
            <b/>
            <sz val="8"/>
            <color indexed="81"/>
            <rFont val="Tahoma"/>
            <family val="2"/>
          </rPr>
          <t>Harris, 2004:</t>
        </r>
        <r>
          <rPr>
            <sz val="8"/>
            <color indexed="81"/>
            <rFont val="Tahoma"/>
            <family val="2"/>
          </rPr>
          <t xml:space="preserve">
Count(ct) of ribosomes in the protrusions polyribosome</t>
        </r>
      </text>
    </comment>
    <comment ref="AD1" authorId="3">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E1" authorId="8">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F1" authorId="3">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G1" authorId="1">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H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
if followed by (B), (C), or (D), then this bouton had already been stamped with the name of another dendrite. The letter in parenthesis corresponds to which synapse with docked vesicles this reference dendrite is associated. (these boutons are highlighted in orange)</t>
        </r>
      </text>
    </comment>
    <comment ref="AI1" authorId="2">
      <text>
        <r>
          <rPr>
            <b/>
            <sz val="8"/>
            <color indexed="81"/>
            <rFont val="Tahoma"/>
            <family val="2"/>
          </rPr>
          <t>Harris, 2004:</t>
        </r>
        <r>
          <rPr>
            <sz val="8"/>
            <color indexed="81"/>
            <rFont val="Tahoma"/>
            <family val="2"/>
          </rPr>
          <t xml:space="preserve">
</t>
        </r>
        <r>
          <rPr>
            <sz val="8"/>
            <color indexed="10"/>
            <rFont val="Tahoma"/>
            <family val="2"/>
          </rPr>
          <t>d##a##ssvda</t>
        </r>
        <r>
          <rPr>
            <sz val="8"/>
            <color indexed="81"/>
            <rFont val="Tahoma"/>
            <family val="2"/>
          </rPr>
          <t xml:space="preserve">
stamp each docked vesicle associated with synapse on principal dendrite (d## under "Axon")</t>
        </r>
      </text>
    </comment>
    <comment ref="AJ1" authorId="2">
      <text>
        <r>
          <rPr>
            <b/>
            <sz val="8"/>
            <color indexed="81"/>
            <rFont val="Tahoma"/>
            <family val="2"/>
          </rPr>
          <t>Harris, 2004:</t>
        </r>
        <r>
          <rPr>
            <sz val="8"/>
            <color indexed="81"/>
            <rFont val="Tahoma"/>
            <family val="2"/>
          </rPr>
          <t xml:space="preserve">
</t>
        </r>
        <r>
          <rPr>
            <sz val="8"/>
            <color indexed="10"/>
            <rFont val="Tahoma"/>
            <family val="2"/>
          </rPr>
          <t>d##a##ssvdb</t>
        </r>
        <r>
          <rPr>
            <sz val="8"/>
            <color indexed="81"/>
            <rFont val="Tahoma"/>
            <family val="2"/>
          </rPr>
          <t xml:space="preserve">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K1" authorId="2">
      <text>
        <r>
          <rPr>
            <b/>
            <sz val="8"/>
            <color indexed="81"/>
            <rFont val="Tahoma"/>
            <family val="2"/>
          </rPr>
          <t>Harris, 2004:</t>
        </r>
        <r>
          <rPr>
            <sz val="8"/>
            <color indexed="81"/>
            <rFont val="Tahoma"/>
            <family val="2"/>
          </rPr>
          <t xml:space="preserve">
</t>
        </r>
        <r>
          <rPr>
            <sz val="8"/>
            <color indexed="10"/>
            <rFont val="Tahoma"/>
            <family val="2"/>
          </rPr>
          <t>d##a##ssvdc</t>
        </r>
        <r>
          <rPr>
            <sz val="8"/>
            <color indexed="81"/>
            <rFont val="Tahoma"/>
            <family val="2"/>
          </rPr>
          <t xml:space="preserve">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L1" authorId="9">
      <text>
        <r>
          <rPr>
            <b/>
            <sz val="8"/>
            <color indexed="81"/>
            <rFont val="Tahoma"/>
            <family val="2"/>
          </rPr>
          <t>Harris Lab:</t>
        </r>
        <r>
          <rPr>
            <sz val="8"/>
            <color indexed="81"/>
            <rFont val="Tahoma"/>
            <family val="2"/>
          </rPr>
          <t xml:space="preserve">
d##a##ssvdd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M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reserve pool small synaptic vesicle - numbers will increment</t>
        </r>
      </text>
    </comment>
    <comment ref="AO1" authorId="9">
      <text>
        <r>
          <rPr>
            <b/>
            <sz val="8"/>
            <color indexed="81"/>
            <rFont val="Tahoma"/>
            <family val="2"/>
          </rPr>
          <t xml:space="preserve">Chirillo, 2009:
</t>
        </r>
        <r>
          <rPr>
            <sz val="8"/>
            <color indexed="81"/>
            <rFont val="Tahoma"/>
            <family val="2"/>
          </rPr>
          <t>Does bouton contain mitochondria?</t>
        </r>
      </text>
    </comment>
    <comment ref="AP1" authorId="9">
      <text>
        <r>
          <rPr>
            <sz val="8"/>
            <color indexed="81"/>
            <rFont val="Tahoma"/>
            <family val="2"/>
          </rPr>
          <t>Chirillo, 2009:</t>
        </r>
        <r>
          <rPr>
            <b/>
            <sz val="8"/>
            <color indexed="81"/>
            <rFont val="Tahoma"/>
            <family val="2"/>
          </rPr>
          <t xml:space="preserve">
Does bouton contain glycogen granules?</t>
        </r>
        <r>
          <rPr>
            <sz val="8"/>
            <color indexed="81"/>
            <rFont val="Tahoma"/>
            <family val="2"/>
          </rPr>
          <t xml:space="preserve">
</t>
        </r>
      </text>
    </comment>
    <comment ref="AQ1" authorId="9">
      <text>
        <r>
          <rPr>
            <b/>
            <sz val="8"/>
            <color indexed="81"/>
            <rFont val="Tahoma"/>
            <family val="2"/>
          </rPr>
          <t xml:space="preserve">Chirillo, 2009:
</t>
        </r>
        <r>
          <rPr>
            <sz val="8"/>
            <color indexed="81"/>
            <rFont val="Tahoma"/>
            <family val="2"/>
          </rPr>
          <t xml:space="preserve">Does bouton contain dense core vesicles (DCVs)?
</t>
        </r>
      </text>
    </comment>
    <comment ref="AR1" authorId="9">
      <text>
        <r>
          <rPr>
            <b/>
            <sz val="8"/>
            <color indexed="81"/>
            <rFont val="Tahoma"/>
            <family val="2"/>
          </rPr>
          <t xml:space="preserve">Chirillo, 2009:
</t>
        </r>
        <r>
          <rPr>
            <sz val="8"/>
            <color indexed="81"/>
            <rFont val="Tahoma"/>
            <family val="2"/>
          </rPr>
          <t xml:space="preserve">
Does bouton contain polyribosomes?
</t>
        </r>
      </text>
    </comment>
    <comment ref="AS1" authorId="9">
      <text>
        <r>
          <rPr>
            <b/>
            <sz val="8"/>
            <color indexed="81"/>
            <rFont val="Tahoma"/>
            <family val="2"/>
          </rPr>
          <t xml:space="preserve">Chirillo, 2009:
</t>
        </r>
        <r>
          <rPr>
            <sz val="8"/>
            <color indexed="81"/>
            <rFont val="Tahoma"/>
            <family val="2"/>
          </rPr>
          <t>Does bouton contain multivesicular bodies (MVBs)?</t>
        </r>
      </text>
    </comment>
    <comment ref="AT1" authorId="9">
      <text>
        <r>
          <rPr>
            <b/>
            <sz val="8"/>
            <color indexed="81"/>
            <rFont val="Tahoma"/>
            <family val="2"/>
          </rPr>
          <t xml:space="preserve">Chirillo, 2009:
</t>
        </r>
        <r>
          <rPr>
            <sz val="8"/>
            <color indexed="81"/>
            <rFont val="Tahoma"/>
            <family val="2"/>
          </rPr>
          <t xml:space="preserve">PSD area of synapse associated with ssvda
</t>
        </r>
      </text>
    </comment>
    <comment ref="AU1" authorId="9">
      <text>
        <r>
          <rPr>
            <b/>
            <sz val="8"/>
            <color indexed="81"/>
            <rFont val="Tahoma"/>
            <family val="2"/>
          </rPr>
          <t>Chirillo, 2009:</t>
        </r>
        <r>
          <rPr>
            <sz val="8"/>
            <color indexed="81"/>
            <rFont val="Tahoma"/>
            <family val="2"/>
          </rPr>
          <t xml:space="preserve">
PSD area of synapse associated with ssvdb</t>
        </r>
      </text>
    </comment>
    <comment ref="AV1" authorId="9">
      <text>
        <r>
          <rPr>
            <b/>
            <sz val="8"/>
            <color indexed="81"/>
            <rFont val="Tahoma"/>
            <family val="2"/>
          </rPr>
          <t xml:space="preserve">Chirillo, 2009:
</t>
        </r>
        <r>
          <rPr>
            <sz val="8"/>
            <color indexed="81"/>
            <rFont val="Tahoma"/>
            <family val="2"/>
          </rPr>
          <t xml:space="preserve">
PSD area of synapse associated with ssvdc
</t>
        </r>
      </text>
    </comment>
    <comment ref="AW1" authorId="9">
      <text>
        <r>
          <rPr>
            <b/>
            <sz val="8"/>
            <color indexed="81"/>
            <rFont val="Tahoma"/>
            <family val="2"/>
          </rPr>
          <t xml:space="preserve">Chirillo, 2009:
</t>
        </r>
        <r>
          <rPr>
            <sz val="8"/>
            <color indexed="81"/>
            <rFont val="Tahoma"/>
            <family val="2"/>
          </rPr>
          <t xml:space="preserve">
PSD area of synapse associated with ssvdd</t>
        </r>
      </text>
    </comment>
    <comment ref="AX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t>
        </r>
      </text>
    </comment>
    <comment ref="AY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small synaptic vesicle - numbers will increment</t>
        </r>
      </text>
    </comment>
    <comment ref="AZ1" authorId="2">
      <text>
        <r>
          <rPr>
            <b/>
            <sz val="8"/>
            <color indexed="81"/>
            <rFont val="Tahoma"/>
            <family val="2"/>
          </rPr>
          <t>Harris, 2004:</t>
        </r>
        <r>
          <rPr>
            <sz val="8"/>
            <color indexed="81"/>
            <rFont val="Tahoma"/>
            <family val="2"/>
          </rPr>
          <t xml:space="preserve">
</t>
        </r>
        <r>
          <rPr>
            <sz val="8"/>
            <color indexed="10"/>
            <rFont val="Tahoma"/>
            <family val="2"/>
          </rPr>
          <t xml:space="preserve">d##a##mito#
</t>
        </r>
        <r>
          <rPr>
            <sz val="8"/>
            <color indexed="81"/>
            <rFont val="Tahoma"/>
            <family val="2"/>
          </rPr>
          <t xml:space="preserve">mitochondrion in the presynaptic axonal varicosity mito# - if more than one in the varicosity.
</t>
        </r>
        <r>
          <rPr>
            <sz val="8"/>
            <color indexed="10"/>
            <rFont val="Tahoma"/>
            <family val="2"/>
          </rPr>
          <t>empty</t>
        </r>
        <r>
          <rPr>
            <sz val="8"/>
            <color indexed="81"/>
            <rFont val="Tahoma"/>
            <family val="2"/>
          </rPr>
          <t xml:space="preserve"> - no mitochondrion in the varicosity</t>
        </r>
      </text>
    </comment>
    <comment ref="BA1" authorId="2">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B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C1" authorId="2">
      <text>
        <r>
          <rPr>
            <b/>
            <sz val="8"/>
            <color indexed="81"/>
            <rFont val="Tahoma"/>
            <family val="2"/>
          </rPr>
          <t>Harris, 2004:</t>
        </r>
        <r>
          <rPr>
            <sz val="8"/>
            <color indexed="81"/>
            <rFont val="Tahoma"/>
            <family val="2"/>
          </rPr>
          <t xml:space="preserve">
</t>
        </r>
        <r>
          <rPr>
            <sz val="8"/>
            <color indexed="10"/>
            <rFont val="Tahoma"/>
            <family val="2"/>
          </rPr>
          <t>d##a##dcv#</t>
        </r>
        <r>
          <rPr>
            <sz val="8"/>
            <color indexed="81"/>
            <rFont val="Tahoma"/>
            <family val="2"/>
          </rPr>
          <t xml:space="preserve">
Dense Core Vesicle in the presynaptic axonal varicosity - use circle tool to approximate the circumferance of the vesicle
</t>
        </r>
        <r>
          <rPr>
            <sz val="8"/>
            <color indexed="10"/>
            <rFont val="Tahoma"/>
            <family val="2"/>
          </rPr>
          <t>dcv#</t>
        </r>
        <r>
          <rPr>
            <sz val="8"/>
            <color indexed="81"/>
            <rFont val="Tahoma"/>
            <family val="2"/>
          </rPr>
          <t xml:space="preserve"> - if more than one in the varicosity.
</t>
        </r>
        <r>
          <rPr>
            <sz val="8"/>
            <color indexed="10"/>
            <rFont val="Tahoma"/>
            <family val="2"/>
          </rPr>
          <t>empty</t>
        </r>
        <r>
          <rPr>
            <sz val="8"/>
            <color indexed="81"/>
            <rFont val="Tahoma"/>
            <family val="2"/>
          </rPr>
          <t xml:space="preserve"> - nonoe</t>
        </r>
      </text>
    </comment>
    <comment ref="BD1" authorId="2">
      <text>
        <r>
          <rPr>
            <b/>
            <sz val="8"/>
            <color indexed="81"/>
            <rFont val="Tahoma"/>
            <family val="2"/>
          </rPr>
          <t>Harris, 2004:</t>
        </r>
        <r>
          <rPr>
            <sz val="8"/>
            <color indexed="81"/>
            <rFont val="Tahoma"/>
            <family val="2"/>
          </rPr>
          <t xml:space="preserve">
diameter of DCV
compute from SA of the vesicle - circumferance SA = cir * ST
SA = 2 pi r * ST
SA/(ST*pi) = 2 r = d</t>
        </r>
      </text>
    </comment>
    <comment ref="BE1" authorId="2">
      <text>
        <r>
          <rPr>
            <b/>
            <sz val="8"/>
            <color indexed="81"/>
            <rFont val="Tahoma"/>
            <family val="2"/>
          </rPr>
          <t>Harris, 2004:</t>
        </r>
        <r>
          <rPr>
            <sz val="8"/>
            <color indexed="81"/>
            <rFont val="Tahoma"/>
            <family val="2"/>
          </rPr>
          <t xml:space="preserve">
minimal length from the DCV to the edge of the synaptic active zone defined by the postsynaptic density (PSD) on the presynaptic side.</t>
        </r>
      </text>
    </comment>
    <comment ref="BF1" authorId="2">
      <text>
        <r>
          <rPr>
            <b/>
            <sz val="8"/>
            <color indexed="81"/>
            <rFont val="Tahoma"/>
            <family val="2"/>
          </rPr>
          <t>Harris, 2004:</t>
        </r>
        <r>
          <rPr>
            <sz val="8"/>
            <color indexed="81"/>
            <rFont val="Tahoma"/>
            <family val="2"/>
          </rPr>
          <t xml:space="preserve">
minimal length from the DCV to the plasma membrane (nonsynaptic)</t>
        </r>
      </text>
    </comment>
    <comment ref="BG1" authorId="3">
      <text>
        <r>
          <rPr>
            <b/>
            <sz val="8"/>
            <color indexed="81"/>
            <rFont val="Tahoma"/>
            <family val="2"/>
          </rPr>
          <t>Harris, 2004:
Axon different dendrite multiple synapse bouton</t>
        </r>
        <r>
          <rPr>
            <sz val="8"/>
            <color indexed="81"/>
            <rFont val="Tahoma"/>
            <family val="2"/>
          </rPr>
          <t xml:space="preserve">
n= no
y= yes
inc - incomplete within the series</t>
        </r>
      </text>
    </comment>
    <comment ref="BH1" authorId="0">
      <text>
        <r>
          <rPr>
            <b/>
            <sz val="8"/>
            <color indexed="81"/>
            <rFont val="Tahoma"/>
            <family val="2"/>
          </rPr>
          <t xml:space="preserve">Harris, 2004:
</t>
        </r>
        <r>
          <rPr>
            <sz val="8"/>
            <color indexed="81"/>
            <rFont val="Tahoma"/>
            <family val="2"/>
          </rPr>
          <t>Axon same dendrite multiple synapse bouton
n= no
y= yes
inc - incomplete within the series</t>
        </r>
      </text>
    </comment>
    <comment ref="BI1" authorId="0">
      <text>
        <r>
          <rPr>
            <b/>
            <sz val="8"/>
            <color indexed="81"/>
            <rFont val="Tahoma"/>
            <family val="2"/>
          </rPr>
          <t>Harris, 2004:</t>
        </r>
        <r>
          <rPr>
            <sz val="8"/>
            <color indexed="81"/>
            <rFont val="Tahoma"/>
            <family val="2"/>
          </rPr>
          <t xml:space="preserve">
total number of syns on the bouton
</t>
        </r>
      </text>
    </comment>
    <comment ref="BJ1" authorId="3">
      <text>
        <r>
          <rPr>
            <b/>
            <sz val="8"/>
            <color indexed="81"/>
            <rFont val="Tahoma"/>
            <family val="2"/>
          </rPr>
          <t>Harris, 2004:</t>
        </r>
        <r>
          <rPr>
            <sz val="8"/>
            <color indexed="81"/>
            <rFont val="Tahoma"/>
            <family val="2"/>
          </rPr>
          <t xml:space="preserve">
MSB synapse names:
</t>
        </r>
        <r>
          <rPr>
            <sz val="8"/>
            <color indexed="10"/>
            <rFont val="Tahoma"/>
            <family val="2"/>
          </rPr>
          <t>d##ddmsb##a_z</t>
        </r>
        <r>
          <rPr>
            <sz val="8"/>
            <color indexed="81"/>
            <rFont val="Tahoma"/>
            <family val="2"/>
          </rPr>
          <t xml:space="preserve">
d## - primary dendrite #
</t>
        </r>
        <r>
          <rPr>
            <sz val="8"/>
            <color indexed="10"/>
            <rFont val="Tahoma"/>
            <family val="2"/>
          </rPr>
          <t>ddmsb##</t>
        </r>
        <r>
          <rPr>
            <sz val="8"/>
            <color indexed="81"/>
            <rFont val="Tahoma"/>
            <family val="2"/>
          </rPr>
          <t>= diferent dendrite structure sharing on the MSB, ## matches original protrusion number on the dendrite being traces, letters= &gt; 1 object shares on this MSB
For sdMSBs:</t>
        </r>
        <r>
          <rPr>
            <sz val="8"/>
            <color indexed="10"/>
            <rFont val="Tahoma"/>
            <family val="2"/>
          </rPr>
          <t xml:space="preserve">
d##p##
</t>
        </r>
        <r>
          <rPr>
            <sz val="8"/>
            <color indexed="81"/>
            <rFont val="Tahoma"/>
            <family val="2"/>
          </rPr>
          <t>d## - primary dendrite #</t>
        </r>
        <r>
          <rPr>
            <sz val="8"/>
            <color indexed="10"/>
            <rFont val="Tahoma"/>
            <family val="2"/>
          </rPr>
          <t xml:space="preserve">
p##= protrusion number(s) of the same dendrite</t>
        </r>
      </text>
    </comment>
    <comment ref="BK1" authorId="8">
      <text>
        <r>
          <rPr>
            <b/>
            <sz val="8"/>
            <color indexed="81"/>
            <rFont val="Tahoma"/>
            <family val="2"/>
          </rPr>
          <t>Harris 2004:</t>
        </r>
        <r>
          <rPr>
            <sz val="8"/>
            <color indexed="81"/>
            <rFont val="Tahoma"/>
            <family val="2"/>
          </rPr>
          <t xml:space="preserve">
</t>
        </r>
        <r>
          <rPr>
            <sz val="8"/>
            <color indexed="10"/>
            <rFont val="Tahoma"/>
            <family val="2"/>
          </rPr>
          <t>d##spule##a_y
d## den number
spule## - protrusion ##
a_y - different spinules on same spine</t>
        </r>
      </text>
    </comment>
    <comment ref="BL1" authorId="8">
      <text>
        <r>
          <rPr>
            <b/>
            <sz val="8"/>
            <color indexed="81"/>
            <rFont val="Tahoma"/>
            <family val="2"/>
          </rPr>
          <t>Harris 2004:</t>
        </r>
        <r>
          <rPr>
            <sz val="8"/>
            <color indexed="81"/>
            <rFont val="Tahoma"/>
            <family val="2"/>
          </rPr>
          <t xml:space="preserve">
Identify spinule type by location:
h-pax - spine head to presyn axon
h-nax - sp head to neighboring ax
n-pax - spneck to  pre axon
n-nax - spneck to neighboring axon
h-astro - sphead to astro. proc.
n-astro - spneck to astro. proc.</t>
        </r>
      </text>
    </comment>
    <comment ref="BM1" authorId="8">
      <text>
        <r>
          <rPr>
            <b/>
            <sz val="8"/>
            <color indexed="81"/>
            <rFont val="Tahoma"/>
            <family val="2"/>
          </rPr>
          <t>Harris 2004:</t>
        </r>
        <r>
          <rPr>
            <sz val="8"/>
            <color indexed="81"/>
            <rFont val="Tahoma"/>
            <family val="2"/>
          </rPr>
          <t xml:space="preserve">
Is the spinule coated?
Yes
no
</t>
        </r>
      </text>
    </comment>
    <comment ref="BN1" authorId="8">
      <text>
        <r>
          <rPr>
            <b/>
            <sz val="8"/>
            <color indexed="81"/>
            <rFont val="Tahoma"/>
            <family val="2"/>
          </rPr>
          <t>Harris 2004:</t>
        </r>
        <r>
          <rPr>
            <sz val="8"/>
            <color indexed="81"/>
            <rFont val="Tahoma"/>
            <family val="2"/>
          </rPr>
          <t xml:space="preserve">
location of spinule coat
ce- cyto side of englufing struc.
</t>
        </r>
        <r>
          <rPr>
            <sz val="8"/>
            <color indexed="10"/>
            <rFont val="Tahoma"/>
            <family val="2"/>
          </rPr>
          <t>Other?</t>
        </r>
      </text>
    </comment>
    <comment ref="BO1" authorId="2">
      <text>
        <r>
          <rPr>
            <b/>
            <sz val="8"/>
            <color indexed="81"/>
            <rFont val="Tahoma"/>
            <family val="2"/>
          </rPr>
          <t>Harris, 2004:</t>
        </r>
        <r>
          <rPr>
            <sz val="8"/>
            <color indexed="81"/>
            <rFont val="Tahoma"/>
            <family val="2"/>
          </rPr>
          <t xml:space="preserve">
Is there astrocyte at the synaptic cleft?
yes
no
inc</t>
        </r>
      </text>
    </comment>
    <comment ref="BP1" authorId="0">
      <text>
        <r>
          <rPr>
            <b/>
            <sz val="8"/>
            <color indexed="81"/>
            <rFont val="Tahoma"/>
            <family val="2"/>
          </rPr>
          <t>Harris, 2004:</t>
        </r>
        <r>
          <rPr>
            <sz val="8"/>
            <color indexed="81"/>
            <rFont val="Tahoma"/>
            <family val="2"/>
          </rPr>
          <t xml:space="preserve">
</t>
        </r>
        <r>
          <rPr>
            <sz val="8"/>
            <color indexed="10"/>
            <rFont val="Tahoma"/>
            <family val="2"/>
          </rPr>
          <t>d##astroCL##</t>
        </r>
        <r>
          <rPr>
            <sz val="8"/>
            <color indexed="81"/>
            <rFont val="Tahoma"/>
            <family val="2"/>
          </rPr>
          <t xml:space="preserve">
d## - dendrite number
astroCL## - portion of astrocytic processes at the cleft of a synapse on protrusion ##
</t>
        </r>
      </text>
    </comment>
    <comment ref="BQ1" authorId="10">
      <text>
        <r>
          <rPr>
            <b/>
            <sz val="8"/>
            <color indexed="81"/>
            <rFont val="Tahoma"/>
            <family val="2"/>
          </rPr>
          <t>mwitcher:</t>
        </r>
        <r>
          <rPr>
            <sz val="8"/>
            <color indexed="81"/>
            <rFont val="Tahoma"/>
            <family val="2"/>
          </rPr>
          <t xml:space="preserve">
Measure Flat area of the Astro at the synaptic cleft edges.  DO NOT include pre/post synaptic surfaces of the cleft.
</t>
        </r>
      </text>
    </comment>
    <comment ref="BR1" authorId="10">
      <text>
        <r>
          <rPr>
            <b/>
            <sz val="8"/>
            <color indexed="81"/>
            <rFont val="Tahoma"/>
            <family val="2"/>
          </rPr>
          <t>mwitcher:</t>
        </r>
        <r>
          <rPr>
            <sz val="8"/>
            <color indexed="81"/>
            <rFont val="Tahoma"/>
            <family val="2"/>
          </rPr>
          <t xml:space="preserve">
Measure Flat area of the synaptic cleft edges, where NT could escape.  DO NOT include pre/post synaptic surfaces of the cleft.
</t>
        </r>
      </text>
    </comment>
    <comment ref="BS1" authorId="2">
      <text>
        <r>
          <rPr>
            <b/>
            <sz val="8"/>
            <color indexed="81"/>
            <rFont val="Tahoma"/>
            <family val="2"/>
          </rPr>
          <t>Harris, 2004:</t>
        </r>
        <r>
          <rPr>
            <sz val="8"/>
            <color indexed="81"/>
            <rFont val="Tahoma"/>
            <family val="2"/>
          </rPr>
          <t xml:space="preserve">
compute percentage of the synaptic cleft opening that has astrocytic process along it.
measure interface Surface Area (SA) or FA - if some of it is cut enface at the edges of the cleft where it opens to Extracellular space.</t>
        </r>
      </text>
    </comment>
    <comment ref="BT1" authorId="2">
      <text>
        <r>
          <rPr>
            <b/>
            <sz val="8"/>
            <color indexed="81"/>
            <rFont val="Tahoma"/>
            <family val="2"/>
          </rPr>
          <t>Harris, 2004:</t>
        </r>
        <r>
          <rPr>
            <sz val="8"/>
            <color indexed="81"/>
            <rFont val="Tahoma"/>
            <family val="2"/>
          </rPr>
          <t xml:space="preserve">
Is there astrocyte along the presynaptic axonal bouton?
yes
no
inc</t>
        </r>
      </text>
    </comment>
    <comment ref="BU1" authorId="0">
      <text>
        <r>
          <rPr>
            <b/>
            <sz val="8"/>
            <color indexed="81"/>
            <rFont val="Tahoma"/>
            <family val="2"/>
          </rPr>
          <t>Harris, 2004:</t>
        </r>
        <r>
          <rPr>
            <sz val="8"/>
            <color indexed="81"/>
            <rFont val="Tahoma"/>
            <family val="2"/>
          </rPr>
          <t xml:space="preserve">
</t>
        </r>
        <r>
          <rPr>
            <sz val="8"/>
            <color indexed="10"/>
            <rFont val="Tahoma"/>
            <family val="2"/>
          </rPr>
          <t>d##astropre##</t>
        </r>
        <r>
          <rPr>
            <sz val="8"/>
            <color indexed="81"/>
            <rFont val="Tahoma"/>
            <family val="2"/>
          </rPr>
          <t xml:space="preserve">
d## - dendrite number
astropre## - portion of astrocytic processes behind cleft on the axonal bouton of a synapse on protrusion ##
</t>
        </r>
      </text>
    </comment>
    <comment ref="BV1" authorId="10">
      <text>
        <r>
          <rPr>
            <b/>
            <sz val="8"/>
            <color indexed="81"/>
            <rFont val="Tahoma"/>
            <family val="2"/>
          </rPr>
          <t>mwitcher:</t>
        </r>
        <r>
          <rPr>
            <sz val="8"/>
            <color indexed="81"/>
            <rFont val="Tahoma"/>
            <family val="2"/>
          </rPr>
          <t xml:space="preserve">
This is flat area measurement of the presynaptic axonal varicosity for the named protrusion
</t>
        </r>
      </text>
    </comment>
    <comment ref="BW1" authorId="2">
      <text>
        <r>
          <rPr>
            <b/>
            <sz val="8"/>
            <color indexed="81"/>
            <rFont val="Tahoma"/>
            <family val="2"/>
          </rPr>
          <t>Harris, 2004:</t>
        </r>
        <r>
          <rPr>
            <sz val="8"/>
            <color indexed="81"/>
            <rFont val="Tahoma"/>
            <family val="2"/>
          </rPr>
          <t xml:space="preserve">
compute percentage of the bouton surface area has astrocytic process
measure interface Surface Area (SA) or FA - if some of it is cut enface.</t>
        </r>
      </text>
    </comment>
    <comment ref="BX1" authorId="2">
      <text>
        <r>
          <rPr>
            <b/>
            <sz val="8"/>
            <color indexed="81"/>
            <rFont val="Tahoma"/>
            <family val="2"/>
          </rPr>
          <t>Harris, 2004:</t>
        </r>
        <r>
          <rPr>
            <sz val="8"/>
            <color indexed="81"/>
            <rFont val="Tahoma"/>
            <family val="2"/>
          </rPr>
          <t xml:space="preserve">
Is there astrocyte along the surface area of the postsynaptic structure?
yes
no
inc</t>
        </r>
      </text>
    </comment>
    <comment ref="BY1" authorId="10">
      <text>
        <r>
          <rPr>
            <b/>
            <sz val="8"/>
            <color indexed="81"/>
            <rFont val="Tahoma"/>
            <family val="2"/>
          </rPr>
          <t>mwitcher:</t>
        </r>
        <r>
          <rPr>
            <sz val="8"/>
            <color indexed="81"/>
            <rFont val="Tahoma"/>
            <family val="2"/>
          </rPr>
          <t xml:space="preserve">
d##astropost##
d## - dendrite number
astropost## - portion of astrocytic processes behind cleft on the dendriticspine head or neck of a synapse on protrusion ##
</t>
        </r>
      </text>
    </comment>
    <comment ref="BZ1" authorId="10">
      <text>
        <r>
          <rPr>
            <b/>
            <sz val="8"/>
            <color indexed="81"/>
            <rFont val="Tahoma"/>
            <family val="2"/>
          </rPr>
          <t>mwitcher:</t>
        </r>
        <r>
          <rPr>
            <sz val="8"/>
            <color indexed="81"/>
            <rFont val="Tahoma"/>
            <family val="2"/>
          </rPr>
          <t xml:space="preserve">
This is flat area measurement of the postsynaptic spine head/neck for the named protrusion </t>
        </r>
      </text>
    </comment>
    <comment ref="CA1" authorId="2">
      <text>
        <r>
          <rPr>
            <b/>
            <sz val="8"/>
            <color indexed="81"/>
            <rFont val="Tahoma"/>
            <family val="2"/>
          </rPr>
          <t>Harris, 2004:</t>
        </r>
        <r>
          <rPr>
            <sz val="8"/>
            <color indexed="81"/>
            <rFont val="Tahoma"/>
            <family val="2"/>
          </rPr>
          <t xml:space="preserve">
compute percentage of the postsynatpic surface area has astrocytic process along it.
measure interface Surface Area (SA) or FA - if some of it is cut enface.</t>
        </r>
      </text>
    </comment>
    <comment ref="A2" authorId="11">
      <text>
        <r>
          <rPr>
            <b/>
            <sz val="8"/>
            <color indexed="81"/>
            <rFont val="Tahoma"/>
            <family val="2"/>
          </rPr>
          <t>Harris, Jul2004:</t>
        </r>
        <r>
          <rPr>
            <sz val="8"/>
            <color indexed="81"/>
            <rFont val="Tahoma"/>
            <family val="2"/>
          </rPr>
          <t xml:space="preserve">
Dendrite name
d##
</t>
        </r>
      </text>
    </comment>
    <comment ref="A3" authorId="11">
      <text>
        <r>
          <rPr>
            <b/>
            <sz val="8"/>
            <color indexed="81"/>
            <rFont val="Tahoma"/>
            <family val="2"/>
          </rPr>
          <t>Harris, Jul2004:</t>
        </r>
        <r>
          <rPr>
            <sz val="8"/>
            <color indexed="81"/>
            <rFont val="Tahoma"/>
            <family val="2"/>
          </rPr>
          <t xml:space="preserve">
study name
</t>
        </r>
      </text>
    </comment>
    <comment ref="A4" authorId="11">
      <text>
        <r>
          <rPr>
            <b/>
            <sz val="8"/>
            <color indexed="81"/>
            <rFont val="Tahoma"/>
            <family val="2"/>
          </rPr>
          <t>Harris, Jul2004:</t>
        </r>
        <r>
          <rPr>
            <sz val="8"/>
            <color indexed="81"/>
            <rFont val="Tahoma"/>
            <family val="2"/>
          </rPr>
          <t xml:space="preserve">
initials of people performing the reconstructions
</t>
        </r>
      </text>
    </comment>
    <comment ref="A5" authorId="11">
      <text>
        <r>
          <rPr>
            <b/>
            <sz val="8"/>
            <color indexed="81"/>
            <rFont val="Tahoma"/>
            <family val="2"/>
          </rPr>
          <t>Harris, Jul2004:</t>
        </r>
        <r>
          <rPr>
            <sz val="8"/>
            <color indexed="81"/>
            <rFont val="Tahoma"/>
            <family val="2"/>
          </rPr>
          <t xml:space="preserve">
Dates of dendrite analyses</t>
        </r>
      </text>
    </comment>
    <comment ref="A6" authorId="11">
      <text>
        <r>
          <rPr>
            <b/>
            <sz val="8"/>
            <color indexed="81"/>
            <rFont val="Tahoma"/>
            <family val="2"/>
          </rPr>
          <t>Harris, Jul2004:</t>
        </r>
        <r>
          <rPr>
            <sz val="8"/>
            <color indexed="81"/>
            <rFont val="Tahoma"/>
            <family val="2"/>
          </rPr>
          <t xml:space="preserve">
series code name
</t>
        </r>
      </text>
    </comment>
    <comment ref="A7" authorId="0">
      <text>
        <r>
          <rPr>
            <b/>
            <sz val="8"/>
            <color indexed="81"/>
            <rFont val="Tahoma"/>
            <family val="2"/>
          </rPr>
          <t>Harris, Jul2004:</t>
        </r>
        <r>
          <rPr>
            <sz val="8"/>
            <color indexed="81"/>
            <rFont val="Tahoma"/>
            <family val="2"/>
          </rPr>
          <t xml:space="preserve">
Once analysis is complete, provide the decoded information below</t>
        </r>
      </text>
    </comment>
    <comment ref="A8" authorId="0">
      <text>
        <r>
          <rPr>
            <b/>
            <sz val="8"/>
            <color indexed="81"/>
            <rFont val="Tahoma"/>
            <family val="2"/>
          </rPr>
          <t>Harris, Jul2004:</t>
        </r>
        <r>
          <rPr>
            <sz val="8"/>
            <color indexed="81"/>
            <rFont val="Tahoma"/>
            <family val="2"/>
          </rPr>
          <t xml:space="preserve">
experiment number</t>
        </r>
      </text>
    </comment>
    <comment ref="A9" authorId="0">
      <text>
        <r>
          <rPr>
            <b/>
            <sz val="8"/>
            <color indexed="81"/>
            <rFont val="Tahoma"/>
            <family val="2"/>
          </rPr>
          <t>Harris, Jul2004:</t>
        </r>
        <r>
          <rPr>
            <sz val="8"/>
            <color indexed="81"/>
            <rFont val="Tahoma"/>
            <family val="2"/>
          </rPr>
          <t xml:space="preserve">
Experimental condition
</t>
        </r>
      </text>
    </comment>
    <comment ref="A10" authorId="8">
      <text>
        <r>
          <rPr>
            <b/>
            <sz val="8"/>
            <color indexed="81"/>
            <rFont val="Tahoma"/>
            <family val="2"/>
          </rPr>
          <t>Harris 2004:</t>
        </r>
        <r>
          <rPr>
            <sz val="8"/>
            <color indexed="81"/>
            <rFont val="Tahoma"/>
            <family val="2"/>
          </rPr>
          <t xml:space="preserve">
See comments on those with a pink fill and do what is in the comment.</t>
        </r>
      </text>
    </comment>
  </commentList>
</comments>
</file>

<file path=xl/comments7.xml><?xml version="1.0" encoding="utf-8"?>
<comments xmlns="http://schemas.openxmlformats.org/spreadsheetml/2006/main">
  <authors>
    <author>Kristen M Harris</author>
    <author>harrisk</author>
    <author>Harris, 2004</author>
    <author>Kristen Harris</author>
    <author>John Fiala</author>
    <author>Harris, Jul2004</author>
    <author>jsalgado</author>
    <author>Jen Bourne</author>
    <author>Harris 2004</author>
    <author>mwitcher</author>
    <author>bshi</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B1" authorId="0">
      <text>
        <r>
          <rPr>
            <b/>
            <sz val="8"/>
            <color indexed="81"/>
            <rFont val="Tahoma"/>
            <family val="2"/>
          </rPr>
          <t>Harris, 2004:</t>
        </r>
        <r>
          <rPr>
            <sz val="8"/>
            <color indexed="81"/>
            <rFont val="Tahoma"/>
            <family val="2"/>
          </rPr>
          <t xml:space="preserve">
</t>
        </r>
        <r>
          <rPr>
            <b/>
            <sz val="8"/>
            <color indexed="81"/>
            <rFont val="Tahoma"/>
            <family val="2"/>
          </rPr>
          <t>Dendrite Section Range:</t>
        </r>
        <r>
          <rPr>
            <sz val="8"/>
            <color indexed="81"/>
            <rFont val="Tahoma"/>
            <family val="2"/>
          </rPr>
          <t xml:space="preserve">  first - first section number
last - last section number
over which the spines connected to the dendrite are complete within the series.  An incomplete protrusion in the middles of the series is simply marked "inc" and the rest of the dendrite completed -- especially for nearest neighbor analyses.
</t>
        </r>
      </text>
    </comment>
    <comment ref="C1" authorId="0">
      <text>
        <r>
          <rPr>
            <b/>
            <sz val="8"/>
            <color indexed="81"/>
            <rFont val="Tahoma"/>
            <family val="2"/>
          </rPr>
          <t>Harris,2004:</t>
        </r>
        <r>
          <rPr>
            <sz val="8"/>
            <color indexed="81"/>
            <rFont val="Tahoma"/>
            <family val="2"/>
          </rPr>
          <t xml:space="preserve">
</t>
        </r>
        <r>
          <rPr>
            <b/>
            <sz val="8"/>
            <color indexed="81"/>
            <rFont val="Tahoma"/>
            <family val="2"/>
          </rPr>
          <t>Dendrite Length:</t>
        </r>
        <r>
          <rPr>
            <sz val="8"/>
            <color indexed="81"/>
            <rFont val="Tahoma"/>
            <family val="2"/>
          </rPr>
          <t xml:space="preserve"> 
Average in top row
Enter Each of three or more z length values from RECONSTRUCT and use to compute average segment length
</t>
        </r>
      </text>
    </comment>
    <comment ref="D1" authorId="1">
      <text>
        <r>
          <rPr>
            <b/>
            <sz val="8"/>
            <color indexed="81"/>
            <rFont val="Tahoma"/>
            <family val="2"/>
          </rPr>
          <t>Harris, 2004:</t>
        </r>
        <r>
          <rPr>
            <sz val="8"/>
            <color indexed="81"/>
            <rFont val="Tahoma"/>
            <family val="2"/>
          </rPr>
          <t xml:space="preserve">
</t>
        </r>
        <r>
          <rPr>
            <sz val="8"/>
            <color indexed="10"/>
            <rFont val="Tahoma"/>
            <family val="2"/>
          </rPr>
          <t>d##rs##</t>
        </r>
        <r>
          <rPr>
            <sz val="8"/>
            <color indexed="81"/>
            <rFont val="Tahoma"/>
            <family val="2"/>
          </rPr>
          <t xml:space="preserve">
Shaft Polyribosomes more than 0.1 um from a protrusion origin or shaftsyn.</t>
        </r>
      </text>
    </comment>
    <comment ref="E1" authorId="0">
      <text>
        <r>
          <rPr>
            <b/>
            <sz val="8"/>
            <color indexed="81"/>
            <rFont val="Tahoma"/>
            <family val="2"/>
          </rPr>
          <t>Harris, 2004:</t>
        </r>
        <r>
          <rPr>
            <sz val="8"/>
            <color indexed="81"/>
            <rFont val="Tahoma"/>
            <family val="2"/>
          </rPr>
          <t xml:space="preserve">
section number number on which a ShPR first appears</t>
        </r>
      </text>
    </comment>
    <comment ref="F1" authorId="0">
      <text>
        <r>
          <rPr>
            <b/>
            <sz val="8"/>
            <color indexed="81"/>
            <rFont val="Tahoma"/>
            <family val="2"/>
          </rPr>
          <t>Harris,2004:</t>
        </r>
        <r>
          <rPr>
            <sz val="8"/>
            <color indexed="81"/>
            <rFont val="Tahoma"/>
            <family val="2"/>
          </rPr>
          <t xml:space="preserve">
Number of ribosomes in the shaft polyribosome</t>
        </r>
      </text>
    </comment>
    <comment ref="G1" authorId="2">
      <text>
        <r>
          <rPr>
            <b/>
            <sz val="8"/>
            <color indexed="81"/>
            <rFont val="Tahoma"/>
            <family val="2"/>
          </rPr>
          <t>Harris, 2004:</t>
        </r>
        <r>
          <rPr>
            <sz val="8"/>
            <color indexed="81"/>
            <rFont val="Tahoma"/>
            <family val="2"/>
          </rPr>
          <t xml:space="preserve">
</t>
        </r>
        <r>
          <rPr>
            <sz val="8"/>
            <color indexed="10"/>
            <rFont val="Tahoma"/>
            <family val="2"/>
          </rPr>
          <t>d##shendo##</t>
        </r>
        <r>
          <rPr>
            <sz val="8"/>
            <color indexed="81"/>
            <rFont val="Tahoma"/>
            <family val="2"/>
          </rPr>
          <t xml:space="preserve">
Endosomal structures in the dendritic shaft
</t>
        </r>
      </text>
    </comment>
    <comment ref="H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1" authorId="3">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1" authorId="4">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K1" authorId="4">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L1" authorId="1">
      <text>
        <r>
          <rPr>
            <b/>
            <sz val="8"/>
            <color indexed="81"/>
            <rFont val="Tahoma"/>
            <family val="2"/>
          </rPr>
          <t>Harris, 2004:</t>
        </r>
        <r>
          <rPr>
            <sz val="8"/>
            <color indexed="81"/>
            <rFont val="Tahoma"/>
            <family val="2"/>
          </rPr>
          <t xml:space="preserve">
</t>
        </r>
        <r>
          <rPr>
            <sz val="8"/>
            <color indexed="10"/>
            <rFont val="Tahoma"/>
            <family val="2"/>
          </rPr>
          <t>d##plin##</t>
        </r>
        <r>
          <rPr>
            <sz val="8"/>
            <color indexed="81"/>
            <rFont val="Tahoma"/>
            <family val="2"/>
          </rPr>
          <t xml:space="preserve">
Stamp first section of spine origin in the middle of dendrite using this name for the linear nearest neighbor analysis -
</t>
        </r>
        <r>
          <rPr>
            <sz val="8"/>
            <color indexed="10"/>
            <rFont val="Tahoma"/>
            <family val="2"/>
          </rPr>
          <t>Compute:</t>
        </r>
        <r>
          <rPr>
            <sz val="8"/>
            <color indexed="81"/>
            <rFont val="Tahoma"/>
            <family val="2"/>
          </rPr>
          <t xml:space="preserve">
Linear Distance between neighboring protrusions (spines, synapses, nonsynprotrusions)
measured betweenthe d##p##lin stamps.
Obtain from Reconstruct</t>
        </r>
      </text>
    </comment>
    <comment ref="M1" authorId="5">
      <text>
        <r>
          <rPr>
            <b/>
            <sz val="8"/>
            <color indexed="81"/>
            <rFont val="Tahoma"/>
            <family val="2"/>
          </rPr>
          <t>Harris, 2004:</t>
        </r>
        <r>
          <rPr>
            <sz val="8"/>
            <color indexed="81"/>
            <rFont val="Tahoma"/>
            <family val="2"/>
          </rPr>
          <t xml:space="preserve">
Cytoplasmic Distance between neighboring protrusions (spines, synapses, nonsynprotrusions)
measured between </t>
        </r>
        <r>
          <rPr>
            <sz val="8"/>
            <color indexed="10"/>
            <rFont val="Tahoma"/>
            <family val="2"/>
          </rPr>
          <t>d##porg##</t>
        </r>
        <r>
          <rPr>
            <sz val="8"/>
            <color indexed="81"/>
            <rFont val="Tahoma"/>
            <family val="2"/>
          </rPr>
          <t xml:space="preserve"> stamps as being about the middle of the origin
Obtain from Reconstruct</t>
        </r>
      </text>
    </comment>
    <comment ref="N1" authorId="3">
      <text>
        <r>
          <rPr>
            <b/>
            <sz val="8"/>
            <color indexed="81"/>
            <rFont val="Tahoma"/>
            <family val="2"/>
          </rPr>
          <t xml:space="preserve">Harris, 2004:
</t>
        </r>
        <r>
          <rPr>
            <b/>
            <sz val="8"/>
            <color indexed="10"/>
            <rFont val="Tahoma"/>
            <family val="2"/>
          </rPr>
          <t xml:space="preserve">d##plen##
</t>
        </r>
        <r>
          <rPr>
            <b/>
            <sz val="8"/>
            <color indexed="81"/>
            <rFont val="Tahoma"/>
            <family val="2"/>
          </rPr>
          <t xml:space="preserve">
</t>
        </r>
        <r>
          <rPr>
            <sz val="8"/>
            <color indexed="81"/>
            <rFont val="Tahoma"/>
            <family val="2"/>
          </rPr>
          <t>z-length distance from spine origin to its longest length
enter 0 for shaftsyns</t>
        </r>
      </text>
    </comment>
    <comment ref="O1" authorId="5">
      <text>
        <r>
          <rPr>
            <b/>
            <sz val="8"/>
            <color indexed="81"/>
            <rFont val="Tahoma"/>
            <family val="2"/>
          </rPr>
          <t>Harris, 2004:</t>
        </r>
        <r>
          <rPr>
            <sz val="8"/>
            <color indexed="81"/>
            <rFont val="Tahoma"/>
            <family val="2"/>
          </rPr>
          <t xml:space="preserve">
</t>
        </r>
        <r>
          <rPr>
            <b/>
            <sz val="8"/>
            <color indexed="10"/>
            <rFont val="Tahoma"/>
            <family val="2"/>
          </rPr>
          <t>d##plenSyn##</t>
        </r>
        <r>
          <rPr>
            <sz val="8"/>
            <color indexed="81"/>
            <rFont val="Tahoma"/>
            <family val="2"/>
          </rPr>
          <t xml:space="preserve">
z-length distance from spine origin to the middle of the PSD
enter 0 for shaftsyns</t>
        </r>
      </text>
    </comment>
    <comment ref="P1" authorId="6">
      <text>
        <r>
          <rPr>
            <b/>
            <sz val="8"/>
            <color indexed="81"/>
            <rFont val="Tahoma"/>
            <family val="2"/>
          </rPr>
          <t>jsalgado:</t>
        </r>
        <r>
          <rPr>
            <sz val="8"/>
            <color indexed="10"/>
            <rFont val="Tahoma"/>
            <family val="2"/>
          </rPr>
          <t xml:space="preserve">
den##ser##
</t>
        </r>
        <r>
          <rPr>
            <sz val="8"/>
            <color indexed="81"/>
            <rFont val="Tahoma"/>
            <family val="2"/>
          </rPr>
          <t>den number and ser = prot number</t>
        </r>
      </text>
    </comment>
    <comment ref="Q1" authorId="6">
      <text>
        <r>
          <rPr>
            <b/>
            <sz val="8"/>
            <color indexed="81"/>
            <rFont val="Tahoma"/>
            <family val="2"/>
          </rPr>
          <t>jsalgado:</t>
        </r>
        <r>
          <rPr>
            <sz val="8"/>
            <color indexed="81"/>
            <rFont val="Tahoma"/>
            <family val="2"/>
          </rPr>
          <t xml:space="preserve">
TV -- tubulovesicular compartment in the spine?
Yes
no</t>
        </r>
      </text>
    </comment>
    <comment ref="R1" authorId="6">
      <text>
        <r>
          <rPr>
            <b/>
            <sz val="8"/>
            <color indexed="81"/>
            <rFont val="Tahoma"/>
            <family val="2"/>
          </rPr>
          <t>jsalgado:</t>
        </r>
        <r>
          <rPr>
            <sz val="8"/>
            <color indexed="81"/>
            <rFont val="Tahoma"/>
            <family val="2"/>
          </rPr>
          <t xml:space="preserve">
Harris, 2004:
Endosomes:
d##eh## - in head of protru##
d##en## - in neck of protru##
d##eb## - w/in 0.1 um of
        base of protru##
        or a shaft synapse
Note separate column for shaft endo(ShEndo) that is not w/in 0.1 um of a spine base or shaft synapse</t>
        </r>
      </text>
    </comment>
    <comment ref="S1" authorId="6">
      <text>
        <r>
          <rPr>
            <b/>
            <sz val="8"/>
            <color indexed="81"/>
            <rFont val="Tahoma"/>
            <family val="2"/>
          </rPr>
          <t>jsalgado:</t>
        </r>
        <r>
          <rPr>
            <sz val="8"/>
            <color indexed="81"/>
            <rFont val="Tahoma"/>
            <family val="2"/>
          </rPr>
          <t xml:space="preserve">
In Reconstruct named as </t>
        </r>
        <r>
          <rPr>
            <sz val="8"/>
            <color indexed="10"/>
            <rFont val="Tahoma"/>
            <family val="2"/>
          </rPr>
          <t>d##p##cv##</t>
        </r>
        <r>
          <rPr>
            <sz val="8"/>
            <color indexed="81"/>
            <rFont val="Tahoma"/>
            <family val="2"/>
          </rPr>
          <t xml:space="preserve">
</t>
        </r>
        <r>
          <rPr>
            <b/>
            <sz val="8"/>
            <color indexed="81"/>
            <rFont val="Tahoma"/>
            <family val="2"/>
          </rPr>
          <t xml:space="preserve">cp </t>
        </r>
        <r>
          <rPr>
            <sz val="8"/>
            <color indexed="81"/>
            <rFont val="Tahoma"/>
            <family val="2"/>
          </rPr>
          <t xml:space="preserve">     - coated pit
</t>
        </r>
        <r>
          <rPr>
            <b/>
            <sz val="8"/>
            <color indexed="81"/>
            <rFont val="Tahoma"/>
            <family val="2"/>
          </rPr>
          <t xml:space="preserve">cv  </t>
        </r>
        <r>
          <rPr>
            <sz val="8"/>
            <color indexed="81"/>
            <rFont val="Tahoma"/>
            <family val="2"/>
          </rPr>
          <t xml:space="preserve">    - coated vesicle (cytoplasmic coat of spoke-like protrusions,elliptical with gray interior, 55-75nm diam)
</t>
        </r>
        <r>
          <rPr>
            <b/>
            <sz val="8"/>
            <color indexed="81"/>
            <rFont val="Tahoma"/>
            <family val="2"/>
          </rPr>
          <t xml:space="preserve">lv </t>
        </r>
        <r>
          <rPr>
            <sz val="8"/>
            <color indexed="81"/>
            <rFont val="Tahoma"/>
            <family val="2"/>
          </rPr>
          <t xml:space="preserve">      - large smooth vesicle (gray interior with smooth outer  membrane, 55-95nm diam)
</t>
        </r>
        <r>
          <rPr>
            <b/>
            <sz val="8"/>
            <color indexed="81"/>
            <rFont val="Tahoma"/>
            <family val="2"/>
          </rPr>
          <t>te</t>
        </r>
        <r>
          <rPr>
            <sz val="8"/>
            <color indexed="81"/>
            <rFont val="Tahoma"/>
            <family val="2"/>
          </rPr>
          <t xml:space="preserve">       - tubule (uniform dia, dark interior, 90-740nm long)
</t>
        </r>
        <r>
          <rPr>
            <b/>
            <sz val="8"/>
            <color indexed="81"/>
            <rFont val="Tahoma"/>
            <family val="2"/>
          </rPr>
          <t>mvb</t>
        </r>
        <r>
          <rPr>
            <sz val="8"/>
            <color indexed="81"/>
            <rFont val="Tahoma"/>
            <family val="2"/>
          </rPr>
          <t xml:space="preserve">   - multivesicular body (~spherical containing variable # of    internal vesicles, 150-340nm diam)
</t>
        </r>
        <r>
          <rPr>
            <b/>
            <sz val="8"/>
            <color indexed="81"/>
            <rFont val="Tahoma"/>
            <family val="2"/>
          </rPr>
          <t>sv</t>
        </r>
        <r>
          <rPr>
            <sz val="8"/>
            <color indexed="81"/>
            <rFont val="Tahoma"/>
            <family val="2"/>
          </rPr>
          <t xml:space="preserve">      - small vesicle (spherical, 40-60nm diam)
</t>
        </r>
        <r>
          <rPr>
            <b/>
            <sz val="8"/>
            <color indexed="81"/>
            <rFont val="Tahoma"/>
            <family val="2"/>
          </rPr>
          <t>av</t>
        </r>
        <r>
          <rPr>
            <sz val="8"/>
            <color indexed="81"/>
            <rFont val="Tahoma"/>
            <family val="2"/>
          </rPr>
          <t xml:space="preserve">      - amorphous vesicle (not spherical, irregular shape, electron-lucent interior)
</t>
        </r>
        <r>
          <rPr>
            <b/>
            <sz val="8"/>
            <color indexed="81"/>
            <rFont val="Tahoma"/>
            <family val="2"/>
          </rPr>
          <t>cplx</t>
        </r>
        <r>
          <rPr>
            <sz val="8"/>
            <color indexed="81"/>
            <rFont val="Tahoma"/>
            <family val="2"/>
          </rPr>
          <t xml:space="preserve">   - sorting complex (composed of mvb with attached tubule)
</t>
        </r>
        <r>
          <rPr>
            <b/>
            <sz val="8"/>
            <color indexed="81"/>
            <rFont val="Tahoma"/>
            <family val="2"/>
          </rPr>
          <t>avc</t>
        </r>
        <r>
          <rPr>
            <sz val="8"/>
            <color indexed="81"/>
            <rFont val="Tahoma"/>
            <family val="2"/>
          </rPr>
          <t xml:space="preserve">    - amorphous vesicular clump (two or more av's)  
</t>
        </r>
      </text>
    </comment>
    <comment ref="T1" authorId="6">
      <text>
        <r>
          <rPr>
            <b/>
            <sz val="8"/>
            <color indexed="81"/>
            <rFont val="Tahoma"/>
            <family val="2"/>
          </rPr>
          <t>jsalgado:</t>
        </r>
        <r>
          <rPr>
            <sz val="8"/>
            <color indexed="81"/>
            <rFont val="Tahoma"/>
            <family val="2"/>
          </rPr>
          <t xml:space="preserve">
h - spine head
n - spine neck
b- spine base</t>
        </r>
      </text>
    </comment>
    <comment ref="U1" authorId="6">
      <text>
        <r>
          <rPr>
            <b/>
            <sz val="8"/>
            <color indexed="81"/>
            <rFont val="Tahoma"/>
            <family val="2"/>
          </rPr>
          <t>jsalgado:</t>
        </r>
        <r>
          <rPr>
            <sz val="8"/>
            <color indexed="81"/>
            <rFont val="Tahoma"/>
            <family val="2"/>
          </rPr>
          <t xml:space="preserve">
distance to nearest SC in shaft - stamp the sorting complex linear</t>
        </r>
      </text>
    </comment>
    <comment ref="V1" authorId="6">
      <text>
        <r>
          <rPr>
            <b/>
            <sz val="8"/>
            <color indexed="81"/>
            <rFont val="Tahoma"/>
            <family val="2"/>
          </rPr>
          <t>jsalgado:</t>
        </r>
        <r>
          <rPr>
            <sz val="8"/>
            <color indexed="10"/>
            <rFont val="Tahoma"/>
            <family val="2"/>
          </rPr>
          <t xml:space="preserve">
den##ser##
</t>
        </r>
        <r>
          <rPr>
            <sz val="8"/>
            <color indexed="81"/>
            <rFont val="Tahoma"/>
            <family val="2"/>
          </rPr>
          <t>den number and ser = prot number</t>
        </r>
      </text>
    </comment>
    <comment ref="Z1" authorId="7">
      <text>
        <r>
          <rPr>
            <b/>
            <sz val="8"/>
            <color indexed="81"/>
            <rFont val="Tahoma"/>
            <family val="2"/>
          </rPr>
          <t>Jen Bourne:</t>
        </r>
        <r>
          <rPr>
            <sz val="8"/>
            <color indexed="81"/>
            <rFont val="Tahoma"/>
            <family val="2"/>
          </rPr>
          <t xml:space="preserve">
d##p##dia
Measure the diameter of spine head at widest point.</t>
        </r>
      </text>
    </comment>
    <comment ref="AA1" authorId="3">
      <text>
        <r>
          <rPr>
            <b/>
            <sz val="8"/>
            <color indexed="81"/>
            <rFont val="Tahoma"/>
            <family val="2"/>
          </rPr>
          <t>Harris, 2004:</t>
        </r>
        <r>
          <rPr>
            <sz val="8"/>
            <color indexed="81"/>
            <rFont val="Tahoma"/>
            <family val="2"/>
          </rPr>
          <t xml:space="preserve">
</t>
        </r>
        <r>
          <rPr>
            <b/>
            <sz val="8"/>
            <color indexed="81"/>
            <rFont val="Tahoma"/>
            <family val="2"/>
          </rPr>
          <t>Polyribosomes:</t>
        </r>
        <r>
          <rPr>
            <sz val="8"/>
            <color indexed="81"/>
            <rFont val="Tahoma"/>
            <family val="2"/>
          </rPr>
          <t xml:space="preserve">
</t>
        </r>
        <r>
          <rPr>
            <sz val="8"/>
            <color indexed="10"/>
            <rFont val="Tahoma"/>
            <family val="2"/>
          </rPr>
          <t>d##rh##</t>
        </r>
        <r>
          <rPr>
            <sz val="8"/>
            <color indexed="81"/>
            <rFont val="Tahoma"/>
            <family val="2"/>
          </rPr>
          <t xml:space="preserve"> - in head of protru##
</t>
        </r>
        <r>
          <rPr>
            <sz val="8"/>
            <color indexed="10"/>
            <rFont val="Tahoma"/>
            <family val="2"/>
          </rPr>
          <t>d##rn##</t>
        </r>
        <r>
          <rPr>
            <sz val="8"/>
            <color indexed="81"/>
            <rFont val="Tahoma"/>
            <family val="2"/>
          </rPr>
          <t xml:space="preserve"> - in neck of protru##
</t>
        </r>
        <r>
          <rPr>
            <sz val="8"/>
            <color indexed="10"/>
            <rFont val="Tahoma"/>
            <family val="2"/>
          </rPr>
          <t>d##rb##</t>
        </r>
        <r>
          <rPr>
            <sz val="8"/>
            <color indexed="81"/>
            <rFont val="Tahoma"/>
            <family val="2"/>
          </rPr>
          <t xml:space="preserve"> - w/in 0.1 um of
        base of protru##
        or a shaft synapse
Note separate column for shaft PR(ShPR) that is not w/in 0.1 um of a spine base or shaft synapse</t>
        </r>
      </text>
    </comment>
    <comment ref="AB1" authorId="0">
      <text>
        <r>
          <rPr>
            <b/>
            <sz val="8"/>
            <color indexed="81"/>
            <rFont val="Tahoma"/>
            <family val="2"/>
          </rPr>
          <t>Harris, 2004:</t>
        </r>
        <r>
          <rPr>
            <sz val="8"/>
            <color indexed="81"/>
            <rFont val="Tahoma"/>
            <family val="2"/>
          </rPr>
          <t xml:space="preserve">
First section number of the protrusion polyribosome</t>
        </r>
      </text>
    </comment>
    <comment ref="AC1" authorId="0">
      <text>
        <r>
          <rPr>
            <b/>
            <sz val="8"/>
            <color indexed="81"/>
            <rFont val="Tahoma"/>
            <family val="2"/>
          </rPr>
          <t>Harris, 2004:</t>
        </r>
        <r>
          <rPr>
            <sz val="8"/>
            <color indexed="81"/>
            <rFont val="Tahoma"/>
            <family val="2"/>
          </rPr>
          <t xml:space="preserve">
Count(ct) of ribosomes in the protrusions polyribosome</t>
        </r>
      </text>
    </comment>
    <comment ref="AD1" authorId="3">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E1" authorId="8">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F1" authorId="3">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G1" authorId="1">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H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t>
        </r>
      </text>
    </comment>
    <comment ref="AI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small synaptic vesicle - numbers will increment</t>
        </r>
      </text>
    </comment>
    <comment ref="AJ1" authorId="2">
      <text>
        <r>
          <rPr>
            <b/>
            <sz val="8"/>
            <color indexed="81"/>
            <rFont val="Tahoma"/>
            <family val="2"/>
          </rPr>
          <t>Harris, 2004:</t>
        </r>
        <r>
          <rPr>
            <sz val="8"/>
            <color indexed="81"/>
            <rFont val="Tahoma"/>
            <family val="2"/>
          </rPr>
          <t xml:space="preserve">
</t>
        </r>
        <r>
          <rPr>
            <sz val="8"/>
            <color indexed="10"/>
            <rFont val="Tahoma"/>
            <family val="2"/>
          </rPr>
          <t xml:space="preserve">d##a##mito#
</t>
        </r>
        <r>
          <rPr>
            <sz val="8"/>
            <color indexed="81"/>
            <rFont val="Tahoma"/>
            <family val="2"/>
          </rPr>
          <t xml:space="preserve">mitochondrion in the presynaptic axonal varicosity mito# - if more than one in the varicosity.
</t>
        </r>
        <r>
          <rPr>
            <sz val="8"/>
            <color indexed="10"/>
            <rFont val="Tahoma"/>
            <family val="2"/>
          </rPr>
          <t>empty</t>
        </r>
        <r>
          <rPr>
            <sz val="8"/>
            <color indexed="81"/>
            <rFont val="Tahoma"/>
            <family val="2"/>
          </rPr>
          <t xml:space="preserve"> - no mitochondrion in the varicosity</t>
        </r>
      </text>
    </comment>
    <comment ref="AK1" authorId="2">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AL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AM1" authorId="2">
      <text>
        <r>
          <rPr>
            <b/>
            <sz val="8"/>
            <color indexed="81"/>
            <rFont val="Tahoma"/>
            <family val="2"/>
          </rPr>
          <t>Harris, 2004:</t>
        </r>
        <r>
          <rPr>
            <sz val="8"/>
            <color indexed="81"/>
            <rFont val="Tahoma"/>
            <family val="2"/>
          </rPr>
          <t xml:space="preserve">
</t>
        </r>
        <r>
          <rPr>
            <sz val="8"/>
            <color indexed="10"/>
            <rFont val="Tahoma"/>
            <family val="2"/>
          </rPr>
          <t>d##a##dcv#</t>
        </r>
        <r>
          <rPr>
            <sz val="8"/>
            <color indexed="81"/>
            <rFont val="Tahoma"/>
            <family val="2"/>
          </rPr>
          <t xml:space="preserve">
Dense Core Vesicle in the presynaptic axonal varicosity - use circle tool to approximate the circumferance of the vesicle
</t>
        </r>
        <r>
          <rPr>
            <sz val="8"/>
            <color indexed="10"/>
            <rFont val="Tahoma"/>
            <family val="2"/>
          </rPr>
          <t>dcv#</t>
        </r>
        <r>
          <rPr>
            <sz val="8"/>
            <color indexed="81"/>
            <rFont val="Tahoma"/>
            <family val="2"/>
          </rPr>
          <t xml:space="preserve"> - if more than one in the varicosity.
</t>
        </r>
        <r>
          <rPr>
            <sz val="8"/>
            <color indexed="10"/>
            <rFont val="Tahoma"/>
            <family val="2"/>
          </rPr>
          <t>empty</t>
        </r>
        <r>
          <rPr>
            <sz val="8"/>
            <color indexed="81"/>
            <rFont val="Tahoma"/>
            <family val="2"/>
          </rPr>
          <t xml:space="preserve"> - nonoe</t>
        </r>
      </text>
    </comment>
    <comment ref="AN1" authorId="2">
      <text>
        <r>
          <rPr>
            <b/>
            <sz val="8"/>
            <color indexed="81"/>
            <rFont val="Tahoma"/>
            <family val="2"/>
          </rPr>
          <t>Harris, 2004:</t>
        </r>
        <r>
          <rPr>
            <sz val="8"/>
            <color indexed="81"/>
            <rFont val="Tahoma"/>
            <family val="2"/>
          </rPr>
          <t xml:space="preserve">
diameter of DCV
compute from SA of the vesicle - circumferance SA = cir * ST
SA = 2 pi r * ST
SA/(ST*pi) = 2 r = d</t>
        </r>
      </text>
    </comment>
    <comment ref="AO1" authorId="2">
      <text>
        <r>
          <rPr>
            <b/>
            <sz val="8"/>
            <color indexed="81"/>
            <rFont val="Tahoma"/>
            <family val="2"/>
          </rPr>
          <t>Harris, 2004:</t>
        </r>
        <r>
          <rPr>
            <sz val="8"/>
            <color indexed="81"/>
            <rFont val="Tahoma"/>
            <family val="2"/>
          </rPr>
          <t xml:space="preserve">
minimal length from the DCV to the edge of the synaptic active zone defined by the postsynaptic density (PSD) on the presynaptic side.</t>
        </r>
      </text>
    </comment>
    <comment ref="AP1" authorId="2">
      <text>
        <r>
          <rPr>
            <b/>
            <sz val="8"/>
            <color indexed="81"/>
            <rFont val="Tahoma"/>
            <family val="2"/>
          </rPr>
          <t>Harris, 2004:</t>
        </r>
        <r>
          <rPr>
            <sz val="8"/>
            <color indexed="81"/>
            <rFont val="Tahoma"/>
            <family val="2"/>
          </rPr>
          <t xml:space="preserve">
minimal length from the DCV to the plasma membrane (nonsynaptic)</t>
        </r>
      </text>
    </comment>
    <comment ref="AQ1" authorId="3">
      <text>
        <r>
          <rPr>
            <b/>
            <sz val="8"/>
            <color indexed="81"/>
            <rFont val="Tahoma"/>
            <family val="2"/>
          </rPr>
          <t>Harris, 2004:
Axon different dendrite multiple synapse bouton</t>
        </r>
        <r>
          <rPr>
            <sz val="8"/>
            <color indexed="81"/>
            <rFont val="Tahoma"/>
            <family val="2"/>
          </rPr>
          <t xml:space="preserve">
n= no
y= yes
inc - incomplete within the series</t>
        </r>
      </text>
    </comment>
    <comment ref="AR1" authorId="0">
      <text>
        <r>
          <rPr>
            <b/>
            <sz val="8"/>
            <color indexed="81"/>
            <rFont val="Tahoma"/>
            <family val="2"/>
          </rPr>
          <t xml:space="preserve">Harris, 2004:
</t>
        </r>
        <r>
          <rPr>
            <sz val="8"/>
            <color indexed="81"/>
            <rFont val="Tahoma"/>
            <family val="2"/>
          </rPr>
          <t>Axon same dendrite multiple synapse bouton
n= no
y= yes
inc - incomplete within the series</t>
        </r>
      </text>
    </comment>
    <comment ref="AS1" authorId="0">
      <text>
        <r>
          <rPr>
            <b/>
            <sz val="8"/>
            <color indexed="81"/>
            <rFont val="Tahoma"/>
            <family val="2"/>
          </rPr>
          <t>Harris, 2004:</t>
        </r>
        <r>
          <rPr>
            <sz val="8"/>
            <color indexed="81"/>
            <rFont val="Tahoma"/>
            <family val="2"/>
          </rPr>
          <t xml:space="preserve">
total number of syns on the bouton
</t>
        </r>
      </text>
    </comment>
    <comment ref="AT1" authorId="3">
      <text>
        <r>
          <rPr>
            <b/>
            <sz val="8"/>
            <color indexed="81"/>
            <rFont val="Tahoma"/>
            <family val="2"/>
          </rPr>
          <t>Harris, 2004:</t>
        </r>
        <r>
          <rPr>
            <sz val="8"/>
            <color indexed="81"/>
            <rFont val="Tahoma"/>
            <family val="2"/>
          </rPr>
          <t xml:space="preserve">
MSB synapse names:
</t>
        </r>
        <r>
          <rPr>
            <sz val="8"/>
            <color indexed="10"/>
            <rFont val="Tahoma"/>
            <family val="2"/>
          </rPr>
          <t>d##ddmsb##a_z</t>
        </r>
        <r>
          <rPr>
            <sz val="8"/>
            <color indexed="81"/>
            <rFont val="Tahoma"/>
            <family val="2"/>
          </rPr>
          <t xml:space="preserve">
d## - primary dendrite #
</t>
        </r>
        <r>
          <rPr>
            <sz val="8"/>
            <color indexed="10"/>
            <rFont val="Tahoma"/>
            <family val="2"/>
          </rPr>
          <t>ddmsb##</t>
        </r>
        <r>
          <rPr>
            <sz val="8"/>
            <color indexed="81"/>
            <rFont val="Tahoma"/>
            <family val="2"/>
          </rPr>
          <t>= diferent dendrite structure sharing on the MSB, ## matches original protrusion number on the dendrite being traces, letters= &gt; 1 object shares on this MSB
For sdMSBs:</t>
        </r>
        <r>
          <rPr>
            <sz val="8"/>
            <color indexed="10"/>
            <rFont val="Tahoma"/>
            <family val="2"/>
          </rPr>
          <t xml:space="preserve">
d##p##
</t>
        </r>
        <r>
          <rPr>
            <sz val="8"/>
            <color indexed="81"/>
            <rFont val="Tahoma"/>
            <family val="2"/>
          </rPr>
          <t>d## - primary dendrite #</t>
        </r>
        <r>
          <rPr>
            <sz val="8"/>
            <color indexed="10"/>
            <rFont val="Tahoma"/>
            <family val="2"/>
          </rPr>
          <t xml:space="preserve">
p##= protrusion number(s) of the same dendrite</t>
        </r>
      </text>
    </comment>
    <comment ref="AU1" authorId="8">
      <text>
        <r>
          <rPr>
            <b/>
            <sz val="8"/>
            <color indexed="81"/>
            <rFont val="Tahoma"/>
            <family val="2"/>
          </rPr>
          <t>Harris 2004:</t>
        </r>
        <r>
          <rPr>
            <sz val="8"/>
            <color indexed="81"/>
            <rFont val="Tahoma"/>
            <family val="2"/>
          </rPr>
          <t xml:space="preserve">
</t>
        </r>
        <r>
          <rPr>
            <sz val="8"/>
            <color indexed="10"/>
            <rFont val="Tahoma"/>
            <family val="2"/>
          </rPr>
          <t>d##spule##a_y
d## den number
spule## - protrusion ##
a_y - different spinules on same spine</t>
        </r>
      </text>
    </comment>
    <comment ref="AV1" authorId="8">
      <text>
        <r>
          <rPr>
            <b/>
            <sz val="8"/>
            <color indexed="81"/>
            <rFont val="Tahoma"/>
            <family val="2"/>
          </rPr>
          <t>Harris 2004:</t>
        </r>
        <r>
          <rPr>
            <sz val="8"/>
            <color indexed="81"/>
            <rFont val="Tahoma"/>
            <family val="2"/>
          </rPr>
          <t xml:space="preserve">
Identify spinule type by location:
h-pax - spine head to presyn axon
h-nax - sp head to neighboring ax
n-pax - spneck to  pre axon
n-nax - spneck to neighboring axon
h-astro - sphead to astro. proc.
n-astro - spneck to astro. proc.</t>
        </r>
      </text>
    </comment>
    <comment ref="AW1" authorId="8">
      <text>
        <r>
          <rPr>
            <b/>
            <sz val="8"/>
            <color indexed="81"/>
            <rFont val="Tahoma"/>
            <family val="2"/>
          </rPr>
          <t>Harris 2004:</t>
        </r>
        <r>
          <rPr>
            <sz val="8"/>
            <color indexed="81"/>
            <rFont val="Tahoma"/>
            <family val="2"/>
          </rPr>
          <t xml:space="preserve">
Is the spinule coated?
Yes
no
</t>
        </r>
      </text>
    </comment>
    <comment ref="AX1" authorId="8">
      <text>
        <r>
          <rPr>
            <b/>
            <sz val="8"/>
            <color indexed="81"/>
            <rFont val="Tahoma"/>
            <family val="2"/>
          </rPr>
          <t>Harris 2004:</t>
        </r>
        <r>
          <rPr>
            <sz val="8"/>
            <color indexed="81"/>
            <rFont val="Tahoma"/>
            <family val="2"/>
          </rPr>
          <t xml:space="preserve">
location of spinule coat
ce- cyto side of englufing struc.
</t>
        </r>
        <r>
          <rPr>
            <sz val="8"/>
            <color indexed="10"/>
            <rFont val="Tahoma"/>
            <family val="2"/>
          </rPr>
          <t>Other?</t>
        </r>
      </text>
    </comment>
    <comment ref="AY1" authorId="2">
      <text>
        <r>
          <rPr>
            <b/>
            <sz val="8"/>
            <color indexed="81"/>
            <rFont val="Tahoma"/>
            <family val="2"/>
          </rPr>
          <t>Harris, 2004:</t>
        </r>
        <r>
          <rPr>
            <sz val="8"/>
            <color indexed="81"/>
            <rFont val="Tahoma"/>
            <family val="2"/>
          </rPr>
          <t xml:space="preserve">
Is there astrocyte at the synaptic cleft?
yes
no
inc</t>
        </r>
      </text>
    </comment>
    <comment ref="AZ1" authorId="0">
      <text>
        <r>
          <rPr>
            <b/>
            <sz val="8"/>
            <color indexed="81"/>
            <rFont val="Tahoma"/>
            <family val="2"/>
          </rPr>
          <t>Harris, 2004:</t>
        </r>
        <r>
          <rPr>
            <sz val="8"/>
            <color indexed="81"/>
            <rFont val="Tahoma"/>
            <family val="2"/>
          </rPr>
          <t xml:space="preserve">
</t>
        </r>
        <r>
          <rPr>
            <sz val="8"/>
            <color indexed="10"/>
            <rFont val="Tahoma"/>
            <family val="2"/>
          </rPr>
          <t>d##astroCL##</t>
        </r>
        <r>
          <rPr>
            <sz val="8"/>
            <color indexed="81"/>
            <rFont val="Tahoma"/>
            <family val="2"/>
          </rPr>
          <t xml:space="preserve">
d## - dendrite number
astroCL## - portion of astrocytic processes at the cleft of a synapse on protrusion ##
</t>
        </r>
      </text>
    </comment>
    <comment ref="BA1" authorId="9">
      <text>
        <r>
          <rPr>
            <b/>
            <sz val="8"/>
            <color indexed="81"/>
            <rFont val="Tahoma"/>
            <family val="2"/>
          </rPr>
          <t>mwitcher:</t>
        </r>
        <r>
          <rPr>
            <sz val="8"/>
            <color indexed="81"/>
            <rFont val="Tahoma"/>
            <family val="2"/>
          </rPr>
          <t xml:space="preserve">
Measure Flat area of the Astro at the synaptic cleft edges.  DO NOT include pre/post synaptic surfaces of the cleft.
</t>
        </r>
      </text>
    </comment>
    <comment ref="BB1" authorId="9">
      <text>
        <r>
          <rPr>
            <b/>
            <sz val="8"/>
            <color indexed="81"/>
            <rFont val="Tahoma"/>
            <family val="2"/>
          </rPr>
          <t>mwitcher:</t>
        </r>
        <r>
          <rPr>
            <sz val="8"/>
            <color indexed="81"/>
            <rFont val="Tahoma"/>
            <family val="2"/>
          </rPr>
          <t xml:space="preserve">
Measure Flat area of the synaptic cleft edges, where NT could escape.  DO NOT include pre/post synaptic surfaces of the cleft.
</t>
        </r>
      </text>
    </comment>
    <comment ref="BC1" authorId="2">
      <text>
        <r>
          <rPr>
            <b/>
            <sz val="8"/>
            <color indexed="81"/>
            <rFont val="Tahoma"/>
            <family val="2"/>
          </rPr>
          <t>Harris, 2004:</t>
        </r>
        <r>
          <rPr>
            <sz val="8"/>
            <color indexed="81"/>
            <rFont val="Tahoma"/>
            <family val="2"/>
          </rPr>
          <t xml:space="preserve">
compute percentage of the synaptic cleft opening that has astrocytic process along it.
measure interface Surface Area (SA) or FA - if some of it is cut enface at the edges of the cleft where it opens to Extracellular space.</t>
        </r>
      </text>
    </comment>
    <comment ref="BD1" authorId="2">
      <text>
        <r>
          <rPr>
            <b/>
            <sz val="8"/>
            <color indexed="81"/>
            <rFont val="Tahoma"/>
            <family val="2"/>
          </rPr>
          <t>Harris, 2004:</t>
        </r>
        <r>
          <rPr>
            <sz val="8"/>
            <color indexed="81"/>
            <rFont val="Tahoma"/>
            <family val="2"/>
          </rPr>
          <t xml:space="preserve">
Is there astrocyte along the presynaptic axonal bouton?
yes
no
inc</t>
        </r>
      </text>
    </comment>
    <comment ref="BE1" authorId="0">
      <text>
        <r>
          <rPr>
            <b/>
            <sz val="8"/>
            <color indexed="81"/>
            <rFont val="Tahoma"/>
            <family val="2"/>
          </rPr>
          <t>Harris, 2004:</t>
        </r>
        <r>
          <rPr>
            <sz val="8"/>
            <color indexed="81"/>
            <rFont val="Tahoma"/>
            <family val="2"/>
          </rPr>
          <t xml:space="preserve">
</t>
        </r>
        <r>
          <rPr>
            <sz val="8"/>
            <color indexed="10"/>
            <rFont val="Tahoma"/>
            <family val="2"/>
          </rPr>
          <t>d##astropre##</t>
        </r>
        <r>
          <rPr>
            <sz val="8"/>
            <color indexed="81"/>
            <rFont val="Tahoma"/>
            <family val="2"/>
          </rPr>
          <t xml:space="preserve">
d## - dendrite number
astropre## - portion of astrocytic processes behind cleft on the axonal bouton of a synapse on protrusion ##
</t>
        </r>
      </text>
    </comment>
    <comment ref="BF1" authorId="9">
      <text>
        <r>
          <rPr>
            <b/>
            <sz val="8"/>
            <color indexed="81"/>
            <rFont val="Tahoma"/>
            <family val="2"/>
          </rPr>
          <t>mwitcher:</t>
        </r>
        <r>
          <rPr>
            <sz val="8"/>
            <color indexed="81"/>
            <rFont val="Tahoma"/>
            <family val="2"/>
          </rPr>
          <t xml:space="preserve">
This is flat area measurement of the presynaptic axonal varicosity for the named protrusion
</t>
        </r>
      </text>
    </comment>
    <comment ref="BG1" authorId="2">
      <text>
        <r>
          <rPr>
            <b/>
            <sz val="8"/>
            <color indexed="81"/>
            <rFont val="Tahoma"/>
            <family val="2"/>
          </rPr>
          <t>Harris, 2004:</t>
        </r>
        <r>
          <rPr>
            <sz val="8"/>
            <color indexed="81"/>
            <rFont val="Tahoma"/>
            <family val="2"/>
          </rPr>
          <t xml:space="preserve">
compute percentage of the bouton surface area has astrocytic process
measure interface Surface Area (SA) or FA - if some of it is cut enface.</t>
        </r>
      </text>
    </comment>
    <comment ref="BH1" authorId="2">
      <text>
        <r>
          <rPr>
            <b/>
            <sz val="8"/>
            <color indexed="81"/>
            <rFont val="Tahoma"/>
            <family val="2"/>
          </rPr>
          <t>Harris, 2004:</t>
        </r>
        <r>
          <rPr>
            <sz val="8"/>
            <color indexed="81"/>
            <rFont val="Tahoma"/>
            <family val="2"/>
          </rPr>
          <t xml:space="preserve">
Is there astrocyte along the surface area of the postsynaptic structure?
yes
no
inc</t>
        </r>
      </text>
    </comment>
    <comment ref="BI1" authorId="9">
      <text>
        <r>
          <rPr>
            <b/>
            <sz val="8"/>
            <color indexed="81"/>
            <rFont val="Tahoma"/>
            <family val="2"/>
          </rPr>
          <t>mwitcher:</t>
        </r>
        <r>
          <rPr>
            <sz val="8"/>
            <color indexed="81"/>
            <rFont val="Tahoma"/>
            <family val="2"/>
          </rPr>
          <t xml:space="preserve">
d##astropost##
d## - dendrite number
astropost## - portion of astrocytic processes behind cleft on the dendriticspine head or neck of a synapse on protrusion ##
</t>
        </r>
      </text>
    </comment>
    <comment ref="BJ1" authorId="9">
      <text>
        <r>
          <rPr>
            <b/>
            <sz val="8"/>
            <color indexed="81"/>
            <rFont val="Tahoma"/>
            <family val="2"/>
          </rPr>
          <t>mwitcher:</t>
        </r>
        <r>
          <rPr>
            <sz val="8"/>
            <color indexed="81"/>
            <rFont val="Tahoma"/>
            <family val="2"/>
          </rPr>
          <t xml:space="preserve">
This is flat area measurement of the postsynaptic spine head/neck for the named protrusion </t>
        </r>
      </text>
    </comment>
    <comment ref="BK1" authorId="2">
      <text>
        <r>
          <rPr>
            <b/>
            <sz val="8"/>
            <color indexed="81"/>
            <rFont val="Tahoma"/>
            <family val="2"/>
          </rPr>
          <t>Harris, 2004:</t>
        </r>
        <r>
          <rPr>
            <sz val="8"/>
            <color indexed="81"/>
            <rFont val="Tahoma"/>
            <family val="2"/>
          </rPr>
          <t xml:space="preserve">
compute percentage of the postsynatpic surface area has astrocytic process along it.
measure interface Surface Area (SA) or FA - if some of it is cut enface.</t>
        </r>
      </text>
    </comment>
    <comment ref="A2" authorId="10">
      <text>
        <r>
          <rPr>
            <b/>
            <sz val="8"/>
            <color indexed="81"/>
            <rFont val="Tahoma"/>
            <family val="2"/>
          </rPr>
          <t>Harris, Jul2004:</t>
        </r>
        <r>
          <rPr>
            <sz val="8"/>
            <color indexed="81"/>
            <rFont val="Tahoma"/>
            <family val="2"/>
          </rPr>
          <t xml:space="preserve">
Dendrite name
d##
</t>
        </r>
      </text>
    </comment>
    <comment ref="A3" authorId="10">
      <text>
        <r>
          <rPr>
            <b/>
            <sz val="8"/>
            <color indexed="81"/>
            <rFont val="Tahoma"/>
            <family val="2"/>
          </rPr>
          <t>Harris, Jul2004:</t>
        </r>
        <r>
          <rPr>
            <sz val="8"/>
            <color indexed="81"/>
            <rFont val="Tahoma"/>
            <family val="2"/>
          </rPr>
          <t xml:space="preserve">
study name
</t>
        </r>
      </text>
    </comment>
    <comment ref="A4" authorId="10">
      <text>
        <r>
          <rPr>
            <b/>
            <sz val="8"/>
            <color indexed="81"/>
            <rFont val="Tahoma"/>
            <family val="2"/>
          </rPr>
          <t>Harris, Jul2004:</t>
        </r>
        <r>
          <rPr>
            <sz val="8"/>
            <color indexed="81"/>
            <rFont val="Tahoma"/>
            <family val="2"/>
          </rPr>
          <t xml:space="preserve">
initials of people performing the reconstructions
</t>
        </r>
      </text>
    </comment>
    <comment ref="A5" authorId="10">
      <text>
        <r>
          <rPr>
            <b/>
            <sz val="8"/>
            <color indexed="81"/>
            <rFont val="Tahoma"/>
            <family val="2"/>
          </rPr>
          <t>Harris, Jul2004:</t>
        </r>
        <r>
          <rPr>
            <sz val="8"/>
            <color indexed="81"/>
            <rFont val="Tahoma"/>
            <family val="2"/>
          </rPr>
          <t xml:space="preserve">
Dates of dendrite analyses</t>
        </r>
      </text>
    </comment>
    <comment ref="A6" authorId="10">
      <text>
        <r>
          <rPr>
            <b/>
            <sz val="8"/>
            <color indexed="81"/>
            <rFont val="Tahoma"/>
            <family val="2"/>
          </rPr>
          <t>Harris, Jul2004:</t>
        </r>
        <r>
          <rPr>
            <sz val="8"/>
            <color indexed="81"/>
            <rFont val="Tahoma"/>
            <family val="2"/>
          </rPr>
          <t xml:space="preserve">
series code name
</t>
        </r>
      </text>
    </comment>
    <comment ref="A7" authorId="0">
      <text>
        <r>
          <rPr>
            <b/>
            <sz val="8"/>
            <color indexed="81"/>
            <rFont val="Tahoma"/>
            <family val="2"/>
          </rPr>
          <t>Harris, Jul2004:</t>
        </r>
        <r>
          <rPr>
            <sz val="8"/>
            <color indexed="81"/>
            <rFont val="Tahoma"/>
            <family val="2"/>
          </rPr>
          <t xml:space="preserve">
Once analysis is complete, provide the decoded information below</t>
        </r>
      </text>
    </comment>
    <comment ref="A8" authorId="0">
      <text>
        <r>
          <rPr>
            <b/>
            <sz val="8"/>
            <color indexed="81"/>
            <rFont val="Tahoma"/>
            <family val="2"/>
          </rPr>
          <t>Harris, Jul2004:</t>
        </r>
        <r>
          <rPr>
            <sz val="8"/>
            <color indexed="81"/>
            <rFont val="Tahoma"/>
            <family val="2"/>
          </rPr>
          <t xml:space="preserve">
experiment number</t>
        </r>
      </text>
    </comment>
    <comment ref="A9" authorId="0">
      <text>
        <r>
          <rPr>
            <b/>
            <sz val="8"/>
            <color indexed="81"/>
            <rFont val="Tahoma"/>
            <family val="2"/>
          </rPr>
          <t>Harris, Jul2004:</t>
        </r>
        <r>
          <rPr>
            <sz val="8"/>
            <color indexed="81"/>
            <rFont val="Tahoma"/>
            <family val="2"/>
          </rPr>
          <t xml:space="preserve">
Experimental condition
</t>
        </r>
      </text>
    </comment>
    <comment ref="A10" authorId="8">
      <text>
        <r>
          <rPr>
            <b/>
            <sz val="8"/>
            <color indexed="81"/>
            <rFont val="Tahoma"/>
            <family val="2"/>
          </rPr>
          <t>Harris 2004:</t>
        </r>
        <r>
          <rPr>
            <sz val="8"/>
            <color indexed="81"/>
            <rFont val="Tahoma"/>
            <family val="2"/>
          </rPr>
          <t xml:space="preserve">
See comments on those with a pink fill and do what is in the comment.</t>
        </r>
      </text>
    </comment>
  </commentList>
</comments>
</file>

<file path=xl/comments8.xml><?xml version="1.0" encoding="utf-8"?>
<comments xmlns="http://schemas.openxmlformats.org/spreadsheetml/2006/main">
  <authors>
    <author>Kristen M Harris</author>
    <author>harrisk</author>
    <author>Harris, 2004</author>
    <author>Kristen Harris</author>
    <author>John Fiala</author>
    <author>Harris, Jul2004</author>
    <author>jsalgado</author>
    <author>Jen Bourne</author>
    <author>Harris 2004</author>
    <author>Harris Lab</author>
    <author>mwitcher</author>
    <author>bshi</author>
    <author>admin</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B1" authorId="0">
      <text>
        <r>
          <rPr>
            <b/>
            <sz val="8"/>
            <color indexed="81"/>
            <rFont val="Tahoma"/>
            <family val="2"/>
          </rPr>
          <t>Harris, 2004:</t>
        </r>
        <r>
          <rPr>
            <sz val="8"/>
            <color indexed="81"/>
            <rFont val="Tahoma"/>
            <family val="2"/>
          </rPr>
          <t xml:space="preserve">
</t>
        </r>
        <r>
          <rPr>
            <b/>
            <sz val="8"/>
            <color indexed="81"/>
            <rFont val="Tahoma"/>
            <family val="2"/>
          </rPr>
          <t>Dendrite Section Range:</t>
        </r>
        <r>
          <rPr>
            <sz val="8"/>
            <color indexed="81"/>
            <rFont val="Tahoma"/>
            <family val="2"/>
          </rPr>
          <t xml:space="preserve">  first - first section number
last - last section number
over which the spines connected to the dendrite are complete within the series.  An incomplete protrusion in the middles of the series is simply marked "inc" and the rest of the dendrite completed -- especially for nearest neighbor analyses.
</t>
        </r>
      </text>
    </comment>
    <comment ref="C1" authorId="0">
      <text>
        <r>
          <rPr>
            <b/>
            <sz val="8"/>
            <color indexed="81"/>
            <rFont val="Tahoma"/>
            <family val="2"/>
          </rPr>
          <t>Harris,2004:</t>
        </r>
        <r>
          <rPr>
            <sz val="8"/>
            <color indexed="81"/>
            <rFont val="Tahoma"/>
            <family val="2"/>
          </rPr>
          <t xml:space="preserve">
</t>
        </r>
        <r>
          <rPr>
            <b/>
            <sz val="8"/>
            <color indexed="81"/>
            <rFont val="Tahoma"/>
            <family val="2"/>
          </rPr>
          <t>Dendrite Length:</t>
        </r>
        <r>
          <rPr>
            <sz val="8"/>
            <color indexed="81"/>
            <rFont val="Tahoma"/>
            <family val="2"/>
          </rPr>
          <t xml:space="preserve"> 
Average in top row
Enter Each of three or more z length values from RECONSTRUCT and use to compute average segment length
</t>
        </r>
      </text>
    </comment>
    <comment ref="D1" authorId="1">
      <text>
        <r>
          <rPr>
            <b/>
            <sz val="8"/>
            <color indexed="81"/>
            <rFont val="Tahoma"/>
            <family val="2"/>
          </rPr>
          <t>Harris, 2004:</t>
        </r>
        <r>
          <rPr>
            <sz val="8"/>
            <color indexed="81"/>
            <rFont val="Tahoma"/>
            <family val="2"/>
          </rPr>
          <t xml:space="preserve">
</t>
        </r>
        <r>
          <rPr>
            <sz val="8"/>
            <color indexed="10"/>
            <rFont val="Tahoma"/>
            <family val="2"/>
          </rPr>
          <t>d##rs##</t>
        </r>
        <r>
          <rPr>
            <sz val="8"/>
            <color indexed="81"/>
            <rFont val="Tahoma"/>
            <family val="2"/>
          </rPr>
          <t xml:space="preserve">
Shaft Polyribosomes more than 0.1 um from a protrusion origin or shaftsyn.</t>
        </r>
      </text>
    </comment>
    <comment ref="E1" authorId="0">
      <text>
        <r>
          <rPr>
            <b/>
            <sz val="8"/>
            <color indexed="81"/>
            <rFont val="Tahoma"/>
            <family val="2"/>
          </rPr>
          <t>Harris, 2004:</t>
        </r>
        <r>
          <rPr>
            <sz val="8"/>
            <color indexed="81"/>
            <rFont val="Tahoma"/>
            <family val="2"/>
          </rPr>
          <t xml:space="preserve">
section number number on which a ShPR first appears</t>
        </r>
      </text>
    </comment>
    <comment ref="F1" authorId="0">
      <text>
        <r>
          <rPr>
            <b/>
            <sz val="8"/>
            <color indexed="81"/>
            <rFont val="Tahoma"/>
            <family val="2"/>
          </rPr>
          <t>Harris,2004:</t>
        </r>
        <r>
          <rPr>
            <sz val="8"/>
            <color indexed="81"/>
            <rFont val="Tahoma"/>
            <family val="2"/>
          </rPr>
          <t xml:space="preserve">
Number of ribosomes in the shaft polyribosome</t>
        </r>
      </text>
    </comment>
    <comment ref="G1" authorId="2">
      <text>
        <r>
          <rPr>
            <b/>
            <sz val="8"/>
            <color indexed="81"/>
            <rFont val="Tahoma"/>
            <family val="2"/>
          </rPr>
          <t>Harris, 2004:</t>
        </r>
        <r>
          <rPr>
            <sz val="8"/>
            <color indexed="81"/>
            <rFont val="Tahoma"/>
            <family val="2"/>
          </rPr>
          <t xml:space="preserve">
</t>
        </r>
        <r>
          <rPr>
            <sz val="8"/>
            <color indexed="10"/>
            <rFont val="Tahoma"/>
            <family val="2"/>
          </rPr>
          <t>d##shendo##</t>
        </r>
        <r>
          <rPr>
            <sz val="8"/>
            <color indexed="81"/>
            <rFont val="Tahoma"/>
            <family val="2"/>
          </rPr>
          <t xml:space="preserve">
Endosomal structures in the dendritic shaft
</t>
        </r>
      </text>
    </comment>
    <comment ref="H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1" authorId="3">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1" authorId="4">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K1" authorId="4">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L1" authorId="1">
      <text>
        <r>
          <rPr>
            <b/>
            <sz val="8"/>
            <color indexed="81"/>
            <rFont val="Tahoma"/>
            <family val="2"/>
          </rPr>
          <t>Harris, 2004:</t>
        </r>
        <r>
          <rPr>
            <sz val="8"/>
            <color indexed="81"/>
            <rFont val="Tahoma"/>
            <family val="2"/>
          </rPr>
          <t xml:space="preserve">
</t>
        </r>
        <r>
          <rPr>
            <sz val="8"/>
            <color indexed="10"/>
            <rFont val="Tahoma"/>
            <family val="2"/>
          </rPr>
          <t>d##plin##</t>
        </r>
        <r>
          <rPr>
            <sz val="8"/>
            <color indexed="81"/>
            <rFont val="Tahoma"/>
            <family val="2"/>
          </rPr>
          <t xml:space="preserve">
Stamp first section of spine origin in the middle of dendrite using this name for the linear nearest neighbor analysis -
</t>
        </r>
        <r>
          <rPr>
            <sz val="8"/>
            <color indexed="10"/>
            <rFont val="Tahoma"/>
            <family val="2"/>
          </rPr>
          <t>Compute:</t>
        </r>
        <r>
          <rPr>
            <sz val="8"/>
            <color indexed="81"/>
            <rFont val="Tahoma"/>
            <family val="2"/>
          </rPr>
          <t xml:space="preserve">
Linear Distance between neighboring protrusions (spines, synapses, nonsynprotrusions)
measured betweenthe d##p##lin stamps.
Obtain from Reconstruct</t>
        </r>
      </text>
    </comment>
    <comment ref="M1" authorId="5">
      <text>
        <r>
          <rPr>
            <b/>
            <sz val="8"/>
            <color indexed="81"/>
            <rFont val="Tahoma"/>
            <family val="2"/>
          </rPr>
          <t>Harris, 2004:</t>
        </r>
        <r>
          <rPr>
            <sz val="8"/>
            <color indexed="81"/>
            <rFont val="Tahoma"/>
            <family val="2"/>
          </rPr>
          <t xml:space="preserve">
Cytoplasmic Distance between neighboring protrusions (spines, synapses, nonsynprotrusions)
measured between </t>
        </r>
        <r>
          <rPr>
            <sz val="8"/>
            <color indexed="10"/>
            <rFont val="Tahoma"/>
            <family val="2"/>
          </rPr>
          <t>d##porg##</t>
        </r>
        <r>
          <rPr>
            <sz val="8"/>
            <color indexed="81"/>
            <rFont val="Tahoma"/>
            <family val="2"/>
          </rPr>
          <t xml:space="preserve"> stamps as being about the middle of the origin
Obtain from Reconstruct</t>
        </r>
      </text>
    </comment>
    <comment ref="N1" authorId="3">
      <text>
        <r>
          <rPr>
            <b/>
            <sz val="8"/>
            <color indexed="81"/>
            <rFont val="Tahoma"/>
            <family val="2"/>
          </rPr>
          <t xml:space="preserve">Harris, 2004:
</t>
        </r>
        <r>
          <rPr>
            <b/>
            <sz val="8"/>
            <color indexed="10"/>
            <rFont val="Tahoma"/>
            <family val="2"/>
          </rPr>
          <t xml:space="preserve">d##plen##
</t>
        </r>
        <r>
          <rPr>
            <b/>
            <sz val="8"/>
            <color indexed="81"/>
            <rFont val="Tahoma"/>
            <family val="2"/>
          </rPr>
          <t xml:space="preserve">
</t>
        </r>
        <r>
          <rPr>
            <sz val="8"/>
            <color indexed="81"/>
            <rFont val="Tahoma"/>
            <family val="2"/>
          </rPr>
          <t>z-length distance from spine origin to its longest length
enter 0 for shaftsyns</t>
        </r>
      </text>
    </comment>
    <comment ref="O1" authorId="5">
      <text>
        <r>
          <rPr>
            <b/>
            <sz val="8"/>
            <color indexed="81"/>
            <rFont val="Tahoma"/>
            <family val="2"/>
          </rPr>
          <t>Harris, 2004:</t>
        </r>
        <r>
          <rPr>
            <sz val="8"/>
            <color indexed="81"/>
            <rFont val="Tahoma"/>
            <family val="2"/>
          </rPr>
          <t xml:space="preserve">
</t>
        </r>
        <r>
          <rPr>
            <b/>
            <sz val="8"/>
            <color indexed="10"/>
            <rFont val="Tahoma"/>
            <family val="2"/>
          </rPr>
          <t>d##plenSyn##</t>
        </r>
        <r>
          <rPr>
            <sz val="8"/>
            <color indexed="81"/>
            <rFont val="Tahoma"/>
            <family val="2"/>
          </rPr>
          <t xml:space="preserve">
z-length distance from spine origin to the middle of the PSD
enter 0 for shaftsyns</t>
        </r>
      </text>
    </comment>
    <comment ref="P1" authorId="6">
      <text>
        <r>
          <rPr>
            <b/>
            <sz val="8"/>
            <color indexed="81"/>
            <rFont val="Tahoma"/>
            <family val="2"/>
          </rPr>
          <t>jsalgado:</t>
        </r>
        <r>
          <rPr>
            <sz val="8"/>
            <color indexed="10"/>
            <rFont val="Tahoma"/>
            <family val="2"/>
          </rPr>
          <t xml:space="preserve">
den##ser##
</t>
        </r>
        <r>
          <rPr>
            <sz val="8"/>
            <color indexed="81"/>
            <rFont val="Tahoma"/>
            <family val="2"/>
          </rPr>
          <t>den number and ser = prot number</t>
        </r>
      </text>
    </comment>
    <comment ref="Q1" authorId="6">
      <text>
        <r>
          <rPr>
            <b/>
            <sz val="8"/>
            <color indexed="81"/>
            <rFont val="Tahoma"/>
            <family val="2"/>
          </rPr>
          <t>jsalgado:</t>
        </r>
        <r>
          <rPr>
            <sz val="8"/>
            <color indexed="81"/>
            <rFont val="Tahoma"/>
            <family val="2"/>
          </rPr>
          <t xml:space="preserve">
TV -- tubulovesicular compartment in the spine?
Yes
no</t>
        </r>
      </text>
    </comment>
    <comment ref="R1" authorId="6">
      <text>
        <r>
          <rPr>
            <b/>
            <sz val="8"/>
            <color indexed="81"/>
            <rFont val="Tahoma"/>
            <family val="2"/>
          </rPr>
          <t>jsalgado:</t>
        </r>
        <r>
          <rPr>
            <sz val="8"/>
            <color indexed="81"/>
            <rFont val="Tahoma"/>
            <family val="2"/>
          </rPr>
          <t xml:space="preserve">
Harris, 2004:
Endosomes:
d##eh## - in head of protru##
d##en## - in neck of protru##
d##eb## - w/in 0.1 um of
        base of protru##
        or a shaft synapse
Note separate column for shaft endo(ShEndo) that is not w/in 0.1 um of a spine base or shaft synapse</t>
        </r>
      </text>
    </comment>
    <comment ref="S1" authorId="6">
      <text>
        <r>
          <rPr>
            <b/>
            <sz val="8"/>
            <color indexed="81"/>
            <rFont val="Tahoma"/>
            <family val="2"/>
          </rPr>
          <t>jsalgado:</t>
        </r>
        <r>
          <rPr>
            <sz val="8"/>
            <color indexed="81"/>
            <rFont val="Tahoma"/>
            <family val="2"/>
          </rPr>
          <t xml:space="preserve">
In Reconstruct named as </t>
        </r>
        <r>
          <rPr>
            <sz val="8"/>
            <color indexed="10"/>
            <rFont val="Tahoma"/>
            <family val="2"/>
          </rPr>
          <t>d##p##cv##</t>
        </r>
        <r>
          <rPr>
            <sz val="8"/>
            <color indexed="81"/>
            <rFont val="Tahoma"/>
            <family val="2"/>
          </rPr>
          <t xml:space="preserve">
</t>
        </r>
        <r>
          <rPr>
            <b/>
            <sz val="8"/>
            <color indexed="81"/>
            <rFont val="Tahoma"/>
            <family val="2"/>
          </rPr>
          <t xml:space="preserve">cp </t>
        </r>
        <r>
          <rPr>
            <sz val="8"/>
            <color indexed="81"/>
            <rFont val="Tahoma"/>
            <family val="2"/>
          </rPr>
          <t xml:space="preserve">     - coated pit
</t>
        </r>
        <r>
          <rPr>
            <b/>
            <sz val="8"/>
            <color indexed="81"/>
            <rFont val="Tahoma"/>
            <family val="2"/>
          </rPr>
          <t xml:space="preserve">cv  </t>
        </r>
        <r>
          <rPr>
            <sz val="8"/>
            <color indexed="81"/>
            <rFont val="Tahoma"/>
            <family val="2"/>
          </rPr>
          <t xml:space="preserve">    - coated vesicle (cytoplasmic coat of spoke-like protrusions,elliptical with gray interior, 55-75nm diam)
</t>
        </r>
        <r>
          <rPr>
            <b/>
            <sz val="8"/>
            <color indexed="81"/>
            <rFont val="Tahoma"/>
            <family val="2"/>
          </rPr>
          <t xml:space="preserve">lv </t>
        </r>
        <r>
          <rPr>
            <sz val="8"/>
            <color indexed="81"/>
            <rFont val="Tahoma"/>
            <family val="2"/>
          </rPr>
          <t xml:space="preserve">      - large smooth vesicle (gray interior with smooth outer  membrane, 55-95nm diam)
</t>
        </r>
        <r>
          <rPr>
            <b/>
            <sz val="8"/>
            <color indexed="81"/>
            <rFont val="Tahoma"/>
            <family val="2"/>
          </rPr>
          <t>te</t>
        </r>
        <r>
          <rPr>
            <sz val="8"/>
            <color indexed="81"/>
            <rFont val="Tahoma"/>
            <family val="2"/>
          </rPr>
          <t xml:space="preserve">       - tubule (uniform dia, dark interior, 90-740nm long)
</t>
        </r>
        <r>
          <rPr>
            <b/>
            <sz val="8"/>
            <color indexed="81"/>
            <rFont val="Tahoma"/>
            <family val="2"/>
          </rPr>
          <t>mvb</t>
        </r>
        <r>
          <rPr>
            <sz val="8"/>
            <color indexed="81"/>
            <rFont val="Tahoma"/>
            <family val="2"/>
          </rPr>
          <t xml:space="preserve">   - multivesicular body (~spherical containing variable # of    internal vesicles, 150-340nm diam)
</t>
        </r>
        <r>
          <rPr>
            <b/>
            <sz val="8"/>
            <color indexed="81"/>
            <rFont val="Tahoma"/>
            <family val="2"/>
          </rPr>
          <t>sv</t>
        </r>
        <r>
          <rPr>
            <sz val="8"/>
            <color indexed="81"/>
            <rFont val="Tahoma"/>
            <family val="2"/>
          </rPr>
          <t xml:space="preserve">      - small vesicle (spherical, 40-60nm diam)
</t>
        </r>
        <r>
          <rPr>
            <b/>
            <sz val="8"/>
            <color indexed="81"/>
            <rFont val="Tahoma"/>
            <family val="2"/>
          </rPr>
          <t>av</t>
        </r>
        <r>
          <rPr>
            <sz val="8"/>
            <color indexed="81"/>
            <rFont val="Tahoma"/>
            <family val="2"/>
          </rPr>
          <t xml:space="preserve">      - amorphous vesicle (not spherical, irregular shape, electron-lucent interior)
</t>
        </r>
        <r>
          <rPr>
            <b/>
            <sz val="8"/>
            <color indexed="81"/>
            <rFont val="Tahoma"/>
            <family val="2"/>
          </rPr>
          <t>cplx</t>
        </r>
        <r>
          <rPr>
            <sz val="8"/>
            <color indexed="81"/>
            <rFont val="Tahoma"/>
            <family val="2"/>
          </rPr>
          <t xml:space="preserve">   - sorting complex (composed of mvb with attached tubule)
</t>
        </r>
        <r>
          <rPr>
            <b/>
            <sz val="8"/>
            <color indexed="81"/>
            <rFont val="Tahoma"/>
            <family val="2"/>
          </rPr>
          <t>avc</t>
        </r>
        <r>
          <rPr>
            <sz val="8"/>
            <color indexed="81"/>
            <rFont val="Tahoma"/>
            <family val="2"/>
          </rPr>
          <t xml:space="preserve">    - amorphous vesicular clump (two or more av's)  
</t>
        </r>
      </text>
    </comment>
    <comment ref="T1" authorId="6">
      <text>
        <r>
          <rPr>
            <b/>
            <sz val="8"/>
            <color indexed="81"/>
            <rFont val="Tahoma"/>
            <family val="2"/>
          </rPr>
          <t>jsalgado:</t>
        </r>
        <r>
          <rPr>
            <sz val="8"/>
            <color indexed="81"/>
            <rFont val="Tahoma"/>
            <family val="2"/>
          </rPr>
          <t xml:space="preserve">
h - spine head
n - spine neck
b- spine base</t>
        </r>
      </text>
    </comment>
    <comment ref="U1" authorId="6">
      <text>
        <r>
          <rPr>
            <b/>
            <sz val="8"/>
            <color indexed="81"/>
            <rFont val="Tahoma"/>
            <family val="2"/>
          </rPr>
          <t>jsalgado:</t>
        </r>
        <r>
          <rPr>
            <sz val="8"/>
            <color indexed="81"/>
            <rFont val="Tahoma"/>
            <family val="2"/>
          </rPr>
          <t xml:space="preserve">
distance to nearest SC in shaft - stamp the sorting complex linear</t>
        </r>
      </text>
    </comment>
    <comment ref="V1" authorId="6">
      <text>
        <r>
          <rPr>
            <b/>
            <sz val="8"/>
            <color indexed="81"/>
            <rFont val="Tahoma"/>
            <family val="2"/>
          </rPr>
          <t>jsalgado:</t>
        </r>
        <r>
          <rPr>
            <sz val="8"/>
            <color indexed="10"/>
            <rFont val="Tahoma"/>
            <family val="2"/>
          </rPr>
          <t xml:space="preserve">
den##ser##
</t>
        </r>
        <r>
          <rPr>
            <sz val="8"/>
            <color indexed="81"/>
            <rFont val="Tahoma"/>
            <family val="2"/>
          </rPr>
          <t>den number and ser = prot number</t>
        </r>
      </text>
    </comment>
    <comment ref="Z1" authorId="7">
      <text>
        <r>
          <rPr>
            <b/>
            <sz val="8"/>
            <color indexed="81"/>
            <rFont val="Tahoma"/>
            <family val="2"/>
          </rPr>
          <t>Jen Bourne:</t>
        </r>
        <r>
          <rPr>
            <sz val="8"/>
            <color indexed="81"/>
            <rFont val="Tahoma"/>
            <family val="2"/>
          </rPr>
          <t xml:space="preserve">
d##p##dia
Measure the diameter of spine head at widest point.</t>
        </r>
      </text>
    </comment>
    <comment ref="AA1" authorId="3">
      <text>
        <r>
          <rPr>
            <b/>
            <sz val="8"/>
            <color indexed="81"/>
            <rFont val="Tahoma"/>
            <family val="2"/>
          </rPr>
          <t>Harris, 2004:</t>
        </r>
        <r>
          <rPr>
            <sz val="8"/>
            <color indexed="81"/>
            <rFont val="Tahoma"/>
            <family val="2"/>
          </rPr>
          <t xml:space="preserve">
</t>
        </r>
        <r>
          <rPr>
            <b/>
            <sz val="8"/>
            <color indexed="81"/>
            <rFont val="Tahoma"/>
            <family val="2"/>
          </rPr>
          <t>Polyribosomes:</t>
        </r>
        <r>
          <rPr>
            <sz val="8"/>
            <color indexed="81"/>
            <rFont val="Tahoma"/>
            <family val="2"/>
          </rPr>
          <t xml:space="preserve">
</t>
        </r>
        <r>
          <rPr>
            <sz val="8"/>
            <color indexed="10"/>
            <rFont val="Tahoma"/>
            <family val="2"/>
          </rPr>
          <t>d##rh##</t>
        </r>
        <r>
          <rPr>
            <sz val="8"/>
            <color indexed="81"/>
            <rFont val="Tahoma"/>
            <family val="2"/>
          </rPr>
          <t xml:space="preserve"> - in head of protru##
</t>
        </r>
        <r>
          <rPr>
            <sz val="8"/>
            <color indexed="10"/>
            <rFont val="Tahoma"/>
            <family val="2"/>
          </rPr>
          <t>d##rn##</t>
        </r>
        <r>
          <rPr>
            <sz val="8"/>
            <color indexed="81"/>
            <rFont val="Tahoma"/>
            <family val="2"/>
          </rPr>
          <t xml:space="preserve"> - in neck of protru##
</t>
        </r>
        <r>
          <rPr>
            <sz val="8"/>
            <color indexed="10"/>
            <rFont val="Tahoma"/>
            <family val="2"/>
          </rPr>
          <t>d##rb##</t>
        </r>
        <r>
          <rPr>
            <sz val="8"/>
            <color indexed="81"/>
            <rFont val="Tahoma"/>
            <family val="2"/>
          </rPr>
          <t xml:space="preserve"> - w/in 0.1 um of
        base of protru##
        or a shaft synapse
Note separate column for shaft PR(ShPR) that is not w/in 0.1 um of a spine base or shaft synapse</t>
        </r>
      </text>
    </comment>
    <comment ref="AB1" authorId="0">
      <text>
        <r>
          <rPr>
            <b/>
            <sz val="8"/>
            <color indexed="81"/>
            <rFont val="Tahoma"/>
            <family val="2"/>
          </rPr>
          <t>Harris, 2004:</t>
        </r>
        <r>
          <rPr>
            <sz val="8"/>
            <color indexed="81"/>
            <rFont val="Tahoma"/>
            <family val="2"/>
          </rPr>
          <t xml:space="preserve">
First section number of the protrusion polyribosome</t>
        </r>
      </text>
    </comment>
    <comment ref="AC1" authorId="0">
      <text>
        <r>
          <rPr>
            <b/>
            <sz val="8"/>
            <color indexed="81"/>
            <rFont val="Tahoma"/>
            <family val="2"/>
          </rPr>
          <t>Harris, 2004:</t>
        </r>
        <r>
          <rPr>
            <sz val="8"/>
            <color indexed="81"/>
            <rFont val="Tahoma"/>
            <family val="2"/>
          </rPr>
          <t xml:space="preserve">
Count(ct) of ribosomes in the protrusions polyribosome</t>
        </r>
      </text>
    </comment>
    <comment ref="AD1" authorId="3">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E1" authorId="8">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F1" authorId="3">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G1" authorId="1">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H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
if followed by (B), (C), or (D), then this bouton had already been stamped with the name of another dendrite. The letter in parenthesis corresponds to which synapse with docked vesicles this reference dendrite is associated. (these boutons are highlighted in orange)</t>
        </r>
      </text>
    </comment>
    <comment ref="AI1" authorId="2">
      <text>
        <r>
          <rPr>
            <b/>
            <sz val="8"/>
            <color indexed="81"/>
            <rFont val="Tahoma"/>
            <family val="2"/>
          </rPr>
          <t>Harris, 2004:</t>
        </r>
        <r>
          <rPr>
            <sz val="8"/>
            <color indexed="81"/>
            <rFont val="Tahoma"/>
            <family val="2"/>
          </rPr>
          <t xml:space="preserve">
</t>
        </r>
        <r>
          <rPr>
            <sz val="8"/>
            <color indexed="10"/>
            <rFont val="Tahoma"/>
            <family val="2"/>
          </rPr>
          <t>d##a##ssvda</t>
        </r>
        <r>
          <rPr>
            <sz val="8"/>
            <color indexed="81"/>
            <rFont val="Tahoma"/>
            <family val="2"/>
          </rPr>
          <t xml:space="preserve">
stamp each docked vesicle associated with synapse on principal dendrite (d## under "Axon")</t>
        </r>
      </text>
    </comment>
    <comment ref="AJ1" authorId="2">
      <text>
        <r>
          <rPr>
            <b/>
            <sz val="8"/>
            <color indexed="81"/>
            <rFont val="Tahoma"/>
            <family val="2"/>
          </rPr>
          <t>Harris, 2004:</t>
        </r>
        <r>
          <rPr>
            <sz val="8"/>
            <color indexed="81"/>
            <rFont val="Tahoma"/>
            <family val="2"/>
          </rPr>
          <t xml:space="preserve">
</t>
        </r>
        <r>
          <rPr>
            <sz val="8"/>
            <color indexed="10"/>
            <rFont val="Tahoma"/>
            <family val="2"/>
          </rPr>
          <t>d##a##ssvdb</t>
        </r>
        <r>
          <rPr>
            <sz val="8"/>
            <color indexed="81"/>
            <rFont val="Tahoma"/>
            <family val="2"/>
          </rPr>
          <t xml:space="preserve">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K1" authorId="2">
      <text>
        <r>
          <rPr>
            <b/>
            <sz val="8"/>
            <color indexed="81"/>
            <rFont val="Tahoma"/>
            <family val="2"/>
          </rPr>
          <t>Harris, 2004:</t>
        </r>
        <r>
          <rPr>
            <sz val="8"/>
            <color indexed="81"/>
            <rFont val="Tahoma"/>
            <family val="2"/>
          </rPr>
          <t xml:space="preserve">
</t>
        </r>
        <r>
          <rPr>
            <sz val="8"/>
            <color indexed="10"/>
            <rFont val="Tahoma"/>
            <family val="2"/>
          </rPr>
          <t>d##a##ssvdc</t>
        </r>
        <r>
          <rPr>
            <sz val="8"/>
            <color indexed="81"/>
            <rFont val="Tahoma"/>
            <family val="2"/>
          </rPr>
          <t xml:space="preserve">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L1" authorId="9">
      <text>
        <r>
          <rPr>
            <b/>
            <sz val="8"/>
            <color indexed="81"/>
            <rFont val="Tahoma"/>
            <family val="2"/>
          </rPr>
          <t>Harris Lab:</t>
        </r>
        <r>
          <rPr>
            <sz val="8"/>
            <color indexed="81"/>
            <rFont val="Tahoma"/>
            <family val="2"/>
          </rPr>
          <t xml:space="preserve">
d##a##ssvdd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M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reserve pool small synaptic vesicle - numbers will increment</t>
        </r>
      </text>
    </comment>
    <comment ref="AO1" authorId="9">
      <text>
        <r>
          <rPr>
            <b/>
            <sz val="8"/>
            <color indexed="81"/>
            <rFont val="Tahoma"/>
            <family val="2"/>
          </rPr>
          <t xml:space="preserve">Chirillo, 2009:
</t>
        </r>
        <r>
          <rPr>
            <sz val="8"/>
            <color indexed="81"/>
            <rFont val="Tahoma"/>
            <family val="2"/>
          </rPr>
          <t>Does bouton contain mitochondria?</t>
        </r>
      </text>
    </comment>
    <comment ref="AP1" authorId="9">
      <text>
        <r>
          <rPr>
            <sz val="8"/>
            <color indexed="81"/>
            <rFont val="Tahoma"/>
            <family val="2"/>
          </rPr>
          <t>Chirillo, 2009:</t>
        </r>
        <r>
          <rPr>
            <b/>
            <sz val="8"/>
            <color indexed="81"/>
            <rFont val="Tahoma"/>
            <family val="2"/>
          </rPr>
          <t xml:space="preserve">
Does bouton contain glycogen granules?</t>
        </r>
        <r>
          <rPr>
            <sz val="8"/>
            <color indexed="81"/>
            <rFont val="Tahoma"/>
            <family val="2"/>
          </rPr>
          <t xml:space="preserve">
</t>
        </r>
      </text>
    </comment>
    <comment ref="AQ1" authorId="9">
      <text>
        <r>
          <rPr>
            <b/>
            <sz val="8"/>
            <color indexed="81"/>
            <rFont val="Tahoma"/>
            <family val="2"/>
          </rPr>
          <t xml:space="preserve">Chirillo, 2009:
</t>
        </r>
        <r>
          <rPr>
            <sz val="8"/>
            <color indexed="81"/>
            <rFont val="Tahoma"/>
            <family val="2"/>
          </rPr>
          <t xml:space="preserve">Does bouton contain dense core vesicles (DCVs)?
</t>
        </r>
      </text>
    </comment>
    <comment ref="AR1" authorId="9">
      <text>
        <r>
          <rPr>
            <b/>
            <sz val="8"/>
            <color indexed="81"/>
            <rFont val="Tahoma"/>
            <family val="2"/>
          </rPr>
          <t xml:space="preserve">Chirillo, 2009:
</t>
        </r>
        <r>
          <rPr>
            <sz val="8"/>
            <color indexed="81"/>
            <rFont val="Tahoma"/>
            <family val="2"/>
          </rPr>
          <t xml:space="preserve">
Does bouton contain polyribosomes?
</t>
        </r>
      </text>
    </comment>
    <comment ref="AS1" authorId="9">
      <text>
        <r>
          <rPr>
            <b/>
            <sz val="8"/>
            <color indexed="81"/>
            <rFont val="Tahoma"/>
            <family val="2"/>
          </rPr>
          <t xml:space="preserve">Chirillo, 2009:
</t>
        </r>
        <r>
          <rPr>
            <sz val="8"/>
            <color indexed="81"/>
            <rFont val="Tahoma"/>
            <family val="2"/>
          </rPr>
          <t>Does bouton contain multivesicular bodies (MVBs)?</t>
        </r>
      </text>
    </comment>
    <comment ref="AT1" authorId="9">
      <text>
        <r>
          <rPr>
            <b/>
            <sz val="8"/>
            <color indexed="81"/>
            <rFont val="Tahoma"/>
            <family val="2"/>
          </rPr>
          <t xml:space="preserve">Chirillo, 2009:
</t>
        </r>
        <r>
          <rPr>
            <sz val="8"/>
            <color indexed="81"/>
            <rFont val="Tahoma"/>
            <family val="2"/>
          </rPr>
          <t xml:space="preserve">PSD area of synapse associated with ssvda
</t>
        </r>
      </text>
    </comment>
    <comment ref="AU1" authorId="9">
      <text>
        <r>
          <rPr>
            <b/>
            <sz val="8"/>
            <color indexed="81"/>
            <rFont val="Tahoma"/>
            <family val="2"/>
          </rPr>
          <t>Chirillo, 2009:</t>
        </r>
        <r>
          <rPr>
            <sz val="8"/>
            <color indexed="81"/>
            <rFont val="Tahoma"/>
            <family val="2"/>
          </rPr>
          <t xml:space="preserve">
PSD area of synapse associated with ssvdb</t>
        </r>
      </text>
    </comment>
    <comment ref="AV1" authorId="9">
      <text>
        <r>
          <rPr>
            <b/>
            <sz val="8"/>
            <color indexed="81"/>
            <rFont val="Tahoma"/>
            <family val="2"/>
          </rPr>
          <t xml:space="preserve">Chirillo, 2009:
</t>
        </r>
        <r>
          <rPr>
            <sz val="8"/>
            <color indexed="81"/>
            <rFont val="Tahoma"/>
            <family val="2"/>
          </rPr>
          <t xml:space="preserve">
PSD area of synapse associated with ssvdc
</t>
        </r>
      </text>
    </comment>
    <comment ref="AW1" authorId="9">
      <text>
        <r>
          <rPr>
            <b/>
            <sz val="8"/>
            <color indexed="81"/>
            <rFont val="Tahoma"/>
            <family val="2"/>
          </rPr>
          <t xml:space="preserve">Chirillo, 2009:
</t>
        </r>
        <r>
          <rPr>
            <sz val="8"/>
            <color indexed="81"/>
            <rFont val="Tahoma"/>
            <family val="2"/>
          </rPr>
          <t xml:space="preserve">
PSD area of synapse associated with ssvdd</t>
        </r>
      </text>
    </comment>
    <comment ref="AX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t>
        </r>
      </text>
    </comment>
    <comment ref="AY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small synaptic vesicle - numbers will increment</t>
        </r>
      </text>
    </comment>
    <comment ref="AZ1" authorId="2">
      <text>
        <r>
          <rPr>
            <b/>
            <sz val="8"/>
            <color indexed="81"/>
            <rFont val="Tahoma"/>
            <family val="2"/>
          </rPr>
          <t>Harris, 2004:</t>
        </r>
        <r>
          <rPr>
            <sz val="8"/>
            <color indexed="81"/>
            <rFont val="Tahoma"/>
            <family val="2"/>
          </rPr>
          <t xml:space="preserve">
</t>
        </r>
        <r>
          <rPr>
            <sz val="8"/>
            <color indexed="10"/>
            <rFont val="Tahoma"/>
            <family val="2"/>
          </rPr>
          <t xml:space="preserve">d##a##mito#
</t>
        </r>
        <r>
          <rPr>
            <sz val="8"/>
            <color indexed="81"/>
            <rFont val="Tahoma"/>
            <family val="2"/>
          </rPr>
          <t xml:space="preserve">mitochondrion in the presynaptic axonal varicosity mito# - if more than one in the varicosity.
</t>
        </r>
        <r>
          <rPr>
            <sz val="8"/>
            <color indexed="10"/>
            <rFont val="Tahoma"/>
            <family val="2"/>
          </rPr>
          <t>empty</t>
        </r>
        <r>
          <rPr>
            <sz val="8"/>
            <color indexed="81"/>
            <rFont val="Tahoma"/>
            <family val="2"/>
          </rPr>
          <t xml:space="preserve"> - no mitochondrion in the varicosity</t>
        </r>
      </text>
    </comment>
    <comment ref="BA1" authorId="2">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B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C1" authorId="2">
      <text>
        <r>
          <rPr>
            <b/>
            <sz val="8"/>
            <color indexed="81"/>
            <rFont val="Tahoma"/>
            <family val="2"/>
          </rPr>
          <t>Harris, 2004:</t>
        </r>
        <r>
          <rPr>
            <sz val="8"/>
            <color indexed="81"/>
            <rFont val="Tahoma"/>
            <family val="2"/>
          </rPr>
          <t xml:space="preserve">
</t>
        </r>
        <r>
          <rPr>
            <sz val="8"/>
            <color indexed="10"/>
            <rFont val="Tahoma"/>
            <family val="2"/>
          </rPr>
          <t>d##a##dcv#</t>
        </r>
        <r>
          <rPr>
            <sz val="8"/>
            <color indexed="81"/>
            <rFont val="Tahoma"/>
            <family val="2"/>
          </rPr>
          <t xml:space="preserve">
Dense Core Vesicle in the presynaptic axonal varicosity - use circle tool to approximate the circumferance of the vesicle
</t>
        </r>
        <r>
          <rPr>
            <sz val="8"/>
            <color indexed="10"/>
            <rFont val="Tahoma"/>
            <family val="2"/>
          </rPr>
          <t>dcv#</t>
        </r>
        <r>
          <rPr>
            <sz val="8"/>
            <color indexed="81"/>
            <rFont val="Tahoma"/>
            <family val="2"/>
          </rPr>
          <t xml:space="preserve"> - if more than one in the varicosity.
</t>
        </r>
        <r>
          <rPr>
            <sz val="8"/>
            <color indexed="10"/>
            <rFont val="Tahoma"/>
            <family val="2"/>
          </rPr>
          <t>empty</t>
        </r>
        <r>
          <rPr>
            <sz val="8"/>
            <color indexed="81"/>
            <rFont val="Tahoma"/>
            <family val="2"/>
          </rPr>
          <t xml:space="preserve"> - nonoe</t>
        </r>
      </text>
    </comment>
    <comment ref="BD1" authorId="2">
      <text>
        <r>
          <rPr>
            <b/>
            <sz val="8"/>
            <color indexed="81"/>
            <rFont val="Tahoma"/>
            <family val="2"/>
          </rPr>
          <t>Harris, 2004:</t>
        </r>
        <r>
          <rPr>
            <sz val="8"/>
            <color indexed="81"/>
            <rFont val="Tahoma"/>
            <family val="2"/>
          </rPr>
          <t xml:space="preserve">
diameter of DCV
compute from SA of the vesicle - circumferance SA = cir * ST
SA = 2 pi r * ST
SA/(ST*pi) = 2 r = d</t>
        </r>
      </text>
    </comment>
    <comment ref="BE1" authorId="2">
      <text>
        <r>
          <rPr>
            <b/>
            <sz val="8"/>
            <color indexed="81"/>
            <rFont val="Tahoma"/>
            <family val="2"/>
          </rPr>
          <t>Harris, 2004:</t>
        </r>
        <r>
          <rPr>
            <sz val="8"/>
            <color indexed="81"/>
            <rFont val="Tahoma"/>
            <family val="2"/>
          </rPr>
          <t xml:space="preserve">
minimal length from the DCV to the edge of the synaptic active zone defined by the postsynaptic density (PSD) on the presynaptic side.</t>
        </r>
      </text>
    </comment>
    <comment ref="BF1" authorId="2">
      <text>
        <r>
          <rPr>
            <b/>
            <sz val="8"/>
            <color indexed="81"/>
            <rFont val="Tahoma"/>
            <family val="2"/>
          </rPr>
          <t>Harris, 2004:</t>
        </r>
        <r>
          <rPr>
            <sz val="8"/>
            <color indexed="81"/>
            <rFont val="Tahoma"/>
            <family val="2"/>
          </rPr>
          <t xml:space="preserve">
minimal length from the DCV to the plasma membrane (nonsynaptic)</t>
        </r>
      </text>
    </comment>
    <comment ref="BG1" authorId="3">
      <text>
        <r>
          <rPr>
            <b/>
            <sz val="8"/>
            <color indexed="81"/>
            <rFont val="Tahoma"/>
            <family val="2"/>
          </rPr>
          <t>Harris, 2004:
Axon different dendrite multiple synapse bouton</t>
        </r>
        <r>
          <rPr>
            <sz val="8"/>
            <color indexed="81"/>
            <rFont val="Tahoma"/>
            <family val="2"/>
          </rPr>
          <t xml:space="preserve">
n= no
y= yes
inc - incomplete within the series</t>
        </r>
      </text>
    </comment>
    <comment ref="BH1" authorId="0">
      <text>
        <r>
          <rPr>
            <b/>
            <sz val="8"/>
            <color indexed="81"/>
            <rFont val="Tahoma"/>
            <family val="2"/>
          </rPr>
          <t xml:space="preserve">Harris, 2004:
</t>
        </r>
        <r>
          <rPr>
            <sz val="8"/>
            <color indexed="81"/>
            <rFont val="Tahoma"/>
            <family val="2"/>
          </rPr>
          <t>Axon same dendrite multiple synapse bouton
n= no
y= yes
inc - incomplete within the series</t>
        </r>
      </text>
    </comment>
    <comment ref="BI1" authorId="0">
      <text>
        <r>
          <rPr>
            <b/>
            <sz val="8"/>
            <color indexed="81"/>
            <rFont val="Tahoma"/>
            <family val="2"/>
          </rPr>
          <t>Harris, 2004:</t>
        </r>
        <r>
          <rPr>
            <sz val="8"/>
            <color indexed="81"/>
            <rFont val="Tahoma"/>
            <family val="2"/>
          </rPr>
          <t xml:space="preserve">
total number of syns on the bouton
</t>
        </r>
      </text>
    </comment>
    <comment ref="BJ1" authorId="3">
      <text>
        <r>
          <rPr>
            <b/>
            <sz val="8"/>
            <color indexed="81"/>
            <rFont val="Tahoma"/>
            <family val="2"/>
          </rPr>
          <t>Harris, 2004:</t>
        </r>
        <r>
          <rPr>
            <sz val="8"/>
            <color indexed="81"/>
            <rFont val="Tahoma"/>
            <family val="2"/>
          </rPr>
          <t xml:space="preserve">
MSB synapse names:
</t>
        </r>
        <r>
          <rPr>
            <sz val="8"/>
            <color indexed="10"/>
            <rFont val="Tahoma"/>
            <family val="2"/>
          </rPr>
          <t>d##ddmsb##a_z</t>
        </r>
        <r>
          <rPr>
            <sz val="8"/>
            <color indexed="81"/>
            <rFont val="Tahoma"/>
            <family val="2"/>
          </rPr>
          <t xml:space="preserve">
d## - primary dendrite #
</t>
        </r>
        <r>
          <rPr>
            <sz val="8"/>
            <color indexed="10"/>
            <rFont val="Tahoma"/>
            <family val="2"/>
          </rPr>
          <t>ddmsb##</t>
        </r>
        <r>
          <rPr>
            <sz val="8"/>
            <color indexed="81"/>
            <rFont val="Tahoma"/>
            <family val="2"/>
          </rPr>
          <t>= diferent dendrite structure sharing on the MSB, ## matches original protrusion number on the dendrite being traces, letters= &gt; 1 object shares on this MSB
For sdMSBs:</t>
        </r>
        <r>
          <rPr>
            <sz val="8"/>
            <color indexed="10"/>
            <rFont val="Tahoma"/>
            <family val="2"/>
          </rPr>
          <t xml:space="preserve">
d##p##
</t>
        </r>
        <r>
          <rPr>
            <sz val="8"/>
            <color indexed="81"/>
            <rFont val="Tahoma"/>
            <family val="2"/>
          </rPr>
          <t>d## - primary dendrite #</t>
        </r>
        <r>
          <rPr>
            <sz val="8"/>
            <color indexed="10"/>
            <rFont val="Tahoma"/>
            <family val="2"/>
          </rPr>
          <t xml:space="preserve">
p##= protrusion number(s) of the same dendrite</t>
        </r>
      </text>
    </comment>
    <comment ref="BK1" authorId="8">
      <text>
        <r>
          <rPr>
            <b/>
            <sz val="8"/>
            <color indexed="81"/>
            <rFont val="Tahoma"/>
            <family val="2"/>
          </rPr>
          <t>Harris 2004:</t>
        </r>
        <r>
          <rPr>
            <sz val="8"/>
            <color indexed="81"/>
            <rFont val="Tahoma"/>
            <family val="2"/>
          </rPr>
          <t xml:space="preserve">
</t>
        </r>
        <r>
          <rPr>
            <sz val="8"/>
            <color indexed="10"/>
            <rFont val="Tahoma"/>
            <family val="2"/>
          </rPr>
          <t>d##spule##a_y
d## den number
spule## - protrusion ##
a_y - different spinules on same spine</t>
        </r>
      </text>
    </comment>
    <comment ref="BL1" authorId="8">
      <text>
        <r>
          <rPr>
            <b/>
            <sz val="8"/>
            <color indexed="81"/>
            <rFont val="Tahoma"/>
            <family val="2"/>
          </rPr>
          <t>Harris 2004:</t>
        </r>
        <r>
          <rPr>
            <sz val="8"/>
            <color indexed="81"/>
            <rFont val="Tahoma"/>
            <family val="2"/>
          </rPr>
          <t xml:space="preserve">
Identify spinule type by location:
h-pax - spine head to presyn axon
h-nax - sp head to neighboring ax
n-pax - spneck to  pre axon
n-nax - spneck to neighboring axon
h-astro - sphead to astro. proc.
n-astro - spneck to astro. proc.</t>
        </r>
      </text>
    </comment>
    <comment ref="BM1" authorId="8">
      <text>
        <r>
          <rPr>
            <b/>
            <sz val="8"/>
            <color indexed="81"/>
            <rFont val="Tahoma"/>
            <family val="2"/>
          </rPr>
          <t>Harris 2004:</t>
        </r>
        <r>
          <rPr>
            <sz val="8"/>
            <color indexed="81"/>
            <rFont val="Tahoma"/>
            <family val="2"/>
          </rPr>
          <t xml:space="preserve">
Is the spinule coated?
Yes
no
</t>
        </r>
      </text>
    </comment>
    <comment ref="BN1" authorId="8">
      <text>
        <r>
          <rPr>
            <b/>
            <sz val="8"/>
            <color indexed="81"/>
            <rFont val="Tahoma"/>
            <family val="2"/>
          </rPr>
          <t>Harris 2004:</t>
        </r>
        <r>
          <rPr>
            <sz val="8"/>
            <color indexed="81"/>
            <rFont val="Tahoma"/>
            <family val="2"/>
          </rPr>
          <t xml:space="preserve">
location of spinule coat
ce- cyto side of englufing struc.
</t>
        </r>
        <r>
          <rPr>
            <sz val="8"/>
            <color indexed="10"/>
            <rFont val="Tahoma"/>
            <family val="2"/>
          </rPr>
          <t>Other?</t>
        </r>
      </text>
    </comment>
    <comment ref="BO1" authorId="2">
      <text>
        <r>
          <rPr>
            <b/>
            <sz val="8"/>
            <color indexed="81"/>
            <rFont val="Tahoma"/>
            <family val="2"/>
          </rPr>
          <t>Harris, 2004:</t>
        </r>
        <r>
          <rPr>
            <sz val="8"/>
            <color indexed="81"/>
            <rFont val="Tahoma"/>
            <family val="2"/>
          </rPr>
          <t xml:space="preserve">
Is there astrocyte at the synaptic cleft?
yes
no
inc</t>
        </r>
      </text>
    </comment>
    <comment ref="BP1" authorId="0">
      <text>
        <r>
          <rPr>
            <b/>
            <sz val="8"/>
            <color indexed="81"/>
            <rFont val="Tahoma"/>
            <family val="2"/>
          </rPr>
          <t>Harris, 2004:</t>
        </r>
        <r>
          <rPr>
            <sz val="8"/>
            <color indexed="81"/>
            <rFont val="Tahoma"/>
            <family val="2"/>
          </rPr>
          <t xml:space="preserve">
</t>
        </r>
        <r>
          <rPr>
            <sz val="8"/>
            <color indexed="10"/>
            <rFont val="Tahoma"/>
            <family val="2"/>
          </rPr>
          <t>d##astroCL##</t>
        </r>
        <r>
          <rPr>
            <sz val="8"/>
            <color indexed="81"/>
            <rFont val="Tahoma"/>
            <family val="2"/>
          </rPr>
          <t xml:space="preserve">
d## - dendrite number
astroCL## - portion of astrocytic processes at the cleft of a synapse on protrusion ##
</t>
        </r>
      </text>
    </comment>
    <comment ref="BQ1" authorId="10">
      <text>
        <r>
          <rPr>
            <b/>
            <sz val="8"/>
            <color indexed="81"/>
            <rFont val="Tahoma"/>
            <family val="2"/>
          </rPr>
          <t>mwitcher:</t>
        </r>
        <r>
          <rPr>
            <sz val="8"/>
            <color indexed="81"/>
            <rFont val="Tahoma"/>
            <family val="2"/>
          </rPr>
          <t xml:space="preserve">
Measure Flat area of the Astro at the synaptic cleft edges.  DO NOT include pre/post synaptic surfaces of the cleft.
</t>
        </r>
      </text>
    </comment>
    <comment ref="BR1" authorId="10">
      <text>
        <r>
          <rPr>
            <b/>
            <sz val="8"/>
            <color indexed="81"/>
            <rFont val="Tahoma"/>
            <family val="2"/>
          </rPr>
          <t>mwitcher:</t>
        </r>
        <r>
          <rPr>
            <sz val="8"/>
            <color indexed="81"/>
            <rFont val="Tahoma"/>
            <family val="2"/>
          </rPr>
          <t xml:space="preserve">
Measure Flat area of the synaptic cleft edges, where NT could escape.  DO NOT include pre/post synaptic surfaces of the cleft.
</t>
        </r>
      </text>
    </comment>
    <comment ref="BS1" authorId="2">
      <text>
        <r>
          <rPr>
            <b/>
            <sz val="8"/>
            <color indexed="81"/>
            <rFont val="Tahoma"/>
            <family val="2"/>
          </rPr>
          <t>Harris, 2004:</t>
        </r>
        <r>
          <rPr>
            <sz val="8"/>
            <color indexed="81"/>
            <rFont val="Tahoma"/>
            <family val="2"/>
          </rPr>
          <t xml:space="preserve">
compute percentage of the synaptic cleft opening that has astrocytic process along it.
measure interface Surface Area (SA) or FA - if some of it is cut enface at the edges of the cleft where it opens to Extracellular space.</t>
        </r>
      </text>
    </comment>
    <comment ref="BT1" authorId="2">
      <text>
        <r>
          <rPr>
            <b/>
            <sz val="8"/>
            <color indexed="81"/>
            <rFont val="Tahoma"/>
            <family val="2"/>
          </rPr>
          <t>Harris, 2004:</t>
        </r>
        <r>
          <rPr>
            <sz val="8"/>
            <color indexed="81"/>
            <rFont val="Tahoma"/>
            <family val="2"/>
          </rPr>
          <t xml:space="preserve">
Is there astrocyte along the presynaptic axonal bouton?
yes
no
inc</t>
        </r>
      </text>
    </comment>
    <comment ref="BU1" authorId="0">
      <text>
        <r>
          <rPr>
            <b/>
            <sz val="8"/>
            <color indexed="81"/>
            <rFont val="Tahoma"/>
            <family val="2"/>
          </rPr>
          <t>Harris, 2004:</t>
        </r>
        <r>
          <rPr>
            <sz val="8"/>
            <color indexed="81"/>
            <rFont val="Tahoma"/>
            <family val="2"/>
          </rPr>
          <t xml:space="preserve">
</t>
        </r>
        <r>
          <rPr>
            <sz val="8"/>
            <color indexed="10"/>
            <rFont val="Tahoma"/>
            <family val="2"/>
          </rPr>
          <t>d##astropre##</t>
        </r>
        <r>
          <rPr>
            <sz val="8"/>
            <color indexed="81"/>
            <rFont val="Tahoma"/>
            <family val="2"/>
          </rPr>
          <t xml:space="preserve">
d## - dendrite number
astropre## - portion of astrocytic processes behind cleft on the axonal bouton of a synapse on protrusion ##
</t>
        </r>
      </text>
    </comment>
    <comment ref="BV1" authorId="10">
      <text>
        <r>
          <rPr>
            <b/>
            <sz val="8"/>
            <color indexed="81"/>
            <rFont val="Tahoma"/>
            <family val="2"/>
          </rPr>
          <t>mwitcher:</t>
        </r>
        <r>
          <rPr>
            <sz val="8"/>
            <color indexed="81"/>
            <rFont val="Tahoma"/>
            <family val="2"/>
          </rPr>
          <t xml:space="preserve">
This is flat area measurement of the presynaptic axonal varicosity for the named protrusion
</t>
        </r>
      </text>
    </comment>
    <comment ref="BW1" authorId="2">
      <text>
        <r>
          <rPr>
            <b/>
            <sz val="8"/>
            <color indexed="81"/>
            <rFont val="Tahoma"/>
            <family val="2"/>
          </rPr>
          <t>Harris, 2004:</t>
        </r>
        <r>
          <rPr>
            <sz val="8"/>
            <color indexed="81"/>
            <rFont val="Tahoma"/>
            <family val="2"/>
          </rPr>
          <t xml:space="preserve">
compute percentage of the bouton surface area has astrocytic process
measure interface Surface Area (SA) or FA - if some of it is cut enface.</t>
        </r>
      </text>
    </comment>
    <comment ref="BX1" authorId="2">
      <text>
        <r>
          <rPr>
            <b/>
            <sz val="8"/>
            <color indexed="81"/>
            <rFont val="Tahoma"/>
            <family val="2"/>
          </rPr>
          <t>Harris, 2004:</t>
        </r>
        <r>
          <rPr>
            <sz val="8"/>
            <color indexed="81"/>
            <rFont val="Tahoma"/>
            <family val="2"/>
          </rPr>
          <t xml:space="preserve">
Is there astrocyte along the surface area of the postsynaptic structure?
yes
no
inc</t>
        </r>
      </text>
    </comment>
    <comment ref="BY1" authorId="10">
      <text>
        <r>
          <rPr>
            <b/>
            <sz val="8"/>
            <color indexed="81"/>
            <rFont val="Tahoma"/>
            <family val="2"/>
          </rPr>
          <t>mwitcher:</t>
        </r>
        <r>
          <rPr>
            <sz val="8"/>
            <color indexed="81"/>
            <rFont val="Tahoma"/>
            <family val="2"/>
          </rPr>
          <t xml:space="preserve">
d##astropost##
d## - dendrite number
astropost## - portion of astrocytic processes behind cleft on the dendriticspine head or neck of a synapse on protrusion ##
</t>
        </r>
      </text>
    </comment>
    <comment ref="BZ1" authorId="10">
      <text>
        <r>
          <rPr>
            <b/>
            <sz val="8"/>
            <color indexed="81"/>
            <rFont val="Tahoma"/>
            <family val="2"/>
          </rPr>
          <t>mwitcher:</t>
        </r>
        <r>
          <rPr>
            <sz val="8"/>
            <color indexed="81"/>
            <rFont val="Tahoma"/>
            <family val="2"/>
          </rPr>
          <t xml:space="preserve">
This is flat area measurement of the postsynaptic spine head/neck for the named protrusion </t>
        </r>
      </text>
    </comment>
    <comment ref="CA1" authorId="2">
      <text>
        <r>
          <rPr>
            <b/>
            <sz val="8"/>
            <color indexed="81"/>
            <rFont val="Tahoma"/>
            <family val="2"/>
          </rPr>
          <t>Harris, 2004:</t>
        </r>
        <r>
          <rPr>
            <sz val="8"/>
            <color indexed="81"/>
            <rFont val="Tahoma"/>
            <family val="2"/>
          </rPr>
          <t xml:space="preserve">
compute percentage of the postsynatpic surface area has astrocytic process along it.
measure interface Surface Area (SA) or FA - if some of it is cut enface.</t>
        </r>
      </text>
    </comment>
    <comment ref="A2" authorId="11">
      <text>
        <r>
          <rPr>
            <b/>
            <sz val="8"/>
            <color indexed="81"/>
            <rFont val="Tahoma"/>
            <family val="2"/>
          </rPr>
          <t>Harris, Jul2004:</t>
        </r>
        <r>
          <rPr>
            <sz val="8"/>
            <color indexed="81"/>
            <rFont val="Tahoma"/>
            <family val="2"/>
          </rPr>
          <t xml:space="preserve">
Dendrite name
d##
</t>
        </r>
      </text>
    </comment>
    <comment ref="A3" authorId="11">
      <text>
        <r>
          <rPr>
            <b/>
            <sz val="8"/>
            <color indexed="81"/>
            <rFont val="Tahoma"/>
            <family val="2"/>
          </rPr>
          <t>Harris, Jul2004:</t>
        </r>
        <r>
          <rPr>
            <sz val="8"/>
            <color indexed="81"/>
            <rFont val="Tahoma"/>
            <family val="2"/>
          </rPr>
          <t xml:space="preserve">
study name
</t>
        </r>
      </text>
    </comment>
    <comment ref="A4" authorId="11">
      <text>
        <r>
          <rPr>
            <b/>
            <sz val="8"/>
            <color indexed="81"/>
            <rFont val="Tahoma"/>
            <family val="2"/>
          </rPr>
          <t>Harris, Jul2004:</t>
        </r>
        <r>
          <rPr>
            <sz val="8"/>
            <color indexed="81"/>
            <rFont val="Tahoma"/>
            <family val="2"/>
          </rPr>
          <t xml:space="preserve">
initials of people performing the reconstructions
</t>
        </r>
      </text>
    </comment>
    <comment ref="A5" authorId="11">
      <text>
        <r>
          <rPr>
            <b/>
            <sz val="8"/>
            <color indexed="81"/>
            <rFont val="Tahoma"/>
            <family val="2"/>
          </rPr>
          <t>Harris, Jul2004:</t>
        </r>
        <r>
          <rPr>
            <sz val="8"/>
            <color indexed="81"/>
            <rFont val="Tahoma"/>
            <family val="2"/>
          </rPr>
          <t xml:space="preserve">
Dates of dendrite analyses</t>
        </r>
      </text>
    </comment>
    <comment ref="I5" authorId="12">
      <text>
        <r>
          <rPr>
            <b/>
            <sz val="9"/>
            <color indexed="81"/>
            <rFont val="Tahoma"/>
            <family val="2"/>
          </rPr>
          <t>admin:</t>
        </r>
        <r>
          <rPr>
            <sz val="9"/>
            <color indexed="81"/>
            <rFont val="Tahoma"/>
            <family val="2"/>
          </rPr>
          <t xml:space="preserve">
small filo coming off of head.</t>
        </r>
      </text>
    </comment>
    <comment ref="A6" authorId="11">
      <text>
        <r>
          <rPr>
            <b/>
            <sz val="8"/>
            <color indexed="81"/>
            <rFont val="Tahoma"/>
            <family val="2"/>
          </rPr>
          <t>Harris, Jul2004:</t>
        </r>
        <r>
          <rPr>
            <sz val="8"/>
            <color indexed="81"/>
            <rFont val="Tahoma"/>
            <family val="2"/>
          </rPr>
          <t xml:space="preserve">
series code name
</t>
        </r>
      </text>
    </comment>
    <comment ref="A7" authorId="0">
      <text>
        <r>
          <rPr>
            <b/>
            <sz val="8"/>
            <color indexed="81"/>
            <rFont val="Tahoma"/>
            <family val="2"/>
          </rPr>
          <t>Harris, Jul2004:</t>
        </r>
        <r>
          <rPr>
            <sz val="8"/>
            <color indexed="81"/>
            <rFont val="Tahoma"/>
            <family val="2"/>
          </rPr>
          <t xml:space="preserve">
Once analysis is complete, provide the decoded information below</t>
        </r>
      </text>
    </comment>
    <comment ref="A8" authorId="0">
      <text>
        <r>
          <rPr>
            <b/>
            <sz val="8"/>
            <color indexed="81"/>
            <rFont val="Tahoma"/>
            <family val="2"/>
          </rPr>
          <t>Harris, Jul2004:</t>
        </r>
        <r>
          <rPr>
            <sz val="8"/>
            <color indexed="81"/>
            <rFont val="Tahoma"/>
            <family val="2"/>
          </rPr>
          <t xml:space="preserve">
experiment number</t>
        </r>
      </text>
    </comment>
    <comment ref="A9" authorId="0">
      <text>
        <r>
          <rPr>
            <b/>
            <sz val="8"/>
            <color indexed="81"/>
            <rFont val="Tahoma"/>
            <family val="2"/>
          </rPr>
          <t>Harris, Jul2004:</t>
        </r>
        <r>
          <rPr>
            <sz val="8"/>
            <color indexed="81"/>
            <rFont val="Tahoma"/>
            <family val="2"/>
          </rPr>
          <t xml:space="preserve">
Experimental condition
</t>
        </r>
      </text>
    </comment>
    <comment ref="A10" authorId="8">
      <text>
        <r>
          <rPr>
            <b/>
            <sz val="8"/>
            <color indexed="81"/>
            <rFont val="Tahoma"/>
            <family val="2"/>
          </rPr>
          <t>Harris 2004:</t>
        </r>
        <r>
          <rPr>
            <sz val="8"/>
            <color indexed="81"/>
            <rFont val="Tahoma"/>
            <family val="2"/>
          </rPr>
          <t xml:space="preserve">
See comments on those with a pink fill and do what is in the comment.</t>
        </r>
      </text>
    </comment>
  </commentList>
</comments>
</file>

<file path=xl/comments9.xml><?xml version="1.0" encoding="utf-8"?>
<comments xmlns="http://schemas.openxmlformats.org/spreadsheetml/2006/main">
  <authors>
    <author>Kristen M Harris</author>
    <author>harrisk</author>
    <author>Harris, 2004</author>
    <author>Kristen Harris</author>
    <author>John Fiala</author>
    <author>Harris, Jul2004</author>
    <author>jsalgado</author>
    <author>Jen Bourne</author>
    <author>Harris 2004</author>
    <author>Harris Lab</author>
    <author>mwitcher</author>
    <author>bshi</author>
  </authors>
  <commentList>
    <comment ref="A1" authorId="0">
      <text>
        <r>
          <rPr>
            <b/>
            <sz val="8"/>
            <color indexed="81"/>
            <rFont val="Tahoma"/>
            <family val="2"/>
          </rPr>
          <t xml:space="preserve">Harris, 2004:
</t>
        </r>
        <r>
          <rPr>
            <sz val="8"/>
            <color indexed="81"/>
            <rFont val="Tahoma"/>
            <family val="2"/>
          </rPr>
          <t xml:space="preserve">
ID information about the dendrite etc.</t>
        </r>
      </text>
    </comment>
    <comment ref="B1" authorId="0">
      <text>
        <r>
          <rPr>
            <b/>
            <sz val="8"/>
            <color indexed="81"/>
            <rFont val="Tahoma"/>
            <family val="2"/>
          </rPr>
          <t>Harris, 2004:</t>
        </r>
        <r>
          <rPr>
            <sz val="8"/>
            <color indexed="81"/>
            <rFont val="Tahoma"/>
            <family val="2"/>
          </rPr>
          <t xml:space="preserve">
</t>
        </r>
        <r>
          <rPr>
            <b/>
            <sz val="8"/>
            <color indexed="81"/>
            <rFont val="Tahoma"/>
            <family val="2"/>
          </rPr>
          <t>Dendrite Section Range:</t>
        </r>
        <r>
          <rPr>
            <sz val="8"/>
            <color indexed="81"/>
            <rFont val="Tahoma"/>
            <family val="2"/>
          </rPr>
          <t xml:space="preserve">  first - first section number
last - last section number
over which the spines connected to the dendrite are complete within the series.  An incomplete protrusion in the middles of the series is simply marked "inc" and the rest of the dendrite completed -- especially for nearest neighbor analyses.
</t>
        </r>
      </text>
    </comment>
    <comment ref="C1" authorId="0">
      <text>
        <r>
          <rPr>
            <b/>
            <sz val="8"/>
            <color indexed="81"/>
            <rFont val="Tahoma"/>
            <family val="2"/>
          </rPr>
          <t>Harris,2004:</t>
        </r>
        <r>
          <rPr>
            <sz val="8"/>
            <color indexed="81"/>
            <rFont val="Tahoma"/>
            <family val="2"/>
          </rPr>
          <t xml:space="preserve">
</t>
        </r>
        <r>
          <rPr>
            <b/>
            <sz val="8"/>
            <color indexed="81"/>
            <rFont val="Tahoma"/>
            <family val="2"/>
          </rPr>
          <t>Dendrite Length:</t>
        </r>
        <r>
          <rPr>
            <sz val="8"/>
            <color indexed="81"/>
            <rFont val="Tahoma"/>
            <family val="2"/>
          </rPr>
          <t xml:space="preserve"> 
Average in top row
Enter Each of three or more z length values from RECONSTRUCT and use to compute average segment length
</t>
        </r>
      </text>
    </comment>
    <comment ref="D1" authorId="1">
      <text>
        <r>
          <rPr>
            <b/>
            <sz val="8"/>
            <color indexed="81"/>
            <rFont val="Tahoma"/>
            <family val="2"/>
          </rPr>
          <t>Harris, 2004:</t>
        </r>
        <r>
          <rPr>
            <sz val="8"/>
            <color indexed="81"/>
            <rFont val="Tahoma"/>
            <family val="2"/>
          </rPr>
          <t xml:space="preserve">
</t>
        </r>
        <r>
          <rPr>
            <sz val="8"/>
            <color indexed="10"/>
            <rFont val="Tahoma"/>
            <family val="2"/>
          </rPr>
          <t>d##rs##</t>
        </r>
        <r>
          <rPr>
            <sz val="8"/>
            <color indexed="81"/>
            <rFont val="Tahoma"/>
            <family val="2"/>
          </rPr>
          <t xml:space="preserve">
Shaft Polyribosomes more than 0.1 um from a protrusion origin or shaftsyn.</t>
        </r>
      </text>
    </comment>
    <comment ref="E1" authorId="0">
      <text>
        <r>
          <rPr>
            <b/>
            <sz val="8"/>
            <color indexed="81"/>
            <rFont val="Tahoma"/>
            <family val="2"/>
          </rPr>
          <t>Harris, 2004:</t>
        </r>
        <r>
          <rPr>
            <sz val="8"/>
            <color indexed="81"/>
            <rFont val="Tahoma"/>
            <family val="2"/>
          </rPr>
          <t xml:space="preserve">
section number number on which a ShPR first appears</t>
        </r>
      </text>
    </comment>
    <comment ref="F1" authorId="0">
      <text>
        <r>
          <rPr>
            <b/>
            <sz val="8"/>
            <color indexed="81"/>
            <rFont val="Tahoma"/>
            <family val="2"/>
          </rPr>
          <t>Harris,2004:</t>
        </r>
        <r>
          <rPr>
            <sz val="8"/>
            <color indexed="81"/>
            <rFont val="Tahoma"/>
            <family val="2"/>
          </rPr>
          <t xml:space="preserve">
Number of ribosomes in the shaft polyribosome</t>
        </r>
      </text>
    </comment>
    <comment ref="G1" authorId="2">
      <text>
        <r>
          <rPr>
            <b/>
            <sz val="8"/>
            <color indexed="81"/>
            <rFont val="Tahoma"/>
            <family val="2"/>
          </rPr>
          <t>Harris, 2004:</t>
        </r>
        <r>
          <rPr>
            <sz val="8"/>
            <color indexed="81"/>
            <rFont val="Tahoma"/>
            <family val="2"/>
          </rPr>
          <t xml:space="preserve">
</t>
        </r>
        <r>
          <rPr>
            <sz val="8"/>
            <color indexed="10"/>
            <rFont val="Tahoma"/>
            <family val="2"/>
          </rPr>
          <t>d##shendo##</t>
        </r>
        <r>
          <rPr>
            <sz val="8"/>
            <color indexed="81"/>
            <rFont val="Tahoma"/>
            <family val="2"/>
          </rPr>
          <t xml:space="preserve">
Endosomal structures in the dendritic shaft
</t>
        </r>
      </text>
    </comment>
    <comment ref="H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I1" authorId="3">
      <text>
        <r>
          <rPr>
            <b/>
            <sz val="8"/>
            <color indexed="81"/>
            <rFont val="Tahoma"/>
            <family val="2"/>
          </rPr>
          <t xml:space="preserve">Harris, 2004:
Protrusion name
</t>
        </r>
        <r>
          <rPr>
            <sz val="8"/>
            <color indexed="10"/>
            <rFont val="Tahoma"/>
            <family val="2"/>
          </rPr>
          <t>d##p##</t>
        </r>
        <r>
          <rPr>
            <sz val="8"/>
            <color indexed="81"/>
            <rFont val="Tahoma"/>
            <family val="2"/>
          </rPr>
          <t xml:space="preserve"> 
d=dendrite ## (01-99)
p= Prot ## (01-99)
(includes spines, shaftsyns, and nonsynaptic protrusions)</t>
        </r>
      </text>
    </comment>
    <comment ref="J1" authorId="4">
      <text>
        <r>
          <rPr>
            <b/>
            <sz val="8"/>
            <color indexed="81"/>
            <rFont val="Tahoma"/>
            <family val="2"/>
          </rPr>
          <t>Harris, 2004:</t>
        </r>
        <r>
          <rPr>
            <sz val="8"/>
            <color indexed="81"/>
            <rFont val="Tahoma"/>
            <family val="2"/>
          </rPr>
          <t xml:space="preserve">
</t>
        </r>
        <r>
          <rPr>
            <sz val="8"/>
            <color indexed="10"/>
            <rFont val="Tahoma"/>
            <family val="2"/>
          </rPr>
          <t xml:space="preserve">d##p##
</t>
        </r>
        <r>
          <rPr>
            <sz val="8"/>
            <color indexed="81"/>
            <rFont val="Tahoma"/>
            <family val="2"/>
          </rPr>
          <t>stamp each spine origin at its base</t>
        </r>
        <r>
          <rPr>
            <sz val="8"/>
            <color indexed="10"/>
            <rFont val="Tahoma"/>
            <family val="2"/>
          </rPr>
          <t xml:space="preserve">
</t>
        </r>
      </text>
    </comment>
    <comment ref="K1" authorId="4">
      <text>
        <r>
          <rPr>
            <b/>
            <sz val="8"/>
            <color indexed="81"/>
            <rFont val="Tahoma"/>
            <family val="2"/>
          </rPr>
          <t>Harris, 2004:</t>
        </r>
        <r>
          <rPr>
            <sz val="8"/>
            <color indexed="81"/>
            <rFont val="Tahoma"/>
            <family val="2"/>
          </rPr>
          <t xml:space="preserve">
</t>
        </r>
        <r>
          <rPr>
            <b/>
            <sz val="8"/>
            <color indexed="81"/>
            <rFont val="Tahoma"/>
            <family val="2"/>
          </rPr>
          <t>Protrusion Type:</t>
        </r>
        <r>
          <rPr>
            <sz val="8"/>
            <color indexed="81"/>
            <rFont val="Tahoma"/>
            <family val="2"/>
          </rPr>
          <t xml:space="preserve">
</t>
        </r>
        <r>
          <rPr>
            <b/>
            <i/>
            <sz val="8"/>
            <color indexed="81"/>
            <rFont val="Tahoma"/>
            <family val="2"/>
          </rPr>
          <t>Spine shapes:</t>
        </r>
        <r>
          <rPr>
            <sz val="8"/>
            <color indexed="81"/>
            <rFont val="Tahoma"/>
            <family val="2"/>
          </rPr>
          <t xml:space="preserve">
</t>
        </r>
        <r>
          <rPr>
            <b/>
            <i/>
            <sz val="8"/>
            <color indexed="81"/>
            <rFont val="Tahoma"/>
            <family val="2"/>
          </rPr>
          <t>st</t>
        </r>
        <r>
          <rPr>
            <i/>
            <sz val="8"/>
            <color indexed="81"/>
            <rFont val="Tahoma"/>
            <family val="2"/>
          </rPr>
          <t xml:space="preserve"> </t>
        </r>
        <r>
          <rPr>
            <sz val="8"/>
            <color indexed="81"/>
            <rFont val="Tahoma"/>
            <family val="2"/>
          </rPr>
          <t xml:space="preserve">= stubby: neck width ~ length
</t>
        </r>
        <r>
          <rPr>
            <b/>
            <i/>
            <sz val="8"/>
            <color indexed="81"/>
            <rFont val="Tahoma"/>
            <family val="2"/>
          </rPr>
          <t>t</t>
        </r>
        <r>
          <rPr>
            <i/>
            <sz val="8"/>
            <color indexed="81"/>
            <rFont val="Tahoma"/>
            <family val="2"/>
          </rPr>
          <t xml:space="preserve"> </t>
        </r>
        <r>
          <rPr>
            <sz val="8"/>
            <color indexed="81"/>
            <rFont val="Tahoma"/>
            <family val="2"/>
          </rPr>
          <t xml:space="preserve">= thin: small head thin neck
</t>
        </r>
        <r>
          <rPr>
            <b/>
            <i/>
            <sz val="8"/>
            <color indexed="81"/>
            <rFont val="Tahoma"/>
            <family val="2"/>
          </rPr>
          <t>m</t>
        </r>
        <r>
          <rPr>
            <sz val="8"/>
            <color indexed="81"/>
            <rFont val="Tahoma"/>
            <family val="2"/>
          </rPr>
          <t xml:space="preserve"> = mushroom: large head 
        (&gt;0.6um diameter) thinneck
</t>
        </r>
        <r>
          <rPr>
            <b/>
            <i/>
            <sz val="8"/>
            <color indexed="81"/>
            <rFont val="Tahoma"/>
            <family val="2"/>
          </rPr>
          <t>s</t>
        </r>
        <r>
          <rPr>
            <sz val="8"/>
            <color indexed="81"/>
            <rFont val="Tahoma"/>
            <family val="2"/>
          </rPr>
          <t xml:space="preserve"> = sessile: L &gt; width no head
</t>
        </r>
        <r>
          <rPr>
            <b/>
            <i/>
            <sz val="8"/>
            <color indexed="81"/>
            <rFont val="Tahoma"/>
            <family val="2"/>
          </rPr>
          <t xml:space="preserve">b t,s,st,m,f, multi, inc </t>
        </r>
        <r>
          <rPr>
            <sz val="8"/>
            <color indexed="81"/>
            <rFont val="Tahoma"/>
            <family val="2"/>
          </rPr>
          <t>= 
        branched, each branch
        shape labelled, 
        e.g.</t>
        </r>
        <r>
          <rPr>
            <b/>
            <sz val="8"/>
            <color indexed="81"/>
            <rFont val="Tahoma"/>
            <family val="2"/>
          </rPr>
          <t xml:space="preserve"> bt</t>
        </r>
        <r>
          <rPr>
            <sz val="8"/>
            <color indexed="81"/>
            <rFont val="Tahoma"/>
            <family val="2"/>
          </rPr>
          <t xml:space="preserve"> is a branch of a
         branched spine with a thin 
        shape.
</t>
        </r>
        <r>
          <rPr>
            <sz val="8"/>
            <color indexed="48"/>
            <rFont val="Tahoma"/>
            <family val="2"/>
          </rPr>
          <t>For analyses of BRANCHED                 SPINES: One branch = 1 spine, with or without a synapse, with or without PR, complete or incomplete counted based on the same rules as other spine shapes.</t>
        </r>
        <r>
          <rPr>
            <sz val="8"/>
            <color indexed="81"/>
            <rFont val="Tahoma"/>
            <family val="2"/>
          </rPr>
          <t xml:space="preserve">
</t>
        </r>
        <r>
          <rPr>
            <b/>
            <i/>
            <sz val="8"/>
            <color indexed="81"/>
            <rFont val="Tahoma"/>
            <family val="2"/>
          </rPr>
          <t>sh = shaft synapse</t>
        </r>
        <r>
          <rPr>
            <sz val="8"/>
            <color indexed="81"/>
            <rFont val="Tahoma"/>
            <family val="2"/>
          </rPr>
          <t xml:space="preserve">
</t>
        </r>
        <r>
          <rPr>
            <b/>
            <i/>
            <sz val="8"/>
            <color indexed="81"/>
            <rFont val="Tahoma"/>
            <family val="2"/>
          </rPr>
          <t>Atypical Protrusions</t>
        </r>
        <r>
          <rPr>
            <sz val="8"/>
            <color indexed="81"/>
            <rFont val="Tahoma"/>
            <family val="2"/>
          </rPr>
          <t xml:space="preserve">
</t>
        </r>
        <r>
          <rPr>
            <b/>
            <i/>
            <sz val="8"/>
            <color indexed="81"/>
            <rFont val="Tahoma"/>
            <family val="2"/>
          </rPr>
          <t xml:space="preserve">f </t>
        </r>
        <r>
          <rPr>
            <sz val="8"/>
            <color indexed="81"/>
            <rFont val="Tahoma"/>
            <family val="2"/>
          </rPr>
          <t xml:space="preserve">  = filopodium
        longer than 2 microns,                         
        pointy tip, with or with/out a 
        synapse, darker cytoplasm
</t>
        </r>
        <r>
          <rPr>
            <b/>
            <i/>
            <sz val="8"/>
            <color indexed="81"/>
            <rFont val="Tahoma"/>
            <family val="2"/>
          </rPr>
          <t>n</t>
        </r>
        <r>
          <rPr>
            <sz val="8"/>
            <color indexed="81"/>
            <rFont val="Tahoma"/>
            <family val="2"/>
          </rPr>
          <t xml:space="preserve"> = non-synaptic protrusion
</t>
        </r>
        <r>
          <rPr>
            <b/>
            <i/>
            <sz val="8"/>
            <color indexed="81"/>
            <rFont val="Tahoma"/>
            <family val="2"/>
          </rPr>
          <t>multi</t>
        </r>
        <r>
          <rPr>
            <sz val="8"/>
            <color indexed="81"/>
            <rFont val="Tahoma"/>
            <family val="2"/>
          </rPr>
          <t xml:space="preserve"> = multisynaptic protrusion, 
        has &gt;syn on it
For analysis: MULTIPLE SYNAPSES ON ONE SPINE HEAD:  treat as 1 spine with PR apportioned to it.  Calculate Total PSD area among the multisyns and assign to the 1 spine, compute total PSD area / PR.   </t>
        </r>
        <r>
          <rPr>
            <sz val="8"/>
            <color indexed="81"/>
            <rFont val="Tahoma"/>
            <family val="2"/>
          </rPr>
          <t xml:space="preserve">
</t>
        </r>
        <r>
          <rPr>
            <b/>
            <i/>
            <sz val="8"/>
            <color indexed="81"/>
            <rFont val="Tahoma"/>
            <family val="2"/>
          </rPr>
          <t>inc</t>
        </r>
        <r>
          <rPr>
            <sz val="8"/>
            <color indexed="81"/>
            <rFont val="Tahoma"/>
            <family val="2"/>
          </rPr>
          <t xml:space="preserve"> = incomplete </t>
        </r>
      </text>
    </comment>
    <comment ref="L1" authorId="1">
      <text>
        <r>
          <rPr>
            <b/>
            <sz val="8"/>
            <color indexed="81"/>
            <rFont val="Tahoma"/>
            <family val="2"/>
          </rPr>
          <t>Harris, 2004:</t>
        </r>
        <r>
          <rPr>
            <sz val="8"/>
            <color indexed="81"/>
            <rFont val="Tahoma"/>
            <family val="2"/>
          </rPr>
          <t xml:space="preserve">
</t>
        </r>
        <r>
          <rPr>
            <sz val="8"/>
            <color indexed="10"/>
            <rFont val="Tahoma"/>
            <family val="2"/>
          </rPr>
          <t>d##plin##</t>
        </r>
        <r>
          <rPr>
            <sz val="8"/>
            <color indexed="81"/>
            <rFont val="Tahoma"/>
            <family val="2"/>
          </rPr>
          <t xml:space="preserve">
Stamp first section of spine origin in the middle of dendrite using this name for the linear nearest neighbor analysis -
</t>
        </r>
        <r>
          <rPr>
            <sz val="8"/>
            <color indexed="10"/>
            <rFont val="Tahoma"/>
            <family val="2"/>
          </rPr>
          <t>Compute:</t>
        </r>
        <r>
          <rPr>
            <sz val="8"/>
            <color indexed="81"/>
            <rFont val="Tahoma"/>
            <family val="2"/>
          </rPr>
          <t xml:space="preserve">
Linear Distance between neighboring protrusions (spines, synapses, nonsynprotrusions)
measured betweenthe d##p##lin stamps.
Obtain from Reconstruct</t>
        </r>
      </text>
    </comment>
    <comment ref="M1" authorId="5">
      <text>
        <r>
          <rPr>
            <b/>
            <sz val="8"/>
            <color indexed="81"/>
            <rFont val="Tahoma"/>
            <family val="2"/>
          </rPr>
          <t>Harris, 2004:</t>
        </r>
        <r>
          <rPr>
            <sz val="8"/>
            <color indexed="81"/>
            <rFont val="Tahoma"/>
            <family val="2"/>
          </rPr>
          <t xml:space="preserve">
Cytoplasmic Distance between neighboring protrusions (spines, synapses, nonsynprotrusions)
measured between </t>
        </r>
        <r>
          <rPr>
            <sz val="8"/>
            <color indexed="10"/>
            <rFont val="Tahoma"/>
            <family val="2"/>
          </rPr>
          <t>d##porg##</t>
        </r>
        <r>
          <rPr>
            <sz val="8"/>
            <color indexed="81"/>
            <rFont val="Tahoma"/>
            <family val="2"/>
          </rPr>
          <t xml:space="preserve"> stamps as being about the middle of the origin
Obtain from Reconstruct</t>
        </r>
      </text>
    </comment>
    <comment ref="N1" authorId="3">
      <text>
        <r>
          <rPr>
            <b/>
            <sz val="8"/>
            <color indexed="81"/>
            <rFont val="Tahoma"/>
            <family val="2"/>
          </rPr>
          <t xml:space="preserve">Harris, 2004:
</t>
        </r>
        <r>
          <rPr>
            <b/>
            <sz val="8"/>
            <color indexed="10"/>
            <rFont val="Tahoma"/>
            <family val="2"/>
          </rPr>
          <t xml:space="preserve">d##plen##
</t>
        </r>
        <r>
          <rPr>
            <b/>
            <sz val="8"/>
            <color indexed="81"/>
            <rFont val="Tahoma"/>
            <family val="2"/>
          </rPr>
          <t xml:space="preserve">
</t>
        </r>
        <r>
          <rPr>
            <sz val="8"/>
            <color indexed="81"/>
            <rFont val="Tahoma"/>
            <family val="2"/>
          </rPr>
          <t>z-length distance from spine origin to its longest length
enter 0 for shaftsyns</t>
        </r>
      </text>
    </comment>
    <comment ref="O1" authorId="5">
      <text>
        <r>
          <rPr>
            <b/>
            <sz val="8"/>
            <color indexed="81"/>
            <rFont val="Tahoma"/>
            <family val="2"/>
          </rPr>
          <t>Harris, 2004:</t>
        </r>
        <r>
          <rPr>
            <sz val="8"/>
            <color indexed="81"/>
            <rFont val="Tahoma"/>
            <family val="2"/>
          </rPr>
          <t xml:space="preserve">
</t>
        </r>
        <r>
          <rPr>
            <b/>
            <sz val="8"/>
            <color indexed="10"/>
            <rFont val="Tahoma"/>
            <family val="2"/>
          </rPr>
          <t>d##plenSyn##</t>
        </r>
        <r>
          <rPr>
            <sz val="8"/>
            <color indexed="81"/>
            <rFont val="Tahoma"/>
            <family val="2"/>
          </rPr>
          <t xml:space="preserve">
z-length distance from spine origin to the middle of the PSD
enter 0 for shaftsyns</t>
        </r>
      </text>
    </comment>
    <comment ref="P1" authorId="6">
      <text>
        <r>
          <rPr>
            <b/>
            <sz val="8"/>
            <color indexed="81"/>
            <rFont val="Tahoma"/>
            <family val="2"/>
          </rPr>
          <t>jsalgado:</t>
        </r>
        <r>
          <rPr>
            <sz val="8"/>
            <color indexed="10"/>
            <rFont val="Tahoma"/>
            <family val="2"/>
          </rPr>
          <t xml:space="preserve">
den##ser##
</t>
        </r>
        <r>
          <rPr>
            <sz val="8"/>
            <color indexed="81"/>
            <rFont val="Tahoma"/>
            <family val="2"/>
          </rPr>
          <t>den number and ser = prot number</t>
        </r>
      </text>
    </comment>
    <comment ref="Q1" authorId="6">
      <text>
        <r>
          <rPr>
            <b/>
            <sz val="8"/>
            <color indexed="81"/>
            <rFont val="Tahoma"/>
            <family val="2"/>
          </rPr>
          <t>jsalgado:</t>
        </r>
        <r>
          <rPr>
            <sz val="8"/>
            <color indexed="81"/>
            <rFont val="Tahoma"/>
            <family val="2"/>
          </rPr>
          <t xml:space="preserve">
TV -- tubulovesicular compartment in the spine?
Yes
no</t>
        </r>
      </text>
    </comment>
    <comment ref="R1" authorId="6">
      <text>
        <r>
          <rPr>
            <b/>
            <sz val="8"/>
            <color indexed="81"/>
            <rFont val="Tahoma"/>
            <family val="2"/>
          </rPr>
          <t>jsalgado:</t>
        </r>
        <r>
          <rPr>
            <sz val="8"/>
            <color indexed="81"/>
            <rFont val="Tahoma"/>
            <family val="2"/>
          </rPr>
          <t xml:space="preserve">
Harris, 2004:
Endosomes:
d##eh## - in head of protru##
d##en## - in neck of protru##
d##eb## - w/in 0.1 um of
        base of protru##
        or a shaft synapse
Note separate column for shaft endo(ShEndo) that is not w/in 0.1 um of a spine base or shaft synapse</t>
        </r>
      </text>
    </comment>
    <comment ref="S1" authorId="6">
      <text>
        <r>
          <rPr>
            <b/>
            <sz val="8"/>
            <color indexed="81"/>
            <rFont val="Tahoma"/>
            <family val="2"/>
          </rPr>
          <t>jsalgado:</t>
        </r>
        <r>
          <rPr>
            <sz val="8"/>
            <color indexed="81"/>
            <rFont val="Tahoma"/>
            <family val="2"/>
          </rPr>
          <t xml:space="preserve">
In Reconstruct named as </t>
        </r>
        <r>
          <rPr>
            <sz val="8"/>
            <color indexed="10"/>
            <rFont val="Tahoma"/>
            <family val="2"/>
          </rPr>
          <t>d##p##cv##</t>
        </r>
        <r>
          <rPr>
            <sz val="8"/>
            <color indexed="81"/>
            <rFont val="Tahoma"/>
            <family val="2"/>
          </rPr>
          <t xml:space="preserve">
</t>
        </r>
        <r>
          <rPr>
            <b/>
            <sz val="8"/>
            <color indexed="81"/>
            <rFont val="Tahoma"/>
            <family val="2"/>
          </rPr>
          <t xml:space="preserve">cp </t>
        </r>
        <r>
          <rPr>
            <sz val="8"/>
            <color indexed="81"/>
            <rFont val="Tahoma"/>
            <family val="2"/>
          </rPr>
          <t xml:space="preserve">     - coated pit
</t>
        </r>
        <r>
          <rPr>
            <b/>
            <sz val="8"/>
            <color indexed="81"/>
            <rFont val="Tahoma"/>
            <family val="2"/>
          </rPr>
          <t xml:space="preserve">cv  </t>
        </r>
        <r>
          <rPr>
            <sz val="8"/>
            <color indexed="81"/>
            <rFont val="Tahoma"/>
            <family val="2"/>
          </rPr>
          <t xml:space="preserve">    - coated vesicle (cytoplasmic coat of spoke-like protrusions,elliptical with gray interior, 55-75nm diam)
</t>
        </r>
        <r>
          <rPr>
            <b/>
            <sz val="8"/>
            <color indexed="81"/>
            <rFont val="Tahoma"/>
            <family val="2"/>
          </rPr>
          <t xml:space="preserve">lv </t>
        </r>
        <r>
          <rPr>
            <sz val="8"/>
            <color indexed="81"/>
            <rFont val="Tahoma"/>
            <family val="2"/>
          </rPr>
          <t xml:space="preserve">      - large smooth vesicle (gray interior with smooth outer  membrane, 55-95nm diam)
</t>
        </r>
        <r>
          <rPr>
            <b/>
            <sz val="8"/>
            <color indexed="81"/>
            <rFont val="Tahoma"/>
            <family val="2"/>
          </rPr>
          <t>te</t>
        </r>
        <r>
          <rPr>
            <sz val="8"/>
            <color indexed="81"/>
            <rFont val="Tahoma"/>
            <family val="2"/>
          </rPr>
          <t xml:space="preserve">       - tubule (uniform dia, dark interior, 90-740nm long)
</t>
        </r>
        <r>
          <rPr>
            <b/>
            <sz val="8"/>
            <color indexed="81"/>
            <rFont val="Tahoma"/>
            <family val="2"/>
          </rPr>
          <t>mvb</t>
        </r>
        <r>
          <rPr>
            <sz val="8"/>
            <color indexed="81"/>
            <rFont val="Tahoma"/>
            <family val="2"/>
          </rPr>
          <t xml:space="preserve">   - multivesicular body (~spherical containing variable # of    internal vesicles, 150-340nm diam)
</t>
        </r>
        <r>
          <rPr>
            <b/>
            <sz val="8"/>
            <color indexed="81"/>
            <rFont val="Tahoma"/>
            <family val="2"/>
          </rPr>
          <t>sv</t>
        </r>
        <r>
          <rPr>
            <sz val="8"/>
            <color indexed="81"/>
            <rFont val="Tahoma"/>
            <family val="2"/>
          </rPr>
          <t xml:space="preserve">      - small vesicle (spherical, 40-60nm diam)
</t>
        </r>
        <r>
          <rPr>
            <b/>
            <sz val="8"/>
            <color indexed="81"/>
            <rFont val="Tahoma"/>
            <family val="2"/>
          </rPr>
          <t>av</t>
        </r>
        <r>
          <rPr>
            <sz val="8"/>
            <color indexed="81"/>
            <rFont val="Tahoma"/>
            <family val="2"/>
          </rPr>
          <t xml:space="preserve">      - amorphous vesicle (not spherical, irregular shape, electron-lucent interior)
</t>
        </r>
        <r>
          <rPr>
            <b/>
            <sz val="8"/>
            <color indexed="81"/>
            <rFont val="Tahoma"/>
            <family val="2"/>
          </rPr>
          <t>cplx</t>
        </r>
        <r>
          <rPr>
            <sz val="8"/>
            <color indexed="81"/>
            <rFont val="Tahoma"/>
            <family val="2"/>
          </rPr>
          <t xml:space="preserve">   - sorting complex (composed of mvb with attached tubule)
</t>
        </r>
        <r>
          <rPr>
            <b/>
            <sz val="8"/>
            <color indexed="81"/>
            <rFont val="Tahoma"/>
            <family val="2"/>
          </rPr>
          <t>avc</t>
        </r>
        <r>
          <rPr>
            <sz val="8"/>
            <color indexed="81"/>
            <rFont val="Tahoma"/>
            <family val="2"/>
          </rPr>
          <t xml:space="preserve">    - amorphous vesicular clump (two or more av's)  
</t>
        </r>
      </text>
    </comment>
    <comment ref="T1" authorId="6">
      <text>
        <r>
          <rPr>
            <b/>
            <sz val="8"/>
            <color indexed="81"/>
            <rFont val="Tahoma"/>
            <family val="2"/>
          </rPr>
          <t>jsalgado:</t>
        </r>
        <r>
          <rPr>
            <sz val="8"/>
            <color indexed="81"/>
            <rFont val="Tahoma"/>
            <family val="2"/>
          </rPr>
          <t xml:space="preserve">
h - spine head
n - spine neck
b- spine base</t>
        </r>
      </text>
    </comment>
    <comment ref="U1" authorId="6">
      <text>
        <r>
          <rPr>
            <b/>
            <sz val="8"/>
            <color indexed="81"/>
            <rFont val="Tahoma"/>
            <family val="2"/>
          </rPr>
          <t>jsalgado:</t>
        </r>
        <r>
          <rPr>
            <sz val="8"/>
            <color indexed="81"/>
            <rFont val="Tahoma"/>
            <family val="2"/>
          </rPr>
          <t xml:space="preserve">
distance to nearest SC in shaft - stamp the sorting complex linear</t>
        </r>
      </text>
    </comment>
    <comment ref="V1" authorId="6">
      <text>
        <r>
          <rPr>
            <b/>
            <sz val="8"/>
            <color indexed="81"/>
            <rFont val="Tahoma"/>
            <family val="2"/>
          </rPr>
          <t>jsalgado:</t>
        </r>
        <r>
          <rPr>
            <sz val="8"/>
            <color indexed="10"/>
            <rFont val="Tahoma"/>
            <family val="2"/>
          </rPr>
          <t xml:space="preserve">
den##ser##
</t>
        </r>
        <r>
          <rPr>
            <sz val="8"/>
            <color indexed="81"/>
            <rFont val="Tahoma"/>
            <family val="2"/>
          </rPr>
          <t>den number and ser = prot number</t>
        </r>
      </text>
    </comment>
    <comment ref="Z1" authorId="7">
      <text>
        <r>
          <rPr>
            <b/>
            <sz val="8"/>
            <color indexed="81"/>
            <rFont val="Tahoma"/>
            <family val="2"/>
          </rPr>
          <t>Jen Bourne:</t>
        </r>
        <r>
          <rPr>
            <sz val="8"/>
            <color indexed="81"/>
            <rFont val="Tahoma"/>
            <family val="2"/>
          </rPr>
          <t xml:space="preserve">
d##p##dia
Measure the diameter of spine head at widest point.</t>
        </r>
      </text>
    </comment>
    <comment ref="AA1" authorId="3">
      <text>
        <r>
          <rPr>
            <b/>
            <sz val="8"/>
            <color indexed="81"/>
            <rFont val="Tahoma"/>
            <family val="2"/>
          </rPr>
          <t>Harris, 2004:</t>
        </r>
        <r>
          <rPr>
            <sz val="8"/>
            <color indexed="81"/>
            <rFont val="Tahoma"/>
            <family val="2"/>
          </rPr>
          <t xml:space="preserve">
</t>
        </r>
        <r>
          <rPr>
            <b/>
            <sz val="8"/>
            <color indexed="81"/>
            <rFont val="Tahoma"/>
            <family val="2"/>
          </rPr>
          <t>Polyribosomes:</t>
        </r>
        <r>
          <rPr>
            <sz val="8"/>
            <color indexed="81"/>
            <rFont val="Tahoma"/>
            <family val="2"/>
          </rPr>
          <t xml:space="preserve">
</t>
        </r>
        <r>
          <rPr>
            <sz val="8"/>
            <color indexed="10"/>
            <rFont val="Tahoma"/>
            <family val="2"/>
          </rPr>
          <t>d##rh##</t>
        </r>
        <r>
          <rPr>
            <sz val="8"/>
            <color indexed="81"/>
            <rFont val="Tahoma"/>
            <family val="2"/>
          </rPr>
          <t xml:space="preserve"> - in head of protru##
</t>
        </r>
        <r>
          <rPr>
            <sz val="8"/>
            <color indexed="10"/>
            <rFont val="Tahoma"/>
            <family val="2"/>
          </rPr>
          <t>d##rn##</t>
        </r>
        <r>
          <rPr>
            <sz val="8"/>
            <color indexed="81"/>
            <rFont val="Tahoma"/>
            <family val="2"/>
          </rPr>
          <t xml:space="preserve"> - in neck of protru##
</t>
        </r>
        <r>
          <rPr>
            <sz val="8"/>
            <color indexed="10"/>
            <rFont val="Tahoma"/>
            <family val="2"/>
          </rPr>
          <t>d##rb##</t>
        </r>
        <r>
          <rPr>
            <sz val="8"/>
            <color indexed="81"/>
            <rFont val="Tahoma"/>
            <family val="2"/>
          </rPr>
          <t xml:space="preserve"> - w/in 0.1 um of
        base of protru##
        or a shaft synapse
Note separate column for shaft PR(ShPR) that is not w/in 0.1 um of a spine base or shaft synapse</t>
        </r>
      </text>
    </comment>
    <comment ref="AB1" authorId="0">
      <text>
        <r>
          <rPr>
            <b/>
            <sz val="8"/>
            <color indexed="81"/>
            <rFont val="Tahoma"/>
            <family val="2"/>
          </rPr>
          <t>Harris, 2004:</t>
        </r>
        <r>
          <rPr>
            <sz val="8"/>
            <color indexed="81"/>
            <rFont val="Tahoma"/>
            <family val="2"/>
          </rPr>
          <t xml:space="preserve">
First section number of the protrusion polyribosome</t>
        </r>
      </text>
    </comment>
    <comment ref="AC1" authorId="0">
      <text>
        <r>
          <rPr>
            <b/>
            <sz val="8"/>
            <color indexed="81"/>
            <rFont val="Tahoma"/>
            <family val="2"/>
          </rPr>
          <t>Harris, 2004:</t>
        </r>
        <r>
          <rPr>
            <sz val="8"/>
            <color indexed="81"/>
            <rFont val="Tahoma"/>
            <family val="2"/>
          </rPr>
          <t xml:space="preserve">
Count(ct) of ribosomes in the protrusions polyribosome</t>
        </r>
      </text>
    </comment>
    <comment ref="AD1" authorId="3">
      <text>
        <r>
          <rPr>
            <b/>
            <sz val="8"/>
            <color indexed="81"/>
            <rFont val="Tahoma"/>
            <family val="2"/>
          </rPr>
          <t>Harris, 2004:</t>
        </r>
        <r>
          <rPr>
            <sz val="8"/>
            <color indexed="81"/>
            <rFont val="Tahoma"/>
            <family val="2"/>
          </rPr>
          <t xml:space="preserve">
For 3Ds of PSDs only see CONFA for quantification of PSD flat areas: 
name:
</t>
        </r>
        <r>
          <rPr>
            <sz val="8"/>
            <color indexed="10"/>
            <rFont val="Tahoma"/>
            <family val="2"/>
          </rPr>
          <t xml:space="preserve">d##c##a_z </t>
        </r>
        <r>
          <rPr>
            <sz val="8"/>
            <color indexed="81"/>
            <rFont val="Tahoma"/>
            <family val="2"/>
          </rPr>
          <t xml:space="preserve">
dendrite ## (01-99)
contact ## (01-99) 
         matches protrusion ##
        includes synapses, ss, etc
        see CONtype column
letters= &gt; one contact/protrusion
empty = no contacts
Trace a closed contour around the width of the cross-sectioned PSDs and around the area of the enface PSDS.  You must have at least 2 contours to make a 3D surface, so if the PSD is enface in just one section then duplicate the enface part on an adjacent section.  These will reconstruct with nice boissant surfaces.
</t>
        </r>
      </text>
    </comment>
    <comment ref="AE1" authorId="8">
      <text>
        <r>
          <rPr>
            <b/>
            <sz val="8"/>
            <color indexed="81"/>
            <rFont val="Tahoma"/>
            <family val="2"/>
          </rPr>
          <t>Harris 2004:</t>
        </r>
        <r>
          <rPr>
            <sz val="8"/>
            <color indexed="81"/>
            <rFont val="Tahoma"/>
            <family val="2"/>
          </rPr>
          <t xml:space="preserve">
Traces to quantify the flat area of the synapse (contact)
Name:
</t>
        </r>
        <r>
          <rPr>
            <sz val="8"/>
            <color indexed="10"/>
            <rFont val="Tahoma"/>
            <family val="2"/>
          </rPr>
          <t>d##cfa##a_z</t>
        </r>
        <r>
          <rPr>
            <sz val="8"/>
            <color indexed="81"/>
            <rFont val="Tahoma"/>
            <family val="2"/>
          </rPr>
          <t xml:space="preserve"> 
dendrite ## (01-99)
</t>
        </r>
        <r>
          <rPr>
            <u/>
            <sz val="8"/>
            <color indexed="81"/>
            <rFont val="Tahoma"/>
            <family val="2"/>
          </rPr>
          <t>c</t>
        </r>
        <r>
          <rPr>
            <sz val="8"/>
            <color indexed="81"/>
            <rFont val="Tahoma"/>
            <family val="2"/>
          </rPr>
          <t>ontact</t>
        </r>
        <r>
          <rPr>
            <u/>
            <sz val="8"/>
            <color indexed="81"/>
            <rFont val="Tahoma"/>
            <family val="2"/>
          </rPr>
          <t xml:space="preserve"> f</t>
        </r>
        <r>
          <rPr>
            <sz val="8"/>
            <color indexed="81"/>
            <rFont val="Tahoma"/>
            <family val="2"/>
          </rPr>
          <t xml:space="preserve">lat </t>
        </r>
        <r>
          <rPr>
            <u/>
            <sz val="8"/>
            <color indexed="81"/>
            <rFont val="Tahoma"/>
            <family val="2"/>
          </rPr>
          <t>a</t>
        </r>
        <r>
          <rPr>
            <sz val="8"/>
            <color indexed="81"/>
            <rFont val="Tahoma"/>
            <family val="2"/>
          </rPr>
          <t>rea ## (01-99) 
         matches protrusion ##
        includes synapses, ss, etc
        see CONtype column
letters= &gt; one contact/protrusion
empty = no contacts
Use:
Cross sectioned contacts - make open line traces on each section
Enface Contacts - make closed traces around their areas.
Multiple enface sections - add connectors between en face sections</t>
        </r>
        <r>
          <rPr>
            <sz val="8"/>
            <color indexed="10"/>
            <rFont val="Tahoma"/>
            <family val="2"/>
          </rPr>
          <t xml:space="preserve">
3D from FA is not nice surface- </t>
        </r>
        <r>
          <rPr>
            <sz val="8"/>
            <color indexed="81"/>
            <rFont val="Tahoma"/>
            <family val="2"/>
          </rPr>
          <t xml:space="preserve">
Set series 3D option to "trace areas" -- open lines do not make 3d objects so this only works for synaspes that are strictly enface.
</t>
        </r>
      </text>
    </comment>
    <comment ref="AF1" authorId="3">
      <text>
        <r>
          <rPr>
            <b/>
            <sz val="8"/>
            <color indexed="81"/>
            <rFont val="Tahoma"/>
            <family val="2"/>
          </rPr>
          <t xml:space="preserve">Harris, 2004:
Type Key:
</t>
        </r>
        <r>
          <rPr>
            <sz val="8"/>
            <color indexed="81"/>
            <rFont val="Tahoma"/>
            <family val="2"/>
          </rPr>
          <t xml:space="preserve">mac = macular: synapse is
           one piece without holes
perf = perforated
sym = symmetric
ss = surface specialization: 
          no vesicles presynaptically
multi = multiple syns on one prot
        name them:       
        </t>
        </r>
        <r>
          <rPr>
            <sz val="8"/>
            <color indexed="10"/>
            <rFont val="Tahoma"/>
            <family val="2"/>
          </rPr>
          <t>multimac = mac shape
        multiperf = perf shape
        multisym = symmetric</t>
        </r>
        <r>
          <rPr>
            <sz val="8"/>
            <color indexed="81"/>
            <rFont val="Tahoma"/>
            <family val="2"/>
          </rPr>
          <t xml:space="preserve">
inc = incomplete
o = other
none=filo or other protrusion
              with no contact on it. </t>
        </r>
      </text>
    </comment>
    <comment ref="AG1" authorId="1">
      <text>
        <r>
          <rPr>
            <b/>
            <sz val="8"/>
            <color indexed="81"/>
            <rFont val="Tahoma"/>
            <family val="2"/>
          </rPr>
          <t>Harris, 2004:</t>
        </r>
        <r>
          <rPr>
            <sz val="8"/>
            <color indexed="81"/>
            <rFont val="Tahoma"/>
            <family val="2"/>
          </rPr>
          <t xml:space="preserve">
</t>
        </r>
        <r>
          <rPr>
            <sz val="8"/>
            <color indexed="10"/>
            <rFont val="Tahoma"/>
            <family val="2"/>
          </rPr>
          <t>Get object list of FA for the 
d##cfa## from col. cfaCON.</t>
        </r>
        <r>
          <rPr>
            <sz val="8"/>
            <color indexed="81"/>
            <rFont val="Tahoma"/>
            <family val="2"/>
          </rPr>
          <t xml:space="preserve">
</t>
        </r>
        <r>
          <rPr>
            <sz val="8"/>
            <color indexed="10"/>
            <rFont val="Tahoma"/>
            <family val="2"/>
          </rPr>
          <t>Flat area calculations</t>
        </r>
        <r>
          <rPr>
            <sz val="8"/>
            <color indexed="81"/>
            <rFont val="Tahoma"/>
            <family val="2"/>
          </rPr>
          <t xml:space="preserve"> </t>
        </r>
        <r>
          <rPr>
            <sz val="8"/>
            <color indexed="10"/>
            <rFont val="Tahoma"/>
            <family val="2"/>
          </rPr>
          <t xml:space="preserve">(FA) </t>
        </r>
        <r>
          <rPr>
            <sz val="8"/>
            <color indexed="81"/>
            <rFont val="Tahoma"/>
            <family val="2"/>
          </rPr>
          <t xml:space="preserve">= summ of (open lengths times section thickness)+ summ of (closed areas).
see RECONSTRUCT Chap. 9 for further explanation of Flat area calculations.
</t>
        </r>
      </text>
    </comment>
    <comment ref="AH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
if followed by (B), (C), or (D), then this bouton had already been stamped with the name of another dendrite. The letter in parenthesis corresponds to which synapse with docked vesicles this reference dendrite is associated. (these boutons are highlighted in orange)</t>
        </r>
      </text>
    </comment>
    <comment ref="AI1" authorId="2">
      <text>
        <r>
          <rPr>
            <b/>
            <sz val="8"/>
            <color indexed="81"/>
            <rFont val="Tahoma"/>
            <family val="2"/>
          </rPr>
          <t>Harris, 2004:</t>
        </r>
        <r>
          <rPr>
            <sz val="8"/>
            <color indexed="81"/>
            <rFont val="Tahoma"/>
            <family val="2"/>
          </rPr>
          <t xml:space="preserve">
</t>
        </r>
        <r>
          <rPr>
            <sz val="8"/>
            <color indexed="10"/>
            <rFont val="Tahoma"/>
            <family val="2"/>
          </rPr>
          <t>d##a##ssvda</t>
        </r>
        <r>
          <rPr>
            <sz val="8"/>
            <color indexed="81"/>
            <rFont val="Tahoma"/>
            <family val="2"/>
          </rPr>
          <t xml:space="preserve">
stamp each docked vesicle associated with synapse on principal dendrite (d## under "Axon")</t>
        </r>
      </text>
    </comment>
    <comment ref="AJ1" authorId="2">
      <text>
        <r>
          <rPr>
            <b/>
            <sz val="8"/>
            <color indexed="81"/>
            <rFont val="Tahoma"/>
            <family val="2"/>
          </rPr>
          <t>Harris, 2004:</t>
        </r>
        <r>
          <rPr>
            <sz val="8"/>
            <color indexed="81"/>
            <rFont val="Tahoma"/>
            <family val="2"/>
          </rPr>
          <t xml:space="preserve">
</t>
        </r>
        <r>
          <rPr>
            <sz val="8"/>
            <color indexed="10"/>
            <rFont val="Tahoma"/>
            <family val="2"/>
          </rPr>
          <t>d##a##ssvdb</t>
        </r>
        <r>
          <rPr>
            <sz val="8"/>
            <color indexed="81"/>
            <rFont val="Tahoma"/>
            <family val="2"/>
          </rPr>
          <t xml:space="preserve">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K1" authorId="2">
      <text>
        <r>
          <rPr>
            <b/>
            <sz val="8"/>
            <color indexed="81"/>
            <rFont val="Tahoma"/>
            <family val="2"/>
          </rPr>
          <t>Harris, 2004:</t>
        </r>
        <r>
          <rPr>
            <sz val="8"/>
            <color indexed="81"/>
            <rFont val="Tahoma"/>
            <family val="2"/>
          </rPr>
          <t xml:space="preserve">
</t>
        </r>
        <r>
          <rPr>
            <sz val="8"/>
            <color indexed="10"/>
            <rFont val="Tahoma"/>
            <family val="2"/>
          </rPr>
          <t>d##a##ssvdc</t>
        </r>
        <r>
          <rPr>
            <sz val="8"/>
            <color indexed="81"/>
            <rFont val="Tahoma"/>
            <family val="2"/>
          </rPr>
          <t xml:space="preserve">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L1" authorId="9">
      <text>
        <r>
          <rPr>
            <b/>
            <sz val="8"/>
            <color indexed="81"/>
            <rFont val="Tahoma"/>
            <family val="2"/>
          </rPr>
          <t>Harris Lab:</t>
        </r>
        <r>
          <rPr>
            <sz val="8"/>
            <color indexed="81"/>
            <rFont val="Tahoma"/>
            <family val="2"/>
          </rPr>
          <t xml:space="preserve">
d##a##ssvdd
stamp each docked small synaptic vesicle associated with a unique synapse 
if, for example, the bouton has more than 1 post synaptic partner each synapse on the bouton is unique and docked vesicles correspond to synapse a (ssvda), synanpse b (ssvdb), synapse c (ssvdc), etc.</t>
        </r>
      </text>
    </comment>
    <comment ref="AM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reserve pool small synaptic vesicle - numbers will increment</t>
        </r>
      </text>
    </comment>
    <comment ref="AO1" authorId="9">
      <text>
        <r>
          <rPr>
            <b/>
            <sz val="8"/>
            <color indexed="81"/>
            <rFont val="Tahoma"/>
            <family val="2"/>
          </rPr>
          <t xml:space="preserve">Chirillo, 2009:
</t>
        </r>
        <r>
          <rPr>
            <sz val="8"/>
            <color indexed="81"/>
            <rFont val="Tahoma"/>
            <family val="2"/>
          </rPr>
          <t>Does bouton contain mitochondria?</t>
        </r>
      </text>
    </comment>
    <comment ref="AP1" authorId="9">
      <text>
        <r>
          <rPr>
            <sz val="8"/>
            <color indexed="81"/>
            <rFont val="Tahoma"/>
            <family val="2"/>
          </rPr>
          <t>Chirillo, 2009:</t>
        </r>
        <r>
          <rPr>
            <b/>
            <sz val="8"/>
            <color indexed="81"/>
            <rFont val="Tahoma"/>
            <family val="2"/>
          </rPr>
          <t xml:space="preserve">
Does bouton contain glycogen granules?</t>
        </r>
        <r>
          <rPr>
            <sz val="8"/>
            <color indexed="81"/>
            <rFont val="Tahoma"/>
            <family val="2"/>
          </rPr>
          <t xml:space="preserve">
</t>
        </r>
      </text>
    </comment>
    <comment ref="AQ1" authorId="9">
      <text>
        <r>
          <rPr>
            <b/>
            <sz val="8"/>
            <color indexed="81"/>
            <rFont val="Tahoma"/>
            <family val="2"/>
          </rPr>
          <t xml:space="preserve">Chirillo, 2009:
</t>
        </r>
        <r>
          <rPr>
            <sz val="8"/>
            <color indexed="81"/>
            <rFont val="Tahoma"/>
            <family val="2"/>
          </rPr>
          <t xml:space="preserve">Does bouton contain dense core vesicles (DCVs)?
</t>
        </r>
      </text>
    </comment>
    <comment ref="AR1" authorId="9">
      <text>
        <r>
          <rPr>
            <b/>
            <sz val="8"/>
            <color indexed="81"/>
            <rFont val="Tahoma"/>
            <family val="2"/>
          </rPr>
          <t xml:space="preserve">Chirillo, 2009:
</t>
        </r>
        <r>
          <rPr>
            <sz val="8"/>
            <color indexed="81"/>
            <rFont val="Tahoma"/>
            <family val="2"/>
          </rPr>
          <t xml:space="preserve">
Does bouton contain polyribosomes?
</t>
        </r>
      </text>
    </comment>
    <comment ref="AS1" authorId="9">
      <text>
        <r>
          <rPr>
            <b/>
            <sz val="8"/>
            <color indexed="81"/>
            <rFont val="Tahoma"/>
            <family val="2"/>
          </rPr>
          <t xml:space="preserve">Chirillo, 2009:
</t>
        </r>
        <r>
          <rPr>
            <sz val="8"/>
            <color indexed="81"/>
            <rFont val="Tahoma"/>
            <family val="2"/>
          </rPr>
          <t>Does bouton contain multivesicular bodies (MVBs)?</t>
        </r>
      </text>
    </comment>
    <comment ref="AT1" authorId="9">
      <text>
        <r>
          <rPr>
            <b/>
            <sz val="8"/>
            <color indexed="81"/>
            <rFont val="Tahoma"/>
            <family val="2"/>
          </rPr>
          <t xml:space="preserve">Chirillo, 2009:
</t>
        </r>
        <r>
          <rPr>
            <sz val="8"/>
            <color indexed="81"/>
            <rFont val="Tahoma"/>
            <family val="2"/>
          </rPr>
          <t xml:space="preserve">PSD area of synapse associated with ssvda
</t>
        </r>
      </text>
    </comment>
    <comment ref="AU1" authorId="9">
      <text>
        <r>
          <rPr>
            <b/>
            <sz val="8"/>
            <color indexed="81"/>
            <rFont val="Tahoma"/>
            <family val="2"/>
          </rPr>
          <t>Chirillo, 2009:</t>
        </r>
        <r>
          <rPr>
            <sz val="8"/>
            <color indexed="81"/>
            <rFont val="Tahoma"/>
            <family val="2"/>
          </rPr>
          <t xml:space="preserve">
PSD area of synapse associated with ssvdb</t>
        </r>
      </text>
    </comment>
    <comment ref="AV1" authorId="9">
      <text>
        <r>
          <rPr>
            <b/>
            <sz val="8"/>
            <color indexed="81"/>
            <rFont val="Tahoma"/>
            <family val="2"/>
          </rPr>
          <t xml:space="preserve">Chirillo, 2009:
</t>
        </r>
        <r>
          <rPr>
            <sz val="8"/>
            <color indexed="81"/>
            <rFont val="Tahoma"/>
            <family val="2"/>
          </rPr>
          <t xml:space="preserve">
PSD area of synapse associated with ssvdc
</t>
        </r>
      </text>
    </comment>
    <comment ref="AW1" authorId="9">
      <text>
        <r>
          <rPr>
            <b/>
            <sz val="8"/>
            <color indexed="81"/>
            <rFont val="Tahoma"/>
            <family val="2"/>
          </rPr>
          <t xml:space="preserve">Chirillo, 2009:
</t>
        </r>
        <r>
          <rPr>
            <sz val="8"/>
            <color indexed="81"/>
            <rFont val="Tahoma"/>
            <family val="2"/>
          </rPr>
          <t xml:space="preserve">
PSD area of synapse associated with ssvdd</t>
        </r>
      </text>
    </comment>
    <comment ref="AX1" authorId="3">
      <text>
        <r>
          <rPr>
            <b/>
            <sz val="8"/>
            <color indexed="81"/>
            <rFont val="Tahoma"/>
            <family val="2"/>
          </rPr>
          <t>Harris, 2004:</t>
        </r>
        <r>
          <rPr>
            <sz val="8"/>
            <color indexed="81"/>
            <rFont val="Tahoma"/>
            <family val="2"/>
          </rPr>
          <t xml:space="preserve">
</t>
        </r>
        <r>
          <rPr>
            <sz val="8"/>
            <color indexed="10"/>
            <rFont val="Tahoma"/>
            <family val="2"/>
          </rPr>
          <t>d##a##</t>
        </r>
        <r>
          <rPr>
            <sz val="8"/>
            <color indexed="81"/>
            <rFont val="Tahoma"/>
            <family val="2"/>
          </rPr>
          <t xml:space="preserve">
presynaptic axon:
a## is axon name and the number matches contact number</t>
        </r>
      </text>
    </comment>
    <comment ref="AY1" authorId="2">
      <text>
        <r>
          <rPr>
            <b/>
            <sz val="8"/>
            <color indexed="81"/>
            <rFont val="Tahoma"/>
            <family val="2"/>
          </rPr>
          <t>Harris, 2004:</t>
        </r>
        <r>
          <rPr>
            <sz val="8"/>
            <color indexed="81"/>
            <rFont val="Tahoma"/>
            <family val="2"/>
          </rPr>
          <t xml:space="preserve">
</t>
        </r>
        <r>
          <rPr>
            <sz val="8"/>
            <color indexed="10"/>
            <rFont val="Tahoma"/>
            <family val="2"/>
          </rPr>
          <t>d##a##ssv+</t>
        </r>
        <r>
          <rPr>
            <sz val="8"/>
            <color indexed="81"/>
            <rFont val="Tahoma"/>
            <family val="2"/>
          </rPr>
          <t xml:space="preserve">
stamp each small synaptic vesicle - numbers will increment</t>
        </r>
      </text>
    </comment>
    <comment ref="AZ1" authorId="2">
      <text>
        <r>
          <rPr>
            <b/>
            <sz val="8"/>
            <color indexed="81"/>
            <rFont val="Tahoma"/>
            <family val="2"/>
          </rPr>
          <t>Harris, 2004:</t>
        </r>
        <r>
          <rPr>
            <sz val="8"/>
            <color indexed="81"/>
            <rFont val="Tahoma"/>
            <family val="2"/>
          </rPr>
          <t xml:space="preserve">
</t>
        </r>
        <r>
          <rPr>
            <sz val="8"/>
            <color indexed="10"/>
            <rFont val="Tahoma"/>
            <family val="2"/>
          </rPr>
          <t xml:space="preserve">d##a##mito#
</t>
        </r>
        <r>
          <rPr>
            <sz val="8"/>
            <color indexed="81"/>
            <rFont val="Tahoma"/>
            <family val="2"/>
          </rPr>
          <t xml:space="preserve">mitochondrion in the presynaptic axonal varicosity mito# - if more than one in the varicosity.
</t>
        </r>
        <r>
          <rPr>
            <sz val="8"/>
            <color indexed="10"/>
            <rFont val="Tahoma"/>
            <family val="2"/>
          </rPr>
          <t>empty</t>
        </r>
        <r>
          <rPr>
            <sz val="8"/>
            <color indexed="81"/>
            <rFont val="Tahoma"/>
            <family val="2"/>
          </rPr>
          <t xml:space="preserve"> - no mitochondrion in the varicosity</t>
        </r>
      </text>
    </comment>
    <comment ref="BA1" authorId="2">
      <text>
        <r>
          <rPr>
            <b/>
            <sz val="8"/>
            <color indexed="81"/>
            <rFont val="Tahoma"/>
            <family val="2"/>
          </rPr>
          <t>Harris, 2004:</t>
        </r>
        <r>
          <rPr>
            <sz val="8"/>
            <color indexed="81"/>
            <rFont val="Tahoma"/>
            <family val="2"/>
          </rPr>
          <t xml:space="preserve">
</t>
        </r>
        <r>
          <rPr>
            <sz val="8"/>
            <color indexed="10"/>
            <rFont val="Tahoma"/>
            <family val="2"/>
          </rPr>
          <t>d##a##endo#</t>
        </r>
        <r>
          <rPr>
            <sz val="8"/>
            <color indexed="81"/>
            <rFont val="Tahoma"/>
            <family val="2"/>
          </rPr>
          <t xml:space="preserve">
Endosomal structure in the presynaptic axonal varicosity
</t>
        </r>
        <r>
          <rPr>
            <sz val="8"/>
            <color indexed="10"/>
            <rFont val="Tahoma"/>
            <family val="2"/>
          </rPr>
          <t>#</t>
        </r>
        <r>
          <rPr>
            <sz val="8"/>
            <color indexed="81"/>
            <rFont val="Tahoma"/>
            <family val="2"/>
          </rPr>
          <t xml:space="preserve"> for each type outlined in next column
empty - no endosomal structure</t>
        </r>
      </text>
    </comment>
    <comment ref="BB1" authorId="2">
      <text>
        <r>
          <rPr>
            <b/>
            <sz val="8"/>
            <color indexed="81"/>
            <rFont val="Tahoma"/>
            <family val="2"/>
          </rPr>
          <t>Harris, 2004:</t>
        </r>
        <r>
          <rPr>
            <sz val="8"/>
            <color indexed="81"/>
            <rFont val="Tahoma"/>
            <family val="2"/>
          </rPr>
          <t xml:space="preserve">
cp      - coated pit
cv      - coated vesicle
lv      - large smooth vesicle
tb      - tubule of uniform dia
mvb    - multivesicular body
sv      - small vesicle</t>
        </r>
      </text>
    </comment>
    <comment ref="BC1" authorId="2">
      <text>
        <r>
          <rPr>
            <b/>
            <sz val="8"/>
            <color indexed="81"/>
            <rFont val="Tahoma"/>
            <family val="2"/>
          </rPr>
          <t>Harris, 2004:</t>
        </r>
        <r>
          <rPr>
            <sz val="8"/>
            <color indexed="81"/>
            <rFont val="Tahoma"/>
            <family val="2"/>
          </rPr>
          <t xml:space="preserve">
</t>
        </r>
        <r>
          <rPr>
            <sz val="8"/>
            <color indexed="10"/>
            <rFont val="Tahoma"/>
            <family val="2"/>
          </rPr>
          <t>d##a##dcv#</t>
        </r>
        <r>
          <rPr>
            <sz val="8"/>
            <color indexed="81"/>
            <rFont val="Tahoma"/>
            <family val="2"/>
          </rPr>
          <t xml:space="preserve">
Dense Core Vesicle in the presynaptic axonal varicosity - use circle tool to approximate the circumferance of the vesicle
</t>
        </r>
        <r>
          <rPr>
            <sz val="8"/>
            <color indexed="10"/>
            <rFont val="Tahoma"/>
            <family val="2"/>
          </rPr>
          <t>dcv#</t>
        </r>
        <r>
          <rPr>
            <sz val="8"/>
            <color indexed="81"/>
            <rFont val="Tahoma"/>
            <family val="2"/>
          </rPr>
          <t xml:space="preserve"> - if more than one in the varicosity.
</t>
        </r>
        <r>
          <rPr>
            <sz val="8"/>
            <color indexed="10"/>
            <rFont val="Tahoma"/>
            <family val="2"/>
          </rPr>
          <t>empty</t>
        </r>
        <r>
          <rPr>
            <sz val="8"/>
            <color indexed="81"/>
            <rFont val="Tahoma"/>
            <family val="2"/>
          </rPr>
          <t xml:space="preserve"> - nonoe</t>
        </r>
      </text>
    </comment>
    <comment ref="BD1" authorId="2">
      <text>
        <r>
          <rPr>
            <b/>
            <sz val="8"/>
            <color indexed="81"/>
            <rFont val="Tahoma"/>
            <family val="2"/>
          </rPr>
          <t>Harris, 2004:</t>
        </r>
        <r>
          <rPr>
            <sz val="8"/>
            <color indexed="81"/>
            <rFont val="Tahoma"/>
            <family val="2"/>
          </rPr>
          <t xml:space="preserve">
diameter of DCV
compute from SA of the vesicle - circumferance SA = cir * ST
SA = 2 pi r * ST
SA/(ST*pi) = 2 r = d</t>
        </r>
      </text>
    </comment>
    <comment ref="BE1" authorId="2">
      <text>
        <r>
          <rPr>
            <b/>
            <sz val="8"/>
            <color indexed="81"/>
            <rFont val="Tahoma"/>
            <family val="2"/>
          </rPr>
          <t>Harris, 2004:</t>
        </r>
        <r>
          <rPr>
            <sz val="8"/>
            <color indexed="81"/>
            <rFont val="Tahoma"/>
            <family val="2"/>
          </rPr>
          <t xml:space="preserve">
minimal length from the DCV to the edge of the synaptic active zone defined by the postsynaptic density (PSD) on the presynaptic side.</t>
        </r>
      </text>
    </comment>
    <comment ref="BF1" authorId="2">
      <text>
        <r>
          <rPr>
            <b/>
            <sz val="8"/>
            <color indexed="81"/>
            <rFont val="Tahoma"/>
            <family val="2"/>
          </rPr>
          <t>Harris, 2004:</t>
        </r>
        <r>
          <rPr>
            <sz val="8"/>
            <color indexed="81"/>
            <rFont val="Tahoma"/>
            <family val="2"/>
          </rPr>
          <t xml:space="preserve">
minimal length from the DCV to the plasma membrane (nonsynaptic)</t>
        </r>
      </text>
    </comment>
    <comment ref="BG1" authorId="3">
      <text>
        <r>
          <rPr>
            <b/>
            <sz val="8"/>
            <color indexed="81"/>
            <rFont val="Tahoma"/>
            <family val="2"/>
          </rPr>
          <t>Harris, 2004:
Axon different dendrite multiple synapse bouton</t>
        </r>
        <r>
          <rPr>
            <sz val="8"/>
            <color indexed="81"/>
            <rFont val="Tahoma"/>
            <family val="2"/>
          </rPr>
          <t xml:space="preserve">
n= no
y= yes
inc - incomplete within the series</t>
        </r>
      </text>
    </comment>
    <comment ref="BH1" authorId="0">
      <text>
        <r>
          <rPr>
            <b/>
            <sz val="8"/>
            <color indexed="81"/>
            <rFont val="Tahoma"/>
            <family val="2"/>
          </rPr>
          <t xml:space="preserve">Harris, 2004:
</t>
        </r>
        <r>
          <rPr>
            <sz val="8"/>
            <color indexed="81"/>
            <rFont val="Tahoma"/>
            <family val="2"/>
          </rPr>
          <t>Axon same dendrite multiple synapse bouton
n= no
y= yes
inc - incomplete within the series</t>
        </r>
      </text>
    </comment>
    <comment ref="BI1" authorId="0">
      <text>
        <r>
          <rPr>
            <b/>
            <sz val="8"/>
            <color indexed="81"/>
            <rFont val="Tahoma"/>
            <family val="2"/>
          </rPr>
          <t>Harris, 2004:</t>
        </r>
        <r>
          <rPr>
            <sz val="8"/>
            <color indexed="81"/>
            <rFont val="Tahoma"/>
            <family val="2"/>
          </rPr>
          <t xml:space="preserve">
total number of syns on the bouton
</t>
        </r>
      </text>
    </comment>
    <comment ref="BJ1" authorId="3">
      <text>
        <r>
          <rPr>
            <b/>
            <sz val="8"/>
            <color indexed="81"/>
            <rFont val="Tahoma"/>
            <family val="2"/>
          </rPr>
          <t>Harris, 2004:</t>
        </r>
        <r>
          <rPr>
            <sz val="8"/>
            <color indexed="81"/>
            <rFont val="Tahoma"/>
            <family val="2"/>
          </rPr>
          <t xml:space="preserve">
MSB synapse names:
</t>
        </r>
        <r>
          <rPr>
            <sz val="8"/>
            <color indexed="10"/>
            <rFont val="Tahoma"/>
            <family val="2"/>
          </rPr>
          <t>d##ddmsb##a_z</t>
        </r>
        <r>
          <rPr>
            <sz val="8"/>
            <color indexed="81"/>
            <rFont val="Tahoma"/>
            <family val="2"/>
          </rPr>
          <t xml:space="preserve">
d## - primary dendrite #
</t>
        </r>
        <r>
          <rPr>
            <sz val="8"/>
            <color indexed="10"/>
            <rFont val="Tahoma"/>
            <family val="2"/>
          </rPr>
          <t>ddmsb##</t>
        </r>
        <r>
          <rPr>
            <sz val="8"/>
            <color indexed="81"/>
            <rFont val="Tahoma"/>
            <family val="2"/>
          </rPr>
          <t>= diferent dendrite structure sharing on the MSB, ## matches original protrusion number on the dendrite being traces, letters= &gt; 1 object shares on this MSB
For sdMSBs:</t>
        </r>
        <r>
          <rPr>
            <sz val="8"/>
            <color indexed="10"/>
            <rFont val="Tahoma"/>
            <family val="2"/>
          </rPr>
          <t xml:space="preserve">
d##p##
</t>
        </r>
        <r>
          <rPr>
            <sz val="8"/>
            <color indexed="81"/>
            <rFont val="Tahoma"/>
            <family val="2"/>
          </rPr>
          <t>d## - primary dendrite #</t>
        </r>
        <r>
          <rPr>
            <sz val="8"/>
            <color indexed="10"/>
            <rFont val="Tahoma"/>
            <family val="2"/>
          </rPr>
          <t xml:space="preserve">
p##= protrusion number(s) of the same dendrite</t>
        </r>
      </text>
    </comment>
    <comment ref="BK1" authorId="8">
      <text>
        <r>
          <rPr>
            <b/>
            <sz val="8"/>
            <color indexed="81"/>
            <rFont val="Tahoma"/>
            <family val="2"/>
          </rPr>
          <t>Harris 2004:</t>
        </r>
        <r>
          <rPr>
            <sz val="8"/>
            <color indexed="81"/>
            <rFont val="Tahoma"/>
            <family val="2"/>
          </rPr>
          <t xml:space="preserve">
</t>
        </r>
        <r>
          <rPr>
            <sz val="8"/>
            <color indexed="10"/>
            <rFont val="Tahoma"/>
            <family val="2"/>
          </rPr>
          <t>d##spule##a_y
d## den number
spule## - protrusion ##
a_y - different spinules on same spine</t>
        </r>
      </text>
    </comment>
    <comment ref="BL1" authorId="8">
      <text>
        <r>
          <rPr>
            <b/>
            <sz val="8"/>
            <color indexed="81"/>
            <rFont val="Tahoma"/>
            <family val="2"/>
          </rPr>
          <t>Harris 2004:</t>
        </r>
        <r>
          <rPr>
            <sz val="8"/>
            <color indexed="81"/>
            <rFont val="Tahoma"/>
            <family val="2"/>
          </rPr>
          <t xml:space="preserve">
Identify spinule type by location:
h-pax - spine head to presyn axon
h-nax - sp head to neighboring ax
n-pax - spneck to  pre axon
n-nax - spneck to neighboring axon
h-astro - sphead to astro. proc.
n-astro - spneck to astro. proc.</t>
        </r>
      </text>
    </comment>
    <comment ref="BM1" authorId="8">
      <text>
        <r>
          <rPr>
            <b/>
            <sz val="8"/>
            <color indexed="81"/>
            <rFont val="Tahoma"/>
            <family val="2"/>
          </rPr>
          <t>Harris 2004:</t>
        </r>
        <r>
          <rPr>
            <sz val="8"/>
            <color indexed="81"/>
            <rFont val="Tahoma"/>
            <family val="2"/>
          </rPr>
          <t xml:space="preserve">
Is the spinule coated?
Yes
no
</t>
        </r>
      </text>
    </comment>
    <comment ref="BN1" authorId="8">
      <text>
        <r>
          <rPr>
            <b/>
            <sz val="8"/>
            <color indexed="81"/>
            <rFont val="Tahoma"/>
            <family val="2"/>
          </rPr>
          <t>Harris 2004:</t>
        </r>
        <r>
          <rPr>
            <sz val="8"/>
            <color indexed="81"/>
            <rFont val="Tahoma"/>
            <family val="2"/>
          </rPr>
          <t xml:space="preserve">
location of spinule coat
ce- cyto side of englufing struc.
</t>
        </r>
        <r>
          <rPr>
            <sz val="8"/>
            <color indexed="10"/>
            <rFont val="Tahoma"/>
            <family val="2"/>
          </rPr>
          <t>Other?</t>
        </r>
      </text>
    </comment>
    <comment ref="BO1" authorId="2">
      <text>
        <r>
          <rPr>
            <b/>
            <sz val="8"/>
            <color indexed="81"/>
            <rFont val="Tahoma"/>
            <family val="2"/>
          </rPr>
          <t>Harris, 2004:</t>
        </r>
        <r>
          <rPr>
            <sz val="8"/>
            <color indexed="81"/>
            <rFont val="Tahoma"/>
            <family val="2"/>
          </rPr>
          <t xml:space="preserve">
Is there astrocyte at the synaptic cleft?
yes
no
inc</t>
        </r>
      </text>
    </comment>
    <comment ref="BP1" authorId="0">
      <text>
        <r>
          <rPr>
            <b/>
            <sz val="8"/>
            <color indexed="81"/>
            <rFont val="Tahoma"/>
            <family val="2"/>
          </rPr>
          <t>Harris, 2004:</t>
        </r>
        <r>
          <rPr>
            <sz val="8"/>
            <color indexed="81"/>
            <rFont val="Tahoma"/>
            <family val="2"/>
          </rPr>
          <t xml:space="preserve">
</t>
        </r>
        <r>
          <rPr>
            <sz val="8"/>
            <color indexed="10"/>
            <rFont val="Tahoma"/>
            <family val="2"/>
          </rPr>
          <t>d##astroCL##</t>
        </r>
        <r>
          <rPr>
            <sz val="8"/>
            <color indexed="81"/>
            <rFont val="Tahoma"/>
            <family val="2"/>
          </rPr>
          <t xml:space="preserve">
d## - dendrite number
astroCL## - portion of astrocytic processes at the cleft of a synapse on protrusion ##
</t>
        </r>
      </text>
    </comment>
    <comment ref="BQ1" authorId="10">
      <text>
        <r>
          <rPr>
            <b/>
            <sz val="8"/>
            <color indexed="81"/>
            <rFont val="Tahoma"/>
            <family val="2"/>
          </rPr>
          <t>mwitcher:</t>
        </r>
        <r>
          <rPr>
            <sz val="8"/>
            <color indexed="81"/>
            <rFont val="Tahoma"/>
            <family val="2"/>
          </rPr>
          <t xml:space="preserve">
Measure Flat area of the Astro at the synaptic cleft edges.  DO NOT include pre/post synaptic surfaces of the cleft.
</t>
        </r>
      </text>
    </comment>
    <comment ref="BR1" authorId="10">
      <text>
        <r>
          <rPr>
            <b/>
            <sz val="8"/>
            <color indexed="81"/>
            <rFont val="Tahoma"/>
            <family val="2"/>
          </rPr>
          <t>mwitcher:</t>
        </r>
        <r>
          <rPr>
            <sz val="8"/>
            <color indexed="81"/>
            <rFont val="Tahoma"/>
            <family val="2"/>
          </rPr>
          <t xml:space="preserve">
Measure Flat area of the synaptic cleft edges, where NT could escape.  DO NOT include pre/post synaptic surfaces of the cleft.
</t>
        </r>
      </text>
    </comment>
    <comment ref="BS1" authorId="2">
      <text>
        <r>
          <rPr>
            <b/>
            <sz val="8"/>
            <color indexed="81"/>
            <rFont val="Tahoma"/>
            <family val="2"/>
          </rPr>
          <t>Harris, 2004:</t>
        </r>
        <r>
          <rPr>
            <sz val="8"/>
            <color indexed="81"/>
            <rFont val="Tahoma"/>
            <family val="2"/>
          </rPr>
          <t xml:space="preserve">
compute percentage of the synaptic cleft opening that has astrocytic process along it.
measure interface Surface Area (SA) or FA - if some of it is cut enface at the edges of the cleft where it opens to Extracellular space.</t>
        </r>
      </text>
    </comment>
    <comment ref="BT1" authorId="2">
      <text>
        <r>
          <rPr>
            <b/>
            <sz val="8"/>
            <color indexed="81"/>
            <rFont val="Tahoma"/>
            <family val="2"/>
          </rPr>
          <t>Harris, 2004:</t>
        </r>
        <r>
          <rPr>
            <sz val="8"/>
            <color indexed="81"/>
            <rFont val="Tahoma"/>
            <family val="2"/>
          </rPr>
          <t xml:space="preserve">
Is there astrocyte along the presynaptic axonal bouton?
yes
no
inc</t>
        </r>
      </text>
    </comment>
    <comment ref="BU1" authorId="0">
      <text>
        <r>
          <rPr>
            <b/>
            <sz val="8"/>
            <color indexed="81"/>
            <rFont val="Tahoma"/>
            <family val="2"/>
          </rPr>
          <t>Harris, 2004:</t>
        </r>
        <r>
          <rPr>
            <sz val="8"/>
            <color indexed="81"/>
            <rFont val="Tahoma"/>
            <family val="2"/>
          </rPr>
          <t xml:space="preserve">
</t>
        </r>
        <r>
          <rPr>
            <sz val="8"/>
            <color indexed="10"/>
            <rFont val="Tahoma"/>
            <family val="2"/>
          </rPr>
          <t>d##astropre##</t>
        </r>
        <r>
          <rPr>
            <sz val="8"/>
            <color indexed="81"/>
            <rFont val="Tahoma"/>
            <family val="2"/>
          </rPr>
          <t xml:space="preserve">
d## - dendrite number
astropre## - portion of astrocytic processes behind cleft on the axonal bouton of a synapse on protrusion ##
</t>
        </r>
      </text>
    </comment>
    <comment ref="BV1" authorId="10">
      <text>
        <r>
          <rPr>
            <b/>
            <sz val="8"/>
            <color indexed="81"/>
            <rFont val="Tahoma"/>
            <family val="2"/>
          </rPr>
          <t>mwitcher:</t>
        </r>
        <r>
          <rPr>
            <sz val="8"/>
            <color indexed="81"/>
            <rFont val="Tahoma"/>
            <family val="2"/>
          </rPr>
          <t xml:space="preserve">
This is flat area measurement of the presynaptic axonal varicosity for the named protrusion
</t>
        </r>
      </text>
    </comment>
    <comment ref="BW1" authorId="2">
      <text>
        <r>
          <rPr>
            <b/>
            <sz val="8"/>
            <color indexed="81"/>
            <rFont val="Tahoma"/>
            <family val="2"/>
          </rPr>
          <t>Harris, 2004:</t>
        </r>
        <r>
          <rPr>
            <sz val="8"/>
            <color indexed="81"/>
            <rFont val="Tahoma"/>
            <family val="2"/>
          </rPr>
          <t xml:space="preserve">
compute percentage of the bouton surface area has astrocytic process
measure interface Surface Area (SA) or FA - if some of it is cut enface.</t>
        </r>
      </text>
    </comment>
    <comment ref="BX1" authorId="2">
      <text>
        <r>
          <rPr>
            <b/>
            <sz val="8"/>
            <color indexed="81"/>
            <rFont val="Tahoma"/>
            <family val="2"/>
          </rPr>
          <t>Harris, 2004:</t>
        </r>
        <r>
          <rPr>
            <sz val="8"/>
            <color indexed="81"/>
            <rFont val="Tahoma"/>
            <family val="2"/>
          </rPr>
          <t xml:space="preserve">
Is there astrocyte along the surface area of the postsynaptic structure?
yes
no
inc</t>
        </r>
      </text>
    </comment>
    <comment ref="BY1" authorId="10">
      <text>
        <r>
          <rPr>
            <b/>
            <sz val="8"/>
            <color indexed="81"/>
            <rFont val="Tahoma"/>
            <family val="2"/>
          </rPr>
          <t>mwitcher:</t>
        </r>
        <r>
          <rPr>
            <sz val="8"/>
            <color indexed="81"/>
            <rFont val="Tahoma"/>
            <family val="2"/>
          </rPr>
          <t xml:space="preserve">
d##astropost##
d## - dendrite number
astropost## - portion of astrocytic processes behind cleft on the dendriticspine head or neck of a synapse on protrusion ##
</t>
        </r>
      </text>
    </comment>
    <comment ref="BZ1" authorId="10">
      <text>
        <r>
          <rPr>
            <b/>
            <sz val="8"/>
            <color indexed="81"/>
            <rFont val="Tahoma"/>
            <family val="2"/>
          </rPr>
          <t>mwitcher:</t>
        </r>
        <r>
          <rPr>
            <sz val="8"/>
            <color indexed="81"/>
            <rFont val="Tahoma"/>
            <family val="2"/>
          </rPr>
          <t xml:space="preserve">
This is flat area measurement of the postsynaptic spine head/neck for the named protrusion </t>
        </r>
      </text>
    </comment>
    <comment ref="CA1" authorId="2">
      <text>
        <r>
          <rPr>
            <b/>
            <sz val="8"/>
            <color indexed="81"/>
            <rFont val="Tahoma"/>
            <family val="2"/>
          </rPr>
          <t>Harris, 2004:</t>
        </r>
        <r>
          <rPr>
            <sz val="8"/>
            <color indexed="81"/>
            <rFont val="Tahoma"/>
            <family val="2"/>
          </rPr>
          <t xml:space="preserve">
compute percentage of the postsynatpic surface area has astrocytic process along it.
measure interface Surface Area (SA) or FA - if some of it is cut enface.</t>
        </r>
      </text>
    </comment>
    <comment ref="A2" authorId="11">
      <text>
        <r>
          <rPr>
            <b/>
            <sz val="8"/>
            <color indexed="81"/>
            <rFont val="Tahoma"/>
            <family val="2"/>
          </rPr>
          <t>Harris, Jul2004:</t>
        </r>
        <r>
          <rPr>
            <sz val="8"/>
            <color indexed="81"/>
            <rFont val="Tahoma"/>
            <family val="2"/>
          </rPr>
          <t xml:space="preserve">
Dendrite name
d##
</t>
        </r>
      </text>
    </comment>
    <comment ref="A3" authorId="11">
      <text>
        <r>
          <rPr>
            <b/>
            <sz val="8"/>
            <color indexed="81"/>
            <rFont val="Tahoma"/>
            <family val="2"/>
          </rPr>
          <t>Harris, Jul2004:</t>
        </r>
        <r>
          <rPr>
            <sz val="8"/>
            <color indexed="81"/>
            <rFont val="Tahoma"/>
            <family val="2"/>
          </rPr>
          <t xml:space="preserve">
study name
</t>
        </r>
      </text>
    </comment>
    <comment ref="A4" authorId="11">
      <text>
        <r>
          <rPr>
            <b/>
            <sz val="8"/>
            <color indexed="81"/>
            <rFont val="Tahoma"/>
            <family val="2"/>
          </rPr>
          <t>Harris, Jul2004:</t>
        </r>
        <r>
          <rPr>
            <sz val="8"/>
            <color indexed="81"/>
            <rFont val="Tahoma"/>
            <family val="2"/>
          </rPr>
          <t xml:space="preserve">
initials of people performing the reconstructions
</t>
        </r>
      </text>
    </comment>
    <comment ref="A5" authorId="11">
      <text>
        <r>
          <rPr>
            <b/>
            <sz val="8"/>
            <color indexed="81"/>
            <rFont val="Tahoma"/>
            <family val="2"/>
          </rPr>
          <t>Harris, Jul2004:</t>
        </r>
        <r>
          <rPr>
            <sz val="8"/>
            <color indexed="81"/>
            <rFont val="Tahoma"/>
            <family val="2"/>
          </rPr>
          <t xml:space="preserve">
Dates of dendrite analyses</t>
        </r>
      </text>
    </comment>
    <comment ref="A6" authorId="11">
      <text>
        <r>
          <rPr>
            <b/>
            <sz val="8"/>
            <color indexed="81"/>
            <rFont val="Tahoma"/>
            <family val="2"/>
          </rPr>
          <t>Harris, Jul2004:</t>
        </r>
        <r>
          <rPr>
            <sz val="8"/>
            <color indexed="81"/>
            <rFont val="Tahoma"/>
            <family val="2"/>
          </rPr>
          <t xml:space="preserve">
series code name
</t>
        </r>
      </text>
    </comment>
    <comment ref="A7" authorId="0">
      <text>
        <r>
          <rPr>
            <b/>
            <sz val="8"/>
            <color indexed="81"/>
            <rFont val="Tahoma"/>
            <family val="2"/>
          </rPr>
          <t>Harris, Jul2004:</t>
        </r>
        <r>
          <rPr>
            <sz val="8"/>
            <color indexed="81"/>
            <rFont val="Tahoma"/>
            <family val="2"/>
          </rPr>
          <t xml:space="preserve">
Once analysis is complete, provide the decoded information below</t>
        </r>
      </text>
    </comment>
    <comment ref="A8" authorId="0">
      <text>
        <r>
          <rPr>
            <b/>
            <sz val="8"/>
            <color indexed="81"/>
            <rFont val="Tahoma"/>
            <family val="2"/>
          </rPr>
          <t>Harris, Jul2004:</t>
        </r>
        <r>
          <rPr>
            <sz val="8"/>
            <color indexed="81"/>
            <rFont val="Tahoma"/>
            <family val="2"/>
          </rPr>
          <t xml:space="preserve">
experiment number</t>
        </r>
      </text>
    </comment>
    <comment ref="A9" authorId="0">
      <text>
        <r>
          <rPr>
            <b/>
            <sz val="8"/>
            <color indexed="81"/>
            <rFont val="Tahoma"/>
            <family val="2"/>
          </rPr>
          <t>Harris, Jul2004:</t>
        </r>
        <r>
          <rPr>
            <sz val="8"/>
            <color indexed="81"/>
            <rFont val="Tahoma"/>
            <family val="2"/>
          </rPr>
          <t xml:space="preserve">
Experimental condition
</t>
        </r>
      </text>
    </comment>
    <comment ref="A10" authorId="8">
      <text>
        <r>
          <rPr>
            <b/>
            <sz val="8"/>
            <color indexed="81"/>
            <rFont val="Tahoma"/>
            <family val="2"/>
          </rPr>
          <t>Harris 2004:</t>
        </r>
        <r>
          <rPr>
            <sz val="8"/>
            <color indexed="81"/>
            <rFont val="Tahoma"/>
            <family val="2"/>
          </rPr>
          <t xml:space="preserve">
See comments on those with a pink fill and do what is in the comment.</t>
        </r>
      </text>
    </comment>
  </commentList>
</comments>
</file>

<file path=xl/sharedStrings.xml><?xml version="1.0" encoding="utf-8"?>
<sst xmlns="http://schemas.openxmlformats.org/spreadsheetml/2006/main" count="4821" uniqueCount="2422">
  <si>
    <t>mito1</t>
  </si>
  <si>
    <t>mito2</t>
  </si>
  <si>
    <t>mito3</t>
  </si>
  <si>
    <t>mito4</t>
  </si>
  <si>
    <t>mito5</t>
  </si>
  <si>
    <t>mito6</t>
  </si>
  <si>
    <t>mito7</t>
  </si>
  <si>
    <t>mito8</t>
  </si>
  <si>
    <t>mito9</t>
  </si>
  <si>
    <t>mito10</t>
  </si>
  <si>
    <t>mito11</t>
  </si>
  <si>
    <t>average</t>
  </si>
  <si>
    <t>Features/flaws</t>
  </si>
  <si>
    <t>stand dev</t>
  </si>
  <si>
    <t>ID</t>
  </si>
  <si>
    <t>Study</t>
  </si>
  <si>
    <t>MN</t>
  </si>
  <si>
    <t>meaSect</t>
  </si>
  <si>
    <t>Dia</t>
  </si>
  <si>
    <t>ST</t>
  </si>
  <si>
    <t>amt1st</t>
  </si>
  <si>
    <t>1stSECT</t>
  </si>
  <si>
    <t>lastSect</t>
  </si>
  <si>
    <t>amtlast</t>
  </si>
  <si>
    <t>CODE</t>
  </si>
  <si>
    <t>Dates</t>
  </si>
  <si>
    <t>DECODE</t>
  </si>
  <si>
    <t>ASpre</t>
  </si>
  <si>
    <t>ASpost</t>
  </si>
  <si>
    <t>INITIALS</t>
  </si>
  <si>
    <t>Exp</t>
  </si>
  <si>
    <t>Cond</t>
  </si>
  <si>
    <t>DenLeng</t>
  </si>
  <si>
    <t>ShPRct</t>
  </si>
  <si>
    <t>DenSects</t>
  </si>
  <si>
    <t>ShPRorig</t>
  </si>
  <si>
    <t>ShPR</t>
  </si>
  <si>
    <t>first</t>
  </si>
  <si>
    <t>last</t>
  </si>
  <si>
    <t>Axon</t>
  </si>
  <si>
    <t>Axmito</t>
  </si>
  <si>
    <t>AxSynNUM</t>
  </si>
  <si>
    <t>AXmsbSYN</t>
  </si>
  <si>
    <t>AXsdMSB</t>
  </si>
  <si>
    <t>ASprepct</t>
  </si>
  <si>
    <t>ASpostpct</t>
  </si>
  <si>
    <t>ProtOrig</t>
  </si>
  <si>
    <t>ProtType</t>
  </si>
  <si>
    <t>ProtPR</t>
  </si>
  <si>
    <t>ProtPRst</t>
  </si>
  <si>
    <t>ProtPRct</t>
  </si>
  <si>
    <t>DenName</t>
  </si>
  <si>
    <t>z1</t>
  </si>
  <si>
    <t>z2</t>
  </si>
  <si>
    <t>z3</t>
  </si>
  <si>
    <t>zmore</t>
  </si>
  <si>
    <t>linProtNN</t>
  </si>
  <si>
    <t>cytProtNN</t>
  </si>
  <si>
    <t>ProtLen</t>
  </si>
  <si>
    <t>ProtLenSyn</t>
  </si>
  <si>
    <t>CONtype</t>
  </si>
  <si>
    <t>AxEndoType</t>
  </si>
  <si>
    <t>AxEndo</t>
  </si>
  <si>
    <t>ShEndo</t>
  </si>
  <si>
    <t>ShEndoType</t>
  </si>
  <si>
    <t>ProtName</t>
  </si>
  <si>
    <t>AxDCV</t>
  </si>
  <si>
    <t>AxDCVdia</t>
  </si>
  <si>
    <t>AxDCVpsd</t>
  </si>
  <si>
    <t>AxDCVpm</t>
  </si>
  <si>
    <t>Axssv</t>
  </si>
  <si>
    <t>AxddMSB</t>
  </si>
  <si>
    <t>AScleft</t>
  </si>
  <si>
    <t>ASclPCT</t>
  </si>
  <si>
    <t>ASclName</t>
  </si>
  <si>
    <t>ASpreName</t>
  </si>
  <si>
    <t>dates</t>
  </si>
  <si>
    <t>Objects in 3D</t>
  </si>
  <si>
    <t>file path location</t>
  </si>
  <si>
    <t>Total Sects</t>
  </si>
  <si>
    <t>Sect number</t>
  </si>
  <si>
    <t>focus</t>
  </si>
  <si>
    <t>Choose Central</t>
  </si>
  <si>
    <t>item done</t>
  </si>
  <si>
    <r>
      <t>Measure mito for Section Thickness Determination (</t>
    </r>
    <r>
      <rPr>
        <i/>
        <sz val="11"/>
        <rFont val="Arial"/>
        <family val="2"/>
      </rPr>
      <t>ST table</t>
    </r>
    <r>
      <rPr>
        <sz val="11"/>
        <rFont val="Arial"/>
        <family val="2"/>
      </rPr>
      <t>)</t>
    </r>
  </si>
  <si>
    <t>Object</t>
  </si>
  <si>
    <t>Start</t>
  </si>
  <si>
    <t xml:space="preserve"> End</t>
  </si>
  <si>
    <t>Type</t>
  </si>
  <si>
    <t xml:space="preserve"> Orient</t>
  </si>
  <si>
    <t>totsects</t>
  </si>
  <si>
    <t>dia</t>
  </si>
  <si>
    <t>Mtnum</t>
  </si>
  <si>
    <t>Who trace</t>
  </si>
  <si>
    <t>Perform PSD area calculations (PSDs) and enter to (D#)</t>
  </si>
  <si>
    <t>Prepare tables for Statistica Anova table (STAT#)</t>
  </si>
  <si>
    <t>Choose "central section" (Cent)</t>
  </si>
  <si>
    <t xml:space="preserve">Choose Dendrites for Analysis (Danal) - Initials here = Person assigned to trace </t>
  </si>
  <si>
    <t>Dendrite Analysis (Table to enter data)</t>
  </si>
  <si>
    <t>Trace fully the dendrite and protrusions (D#)</t>
  </si>
  <si>
    <t>Spinule</t>
  </si>
  <si>
    <t>Spnltype</t>
  </si>
  <si>
    <t>Spnlcoat</t>
  </si>
  <si>
    <t>SpnlcoatLC</t>
  </si>
  <si>
    <t>Align the series.</t>
  </si>
  <si>
    <t>Enter Prot origins</t>
  </si>
  <si>
    <t>Decode:</t>
  </si>
  <si>
    <t>qntCONfa</t>
  </si>
  <si>
    <t>CON3Dname</t>
  </si>
  <si>
    <t>CONFAname</t>
  </si>
  <si>
    <t>Notes:</t>
  </si>
  <si>
    <t>backup traces</t>
  </si>
  <si>
    <t>Trace contacts (D#) and enter protrusion types</t>
  </si>
  <si>
    <t>Find good example PR (exPR) - list section number here</t>
  </si>
  <si>
    <t>Stamp PR with names and enter PR data for spines and shaft</t>
  </si>
  <si>
    <t>Measure linProtNN - nearest neighbor distances between complete spines (D#) Zlengths</t>
  </si>
  <si>
    <r>
      <t xml:space="preserve">First Calibrate and set pixel size for whole series; Calibration grid square length = 0.463 </t>
    </r>
    <r>
      <rPr>
        <sz val="11"/>
        <rFont val="Symbol"/>
        <family val="1"/>
        <charset val="2"/>
      </rPr>
      <t>m</t>
    </r>
    <r>
      <rPr>
        <sz val="11"/>
        <rFont val="Arial"/>
        <family val="2"/>
      </rPr>
      <t>m (option 2 - Calibrate - RECONSTRUCT).</t>
    </r>
  </si>
  <si>
    <t>ASclFA</t>
  </si>
  <si>
    <t>ASclNoAstroFA</t>
  </si>
  <si>
    <t>AxpreFA</t>
  </si>
  <si>
    <t>ASpostName</t>
  </si>
  <si>
    <t>ProtpostFA</t>
  </si>
  <si>
    <t>SERname</t>
  </si>
  <si>
    <t>Endo</t>
  </si>
  <si>
    <t>EndoNAMe</t>
  </si>
  <si>
    <t>Endotype</t>
  </si>
  <si>
    <t>Endoloc</t>
  </si>
  <si>
    <t>SCdist</t>
  </si>
  <si>
    <t>Dendrite</t>
  </si>
  <si>
    <t>SurfArea</t>
  </si>
  <si>
    <t>FiloLength</t>
  </si>
  <si>
    <t>CONname</t>
  </si>
  <si>
    <t>AstroCleft</t>
  </si>
  <si>
    <t>Axon w/Ves</t>
  </si>
  <si>
    <t>Axon w/o Ves</t>
  </si>
  <si>
    <t>Dendrite Shaft</t>
  </si>
  <si>
    <t>Dendrite Prot</t>
  </si>
  <si>
    <t>Astro</t>
  </si>
  <si>
    <t>Other/No ID</t>
  </si>
  <si>
    <t>Total</t>
  </si>
  <si>
    <t>Ax w/Ves %</t>
  </si>
  <si>
    <t>Ax w/o Ves %</t>
  </si>
  <si>
    <t>Shaft %</t>
  </si>
  <si>
    <t>Prot %</t>
  </si>
  <si>
    <t>Astro %</t>
  </si>
  <si>
    <t>Other %</t>
  </si>
  <si>
    <t>Ax w/V/um</t>
  </si>
  <si>
    <t>Ax w/o V/um</t>
  </si>
  <si>
    <t>Shaft/um</t>
  </si>
  <si>
    <t>Prot/um</t>
  </si>
  <si>
    <t>Astro/um</t>
  </si>
  <si>
    <t>Other/um</t>
  </si>
  <si>
    <t>Ax w/V/um2</t>
  </si>
  <si>
    <t>Ax w/o V/um2</t>
  </si>
  <si>
    <t>Shaft/um2</t>
  </si>
  <si>
    <t>Prot/um2</t>
  </si>
  <si>
    <t>Astro/um2</t>
  </si>
  <si>
    <t>Other/um2</t>
  </si>
  <si>
    <t>Percentage</t>
  </si>
  <si>
    <t>Average</t>
  </si>
  <si>
    <t>Per micron</t>
  </si>
  <si>
    <t>St. Error</t>
  </si>
  <si>
    <r>
      <t>Per um</t>
    </r>
    <r>
      <rPr>
        <vertAlign val="superscript"/>
        <sz val="10"/>
        <rFont val="Arial"/>
        <family val="2"/>
      </rPr>
      <t>2</t>
    </r>
    <r>
      <rPr>
        <sz val="10"/>
        <rFont val="Arial"/>
        <family val="2"/>
      </rPr>
      <t xml:space="preserve"> (SA)</t>
    </r>
  </si>
  <si>
    <t>ProtHeadDia</t>
  </si>
  <si>
    <t>Study name: 2 hour adult LTP</t>
  </si>
  <si>
    <t>Series Code:  JB023new</t>
  </si>
  <si>
    <t>JB023new</t>
  </si>
  <si>
    <t>2 hour LTP</t>
  </si>
  <si>
    <t>JNB</t>
  </si>
  <si>
    <t>5</t>
  </si>
  <si>
    <t>37</t>
  </si>
  <si>
    <t>49</t>
  </si>
  <si>
    <t>57</t>
  </si>
  <si>
    <t>73</t>
  </si>
  <si>
    <t>84</t>
  </si>
  <si>
    <t>107</t>
  </si>
  <si>
    <t>116</t>
  </si>
  <si>
    <t>130</t>
  </si>
  <si>
    <t>146</t>
  </si>
  <si>
    <t>161</t>
  </si>
  <si>
    <t>Good</t>
  </si>
  <si>
    <t>Lead blobs</t>
  </si>
  <si>
    <t>Dirt</t>
  </si>
  <si>
    <t>Central section</t>
  </si>
  <si>
    <t>D01</t>
  </si>
  <si>
    <t>D02</t>
  </si>
  <si>
    <t>D03</t>
  </si>
  <si>
    <t>D04</t>
  </si>
  <si>
    <t>D05</t>
  </si>
  <si>
    <t>D06</t>
  </si>
  <si>
    <t>D07</t>
  </si>
  <si>
    <t>D08</t>
  </si>
  <si>
    <t>D09</t>
  </si>
  <si>
    <t>Branch</t>
  </si>
  <si>
    <t>Near edge of section</t>
  </si>
  <si>
    <t>spy</t>
  </si>
  <si>
    <t>x/ob</t>
  </si>
  <si>
    <t>D10</t>
  </si>
  <si>
    <t>18, 17, 18</t>
  </si>
  <si>
    <t>19, 17, 21</t>
  </si>
  <si>
    <t>11, 15, 12</t>
  </si>
  <si>
    <t>13, 11, 12</t>
  </si>
  <si>
    <t>37, 32, 32</t>
  </si>
  <si>
    <t>16, 16, 14</t>
  </si>
  <si>
    <t>d01</t>
  </si>
  <si>
    <t>2 hour adult LTP</t>
  </si>
  <si>
    <t>d01p01</t>
  </si>
  <si>
    <t>d01p02</t>
  </si>
  <si>
    <t>d01p03</t>
  </si>
  <si>
    <t>d01p04</t>
  </si>
  <si>
    <t>d01p05</t>
  </si>
  <si>
    <t>d01p06</t>
  </si>
  <si>
    <t>d01p07</t>
  </si>
  <si>
    <t>d01p08</t>
  </si>
  <si>
    <t>d01p09</t>
  </si>
  <si>
    <t>d01p10</t>
  </si>
  <si>
    <t>d01p11</t>
  </si>
  <si>
    <t>d01p12</t>
  </si>
  <si>
    <t>d01p13</t>
  </si>
  <si>
    <t>d01p14</t>
  </si>
  <si>
    <t>d01p15</t>
  </si>
  <si>
    <t>d01p16</t>
  </si>
  <si>
    <t>d01p17</t>
  </si>
  <si>
    <t>d01p18</t>
  </si>
  <si>
    <t>d01p19</t>
  </si>
  <si>
    <t>d01p20</t>
  </si>
  <si>
    <t>d01p21</t>
  </si>
  <si>
    <t>d01p22</t>
  </si>
  <si>
    <t>d01p23</t>
  </si>
  <si>
    <t>d01p24</t>
  </si>
  <si>
    <t>d01p25</t>
  </si>
  <si>
    <t>d01p26</t>
  </si>
  <si>
    <t>d01p27</t>
  </si>
  <si>
    <t>d01p28</t>
  </si>
  <si>
    <t>d01p29</t>
  </si>
  <si>
    <t>d01p30</t>
  </si>
  <si>
    <t>m</t>
  </si>
  <si>
    <t>t</t>
  </si>
  <si>
    <t>bt</t>
  </si>
  <si>
    <t>d01p31</t>
  </si>
  <si>
    <t>d01p32</t>
  </si>
  <si>
    <t>d01p33</t>
  </si>
  <si>
    <t>d01p34</t>
  </si>
  <si>
    <t>d01p35</t>
  </si>
  <si>
    <t>d01p36</t>
  </si>
  <si>
    <t>d01p37</t>
  </si>
  <si>
    <t>d01p38</t>
  </si>
  <si>
    <t>d01p39</t>
  </si>
  <si>
    <t>d01p40</t>
  </si>
  <si>
    <t>d01p41</t>
  </si>
  <si>
    <t>d01p42</t>
  </si>
  <si>
    <t>d01p43</t>
  </si>
  <si>
    <t>d01p44</t>
  </si>
  <si>
    <t>sh</t>
  </si>
  <si>
    <t>d01c01</t>
  </si>
  <si>
    <t>d01cfa01</t>
  </si>
  <si>
    <t>d01c02</t>
  </si>
  <si>
    <t>d01cfa02</t>
  </si>
  <si>
    <t>d01c03</t>
  </si>
  <si>
    <t>d01cfa03</t>
  </si>
  <si>
    <t>d01c04</t>
  </si>
  <si>
    <t>d01cfa04</t>
  </si>
  <si>
    <t>d01c05</t>
  </si>
  <si>
    <t>d01cfa05</t>
  </si>
  <si>
    <t>d01c06</t>
  </si>
  <si>
    <t>d01cfa06</t>
  </si>
  <si>
    <t>d01c07</t>
  </si>
  <si>
    <t>d01cfa07</t>
  </si>
  <si>
    <t>d01c08</t>
  </si>
  <si>
    <t>d01cfa08</t>
  </si>
  <si>
    <t>d01c09</t>
  </si>
  <si>
    <t>d01cfa09</t>
  </si>
  <si>
    <t>d01c10</t>
  </si>
  <si>
    <t>d01cfa10</t>
  </si>
  <si>
    <t>d01c11</t>
  </si>
  <si>
    <t>d01cfa11</t>
  </si>
  <si>
    <t>d01c12</t>
  </si>
  <si>
    <t>d01cfa12</t>
  </si>
  <si>
    <t>d01c14</t>
  </si>
  <si>
    <t>d01cfa14</t>
  </si>
  <si>
    <t>d01c15</t>
  </si>
  <si>
    <t>d01cfa15</t>
  </si>
  <si>
    <t>d01c16</t>
  </si>
  <si>
    <t>d01cfa16</t>
  </si>
  <si>
    <t>d01c17</t>
  </si>
  <si>
    <t>d01cfa17</t>
  </si>
  <si>
    <t>d01c18</t>
  </si>
  <si>
    <t>d01cfa18</t>
  </si>
  <si>
    <t>d01c19</t>
  </si>
  <si>
    <t>d01cfa19</t>
  </si>
  <si>
    <t>d01c20</t>
  </si>
  <si>
    <t>d01cfa20</t>
  </si>
  <si>
    <t>d01c21</t>
  </si>
  <si>
    <t>d01cfa21</t>
  </si>
  <si>
    <t>d01c22</t>
  </si>
  <si>
    <t>d01cfa22</t>
  </si>
  <si>
    <t>d01c23</t>
  </si>
  <si>
    <t>d01cfa23</t>
  </si>
  <si>
    <t>d01c24</t>
  </si>
  <si>
    <t>d01cfa24</t>
  </si>
  <si>
    <t>d01c25</t>
  </si>
  <si>
    <t>d01cfa25</t>
  </si>
  <si>
    <t>d01c26</t>
  </si>
  <si>
    <t>d01cfa26</t>
  </si>
  <si>
    <t>d01c27</t>
  </si>
  <si>
    <t>d01cfa27</t>
  </si>
  <si>
    <t>d01c28</t>
  </si>
  <si>
    <t>d01cfa28</t>
  </si>
  <si>
    <t>d01c29</t>
  </si>
  <si>
    <t>d01cfa29</t>
  </si>
  <si>
    <t>d01c30</t>
  </si>
  <si>
    <t>d01cfa30</t>
  </si>
  <si>
    <t>d01c31</t>
  </si>
  <si>
    <t>d01cfa31</t>
  </si>
  <si>
    <t>d01c32</t>
  </si>
  <si>
    <t>d01cfa32</t>
  </si>
  <si>
    <t>d01c34</t>
  </si>
  <si>
    <t>d01cfa34</t>
  </si>
  <si>
    <t>d01c35</t>
  </si>
  <si>
    <t>d01cfa35</t>
  </si>
  <si>
    <t>d01c36</t>
  </si>
  <si>
    <t>d01cfa36</t>
  </si>
  <si>
    <t>d01c37</t>
  </si>
  <si>
    <t>d01cfa37</t>
  </si>
  <si>
    <t>d01c38</t>
  </si>
  <si>
    <t>d01cfa38</t>
  </si>
  <si>
    <t>d01c39</t>
  </si>
  <si>
    <t>d01cfa39</t>
  </si>
  <si>
    <t>d01c41</t>
  </si>
  <si>
    <t>d01cfa41</t>
  </si>
  <si>
    <t>d01c42</t>
  </si>
  <si>
    <t>d01cfa42</t>
  </si>
  <si>
    <t>d01c43</t>
  </si>
  <si>
    <t>d01cfa43</t>
  </si>
  <si>
    <t>d01c44</t>
  </si>
  <si>
    <t>d01cfa44</t>
  </si>
  <si>
    <t>d01c13a</t>
  </si>
  <si>
    <t>d01cfa13a</t>
  </si>
  <si>
    <t>d01c13b</t>
  </si>
  <si>
    <t>d01cfa13b</t>
  </si>
  <si>
    <t>mac</t>
  </si>
  <si>
    <t>perf</t>
  </si>
  <si>
    <t>sym</t>
  </si>
  <si>
    <t>d01c40a</t>
  </si>
  <si>
    <t>d01cfa40a</t>
  </si>
  <si>
    <t>d01c40b</t>
  </si>
  <si>
    <t>d01cfa40b</t>
  </si>
  <si>
    <t>d01p45</t>
  </si>
  <si>
    <t>d01p46</t>
  </si>
  <si>
    <t>inc</t>
  </si>
  <si>
    <t>d01c45</t>
  </si>
  <si>
    <t>d01cfa45</t>
  </si>
  <si>
    <t>d01c46</t>
  </si>
  <si>
    <t>d01cfa46</t>
  </si>
  <si>
    <t>d01rb01</t>
  </si>
  <si>
    <t>d01rh01</t>
  </si>
  <si>
    <t>d01rs01</t>
  </si>
  <si>
    <t>d01rb06</t>
  </si>
  <si>
    <t>d01rs02</t>
  </si>
  <si>
    <t>d01rb13</t>
  </si>
  <si>
    <t>d01rb20</t>
  </si>
  <si>
    <t>d01rb23</t>
  </si>
  <si>
    <t>d01rs03</t>
  </si>
  <si>
    <t>d01rb27</t>
  </si>
  <si>
    <t>d01c33a</t>
  </si>
  <si>
    <t>d01cfa33a</t>
  </si>
  <si>
    <t>d01c33b</t>
  </si>
  <si>
    <t>d01cfa33b</t>
  </si>
  <si>
    <t>d01rn40</t>
  </si>
  <si>
    <t>d01rs04</t>
  </si>
  <si>
    <t>d01rb43</t>
  </si>
  <si>
    <t>d01rs05</t>
  </si>
  <si>
    <t>d01p47</t>
  </si>
  <si>
    <t>d01c47</t>
  </si>
  <si>
    <t>d01cfa47</t>
  </si>
  <si>
    <t>d01rh47</t>
  </si>
  <si>
    <t>Total:</t>
  </si>
  <si>
    <t>d02</t>
  </si>
  <si>
    <t>d02p01</t>
  </si>
  <si>
    <t>d02p02</t>
  </si>
  <si>
    <t>d02p03</t>
  </si>
  <si>
    <t>d02p04</t>
  </si>
  <si>
    <t>d02p05</t>
  </si>
  <si>
    <t>d02p06</t>
  </si>
  <si>
    <t>d02p07</t>
  </si>
  <si>
    <t>d02p08</t>
  </si>
  <si>
    <t>d02p09</t>
  </si>
  <si>
    <t>d02p10</t>
  </si>
  <si>
    <t>d02p11</t>
  </si>
  <si>
    <t>d02p12</t>
  </si>
  <si>
    <t>d02p13</t>
  </si>
  <si>
    <t>d02p14</t>
  </si>
  <si>
    <t>d02p15</t>
  </si>
  <si>
    <t>d02p16</t>
  </si>
  <si>
    <t>d02p17</t>
  </si>
  <si>
    <t>d02p18</t>
  </si>
  <si>
    <t>d02p19</t>
  </si>
  <si>
    <t>d02p20</t>
  </si>
  <si>
    <t>d02p21</t>
  </si>
  <si>
    <t>d02p22</t>
  </si>
  <si>
    <t>d02p23</t>
  </si>
  <si>
    <t>d02p24</t>
  </si>
  <si>
    <t>d02p25</t>
  </si>
  <si>
    <t>d02p26</t>
  </si>
  <si>
    <t>d02p27</t>
  </si>
  <si>
    <t>d02p28</t>
  </si>
  <si>
    <t>d02p29</t>
  </si>
  <si>
    <t>d02p30</t>
  </si>
  <si>
    <t>d02p31</t>
  </si>
  <si>
    <t>d02p32</t>
  </si>
  <si>
    <t>d02p33</t>
  </si>
  <si>
    <t>d02p34</t>
  </si>
  <si>
    <t>d02p35</t>
  </si>
  <si>
    <t>d02p36</t>
  </si>
  <si>
    <t>d02p37</t>
  </si>
  <si>
    <t>d02p38</t>
  </si>
  <si>
    <t>d02p39</t>
  </si>
  <si>
    <t>d02p40</t>
  </si>
  <si>
    <t>st</t>
  </si>
  <si>
    <t>d02p41</t>
  </si>
  <si>
    <t>d02p42</t>
  </si>
  <si>
    <t>d02p43</t>
  </si>
  <si>
    <t>d02p44</t>
  </si>
  <si>
    <t>d02p45</t>
  </si>
  <si>
    <t>d02p46</t>
  </si>
  <si>
    <t>d02p47</t>
  </si>
  <si>
    <t>d02c01</t>
  </si>
  <si>
    <t>d02cfa01</t>
  </si>
  <si>
    <t>d02c02</t>
  </si>
  <si>
    <t>d02cfa02</t>
  </si>
  <si>
    <t>d02c03</t>
  </si>
  <si>
    <t>d02cfa03</t>
  </si>
  <si>
    <t>d02c04</t>
  </si>
  <si>
    <t>d02cfa04</t>
  </si>
  <si>
    <t>d02c05</t>
  </si>
  <si>
    <t>d02cfa05</t>
  </si>
  <si>
    <t>d02c06</t>
  </si>
  <si>
    <t>d02cfa06</t>
  </si>
  <si>
    <t>d02c07</t>
  </si>
  <si>
    <t>d02cfa07</t>
  </si>
  <si>
    <t>d02c08</t>
  </si>
  <si>
    <t>d02cfa08</t>
  </si>
  <si>
    <t>d02c09</t>
  </si>
  <si>
    <t>d02cfa09</t>
  </si>
  <si>
    <t>d02c10</t>
  </si>
  <si>
    <t>d02cfa10</t>
  </si>
  <si>
    <t>d02c11</t>
  </si>
  <si>
    <t>d02cfa11</t>
  </si>
  <si>
    <t>d02c12</t>
  </si>
  <si>
    <t>d02cfa12</t>
  </si>
  <si>
    <t>d02c13</t>
  </si>
  <si>
    <t>d02cfa13</t>
  </si>
  <si>
    <t>d02c14</t>
  </si>
  <si>
    <t>d02cfa14</t>
  </si>
  <si>
    <t>d02c15</t>
  </si>
  <si>
    <t>d02cfa15</t>
  </si>
  <si>
    <t>d02c16</t>
  </si>
  <si>
    <t>d02cfa16</t>
  </si>
  <si>
    <t>d02c17</t>
  </si>
  <si>
    <t>d02cfa17</t>
  </si>
  <si>
    <t>d02c19</t>
  </si>
  <si>
    <t>d02cfa19</t>
  </si>
  <si>
    <t>d02c20</t>
  </si>
  <si>
    <t>d02cfa20</t>
  </si>
  <si>
    <t>d02c21</t>
  </si>
  <si>
    <t>d02cfa21</t>
  </si>
  <si>
    <t>d02c22</t>
  </si>
  <si>
    <t>d02cfa22</t>
  </si>
  <si>
    <t>d02c23</t>
  </si>
  <si>
    <t>d02cfa23</t>
  </si>
  <si>
    <t>d02c24</t>
  </si>
  <si>
    <t>d02cfa24</t>
  </si>
  <si>
    <t>d02c25</t>
  </si>
  <si>
    <t>d02cfa25</t>
  </si>
  <si>
    <t>d02c26</t>
  </si>
  <si>
    <t>d02cfa26</t>
  </si>
  <si>
    <t>d02c27</t>
  </si>
  <si>
    <t>d02cfa27</t>
  </si>
  <si>
    <t>d02c28</t>
  </si>
  <si>
    <t>d02cfa28</t>
  </si>
  <si>
    <t>d02c29</t>
  </si>
  <si>
    <t>d02cfa29</t>
  </si>
  <si>
    <t>d02c30</t>
  </si>
  <si>
    <t>d02cfa30</t>
  </si>
  <si>
    <t>d02c31</t>
  </si>
  <si>
    <t>d02cfa31</t>
  </si>
  <si>
    <t>d02c32</t>
  </si>
  <si>
    <t>d02cfa32</t>
  </si>
  <si>
    <t>d02c33</t>
  </si>
  <si>
    <t>d02cfa33</t>
  </si>
  <si>
    <t>d02c34</t>
  </si>
  <si>
    <t>d02cfa34</t>
  </si>
  <si>
    <t>d02c35</t>
  </si>
  <si>
    <t>d02cfa35</t>
  </si>
  <si>
    <t>d02c36</t>
  </si>
  <si>
    <t>d02cfa36</t>
  </si>
  <si>
    <t>d02c37</t>
  </si>
  <si>
    <t>d02cfa37</t>
  </si>
  <si>
    <t>d02c38</t>
  </si>
  <si>
    <t>d02cfa38</t>
  </si>
  <si>
    <t>d02c39</t>
  </si>
  <si>
    <t>d02cfa39</t>
  </si>
  <si>
    <t>d02c40</t>
  </si>
  <si>
    <t>d02cfa40</t>
  </si>
  <si>
    <t>d02c41</t>
  </si>
  <si>
    <t>d02cfa41</t>
  </si>
  <si>
    <t>d02c43</t>
  </si>
  <si>
    <t>d02cfa43</t>
  </si>
  <si>
    <t>d02c44</t>
  </si>
  <si>
    <t>d02cfa44</t>
  </si>
  <si>
    <t>d02c45</t>
  </si>
  <si>
    <t>d02cfa45</t>
  </si>
  <si>
    <t>d02c46</t>
  </si>
  <si>
    <t>d02cfa46</t>
  </si>
  <si>
    <t>d02c47</t>
  </si>
  <si>
    <t>d02cfa47</t>
  </si>
  <si>
    <t>d02c42a</t>
  </si>
  <si>
    <t>d02cfa42a</t>
  </si>
  <si>
    <t>d02c42b</t>
  </si>
  <si>
    <t>d02cfa42b</t>
  </si>
  <si>
    <t>n</t>
  </si>
  <si>
    <t>bm</t>
  </si>
  <si>
    <t>d02rb08</t>
  </si>
  <si>
    <t>d02rh10</t>
  </si>
  <si>
    <t>d02rs01</t>
  </si>
  <si>
    <t>d02rs02</t>
  </si>
  <si>
    <t>d02rs03</t>
  </si>
  <si>
    <t>d02rs04</t>
  </si>
  <si>
    <t>d02rn22</t>
  </si>
  <si>
    <t>d02rh23</t>
  </si>
  <si>
    <t>d02rs05</t>
  </si>
  <si>
    <t>d02rb42</t>
  </si>
  <si>
    <t>d02c18a</t>
  </si>
  <si>
    <t>d02cfa18a</t>
  </si>
  <si>
    <t>d02c18b</t>
  </si>
  <si>
    <t>d02cfa18b</t>
  </si>
  <si>
    <t>d04</t>
  </si>
  <si>
    <t>d04p01</t>
  </si>
  <si>
    <t>d04p02</t>
  </si>
  <si>
    <t>d04p03</t>
  </si>
  <si>
    <t>d04p04</t>
  </si>
  <si>
    <t>d04p05</t>
  </si>
  <si>
    <t>d04p06</t>
  </si>
  <si>
    <t>d04p07</t>
  </si>
  <si>
    <t>d04p08</t>
  </si>
  <si>
    <t>d04p09</t>
  </si>
  <si>
    <t>d04p10</t>
  </si>
  <si>
    <t>d04p11</t>
  </si>
  <si>
    <t>d04p12</t>
  </si>
  <si>
    <t>d04p13</t>
  </si>
  <si>
    <t>d04p14</t>
  </si>
  <si>
    <t>d04p15</t>
  </si>
  <si>
    <t>d04p16</t>
  </si>
  <si>
    <t>d04p17</t>
  </si>
  <si>
    <t>d04p18</t>
  </si>
  <si>
    <t>d04p19</t>
  </si>
  <si>
    <t>d04p20</t>
  </si>
  <si>
    <t>d04p21</t>
  </si>
  <si>
    <t>d04p22</t>
  </si>
  <si>
    <t>d04p23</t>
  </si>
  <si>
    <t>d04p24</t>
  </si>
  <si>
    <t>d04p25</t>
  </si>
  <si>
    <t>d04p26</t>
  </si>
  <si>
    <t>d04p27</t>
  </si>
  <si>
    <t>d04p28</t>
  </si>
  <si>
    <t>d04p29</t>
  </si>
  <si>
    <t>d04p30</t>
  </si>
  <si>
    <t>d04p31</t>
  </si>
  <si>
    <t>d04p32</t>
  </si>
  <si>
    <t>d04p33</t>
  </si>
  <si>
    <t>d04p34</t>
  </si>
  <si>
    <t>d04p35</t>
  </si>
  <si>
    <t>d04p36</t>
  </si>
  <si>
    <t>d04p37</t>
  </si>
  <si>
    <t>d04p38</t>
  </si>
  <si>
    <t>d04p39</t>
  </si>
  <si>
    <t>d04p40</t>
  </si>
  <si>
    <t>d04p41</t>
  </si>
  <si>
    <t>d04p42</t>
  </si>
  <si>
    <t>d04p43</t>
  </si>
  <si>
    <t>d04p44</t>
  </si>
  <si>
    <t>d04p45</t>
  </si>
  <si>
    <t>d04p46</t>
  </si>
  <si>
    <t>d04p47</t>
  </si>
  <si>
    <t>d04p48</t>
  </si>
  <si>
    <t>d04c01</t>
  </si>
  <si>
    <t>d04cfa01</t>
  </si>
  <si>
    <t>d04c02</t>
  </si>
  <si>
    <t>d04cfa02</t>
  </si>
  <si>
    <t>d04c03</t>
  </si>
  <si>
    <t>d04cfa03</t>
  </si>
  <si>
    <t>d04c04</t>
  </si>
  <si>
    <t>d04cfa04</t>
  </si>
  <si>
    <t>d04c05</t>
  </si>
  <si>
    <t>d04cfa05</t>
  </si>
  <si>
    <t>d04c06</t>
  </si>
  <si>
    <t>d04cfa06</t>
  </si>
  <si>
    <t>d04c07</t>
  </si>
  <si>
    <t>d04cfa07</t>
  </si>
  <si>
    <t>d04c08</t>
  </si>
  <si>
    <t>d04cfa08</t>
  </si>
  <si>
    <t>d04c09</t>
  </si>
  <si>
    <t>d04cfa09</t>
  </si>
  <si>
    <t>d04c10</t>
  </si>
  <si>
    <t>d04cfa10</t>
  </si>
  <si>
    <t>d04c11</t>
  </si>
  <si>
    <t>d04cfa11</t>
  </si>
  <si>
    <t>d04c12</t>
  </si>
  <si>
    <t>d04cfa12</t>
  </si>
  <si>
    <t>d04c13</t>
  </si>
  <si>
    <t>d04cfa13</t>
  </si>
  <si>
    <t>d04c14</t>
  </si>
  <si>
    <t>d04cfa14</t>
  </si>
  <si>
    <t>d04c16</t>
  </si>
  <si>
    <t>d04cfa16</t>
  </si>
  <si>
    <t>d04c17</t>
  </si>
  <si>
    <t>d04cfa17</t>
  </si>
  <si>
    <t>d04c18</t>
  </si>
  <si>
    <t>d04cfa18</t>
  </si>
  <si>
    <t>d04c19</t>
  </si>
  <si>
    <t>d04cfa19</t>
  </si>
  <si>
    <t>d04c21</t>
  </si>
  <si>
    <t>d04cfa21</t>
  </si>
  <si>
    <t>d04c22</t>
  </si>
  <si>
    <t>d04cfa22</t>
  </si>
  <si>
    <t>d04c23</t>
  </si>
  <si>
    <t>d04cfa23</t>
  </si>
  <si>
    <t>d04c24</t>
  </si>
  <si>
    <t>d04cfa24</t>
  </si>
  <si>
    <t>d04c26</t>
  </si>
  <si>
    <t>d04cfa26</t>
  </si>
  <si>
    <t>d04c27</t>
  </si>
  <si>
    <t>d04cfa27</t>
  </si>
  <si>
    <t>d04c28</t>
  </si>
  <si>
    <t>d04cfa28</t>
  </si>
  <si>
    <t>d04c29</t>
  </si>
  <si>
    <t>d04cfa29</t>
  </si>
  <si>
    <t>d04c30</t>
  </si>
  <si>
    <t>d04cfa30</t>
  </si>
  <si>
    <t>d04c31</t>
  </si>
  <si>
    <t>d04cfa31</t>
  </si>
  <si>
    <t>d04c35</t>
  </si>
  <si>
    <t>d04cfa35</t>
  </si>
  <si>
    <t>d04c36</t>
  </si>
  <si>
    <t>d04cfa36</t>
  </si>
  <si>
    <t>d04c37</t>
  </si>
  <si>
    <t>d04cfa37</t>
  </si>
  <si>
    <t>d04c38</t>
  </si>
  <si>
    <t>d04cfa38</t>
  </si>
  <si>
    <t>d04c39</t>
  </si>
  <si>
    <t>d04cfa39</t>
  </si>
  <si>
    <t>d04c40</t>
  </si>
  <si>
    <t>d04cfa40</t>
  </si>
  <si>
    <t>d04c41</t>
  </si>
  <si>
    <t>d04cfa41</t>
  </si>
  <si>
    <t>d04c43</t>
  </si>
  <si>
    <t>d04cfa43</t>
  </si>
  <si>
    <t>d04c46</t>
  </si>
  <si>
    <t>d04cfa46</t>
  </si>
  <si>
    <t>d04c47</t>
  </si>
  <si>
    <t>d04cfa47</t>
  </si>
  <si>
    <t>d04c48</t>
  </si>
  <si>
    <t>d04cfa48</t>
  </si>
  <si>
    <t>d04c15a</t>
  </si>
  <si>
    <t>d04cfa15a</t>
  </si>
  <si>
    <t>d04c15b</t>
  </si>
  <si>
    <t>d04cfa15b</t>
  </si>
  <si>
    <t>d04c25a</t>
  </si>
  <si>
    <t>d04cfa25a</t>
  </si>
  <si>
    <t>d04c25b</t>
  </si>
  <si>
    <t>d04cfa25b</t>
  </si>
  <si>
    <t>d04c32a</t>
  </si>
  <si>
    <t>d04cfa32a</t>
  </si>
  <si>
    <t>d04c32b</t>
  </si>
  <si>
    <t>d04cfa32b</t>
  </si>
  <si>
    <t>d04c33a</t>
  </si>
  <si>
    <t>d04cfa33a</t>
  </si>
  <si>
    <t>d04c33b</t>
  </si>
  <si>
    <t>d04cfa33b</t>
  </si>
  <si>
    <t>d04c34a</t>
  </si>
  <si>
    <t>d04cfa34a</t>
  </si>
  <si>
    <t>d04c34b</t>
  </si>
  <si>
    <t>d04cfa34b</t>
  </si>
  <si>
    <t>d04c44a</t>
  </si>
  <si>
    <t>d04cfa44a</t>
  </si>
  <si>
    <t>d04c45a</t>
  </si>
  <si>
    <t>d04cfa45a</t>
  </si>
  <si>
    <t>d04c44b</t>
  </si>
  <si>
    <t>d04cfa44b</t>
  </si>
  <si>
    <t>d04c45b</t>
  </si>
  <si>
    <t>d04cfa45b</t>
  </si>
  <si>
    <t>multi-m</t>
  </si>
  <si>
    <t>d04c20a</t>
  </si>
  <si>
    <t>d04cfa20a</t>
  </si>
  <si>
    <t>d04c20b</t>
  </si>
  <si>
    <t>d04cfa20b</t>
  </si>
  <si>
    <t>multimac</t>
  </si>
  <si>
    <t>multiperf</t>
  </si>
  <si>
    <t>bn</t>
  </si>
  <si>
    <t>n/a</t>
  </si>
  <si>
    <t>binc</t>
  </si>
  <si>
    <t>d04rb46</t>
  </si>
  <si>
    <t>d04rb44</t>
  </si>
  <si>
    <t>d04c42b</t>
  </si>
  <si>
    <t>d04cfa42b</t>
  </si>
  <si>
    <t>d04c42a</t>
  </si>
  <si>
    <t>d04cfa42a</t>
  </si>
  <si>
    <t>d04rs01</t>
  </si>
  <si>
    <t>d04rb35</t>
  </si>
  <si>
    <t>d04rs02</t>
  </si>
  <si>
    <t>d04rs03</t>
  </si>
  <si>
    <t>d04rb29</t>
  </si>
  <si>
    <t>d04rb28</t>
  </si>
  <si>
    <t>d04rb23</t>
  </si>
  <si>
    <t>d04rb21</t>
  </si>
  <si>
    <t>d04rh16</t>
  </si>
  <si>
    <t>d04rb15</t>
  </si>
  <si>
    <t>d04rb08</t>
  </si>
  <si>
    <t>d08</t>
  </si>
  <si>
    <t>d08p01</t>
  </si>
  <si>
    <t>d08p02</t>
  </si>
  <si>
    <t>d08p03</t>
  </si>
  <si>
    <t>d08p04</t>
  </si>
  <si>
    <t>d08p05</t>
  </si>
  <si>
    <t>d08p06</t>
  </si>
  <si>
    <t>d08p07</t>
  </si>
  <si>
    <t>d08p08</t>
  </si>
  <si>
    <t>d08p09</t>
  </si>
  <si>
    <t>d08p10</t>
  </si>
  <si>
    <t>d08p11</t>
  </si>
  <si>
    <t>d08p12</t>
  </si>
  <si>
    <t>d08p13</t>
  </si>
  <si>
    <t>d08p14</t>
  </si>
  <si>
    <t>d08p15</t>
  </si>
  <si>
    <t>d08p16</t>
  </si>
  <si>
    <t>d08p17</t>
  </si>
  <si>
    <t>d08p18</t>
  </si>
  <si>
    <t>d08p19</t>
  </si>
  <si>
    <t>d08p20</t>
  </si>
  <si>
    <t>d08p21</t>
  </si>
  <si>
    <t>d08p22</t>
  </si>
  <si>
    <t>d08p23</t>
  </si>
  <si>
    <t>d08p24</t>
  </si>
  <si>
    <t>d08p25</t>
  </si>
  <si>
    <t>d08p26</t>
  </si>
  <si>
    <t>d08p27</t>
  </si>
  <si>
    <t>d08p28</t>
  </si>
  <si>
    <t>d08p29</t>
  </si>
  <si>
    <t>d08p30</t>
  </si>
  <si>
    <t>d08p31</t>
  </si>
  <si>
    <t>d08p33</t>
  </si>
  <si>
    <t>d08p34</t>
  </si>
  <si>
    <t>d08p35</t>
  </si>
  <si>
    <t>d08cfa01</t>
  </si>
  <si>
    <t>d08c01</t>
  </si>
  <si>
    <t>d08c02</t>
  </si>
  <si>
    <t>d08cfa02</t>
  </si>
  <si>
    <t>d08c03</t>
  </si>
  <si>
    <t>d08cfa03</t>
  </si>
  <si>
    <t>d08c04</t>
  </si>
  <si>
    <t>d08cfa04</t>
  </si>
  <si>
    <t>d08c05</t>
  </si>
  <si>
    <t>d08cfa05</t>
  </si>
  <si>
    <t>d08c06</t>
  </si>
  <si>
    <t>d08cfa06</t>
  </si>
  <si>
    <t>d08c07</t>
  </si>
  <si>
    <t>d08cfa07</t>
  </si>
  <si>
    <t>d08c08</t>
  </si>
  <si>
    <t>d08cfa08</t>
  </si>
  <si>
    <t>d08c09</t>
  </si>
  <si>
    <t>d08cfa09</t>
  </si>
  <si>
    <t>d08c10</t>
  </si>
  <si>
    <t>d08cfa10</t>
  </si>
  <si>
    <t>d08c11</t>
  </si>
  <si>
    <t>d08cfa11</t>
  </si>
  <si>
    <t>d08c12</t>
  </si>
  <si>
    <t>d08cfa12</t>
  </si>
  <si>
    <t>d08c13</t>
  </si>
  <si>
    <t>d08cfa13</t>
  </si>
  <si>
    <t>d08c14</t>
  </si>
  <si>
    <t>d08cfa14</t>
  </si>
  <si>
    <t>d08c15</t>
  </si>
  <si>
    <t>d08cfa15</t>
  </si>
  <si>
    <t>d08c16</t>
  </si>
  <si>
    <t>d08cfa16</t>
  </si>
  <si>
    <t>d08c17</t>
  </si>
  <si>
    <t>d08cfa17</t>
  </si>
  <si>
    <t>d08c18</t>
  </si>
  <si>
    <t>d08cfa18</t>
  </si>
  <si>
    <t>d08c19</t>
  </si>
  <si>
    <t>d08cfa19</t>
  </si>
  <si>
    <t>d08c20</t>
  </si>
  <si>
    <t>d08cfa20</t>
  </si>
  <si>
    <t>d08c21</t>
  </si>
  <si>
    <t>d08cfa21</t>
  </si>
  <si>
    <t>d08c22</t>
  </si>
  <si>
    <t>d08cfa22</t>
  </si>
  <si>
    <t>d08c23</t>
  </si>
  <si>
    <t>d08cfa23</t>
  </si>
  <si>
    <t>d08c24</t>
  </si>
  <si>
    <t>d08cfa24</t>
  </si>
  <si>
    <t>d08c25</t>
  </si>
  <si>
    <t>d08cfa25</t>
  </si>
  <si>
    <t>d08c26</t>
  </si>
  <si>
    <t>d08cfa26</t>
  </si>
  <si>
    <t>d08c27</t>
  </si>
  <si>
    <t>d08cfa27</t>
  </si>
  <si>
    <t>d08c28</t>
  </si>
  <si>
    <t>d08cfa28</t>
  </si>
  <si>
    <t>d08c29</t>
  </si>
  <si>
    <t>d08cfa29</t>
  </si>
  <si>
    <t>d08c30</t>
  </si>
  <si>
    <t>d08cfa30</t>
  </si>
  <si>
    <t>d08c31</t>
  </si>
  <si>
    <t>d08cfa31</t>
  </si>
  <si>
    <t>d08c33</t>
  </si>
  <si>
    <t>d08cfa33</t>
  </si>
  <si>
    <t>d08c34</t>
  </si>
  <si>
    <t>d08cfa34</t>
  </si>
  <si>
    <t>d08c35</t>
  </si>
  <si>
    <t>d08cfa35</t>
  </si>
  <si>
    <t>d08rh04</t>
  </si>
  <si>
    <t>d08rb05</t>
  </si>
  <si>
    <t>d08rs01</t>
  </si>
  <si>
    <t>d08rs02</t>
  </si>
  <si>
    <t>d08rs03</t>
  </si>
  <si>
    <t>d08rb11</t>
  </si>
  <si>
    <t>d08rb13</t>
  </si>
  <si>
    <t>d08rb19</t>
  </si>
  <si>
    <t>d08rs04</t>
  </si>
  <si>
    <t>d08rs05</t>
  </si>
  <si>
    <t>d08rs06</t>
  </si>
  <si>
    <t>d08rb33</t>
  </si>
  <si>
    <t>p32 deleted b/c the prot belonged to diff dendrite.</t>
  </si>
  <si>
    <t>Experiment Number: (enter after decoding) JB023D</t>
  </si>
  <si>
    <t>Condition: (enter after decoding) LTP</t>
  </si>
  <si>
    <t>d10</t>
  </si>
  <si>
    <t>d10p01</t>
  </si>
  <si>
    <t>d10p02</t>
  </si>
  <si>
    <t>d10p03</t>
  </si>
  <si>
    <t>d10p04</t>
  </si>
  <si>
    <t>d10p05</t>
  </si>
  <si>
    <t>d10p06</t>
  </si>
  <si>
    <t>d10p07</t>
  </si>
  <si>
    <t>d10p08</t>
  </si>
  <si>
    <t>d10p09</t>
  </si>
  <si>
    <t>d10p10</t>
  </si>
  <si>
    <t>d10p11</t>
  </si>
  <si>
    <t>d10p12</t>
  </si>
  <si>
    <t>d10p13</t>
  </si>
  <si>
    <t>d10p14</t>
  </si>
  <si>
    <t>d10p15</t>
  </si>
  <si>
    <t>d10p16</t>
  </si>
  <si>
    <t>d10p17</t>
  </si>
  <si>
    <t>d10p18</t>
  </si>
  <si>
    <t>d10p19</t>
  </si>
  <si>
    <t>d10p20</t>
  </si>
  <si>
    <t>d10p21</t>
  </si>
  <si>
    <t>d10p22</t>
  </si>
  <si>
    <t>d10p23</t>
  </si>
  <si>
    <t>d10p24</t>
  </si>
  <si>
    <t>d10p25</t>
  </si>
  <si>
    <t>d10p26</t>
  </si>
  <si>
    <t>d10p27</t>
  </si>
  <si>
    <t>d10p28</t>
  </si>
  <si>
    <t>d10p29</t>
  </si>
  <si>
    <t>d10p30</t>
  </si>
  <si>
    <t>d10p31</t>
  </si>
  <si>
    <t>d10p32</t>
  </si>
  <si>
    <t>d10p33</t>
  </si>
  <si>
    <t>d10p34</t>
  </si>
  <si>
    <t>d10p35</t>
  </si>
  <si>
    <t>d10p36</t>
  </si>
  <si>
    <t>d10p37</t>
  </si>
  <si>
    <t>d10p38</t>
  </si>
  <si>
    <t>d10p39</t>
  </si>
  <si>
    <t>d10p40</t>
  </si>
  <si>
    <t>d10c01</t>
  </si>
  <si>
    <t>d10cfa01</t>
  </si>
  <si>
    <t>d10c02</t>
  </si>
  <si>
    <t>d10cfa02</t>
  </si>
  <si>
    <t>d10c03</t>
  </si>
  <si>
    <t>d10cfa03</t>
  </si>
  <si>
    <t>d10c04</t>
  </si>
  <si>
    <t>d10cfa04</t>
  </si>
  <si>
    <t>d10c05</t>
  </si>
  <si>
    <t>d10cfa05</t>
  </si>
  <si>
    <t>d10c06</t>
  </si>
  <si>
    <t>d10cfa06</t>
  </si>
  <si>
    <t>d10c07</t>
  </si>
  <si>
    <t>d10cfa07</t>
  </si>
  <si>
    <t>d10c10</t>
  </si>
  <si>
    <t>d10cfa10</t>
  </si>
  <si>
    <t>d10c11</t>
  </si>
  <si>
    <t>d10cfa11</t>
  </si>
  <si>
    <t>d10c12</t>
  </si>
  <si>
    <t>d10cfa12</t>
  </si>
  <si>
    <t>d10c13</t>
  </si>
  <si>
    <t>d10cfa13</t>
  </si>
  <si>
    <t>d10c14</t>
  </si>
  <si>
    <t>d10cfa14</t>
  </si>
  <si>
    <t>d10c16</t>
  </si>
  <si>
    <t>d10cfa16</t>
  </si>
  <si>
    <t>d10c17</t>
  </si>
  <si>
    <t>d10cfa17</t>
  </si>
  <si>
    <t>d10c18</t>
  </si>
  <si>
    <t>d10cfa18</t>
  </si>
  <si>
    <t>d10c19</t>
  </si>
  <si>
    <t>d10cfa19</t>
  </si>
  <si>
    <t>d10c20</t>
  </si>
  <si>
    <t>d10cfa20</t>
  </si>
  <si>
    <t>d10c21</t>
  </si>
  <si>
    <t>d10cfa21</t>
  </si>
  <si>
    <t>d10c22</t>
  </si>
  <si>
    <t>d10cfa22</t>
  </si>
  <si>
    <t>d10c23</t>
  </si>
  <si>
    <t>d10cfa23</t>
  </si>
  <si>
    <t>d10c24</t>
  </si>
  <si>
    <t>d10cfa24</t>
  </si>
  <si>
    <t>d10c25</t>
  </si>
  <si>
    <t>d10cfa25</t>
  </si>
  <si>
    <t>d10c26</t>
  </si>
  <si>
    <t>d10cfa26</t>
  </si>
  <si>
    <t>d10c27</t>
  </si>
  <si>
    <t>d10cfa27</t>
  </si>
  <si>
    <t>d10c28</t>
  </si>
  <si>
    <t>d10cfa28</t>
  </si>
  <si>
    <t>d10c29</t>
  </si>
  <si>
    <t>d10cfa29</t>
  </si>
  <si>
    <t>d10c30</t>
  </si>
  <si>
    <t>d10cfa30</t>
  </si>
  <si>
    <t>d10c31</t>
  </si>
  <si>
    <t>d10cfa31</t>
  </si>
  <si>
    <t>d10c32</t>
  </si>
  <si>
    <t>d10cfa32</t>
  </si>
  <si>
    <t>d10c33</t>
  </si>
  <si>
    <t>d10cfa33</t>
  </si>
  <si>
    <t>d10c34</t>
  </si>
  <si>
    <t>d10cfa34</t>
  </si>
  <si>
    <t>d10c35</t>
  </si>
  <si>
    <t>d10cfa35</t>
  </si>
  <si>
    <t>d10c36</t>
  </si>
  <si>
    <t>d10cfa36</t>
  </si>
  <si>
    <t>d10c37</t>
  </si>
  <si>
    <t>d10cfa37</t>
  </si>
  <si>
    <t>d10c38</t>
  </si>
  <si>
    <t>d10cfa38</t>
  </si>
  <si>
    <t>d10c39</t>
  </si>
  <si>
    <t>d10cfa39</t>
  </si>
  <si>
    <t>d10c40</t>
  </si>
  <si>
    <t>d10cfa40</t>
  </si>
  <si>
    <t>d10c09a</t>
  </si>
  <si>
    <t>d10cfa09a</t>
  </si>
  <si>
    <t>d10c09b</t>
  </si>
  <si>
    <t>d10cfa09b</t>
  </si>
  <si>
    <t>d10c15a</t>
  </si>
  <si>
    <t>d10cfa15a</t>
  </si>
  <si>
    <t>d10c15b</t>
  </si>
  <si>
    <t>d10cfa15b</t>
  </si>
  <si>
    <t>d10c08a</t>
  </si>
  <si>
    <t>d10cfa08a</t>
  </si>
  <si>
    <t>d10c08b</t>
  </si>
  <si>
    <t>d10cfa08b</t>
  </si>
  <si>
    <t>d10rs01</t>
  </si>
  <si>
    <t>d10rs02</t>
  </si>
  <si>
    <t>d10rs03</t>
  </si>
  <si>
    <t>d10rs04</t>
  </si>
  <si>
    <t>d10rs05</t>
  </si>
  <si>
    <t>d10rh24</t>
  </si>
  <si>
    <t>d10rh26</t>
  </si>
  <si>
    <t>d10rs06</t>
  </si>
  <si>
    <t>d10rb30</t>
  </si>
  <si>
    <t>d10rs07</t>
  </si>
  <si>
    <t>JB023D</t>
  </si>
  <si>
    <t>d05</t>
  </si>
  <si>
    <t>d05p01</t>
  </si>
  <si>
    <t>d05p02</t>
  </si>
  <si>
    <t>d05p03</t>
  </si>
  <si>
    <t>d05p04</t>
  </si>
  <si>
    <t>d05p05</t>
  </si>
  <si>
    <t>d05p06</t>
  </si>
  <si>
    <t>d05p07</t>
  </si>
  <si>
    <t>d05p08</t>
  </si>
  <si>
    <t>d05p09</t>
  </si>
  <si>
    <t>d05p10</t>
  </si>
  <si>
    <t>d05p11</t>
  </si>
  <si>
    <t>d05p12</t>
  </si>
  <si>
    <t>d05p13</t>
  </si>
  <si>
    <t>d05p14</t>
  </si>
  <si>
    <t>d05p15</t>
  </si>
  <si>
    <t>d05p16</t>
  </si>
  <si>
    <t>d05p17</t>
  </si>
  <si>
    <t>d05p18</t>
  </si>
  <si>
    <t>d05p19</t>
  </si>
  <si>
    <t>d05p20</t>
  </si>
  <si>
    <t>d05p21</t>
  </si>
  <si>
    <t>d05p22</t>
  </si>
  <si>
    <t>d05p23</t>
  </si>
  <si>
    <t>d05p24</t>
  </si>
  <si>
    <t>d05p25</t>
  </si>
  <si>
    <t>d05p26</t>
  </si>
  <si>
    <t>d05p27</t>
  </si>
  <si>
    <t>d05p28</t>
  </si>
  <si>
    <t>d05p29</t>
  </si>
  <si>
    <t>d05p30</t>
  </si>
  <si>
    <t>d05p31</t>
  </si>
  <si>
    <t>d05p32</t>
  </si>
  <si>
    <t>d05p33</t>
  </si>
  <si>
    <t>d05p34</t>
  </si>
  <si>
    <t>d05p35</t>
  </si>
  <si>
    <t>d05c01</t>
  </si>
  <si>
    <t>d05cfa01</t>
  </si>
  <si>
    <t>d05c02</t>
  </si>
  <si>
    <t>d05cfa02</t>
  </si>
  <si>
    <t>d05c03</t>
  </si>
  <si>
    <t>d05cfa03</t>
  </si>
  <si>
    <t>d05c04</t>
  </si>
  <si>
    <t>d05cfa04</t>
  </si>
  <si>
    <t>d05c05</t>
  </si>
  <si>
    <t>d05cfa05</t>
  </si>
  <si>
    <t>d05c06</t>
  </si>
  <si>
    <t>d05cfa06</t>
  </si>
  <si>
    <t>d05c07</t>
  </si>
  <si>
    <t>d05cfa07</t>
  </si>
  <si>
    <t>d05c08</t>
  </si>
  <si>
    <t>d05cfa08</t>
  </si>
  <si>
    <t>d05c09</t>
  </si>
  <si>
    <t>d05cfa09</t>
  </si>
  <si>
    <t>d05c10</t>
  </si>
  <si>
    <t>d05cfa10</t>
  </si>
  <si>
    <t>d05c11</t>
  </si>
  <si>
    <t>d05cfa11</t>
  </si>
  <si>
    <t>d05c12</t>
  </si>
  <si>
    <t>d05cfa12</t>
  </si>
  <si>
    <t>d05c13</t>
  </si>
  <si>
    <t>d05cfa13</t>
  </si>
  <si>
    <t>d05c14</t>
  </si>
  <si>
    <t>d05cfa14</t>
  </si>
  <si>
    <t>d05c15</t>
  </si>
  <si>
    <t>d05cfa15</t>
  </si>
  <si>
    <t>d05c16</t>
  </si>
  <si>
    <t>d05cfa16</t>
  </si>
  <si>
    <t>d05c17</t>
  </si>
  <si>
    <t>d05cfa17</t>
  </si>
  <si>
    <t>d05c18</t>
  </si>
  <si>
    <t>d05cfa18</t>
  </si>
  <si>
    <t>d05c19</t>
  </si>
  <si>
    <t>d05cfa19</t>
  </si>
  <si>
    <t>d05c20</t>
  </si>
  <si>
    <t>d05cfa20</t>
  </si>
  <si>
    <t>d05c21</t>
  </si>
  <si>
    <t>d05cfa21</t>
  </si>
  <si>
    <t>d05c22</t>
  </si>
  <si>
    <t>d05cfa22</t>
  </si>
  <si>
    <t>d05c23</t>
  </si>
  <si>
    <t>d05cfa23</t>
  </si>
  <si>
    <t>d05c24</t>
  </si>
  <si>
    <t>d05cfa24</t>
  </si>
  <si>
    <t>d05c25</t>
  </si>
  <si>
    <t>d05cfa25</t>
  </si>
  <si>
    <t>d05c26</t>
  </si>
  <si>
    <t>d05cfa26</t>
  </si>
  <si>
    <t>d05c27</t>
  </si>
  <si>
    <t>d05cfa27</t>
  </si>
  <si>
    <t>d05c28</t>
  </si>
  <si>
    <t>d05cfa28</t>
  </si>
  <si>
    <t>d05c29</t>
  </si>
  <si>
    <t>d05cfa29</t>
  </si>
  <si>
    <t>d05c30</t>
  </si>
  <si>
    <t>d05cfa30</t>
  </si>
  <si>
    <t>d05c31</t>
  </si>
  <si>
    <t>d05cfa31</t>
  </si>
  <si>
    <t>d05c32</t>
  </si>
  <si>
    <t>d05cfa32</t>
  </si>
  <si>
    <t>d05c33</t>
  </si>
  <si>
    <t>d05cfa33</t>
  </si>
  <si>
    <t>d05c34</t>
  </si>
  <si>
    <t>d05cfa34</t>
  </si>
  <si>
    <t>d05c35</t>
  </si>
  <si>
    <t>d05cfa35</t>
  </si>
  <si>
    <t>filost</t>
  </si>
  <si>
    <t>filon</t>
  </si>
  <si>
    <t>d05rs01</t>
  </si>
  <si>
    <t>d05rh03</t>
  </si>
  <si>
    <t>d05rs02</t>
  </si>
  <si>
    <t>d05rs03</t>
  </si>
  <si>
    <t>d05rs04</t>
  </si>
  <si>
    <t>d05p36</t>
  </si>
  <si>
    <t>d05c36</t>
  </si>
  <si>
    <t>d05cfa36</t>
  </si>
  <si>
    <t>d05rb36</t>
  </si>
  <si>
    <t>d05rs05</t>
  </si>
  <si>
    <t>d05rs06</t>
  </si>
  <si>
    <t>d05rb30</t>
  </si>
  <si>
    <t>Avg Mtnum</t>
  </si>
  <si>
    <t>avg dia</t>
  </si>
  <si>
    <t>D11</t>
  </si>
  <si>
    <t>D12</t>
  </si>
  <si>
    <t>D13</t>
  </si>
  <si>
    <t>D14</t>
  </si>
  <si>
    <t>D15</t>
  </si>
  <si>
    <t>BT</t>
  </si>
  <si>
    <t>1.17;1.4; 1.7</t>
  </si>
  <si>
    <t>73; 91; 78</t>
  </si>
  <si>
    <t>0.57;0.49; 0.33</t>
  </si>
  <si>
    <t>7;8; 2</t>
  </si>
  <si>
    <t>0.55; 0.54; 0.66</t>
  </si>
  <si>
    <t>11; 9; 6</t>
  </si>
  <si>
    <t xml:space="preserve">1.26; 1.34; 1.65 </t>
  </si>
  <si>
    <t>115; 97; 73</t>
  </si>
  <si>
    <t>1.29; 1.52; 1.3</t>
  </si>
  <si>
    <t>118;70; 118</t>
  </si>
  <si>
    <t>0.56; 0.36; 0.7</t>
  </si>
  <si>
    <t>0.49; 0.54; 0.49</t>
  </si>
  <si>
    <t>0.63;0.48; 0.67</t>
  </si>
  <si>
    <t>0.48; 0.68; 0.48</t>
  </si>
  <si>
    <t>0.58; 0.63; 0.73</t>
  </si>
  <si>
    <t>0.49; 0.69; 0.82</t>
  </si>
  <si>
    <t>sq</t>
  </si>
  <si>
    <t>9.14197x9.13172</t>
  </si>
  <si>
    <t>total den: 11</t>
  </si>
  <si>
    <t>den density/per 100 sq um: 13</t>
  </si>
  <si>
    <t>d11</t>
  </si>
  <si>
    <t>JB023New</t>
  </si>
  <si>
    <t>Adult LTP</t>
  </si>
  <si>
    <t>d13</t>
  </si>
  <si>
    <t>d13p01</t>
  </si>
  <si>
    <t>d13p02</t>
  </si>
  <si>
    <t>d13p03</t>
  </si>
  <si>
    <t>d13p04</t>
  </si>
  <si>
    <t>d13p05</t>
  </si>
  <si>
    <t>d13p06</t>
  </si>
  <si>
    <t>d13p07</t>
  </si>
  <si>
    <t>d13p08</t>
  </si>
  <si>
    <t>d13p09</t>
  </si>
  <si>
    <t>d13p10</t>
  </si>
  <si>
    <t>d13p11</t>
  </si>
  <si>
    <t>d13p12</t>
  </si>
  <si>
    <t>d13p13</t>
  </si>
  <si>
    <t>d13p14</t>
  </si>
  <si>
    <t>d13p15</t>
  </si>
  <si>
    <t>d13p16</t>
  </si>
  <si>
    <t>d13p17</t>
  </si>
  <si>
    <t>d13p18</t>
  </si>
  <si>
    <t>d13p19</t>
  </si>
  <si>
    <t>d13p20</t>
  </si>
  <si>
    <t>d13p21</t>
  </si>
  <si>
    <t>d13p22</t>
  </si>
  <si>
    <t>d13p23</t>
  </si>
  <si>
    <t>d13p24</t>
  </si>
  <si>
    <t>d13p25</t>
  </si>
  <si>
    <t>d13p26</t>
  </si>
  <si>
    <t>d13p27</t>
  </si>
  <si>
    <t>d13p28</t>
  </si>
  <si>
    <t>d13p29</t>
  </si>
  <si>
    <t>d13p30</t>
  </si>
  <si>
    <t>d13p31</t>
  </si>
  <si>
    <t>d13p32</t>
  </si>
  <si>
    <t>d13p33</t>
  </si>
  <si>
    <t>d13p34</t>
  </si>
  <si>
    <t>d13p35</t>
  </si>
  <si>
    <t>d13p36</t>
  </si>
  <si>
    <t>d13p37</t>
  </si>
  <si>
    <t>d13p38</t>
  </si>
  <si>
    <t>d13p39</t>
  </si>
  <si>
    <t>d13p40</t>
  </si>
  <si>
    <t>d13p41</t>
  </si>
  <si>
    <t>d13p42</t>
  </si>
  <si>
    <t>d13p43</t>
  </si>
  <si>
    <t>d13p44</t>
  </si>
  <si>
    <t>d13p45</t>
  </si>
  <si>
    <t>d13p46</t>
  </si>
  <si>
    <t>d13p47</t>
  </si>
  <si>
    <t>d13p48</t>
  </si>
  <si>
    <t>d13p49</t>
  </si>
  <si>
    <t>d13p50</t>
  </si>
  <si>
    <t>d11p01</t>
  </si>
  <si>
    <t>d11p02</t>
  </si>
  <si>
    <t>d11p03</t>
  </si>
  <si>
    <t>d11p04</t>
  </si>
  <si>
    <t>d11p05</t>
  </si>
  <si>
    <t>d11p06</t>
  </si>
  <si>
    <t>d11p07</t>
  </si>
  <si>
    <t>d11p08</t>
  </si>
  <si>
    <t>d11p09</t>
  </si>
  <si>
    <t>d11p10</t>
  </si>
  <si>
    <t>d11p11</t>
  </si>
  <si>
    <t>d11p12</t>
  </si>
  <si>
    <t>d11p13</t>
  </si>
  <si>
    <t>d11p14</t>
  </si>
  <si>
    <t>d11p15</t>
  </si>
  <si>
    <t>d11p16</t>
  </si>
  <si>
    <t>d11p17</t>
  </si>
  <si>
    <t>d11p18</t>
  </si>
  <si>
    <t>d11p19</t>
  </si>
  <si>
    <t>d11p20</t>
  </si>
  <si>
    <t>d11p21</t>
  </si>
  <si>
    <t>d11p22</t>
  </si>
  <si>
    <t>d11p23</t>
  </si>
  <si>
    <t>d11p24</t>
  </si>
  <si>
    <t>d11p25</t>
  </si>
  <si>
    <t>d11p26</t>
  </si>
  <si>
    <t>d11p27</t>
  </si>
  <si>
    <t>d11p28</t>
  </si>
  <si>
    <t>d11p29</t>
  </si>
  <si>
    <t>d11p30</t>
  </si>
  <si>
    <t>d11p31</t>
  </si>
  <si>
    <t>d11p32</t>
  </si>
  <si>
    <t>d11p33</t>
  </si>
  <si>
    <t>d11p34</t>
  </si>
  <si>
    <t>d11p35</t>
  </si>
  <si>
    <t>d11p36</t>
  </si>
  <si>
    <t>d11p37</t>
  </si>
  <si>
    <t>d11p38</t>
  </si>
  <si>
    <t>d11p39</t>
  </si>
  <si>
    <t>d11p40</t>
  </si>
  <si>
    <t>d11p41</t>
  </si>
  <si>
    <t>d11p42</t>
  </si>
  <si>
    <t>d11p43</t>
  </si>
  <si>
    <t>d11p44</t>
  </si>
  <si>
    <t>d11p45</t>
  </si>
  <si>
    <t>d11p46</t>
  </si>
  <si>
    <t>d11p47</t>
  </si>
  <si>
    <t>d11p48</t>
  </si>
  <si>
    <t>d11p49</t>
  </si>
  <si>
    <t>d11p50</t>
  </si>
  <si>
    <t>d11p51</t>
  </si>
  <si>
    <t>D13Br1</t>
  </si>
  <si>
    <t>15;18;17</t>
  </si>
  <si>
    <t>0.62;0.77; 0.69</t>
  </si>
  <si>
    <t>x</t>
  </si>
  <si>
    <t>D13Br2</t>
  </si>
  <si>
    <t>ob</t>
  </si>
  <si>
    <t>0.58; 0.59; 0.65</t>
  </si>
  <si>
    <t>7; 12; 7</t>
  </si>
  <si>
    <t>d13p51</t>
  </si>
  <si>
    <t>d13p52</t>
  </si>
  <si>
    <t>d13p53</t>
  </si>
  <si>
    <t>d13p54</t>
  </si>
  <si>
    <t>d13p55</t>
  </si>
  <si>
    <t>d13p56</t>
  </si>
  <si>
    <t>d13p57</t>
  </si>
  <si>
    <t>d13p58</t>
  </si>
  <si>
    <t>d13p59</t>
  </si>
  <si>
    <t>d13p60</t>
  </si>
  <si>
    <t>d13p61</t>
  </si>
  <si>
    <t>d13p62</t>
  </si>
  <si>
    <t>d13p63</t>
  </si>
  <si>
    <t>d13p64</t>
  </si>
  <si>
    <t>d13p65</t>
  </si>
  <si>
    <t>d13p66</t>
  </si>
  <si>
    <t>d13p67</t>
  </si>
  <si>
    <t>d13p68</t>
  </si>
  <si>
    <t>d13p69</t>
  </si>
  <si>
    <t>d13p70</t>
  </si>
  <si>
    <t>d13p71</t>
  </si>
  <si>
    <t>d13p72</t>
  </si>
  <si>
    <t>d13p73</t>
  </si>
  <si>
    <t>d13p74</t>
  </si>
  <si>
    <t>d13p75</t>
  </si>
  <si>
    <t>d13p76</t>
  </si>
  <si>
    <t>d13p77</t>
  </si>
  <si>
    <t>d13p78</t>
  </si>
  <si>
    <t>d13p79</t>
  </si>
  <si>
    <t>d13p80</t>
  </si>
  <si>
    <t>d13p81</t>
  </si>
  <si>
    <t>d13p82</t>
  </si>
  <si>
    <t>d13p83</t>
  </si>
  <si>
    <t>d13p84</t>
  </si>
  <si>
    <t>d13p85</t>
  </si>
  <si>
    <t>d13p86</t>
  </si>
  <si>
    <t>d13p87</t>
  </si>
  <si>
    <t>d13p88</t>
  </si>
  <si>
    <t>d13p89</t>
  </si>
  <si>
    <t>d13p90</t>
  </si>
  <si>
    <t>d13p91</t>
  </si>
  <si>
    <t>d13p92</t>
  </si>
  <si>
    <t>d13p93</t>
  </si>
  <si>
    <t>d13p94</t>
  </si>
  <si>
    <t>d13p95</t>
  </si>
  <si>
    <t>d13p96</t>
  </si>
  <si>
    <t>d13p97</t>
  </si>
  <si>
    <t>d13p98</t>
  </si>
  <si>
    <t>d13c01</t>
  </si>
  <si>
    <t>d13cfa01</t>
  </si>
  <si>
    <t>d13c02</t>
  </si>
  <si>
    <t>d13c03</t>
  </si>
  <si>
    <t>d13c04</t>
  </si>
  <si>
    <t>d13c05</t>
  </si>
  <si>
    <t>d13c06</t>
  </si>
  <si>
    <t>d13c07</t>
  </si>
  <si>
    <t>d13c08</t>
  </si>
  <si>
    <t>d13c09</t>
  </si>
  <si>
    <t>d13c10</t>
  </si>
  <si>
    <t>d13c11</t>
  </si>
  <si>
    <t>d13c12</t>
  </si>
  <si>
    <t>d13c13</t>
  </si>
  <si>
    <t>d13c14</t>
  </si>
  <si>
    <t>d13c15</t>
  </si>
  <si>
    <t>d13c16</t>
  </si>
  <si>
    <t>d13c17</t>
  </si>
  <si>
    <t>d13c18</t>
  </si>
  <si>
    <t>d13c21</t>
  </si>
  <si>
    <t>d13c23</t>
  </si>
  <si>
    <t>d13c24</t>
  </si>
  <si>
    <t>d13c25</t>
  </si>
  <si>
    <t>d13c27</t>
  </si>
  <si>
    <t>d13c28</t>
  </si>
  <si>
    <t>d13c29</t>
  </si>
  <si>
    <t>d13c31</t>
  </si>
  <si>
    <t>d13c32</t>
  </si>
  <si>
    <t>d13c34</t>
  </si>
  <si>
    <t>d13c35</t>
  </si>
  <si>
    <t>d13c36</t>
  </si>
  <si>
    <t>d13c37</t>
  </si>
  <si>
    <t>d13c38</t>
  </si>
  <si>
    <t>d13c39</t>
  </si>
  <si>
    <t>d13c40</t>
  </si>
  <si>
    <t>d13c41</t>
  </si>
  <si>
    <t>d13c42</t>
  </si>
  <si>
    <t>d13c43</t>
  </si>
  <si>
    <t>d13c45</t>
  </si>
  <si>
    <t>d13c47</t>
  </si>
  <si>
    <t>d13c49</t>
  </si>
  <si>
    <t>d13c50</t>
  </si>
  <si>
    <t>d13c51</t>
  </si>
  <si>
    <t>d13c52</t>
  </si>
  <si>
    <t>d13c53</t>
  </si>
  <si>
    <t>d13c54</t>
  </si>
  <si>
    <t>d13c56</t>
  </si>
  <si>
    <t>d13c58</t>
  </si>
  <si>
    <t>d13c59</t>
  </si>
  <si>
    <t>d13c60</t>
  </si>
  <si>
    <t>d13c61</t>
  </si>
  <si>
    <t>d13c62</t>
  </si>
  <si>
    <t>d13c63</t>
  </si>
  <si>
    <t>d13c64</t>
  </si>
  <si>
    <t>d13c65</t>
  </si>
  <si>
    <t>d13c67</t>
  </si>
  <si>
    <t>d13c69</t>
  </si>
  <si>
    <t>d13c70</t>
  </si>
  <si>
    <t>d13c71</t>
  </si>
  <si>
    <t>d13c72</t>
  </si>
  <si>
    <t>d13c73</t>
  </si>
  <si>
    <t>d13c74</t>
  </si>
  <si>
    <t>d13c75</t>
  </si>
  <si>
    <t>d13c76</t>
  </si>
  <si>
    <t>d13c77</t>
  </si>
  <si>
    <t>d13c79</t>
  </si>
  <si>
    <t>d13c80</t>
  </si>
  <si>
    <t>d13c82</t>
  </si>
  <si>
    <t>d13c83</t>
  </si>
  <si>
    <t>d13c85</t>
  </si>
  <si>
    <t>d13c86</t>
  </si>
  <si>
    <t>d13c87</t>
  </si>
  <si>
    <t>d13c88</t>
  </si>
  <si>
    <t>d13c89</t>
  </si>
  <si>
    <t>d13c90</t>
  </si>
  <si>
    <t>d13c91</t>
  </si>
  <si>
    <t>d13c95</t>
  </si>
  <si>
    <t>d13c97</t>
  </si>
  <si>
    <t>d13c98</t>
  </si>
  <si>
    <t>d13cfa02</t>
  </si>
  <si>
    <t>d13cfa03</t>
  </si>
  <si>
    <t>d13cfa04</t>
  </si>
  <si>
    <t>d13cfa05</t>
  </si>
  <si>
    <t>d13cfa06</t>
  </si>
  <si>
    <t>d13cfa07</t>
  </si>
  <si>
    <t>d13cfa08</t>
  </si>
  <si>
    <t>d13cfa09</t>
  </si>
  <si>
    <t>d13cfa10</t>
  </si>
  <si>
    <t>d13cfa11</t>
  </si>
  <si>
    <t>d13cfa12</t>
  </si>
  <si>
    <t>d13cfa13</t>
  </si>
  <si>
    <t>d13cfa14</t>
  </si>
  <si>
    <t>d13cfa15</t>
  </si>
  <si>
    <t>d13cfa16</t>
  </si>
  <si>
    <t>d13cfa17</t>
  </si>
  <si>
    <t>d13cfa18</t>
  </si>
  <si>
    <t>d13cfa21</t>
  </si>
  <si>
    <t>d13cfa23</t>
  </si>
  <si>
    <t>d13cfa24</t>
  </si>
  <si>
    <t>d13cfa25</t>
  </si>
  <si>
    <t>d13cfa27</t>
  </si>
  <si>
    <t>d13cfa28</t>
  </si>
  <si>
    <t>d13cfa29</t>
  </si>
  <si>
    <t>d13cfa31</t>
  </si>
  <si>
    <t>d13cfa32</t>
  </si>
  <si>
    <t>d13cfa34</t>
  </si>
  <si>
    <t>d13cfa35</t>
  </si>
  <si>
    <t>d13cfa36</t>
  </si>
  <si>
    <t>d13cfa37</t>
  </si>
  <si>
    <t>d13cfa38</t>
  </si>
  <si>
    <t>d13cfa39</t>
  </si>
  <si>
    <t>d13cfa40</t>
  </si>
  <si>
    <t>d13cfa41</t>
  </si>
  <si>
    <t>d13cfa42</t>
  </si>
  <si>
    <t>d13cfa43</t>
  </si>
  <si>
    <t>d13cfa45</t>
  </si>
  <si>
    <t>d13cfa47</t>
  </si>
  <si>
    <t>d13cfa49</t>
  </si>
  <si>
    <t>d13cfa50</t>
  </si>
  <si>
    <t>d13cfa51</t>
  </si>
  <si>
    <t>d13cfa52</t>
  </si>
  <si>
    <t>d13cfa53</t>
  </si>
  <si>
    <t>d13cfa54</t>
  </si>
  <si>
    <t>d13cfa56</t>
  </si>
  <si>
    <t>d13cfa58</t>
  </si>
  <si>
    <t>d13cfa59</t>
  </si>
  <si>
    <t>d13cfa60</t>
  </si>
  <si>
    <t>d13cfa61</t>
  </si>
  <si>
    <t>d13cfa62</t>
  </si>
  <si>
    <t>d13cfa63</t>
  </si>
  <si>
    <t>d13cfa64</t>
  </si>
  <si>
    <t>d13cfa65</t>
  </si>
  <si>
    <t>d13cfa67</t>
  </si>
  <si>
    <t>d13cfa69</t>
  </si>
  <si>
    <t>d13cfa70</t>
  </si>
  <si>
    <t>d13cfa71</t>
  </si>
  <si>
    <t>d13cfa72</t>
  </si>
  <si>
    <t>d13cfa73</t>
  </si>
  <si>
    <t>d13cfa74</t>
  </si>
  <si>
    <t>d13cfa75</t>
  </si>
  <si>
    <t>d13cfa76</t>
  </si>
  <si>
    <t>d13cfa77</t>
  </si>
  <si>
    <t>d13cfa79</t>
  </si>
  <si>
    <t>d13cfa80</t>
  </si>
  <si>
    <t>d13cfa82</t>
  </si>
  <si>
    <t>d13cfa83</t>
  </si>
  <si>
    <t>d13cfa85</t>
  </si>
  <si>
    <t>d13cfa86</t>
  </si>
  <si>
    <t>d13cfa87</t>
  </si>
  <si>
    <t>d13cfa88</t>
  </si>
  <si>
    <t>d13cfa89</t>
  </si>
  <si>
    <t>d13cfa90</t>
  </si>
  <si>
    <t>d13cfa91</t>
  </si>
  <si>
    <t>d13cfa95</t>
  </si>
  <si>
    <t>d13cfa97</t>
  </si>
  <si>
    <t>d13cfa98</t>
  </si>
  <si>
    <t>d13c19a</t>
  </si>
  <si>
    <t>d13cfa19a</t>
  </si>
  <si>
    <t>d13c19b</t>
  </si>
  <si>
    <t>d13cfa19b</t>
  </si>
  <si>
    <t>d13c20a</t>
  </si>
  <si>
    <t>d13cfa20a</t>
  </si>
  <si>
    <t>d13c20b</t>
  </si>
  <si>
    <t>d13cfa20b</t>
  </si>
  <si>
    <t>d13c22a</t>
  </si>
  <si>
    <t>d13cfa22a</t>
  </si>
  <si>
    <t>d13c22b</t>
  </si>
  <si>
    <t>d13cfa22b</t>
  </si>
  <si>
    <t>d13c22c</t>
  </si>
  <si>
    <t>d13cfa22c</t>
  </si>
  <si>
    <t>d13c26a</t>
  </si>
  <si>
    <t>d13cfa26a</t>
  </si>
  <si>
    <t>d13cfa26b</t>
  </si>
  <si>
    <t>d13c26b</t>
  </si>
  <si>
    <t>d13c30a</t>
  </si>
  <si>
    <t>d13cfa30a</t>
  </si>
  <si>
    <t>d13cfa30b</t>
  </si>
  <si>
    <t>d13c30b</t>
  </si>
  <si>
    <t>d13c46a</t>
  </si>
  <si>
    <t>d13cfa46a</t>
  </si>
  <si>
    <t>d13c46b</t>
  </si>
  <si>
    <t>d13cfa46b</t>
  </si>
  <si>
    <t>d13c48a</t>
  </si>
  <si>
    <t>d13cfa48a</t>
  </si>
  <si>
    <t>d13c48b</t>
  </si>
  <si>
    <t>d13cfa48b</t>
  </si>
  <si>
    <t>d13c55a</t>
  </si>
  <si>
    <t>d13cfa55a</t>
  </si>
  <si>
    <t>d13c55b</t>
  </si>
  <si>
    <t>d13cfa55b</t>
  </si>
  <si>
    <t>d13c57a</t>
  </si>
  <si>
    <t>d13cfa57a</t>
  </si>
  <si>
    <t>d13c57b</t>
  </si>
  <si>
    <t>d13cfa57b</t>
  </si>
  <si>
    <t>d13c66a</t>
  </si>
  <si>
    <t>d13cfa66a</t>
  </si>
  <si>
    <t>d13c66b</t>
  </si>
  <si>
    <t>d13cfa66b</t>
  </si>
  <si>
    <t>d13c68a</t>
  </si>
  <si>
    <t>d13cfa68a</t>
  </si>
  <si>
    <t>d13c78a</t>
  </si>
  <si>
    <t>d13cfa78a</t>
  </si>
  <si>
    <t>d13c68b</t>
  </si>
  <si>
    <t>d13cfa68b</t>
  </si>
  <si>
    <t>d13c78b</t>
  </si>
  <si>
    <t>d13cfa78b</t>
  </si>
  <si>
    <t>d13c81a</t>
  </si>
  <si>
    <t>d13cfa81a</t>
  </si>
  <si>
    <t>d13c84a</t>
  </si>
  <si>
    <t>d13cfa84a</t>
  </si>
  <si>
    <t>d13c84b</t>
  </si>
  <si>
    <t>d13cfa84b</t>
  </si>
  <si>
    <t>d13c81b</t>
  </si>
  <si>
    <t>d13cfa81b</t>
  </si>
  <si>
    <t>d13c92a</t>
  </si>
  <si>
    <t>d13cfa92a</t>
  </si>
  <si>
    <t>d13c92b</t>
  </si>
  <si>
    <t>d13cfa92b</t>
  </si>
  <si>
    <t>d13c93a</t>
  </si>
  <si>
    <t>d13cfa93a</t>
  </si>
  <si>
    <t>d13c93b</t>
  </si>
  <si>
    <t>d13cfa93b</t>
  </si>
  <si>
    <t>d13c93c</t>
  </si>
  <si>
    <t>d13cfa93c</t>
  </si>
  <si>
    <t>d13c94a</t>
  </si>
  <si>
    <t>d13cfa94a</t>
  </si>
  <si>
    <t>d13c94b</t>
  </si>
  <si>
    <t>d13cfa94b</t>
  </si>
  <si>
    <t>d13Br1p01</t>
  </si>
  <si>
    <t>d13Br1p02</t>
  </si>
  <si>
    <t>d13Br1p03</t>
  </si>
  <si>
    <t>d13Br1p04</t>
  </si>
  <si>
    <t>d13Br1p05</t>
  </si>
  <si>
    <t>d13Br1p06</t>
  </si>
  <si>
    <t>d13Br1p07</t>
  </si>
  <si>
    <t>d13Br1p08</t>
  </si>
  <si>
    <t>d13Br1p09</t>
  </si>
  <si>
    <t>d13Br1p10</t>
  </si>
  <si>
    <t>d13Br1p11</t>
  </si>
  <si>
    <t>d13Br1p12</t>
  </si>
  <si>
    <t>d13Br1p13</t>
  </si>
  <si>
    <t>d13Br1p14</t>
  </si>
  <si>
    <t>d13Br1p15</t>
  </si>
  <si>
    <t>d13Br2p01</t>
  </si>
  <si>
    <t>d13Br2p02</t>
  </si>
  <si>
    <t>d13Br2p03</t>
  </si>
  <si>
    <t>d13Br2p04</t>
  </si>
  <si>
    <t>d13Br2p05</t>
  </si>
  <si>
    <t>d13Br2p06</t>
  </si>
  <si>
    <t>d13Br2p07</t>
  </si>
  <si>
    <t>d13Br2p08</t>
  </si>
  <si>
    <t>d13Br2p09</t>
  </si>
  <si>
    <t>d13Br2p10</t>
  </si>
  <si>
    <t>d13Br2p11</t>
  </si>
  <si>
    <t>d13Br2p12</t>
  </si>
  <si>
    <t>d13Br1c01</t>
  </si>
  <si>
    <t>d13Br1c02</t>
  </si>
  <si>
    <t>d13Br1c03</t>
  </si>
  <si>
    <t>d13Br1c04</t>
  </si>
  <si>
    <t>d13Br1c07</t>
  </si>
  <si>
    <t>d13Br1c08</t>
  </si>
  <si>
    <t>d13Br1c09</t>
  </si>
  <si>
    <t>d13Br1c10</t>
  </si>
  <si>
    <t>d13Br1c11</t>
  </si>
  <si>
    <t>d13Br1c12</t>
  </si>
  <si>
    <t>d13Br1c14</t>
  </si>
  <si>
    <t>d13Br1c05</t>
  </si>
  <si>
    <t>d13Br1c06</t>
  </si>
  <si>
    <t>d13Br1c13</t>
  </si>
  <si>
    <t>d13Br1c15</t>
  </si>
  <si>
    <t>d13Br1cfa01</t>
  </si>
  <si>
    <t>d13Br1cfa02</t>
  </si>
  <si>
    <t>d13Br1cfa03</t>
  </si>
  <si>
    <t>d13Br1cfa04</t>
  </si>
  <si>
    <t>d13Br1cfa05</t>
  </si>
  <si>
    <t>d13Br1cfa06</t>
  </si>
  <si>
    <t>d13Br1cfa07</t>
  </si>
  <si>
    <t>d13Br1cfa08</t>
  </si>
  <si>
    <t>d13Br1cfa09</t>
  </si>
  <si>
    <t>d13Br1cfa10</t>
  </si>
  <si>
    <t>d13Br1cfa11</t>
  </si>
  <si>
    <t>d13Br1cfa12</t>
  </si>
  <si>
    <t>d13Br1cfa13</t>
  </si>
  <si>
    <t>d13Br1cfa14</t>
  </si>
  <si>
    <t>d13Br1cfa15</t>
  </si>
  <si>
    <t>d13Br2c01</t>
  </si>
  <si>
    <t>d13Br2c03</t>
  </si>
  <si>
    <t>d13Br2c04</t>
  </si>
  <si>
    <t>d13Br2c05</t>
  </si>
  <si>
    <t>d13Br2c06</t>
  </si>
  <si>
    <t>d13Br2c07</t>
  </si>
  <si>
    <t>d13Br2c08</t>
  </si>
  <si>
    <t>d13Br2c09</t>
  </si>
  <si>
    <t>d13Br2c10</t>
  </si>
  <si>
    <t>d13Br2c11</t>
  </si>
  <si>
    <t>d13Br2c12</t>
  </si>
  <si>
    <t>d13Br2cfa01</t>
  </si>
  <si>
    <t>d13Br2cfa03</t>
  </si>
  <si>
    <t>d13Br2cfa04</t>
  </si>
  <si>
    <t>d13Br2cfa05</t>
  </si>
  <si>
    <t>d13Br2cfa06</t>
  </si>
  <si>
    <t>d13Br2cfa07</t>
  </si>
  <si>
    <t>d13Br2cfa08</t>
  </si>
  <si>
    <t>d13Br2cfa09</t>
  </si>
  <si>
    <t>d13Br2cfa10</t>
  </si>
  <si>
    <t>d13Br2cfa11</t>
  </si>
  <si>
    <t>d13Br2cfa12</t>
  </si>
  <si>
    <t>d13c33a</t>
  </si>
  <si>
    <t>d13cfa33a</t>
  </si>
  <si>
    <t>d13Br2cfa02a</t>
  </si>
  <si>
    <t>d13Br2cfa02b</t>
  </si>
  <si>
    <t>d13Br2c02a</t>
  </si>
  <si>
    <t>d13Br2c02b</t>
  </si>
  <si>
    <t>d13c33b</t>
  </si>
  <si>
    <t>d13cfa33b</t>
  </si>
  <si>
    <t>d11c02</t>
  </si>
  <si>
    <t>d11c03</t>
  </si>
  <si>
    <t>d11c04</t>
  </si>
  <si>
    <t>d11c05</t>
  </si>
  <si>
    <t>d11c06</t>
  </si>
  <si>
    <t>d11c07</t>
  </si>
  <si>
    <t>d11c08</t>
  </si>
  <si>
    <t>d11c09</t>
  </si>
  <si>
    <t>d11c11</t>
  </si>
  <si>
    <t>d11c12</t>
  </si>
  <si>
    <t>d11c13</t>
  </si>
  <si>
    <t>d11c14</t>
  </si>
  <si>
    <t>d11c16</t>
  </si>
  <si>
    <t>d11c17a</t>
  </si>
  <si>
    <t>d11c17b</t>
  </si>
  <si>
    <t>d11c18</t>
  </si>
  <si>
    <t>d11c19a</t>
  </si>
  <si>
    <t>d11c19b</t>
  </si>
  <si>
    <t>d11c20</t>
  </si>
  <si>
    <t>d11c22</t>
  </si>
  <si>
    <t>d11c23</t>
  </si>
  <si>
    <t>d11c24</t>
  </si>
  <si>
    <t>d11c26</t>
  </si>
  <si>
    <t>d11c27</t>
  </si>
  <si>
    <t>d11c29</t>
  </si>
  <si>
    <t>d11c30</t>
  </si>
  <si>
    <t>d11c31</t>
  </si>
  <si>
    <t>d11c32</t>
  </si>
  <si>
    <t>d11c34</t>
  </si>
  <si>
    <t>d11c35</t>
  </si>
  <si>
    <t>d11c36</t>
  </si>
  <si>
    <t>d11c38</t>
  </si>
  <si>
    <t>d11c39</t>
  </si>
  <si>
    <t>d11c40</t>
  </si>
  <si>
    <t>d11c41</t>
  </si>
  <si>
    <t>d11c42</t>
  </si>
  <si>
    <t>d11c43</t>
  </si>
  <si>
    <t>d11c44</t>
  </si>
  <si>
    <t>d11c45</t>
  </si>
  <si>
    <t>d11c46</t>
  </si>
  <si>
    <t>d11c47</t>
  </si>
  <si>
    <t>d11c48</t>
  </si>
  <si>
    <t>d11c49</t>
  </si>
  <si>
    <t>d11c50</t>
  </si>
  <si>
    <t>d11c51</t>
  </si>
  <si>
    <t>d11cfa02</t>
  </si>
  <si>
    <t>d11cfa03</t>
  </si>
  <si>
    <t>d11cfa04</t>
  </si>
  <si>
    <t>d11cfa05</t>
  </si>
  <si>
    <t>d11cfa06</t>
  </si>
  <si>
    <t>d11cfa07</t>
  </si>
  <si>
    <t>d11cfa08</t>
  </si>
  <si>
    <t>d11cfa09</t>
  </si>
  <si>
    <t>d11cfa11</t>
  </si>
  <si>
    <t>d11cfa12</t>
  </si>
  <si>
    <t>d11cfa13</t>
  </si>
  <si>
    <t>d11cfa14</t>
  </si>
  <si>
    <t>d11cfa16</t>
  </si>
  <si>
    <t>d11cfa17a</t>
  </si>
  <si>
    <t>d11cfa17b</t>
  </si>
  <si>
    <t>d11cfa18</t>
  </si>
  <si>
    <t>d11cfa19a</t>
  </si>
  <si>
    <t>d11cfa19b</t>
  </si>
  <si>
    <t>d11cfa20</t>
  </si>
  <si>
    <t>d11cfa22</t>
  </si>
  <si>
    <t>d11cfa23</t>
  </si>
  <si>
    <t>d11cfa24</t>
  </si>
  <si>
    <t>d11cfa26</t>
  </si>
  <si>
    <t>d11cfa27</t>
  </si>
  <si>
    <t>d11cfa29</t>
  </si>
  <si>
    <t>d11cfa30</t>
  </si>
  <si>
    <t>d11cfa31</t>
  </si>
  <si>
    <t>d11cfa32</t>
  </si>
  <si>
    <t>d11cfa34</t>
  </si>
  <si>
    <t>d11cfa35</t>
  </si>
  <si>
    <t>d11cfa36</t>
  </si>
  <si>
    <t>d11cfa38</t>
  </si>
  <si>
    <t>d11cfa39</t>
  </si>
  <si>
    <t>d11cfa40</t>
  </si>
  <si>
    <t>d11cfa41</t>
  </si>
  <si>
    <t>d11cfa42</t>
  </si>
  <si>
    <t>d11cfa43</t>
  </si>
  <si>
    <t>d11cfa44</t>
  </si>
  <si>
    <t>d11cfa45</t>
  </si>
  <si>
    <t>d11cfa46</t>
  </si>
  <si>
    <t>d11cfa47</t>
  </si>
  <si>
    <t>d11cfa48</t>
  </si>
  <si>
    <t>d11cfa49</t>
  </si>
  <si>
    <t>d11cfa50</t>
  </si>
  <si>
    <t>d11cfa51</t>
  </si>
  <si>
    <t>d11c01</t>
  </si>
  <si>
    <t>d11cfa01</t>
  </si>
  <si>
    <t>d11p52</t>
  </si>
  <si>
    <t>d11p53</t>
  </si>
  <si>
    <t>d11p54</t>
  </si>
  <si>
    <t>s</t>
  </si>
  <si>
    <t>bs</t>
  </si>
  <si>
    <t>asym, perf</t>
  </si>
  <si>
    <t>mac, sym</t>
  </si>
  <si>
    <t>d11c10a</t>
  </si>
  <si>
    <t>d11cfa10a</t>
  </si>
  <si>
    <t>d11c10b</t>
  </si>
  <si>
    <t>d11cfa10b</t>
  </si>
  <si>
    <t>multmac</t>
  </si>
  <si>
    <t>mac, asym</t>
  </si>
  <si>
    <t>d11c15a</t>
  </si>
  <si>
    <t>d11cfa15a</t>
  </si>
  <si>
    <t>d11c15b</t>
  </si>
  <si>
    <t>d11cfa15b</t>
  </si>
  <si>
    <t>multimac, sym</t>
  </si>
  <si>
    <t>d11c17c</t>
  </si>
  <si>
    <t>d11cfa17c</t>
  </si>
  <si>
    <t>d11c21a</t>
  </si>
  <si>
    <t>d11cfa21a</t>
  </si>
  <si>
    <t>d11c21b</t>
  </si>
  <si>
    <t>d11cfa21b</t>
  </si>
  <si>
    <t>d11c25</t>
  </si>
  <si>
    <t>d11cfa25</t>
  </si>
  <si>
    <t>d11c28</t>
  </si>
  <si>
    <t>d11cfa28</t>
  </si>
  <si>
    <t>d11cfa52</t>
  </si>
  <si>
    <t>d11cfa53</t>
  </si>
  <si>
    <t>d11cfa54</t>
  </si>
  <si>
    <t>d11c52</t>
  </si>
  <si>
    <t>d11c53</t>
  </si>
  <si>
    <t>d11c54</t>
  </si>
  <si>
    <t>d11p55</t>
  </si>
  <si>
    <t>d11c55</t>
  </si>
  <si>
    <t>d11cfa55</t>
  </si>
  <si>
    <t>d11rb25</t>
  </si>
  <si>
    <t>d11rb47</t>
  </si>
  <si>
    <t>d11rb50</t>
  </si>
  <si>
    <t>d11rh04</t>
  </si>
  <si>
    <t>d11rh05</t>
  </si>
  <si>
    <t>d11rh08</t>
  </si>
  <si>
    <t>d11rh09</t>
  </si>
  <si>
    <t>d11rh10</t>
  </si>
  <si>
    <t>d11rh18</t>
  </si>
  <si>
    <t>d11rh19</t>
  </si>
  <si>
    <t>d11rh20a</t>
  </si>
  <si>
    <t>d11rh20b</t>
  </si>
  <si>
    <t>d11rh21b</t>
  </si>
  <si>
    <t>d11rh31</t>
  </si>
  <si>
    <t>d11rh35a</t>
  </si>
  <si>
    <t>d11rh35b</t>
  </si>
  <si>
    <t>d11rh48</t>
  </si>
  <si>
    <t>d11rn27</t>
  </si>
  <si>
    <t>d11rn31</t>
  </si>
  <si>
    <t>d13c44a</t>
  </si>
  <si>
    <t>d13cfa44a</t>
  </si>
  <si>
    <t>d13cfa44b</t>
  </si>
  <si>
    <t>d13c44b</t>
  </si>
  <si>
    <t>ss</t>
  </si>
  <si>
    <t>multimac, asym</t>
  </si>
  <si>
    <t>perf, asym</t>
  </si>
  <si>
    <t>d13c96a</t>
  </si>
  <si>
    <t>d13cfa96a</t>
  </si>
  <si>
    <t>d13c96b</t>
  </si>
  <si>
    <t>d13cfa96b</t>
  </si>
  <si>
    <t>d13p99</t>
  </si>
  <si>
    <t>d13p100</t>
  </si>
  <si>
    <t>no</t>
  </si>
  <si>
    <t>d13rh25</t>
  </si>
  <si>
    <t>d13rh26a</t>
  </si>
  <si>
    <t>d13rh26b</t>
  </si>
  <si>
    <t>d13rh42</t>
  </si>
  <si>
    <t>d13rh43</t>
  </si>
  <si>
    <t>d13rh68a</t>
  </si>
  <si>
    <t>d13rh71</t>
  </si>
  <si>
    <t>d13rh72</t>
  </si>
  <si>
    <t>d13rh74</t>
  </si>
  <si>
    <t>d13rh76</t>
  </si>
  <si>
    <t>d13rh77</t>
  </si>
  <si>
    <t>d13rh81a</t>
  </si>
  <si>
    <t>d13rh84b</t>
  </si>
  <si>
    <t>d13rh87</t>
  </si>
  <si>
    <t>d13rh88</t>
  </si>
  <si>
    <t>d13rh89</t>
  </si>
  <si>
    <t>d13rh90</t>
  </si>
  <si>
    <t>d13rh79</t>
  </si>
  <si>
    <t>d13rh78b</t>
  </si>
  <si>
    <t>d13rb100</t>
  </si>
  <si>
    <t>d13rb20</t>
  </si>
  <si>
    <t>d13rb25</t>
  </si>
  <si>
    <t>d13rb31</t>
  </si>
  <si>
    <t>d13rb42</t>
  </si>
  <si>
    <t>d13rb46</t>
  </si>
  <si>
    <t>d13rb48</t>
  </si>
  <si>
    <t>d13rb54</t>
  </si>
  <si>
    <t>d13rb56</t>
  </si>
  <si>
    <t>d13rb78</t>
  </si>
  <si>
    <t>d13rb91</t>
  </si>
  <si>
    <t>d13rb95</t>
  </si>
  <si>
    <t>d13Br1rh12</t>
  </si>
  <si>
    <t>d13Br2rh01</t>
  </si>
  <si>
    <t>d13Br2rh04</t>
  </si>
  <si>
    <t>d13Br2rh05</t>
  </si>
  <si>
    <t>d13Br1rb05</t>
  </si>
  <si>
    <t>d13Br1rb14</t>
  </si>
  <si>
    <t>d13rb03</t>
  </si>
  <si>
    <t>d13rb05</t>
  </si>
  <si>
    <t>total</t>
  </si>
  <si>
    <t>d01c48</t>
  </si>
  <si>
    <t>d01cfa48</t>
  </si>
  <si>
    <t>d01p48</t>
  </si>
  <si>
    <t>d01p49</t>
  </si>
  <si>
    <t>d01c49</t>
  </si>
  <si>
    <t>d01p50</t>
  </si>
  <si>
    <t>d01c50</t>
  </si>
  <si>
    <t>d01cfa50</t>
  </si>
  <si>
    <t>d01cfa49</t>
  </si>
  <si>
    <t>ax70</t>
  </si>
  <si>
    <t>ax69</t>
  </si>
  <si>
    <t>ax68</t>
  </si>
  <si>
    <t>ax67</t>
  </si>
  <si>
    <t>ax66</t>
  </si>
  <si>
    <t>ax65</t>
  </si>
  <si>
    <t>ax64</t>
  </si>
  <si>
    <t>ax63</t>
  </si>
  <si>
    <t>ax62</t>
  </si>
  <si>
    <t>ax61</t>
  </si>
  <si>
    <t>ax60</t>
  </si>
  <si>
    <t>ax59</t>
  </si>
  <si>
    <t>ax58</t>
  </si>
  <si>
    <t>ax57</t>
  </si>
  <si>
    <t>ax56</t>
  </si>
  <si>
    <t>ax55</t>
  </si>
  <si>
    <t>ax54</t>
  </si>
  <si>
    <t>ax53</t>
  </si>
  <si>
    <t>ax52</t>
  </si>
  <si>
    <t>ax51</t>
  </si>
  <si>
    <t>ax50</t>
  </si>
  <si>
    <t>ax49</t>
  </si>
  <si>
    <t>ax48</t>
  </si>
  <si>
    <t>ax47</t>
  </si>
  <si>
    <t>ax46</t>
  </si>
  <si>
    <t>ax45</t>
  </si>
  <si>
    <t>ax44</t>
  </si>
  <si>
    <t>ax43</t>
  </si>
  <si>
    <t>ax42</t>
  </si>
  <si>
    <t>ax41</t>
  </si>
  <si>
    <t>ax40</t>
  </si>
  <si>
    <t>ax39</t>
  </si>
  <si>
    <t>ax38</t>
  </si>
  <si>
    <t>ax37</t>
  </si>
  <si>
    <t>ax36</t>
  </si>
  <si>
    <t>ax35</t>
  </si>
  <si>
    <t>ax34</t>
  </si>
  <si>
    <t>ax33</t>
  </si>
  <si>
    <t>ax32</t>
  </si>
  <si>
    <t>ax31</t>
  </si>
  <si>
    <t>ax30</t>
  </si>
  <si>
    <t>ax29</t>
  </si>
  <si>
    <t>ax28</t>
  </si>
  <si>
    <t>ax27</t>
  </si>
  <si>
    <t>ax26</t>
  </si>
  <si>
    <t>ax25</t>
  </si>
  <si>
    <t>ax24</t>
  </si>
  <si>
    <t>ax23</t>
  </si>
  <si>
    <t>ax22</t>
  </si>
  <si>
    <t>ax21</t>
  </si>
  <si>
    <t>ax20</t>
  </si>
  <si>
    <t>ax19</t>
  </si>
  <si>
    <t>ax18</t>
  </si>
  <si>
    <t>ax17</t>
  </si>
  <si>
    <t>ax16</t>
  </si>
  <si>
    <t>ax15</t>
  </si>
  <si>
    <t>ax14</t>
  </si>
  <si>
    <t>ax13</t>
  </si>
  <si>
    <t>ax12</t>
  </si>
  <si>
    <t>ax11</t>
  </si>
  <si>
    <t>ax10</t>
  </si>
  <si>
    <t>ax09</t>
  </si>
  <si>
    <t>ax08</t>
  </si>
  <si>
    <t>ax07</t>
  </si>
  <si>
    <t>ax06</t>
  </si>
  <si>
    <t>ax05</t>
  </si>
  <si>
    <t>ax04</t>
  </si>
  <si>
    <t>ax03</t>
  </si>
  <si>
    <t>ax02</t>
  </si>
  <si>
    <t>ax01</t>
  </si>
  <si>
    <t>Brick Analysis</t>
  </si>
  <si>
    <t>Notes</t>
  </si>
  <si>
    <t>Glycogen?</t>
  </si>
  <si>
    <t>DCV?</t>
  </si>
  <si>
    <t>Mito?</t>
  </si>
  <si>
    <t># of Sections</t>
  </si>
  <si>
    <t>End Section</t>
  </si>
  <si>
    <t>Start Section</t>
  </si>
  <si>
    <t>Other names</t>
  </si>
  <si>
    <t>Dendrite contacts</t>
  </si>
  <si>
    <t>Type of Bouton</t>
  </si>
  <si>
    <t>Bouton name</t>
  </si>
  <si>
    <t>XRZCT</t>
  </si>
  <si>
    <t>%Mito</t>
  </si>
  <si>
    <t>%DCV</t>
  </si>
  <si>
    <t>Non</t>
  </si>
  <si>
    <t>Single</t>
  </si>
  <si>
    <t>Multi</t>
  </si>
  <si>
    <t>?</t>
  </si>
  <si>
    <t>Yes</t>
  </si>
  <si>
    <t>No</t>
  </si>
  <si>
    <t>MVB</t>
  </si>
  <si>
    <t>Yes (sec. 80)</t>
  </si>
  <si>
    <t>d10ax15a</t>
  </si>
  <si>
    <t>d01ax12a</t>
  </si>
  <si>
    <t>d01c13a, ?</t>
  </si>
  <si>
    <t>Yes (sec.76)</t>
  </si>
  <si>
    <t>Yes (sec.93)</t>
  </si>
  <si>
    <t>?, ?</t>
  </si>
  <si>
    <t>d02ax21</t>
  </si>
  <si>
    <t>d05ax18</t>
  </si>
  <si>
    <t>d01c15, ?</t>
  </si>
  <si>
    <t xml:space="preserve">d01c20, d13c54, d10c22 </t>
  </si>
  <si>
    <t xml:space="preserve">Yes (sec.111, 96) </t>
  </si>
  <si>
    <t>d01ax20</t>
  </si>
  <si>
    <t>d05ax17</t>
  </si>
  <si>
    <t>d11c44, d05c17</t>
  </si>
  <si>
    <t>Yes (sec. 91)</t>
  </si>
  <si>
    <t>d05c14, ?</t>
  </si>
  <si>
    <t>d05ax14</t>
  </si>
  <si>
    <t>Yes (sec. 95)</t>
  </si>
  <si>
    <t>d01c25, d10c26, ?</t>
  </si>
  <si>
    <t>d01ax25</t>
  </si>
  <si>
    <t>d01c13b, ?</t>
  </si>
  <si>
    <t>d01ax13B</t>
  </si>
  <si>
    <t>Yes (sec. 115)</t>
  </si>
  <si>
    <t>Yes (sec.100)</t>
  </si>
  <si>
    <t>d01ax18</t>
  </si>
  <si>
    <t>Maybe (sec. 114)</t>
  </si>
  <si>
    <t>d04c21, ?</t>
  </si>
  <si>
    <t>Yes (sec. 107)</t>
  </si>
  <si>
    <t>d04c25a, ?</t>
  </si>
  <si>
    <t>d01ax16</t>
  </si>
  <si>
    <t>Dark</t>
  </si>
  <si>
    <t>d01c24, ?</t>
  </si>
  <si>
    <t>Yes (sec. 127)</t>
  </si>
  <si>
    <t>d11c41, ?</t>
  </si>
  <si>
    <t>d11c15, ?, ?, ?</t>
  </si>
  <si>
    <t>d08ax17</t>
  </si>
  <si>
    <t>d08c17, ?</t>
  </si>
  <si>
    <t>d01ax22</t>
  </si>
  <si>
    <t>ax71</t>
  </si>
  <si>
    <t>ax72</t>
  </si>
  <si>
    <t>ax73</t>
  </si>
  <si>
    <t>ax74</t>
  </si>
  <si>
    <t>ax75</t>
  </si>
  <si>
    <t>ax76</t>
  </si>
  <si>
    <t>ax77</t>
  </si>
  <si>
    <t>ax78</t>
  </si>
  <si>
    <t>ax79</t>
  </si>
  <si>
    <t>ax80</t>
  </si>
  <si>
    <t>ax81</t>
  </si>
  <si>
    <t>ax82</t>
  </si>
  <si>
    <t>d13c62, d01c23</t>
  </si>
  <si>
    <t>d01ax23</t>
  </si>
  <si>
    <t>d05ax22</t>
  </si>
  <si>
    <t>Yes (sec. 131)</t>
  </si>
  <si>
    <t>d02ax33</t>
  </si>
  <si>
    <t>Volume of brick (um^3)</t>
  </si>
  <si>
    <t>#Mito</t>
  </si>
  <si>
    <t>Excit/Inhib</t>
  </si>
  <si>
    <t>Tot excit</t>
  </si>
  <si>
    <t>Tot excit/um^3</t>
  </si>
  <si>
    <t>Tot inhib</t>
  </si>
  <si>
    <t>Tot inhib/um^3</t>
  </si>
  <si>
    <t>Non Excit</t>
  </si>
  <si>
    <t>Non Inhib</t>
  </si>
  <si>
    <t>Single Excit</t>
  </si>
  <si>
    <t>Single inhib</t>
  </si>
  <si>
    <t>Multi Excit</t>
  </si>
  <si>
    <t>Multi Inhib</t>
  </si>
  <si>
    <t>Inhibitory</t>
  </si>
  <si>
    <t>Excitatory</t>
  </si>
  <si>
    <t>good example</t>
  </si>
  <si>
    <t>Yes (sec.110 (3))</t>
  </si>
  <si>
    <t>Yes (sec. 116, )</t>
  </si>
  <si>
    <t>Yes (sec. 111)</t>
  </si>
  <si>
    <t>SA?</t>
  </si>
  <si>
    <t>d01SER25</t>
  </si>
  <si>
    <t>d01SER14</t>
  </si>
  <si>
    <t>d01SER09</t>
  </si>
  <si>
    <t>d01SER47</t>
  </si>
  <si>
    <t>d01SER03</t>
  </si>
  <si>
    <t>d01SER01</t>
  </si>
  <si>
    <t>d02SER45</t>
  </si>
  <si>
    <t>yes</t>
  </si>
  <si>
    <t>d02SER41</t>
  </si>
  <si>
    <t>d02SER33</t>
  </si>
  <si>
    <t>d02SER25</t>
  </si>
  <si>
    <t>d02SER21</t>
  </si>
  <si>
    <t>d02SER18</t>
  </si>
  <si>
    <t>d02SER17</t>
  </si>
  <si>
    <t>d02SER04</t>
  </si>
  <si>
    <t>d04SER29</t>
  </si>
  <si>
    <t>d04SER20</t>
  </si>
  <si>
    <t>d05SER30</t>
  </si>
  <si>
    <t>d05SER25</t>
  </si>
  <si>
    <t>d05SER20</t>
  </si>
  <si>
    <t>d05SER16</t>
  </si>
  <si>
    <t>d05SER08</t>
  </si>
  <si>
    <t>d05SER03</t>
  </si>
  <si>
    <t>d08SER22</t>
  </si>
  <si>
    <t>d08SER09</t>
  </si>
  <si>
    <t>d10SER36</t>
  </si>
  <si>
    <t>d10SER32</t>
  </si>
  <si>
    <t>d10SER26</t>
  </si>
  <si>
    <t>d10SER25</t>
  </si>
  <si>
    <t>d10SER24</t>
  </si>
  <si>
    <t>d01ax02</t>
  </si>
  <si>
    <t>y</t>
  </si>
  <si>
    <t>en face</t>
  </si>
  <si>
    <t>d01ax05</t>
  </si>
  <si>
    <t>d01ax06</t>
  </si>
  <si>
    <t>d01ax07</t>
  </si>
  <si>
    <t>d01ax08</t>
  </si>
  <si>
    <t>d01ax47</t>
  </si>
  <si>
    <t>d01ax09</t>
  </si>
  <si>
    <t>d01ax10</t>
  </si>
  <si>
    <t>d01ax11</t>
  </si>
  <si>
    <t>d01ax12</t>
  </si>
  <si>
    <t>d01ax13A</t>
  </si>
  <si>
    <t>d01ax14</t>
  </si>
  <si>
    <t>d01ax15</t>
  </si>
  <si>
    <t>d01ax17</t>
  </si>
  <si>
    <t>d01ax19</t>
  </si>
  <si>
    <t>d01ax21</t>
  </si>
  <si>
    <t>d01ax24</t>
  </si>
  <si>
    <t>d01ax26</t>
  </si>
  <si>
    <t>d01ax27</t>
  </si>
  <si>
    <t>d01ax28</t>
  </si>
  <si>
    <t>d01ax29</t>
  </si>
  <si>
    <t>d01ax30</t>
  </si>
  <si>
    <t>d01ax31</t>
  </si>
  <si>
    <t>d01ax32</t>
  </si>
  <si>
    <t>d01ax33A</t>
  </si>
  <si>
    <t>d01ax33B</t>
  </si>
  <si>
    <t>d01ax34</t>
  </si>
  <si>
    <t>d01ax35</t>
  </si>
  <si>
    <t>d01ax36</t>
  </si>
  <si>
    <t>d01ax37</t>
  </si>
  <si>
    <t>dying, black</t>
  </si>
  <si>
    <t>d01ax39</t>
  </si>
  <si>
    <t>d01ax40A</t>
  </si>
  <si>
    <t>d01ax40B</t>
  </si>
  <si>
    <t>d01ax41</t>
  </si>
  <si>
    <t>d01ax42</t>
  </si>
  <si>
    <t>d01ax44</t>
  </si>
  <si>
    <t>Axssvda</t>
  </si>
  <si>
    <t>Axssvdb</t>
  </si>
  <si>
    <t>Axssvdc</t>
  </si>
  <si>
    <t>Axssvdd</t>
  </si>
  <si>
    <t>Axssvr</t>
  </si>
  <si>
    <t>Axinfo</t>
  </si>
  <si>
    <t>Ax mito</t>
  </si>
  <si>
    <t>Ax gly</t>
  </si>
  <si>
    <t>Ax dcv</t>
  </si>
  <si>
    <t>AX pr</t>
  </si>
  <si>
    <t>Ax mvb</t>
  </si>
  <si>
    <t>PSDda</t>
  </si>
  <si>
    <t>PSDdb</t>
  </si>
  <si>
    <t>PSDdc</t>
  </si>
  <si>
    <t>PSDdd</t>
  </si>
  <si>
    <t>d02ax03</t>
  </si>
  <si>
    <t>d02ax04</t>
  </si>
  <si>
    <t>d02ax06</t>
  </si>
  <si>
    <t>d02ax07</t>
  </si>
  <si>
    <t>d02ax09</t>
  </si>
  <si>
    <t>sdssb</t>
  </si>
  <si>
    <t>d02ax10</t>
  </si>
  <si>
    <t>d02ax09(B)</t>
  </si>
  <si>
    <t>d02ax12</t>
  </si>
  <si>
    <t>d02ax13</t>
  </si>
  <si>
    <t>d02ax14</t>
  </si>
  <si>
    <t>nonsyn</t>
  </si>
  <si>
    <t>d02ax16</t>
  </si>
  <si>
    <t>d02ax18A</t>
  </si>
  <si>
    <t>d02ax18B</t>
  </si>
  <si>
    <t>d02ax19</t>
  </si>
  <si>
    <t>d02ax20</t>
  </si>
  <si>
    <t>d02ax22</t>
  </si>
  <si>
    <t>d02ax23</t>
  </si>
  <si>
    <t>d02ax24</t>
  </si>
  <si>
    <t>d02ax25</t>
  </si>
  <si>
    <t>d02ax26</t>
  </si>
  <si>
    <t>d02ax27</t>
  </si>
  <si>
    <t>d01ax21(B)</t>
  </si>
  <si>
    <t>d02ax29</t>
  </si>
  <si>
    <t>d02ax30</t>
  </si>
  <si>
    <t>dying</t>
  </si>
  <si>
    <t>d02ax32</t>
  </si>
  <si>
    <t>d02ax35</t>
  </si>
  <si>
    <t>d02ax35(B)</t>
  </si>
  <si>
    <t>d02ax37</t>
  </si>
  <si>
    <t>d02ax38</t>
  </si>
  <si>
    <t>d01ax37(D)</t>
  </si>
  <si>
    <t>d02ax40</t>
  </si>
  <si>
    <t>d02ax41</t>
  </si>
  <si>
    <t>d02ax42B</t>
  </si>
  <si>
    <t>d02ax43</t>
  </si>
  <si>
    <t>d02ax44</t>
  </si>
  <si>
    <t>d02ax45</t>
  </si>
  <si>
    <t>d02ax46</t>
  </si>
  <si>
    <t>d05ax35</t>
  </si>
  <si>
    <t>d05ax02</t>
  </si>
  <si>
    <t>d05ax03</t>
  </si>
  <si>
    <t>d05ax04</t>
  </si>
  <si>
    <t>d05ax05</t>
  </si>
  <si>
    <t xml:space="preserve">en face </t>
  </si>
  <si>
    <t>d05ax07</t>
  </si>
  <si>
    <t>d05ax09</t>
  </si>
  <si>
    <t>d05ax10</t>
  </si>
  <si>
    <t>d05ax36</t>
  </si>
  <si>
    <t>d05ax13</t>
  </si>
  <si>
    <t>d05ax15</t>
  </si>
  <si>
    <t>d05ax16</t>
  </si>
  <si>
    <t>d02ax30(B)</t>
  </si>
  <si>
    <t>d05ax20</t>
  </si>
  <si>
    <t>d05ax21</t>
  </si>
  <si>
    <t>d05ax23</t>
  </si>
  <si>
    <t>d05ax24</t>
  </si>
  <si>
    <t>d05ax25</t>
  </si>
  <si>
    <t>d05ax26</t>
  </si>
  <si>
    <t>d05ax27</t>
  </si>
  <si>
    <t>d05ax29</t>
  </si>
  <si>
    <t>d05ax30</t>
  </si>
  <si>
    <t>d01ax44(B)</t>
  </si>
  <si>
    <t>d05ax32</t>
  </si>
  <si>
    <t>d08ax01</t>
  </si>
  <si>
    <t>d08ax02</t>
  </si>
  <si>
    <t>d08ax03</t>
  </si>
  <si>
    <t>d08ax05</t>
  </si>
  <si>
    <t>d08ax06</t>
  </si>
  <si>
    <t>d08ax07</t>
  </si>
  <si>
    <t>inc, bleached</t>
  </si>
  <si>
    <t>d08ax09</t>
  </si>
  <si>
    <t>d08ax12</t>
  </si>
  <si>
    <t>d08ax13</t>
  </si>
  <si>
    <t>d08ax14</t>
  </si>
  <si>
    <t>d08ax15</t>
  </si>
  <si>
    <t>d08ax16</t>
  </si>
  <si>
    <t>d08ax18</t>
  </si>
  <si>
    <t>d08ax19</t>
  </si>
  <si>
    <t>d08ax21</t>
  </si>
  <si>
    <t>d08ax22</t>
  </si>
  <si>
    <t>d08ax23</t>
  </si>
  <si>
    <t>d08ax24</t>
  </si>
  <si>
    <t>d08ax25</t>
  </si>
  <si>
    <t>d08ax26</t>
  </si>
  <si>
    <t>d08ax27</t>
  </si>
  <si>
    <t>d08ax28</t>
  </si>
  <si>
    <t>d05ax24(B)</t>
  </si>
  <si>
    <t>d08ax30</t>
  </si>
  <si>
    <t>d08ax31</t>
  </si>
  <si>
    <t>d08ax33</t>
  </si>
  <si>
    <t>d08ax34</t>
  </si>
  <si>
    <t>d10ax02</t>
  </si>
  <si>
    <t>black</t>
  </si>
  <si>
    <t>d10ax04</t>
  </si>
  <si>
    <t>-</t>
  </si>
  <si>
    <t>d10ax07</t>
  </si>
  <si>
    <t>d10ax08B</t>
  </si>
  <si>
    <t>d10ax09A</t>
  </si>
  <si>
    <t>d10ax09B</t>
  </si>
  <si>
    <t>d10ax10</t>
  </si>
  <si>
    <t>d10ax12</t>
  </si>
  <si>
    <t>d10ax13</t>
  </si>
  <si>
    <t>d10ax14</t>
  </si>
  <si>
    <t>d10ax15A</t>
  </si>
  <si>
    <t>d10ax16</t>
  </si>
  <si>
    <t>d10ax17</t>
  </si>
  <si>
    <t>d10ax18</t>
  </si>
  <si>
    <t>d02ax18A(B)</t>
  </si>
  <si>
    <t>d01ax20(B)</t>
  </si>
  <si>
    <t>d10ax23</t>
  </si>
  <si>
    <t>d10ax24</t>
  </si>
  <si>
    <t>d10ax25</t>
  </si>
  <si>
    <t>d01ax25(B)</t>
  </si>
  <si>
    <t>d10ax27</t>
  </si>
  <si>
    <t>d10ax29</t>
  </si>
  <si>
    <t>d10ax30</t>
  </si>
  <si>
    <t>d10ax32</t>
  </si>
  <si>
    <t>d10ax33</t>
  </si>
  <si>
    <t>d10ax34</t>
  </si>
  <si>
    <t>d10ax35</t>
  </si>
  <si>
    <t>d10ax36</t>
  </si>
  <si>
    <t>d10ax37</t>
  </si>
  <si>
    <t>d10ax38</t>
  </si>
  <si>
    <t>d10ax39</t>
  </si>
  <si>
    <t>LTP</t>
  </si>
  <si>
    <t>SP/um</t>
  </si>
  <si>
    <t>SumPSD/um</t>
  </si>
  <si>
    <t>Sum PSD</t>
  </si>
  <si>
    <t>Sp/um</t>
  </si>
  <si>
    <t>Sum PSD/um</t>
  </si>
  <si>
    <t>SUM PSD</t>
  </si>
  <si>
    <t>9-14</t>
  </si>
  <si>
    <t>10-12</t>
  </si>
  <si>
    <t>26-29</t>
  </si>
  <si>
    <t>38-42</t>
  </si>
  <si>
    <t>41-45</t>
  </si>
  <si>
    <t>54-57</t>
  </si>
  <si>
    <t>54-55</t>
  </si>
  <si>
    <t>55-56</t>
  </si>
  <si>
    <t>56-57</t>
  </si>
  <si>
    <t>62-71</t>
  </si>
  <si>
    <t>78-81</t>
  </si>
  <si>
    <t>82-85</t>
  </si>
  <si>
    <t>85-89</t>
  </si>
  <si>
    <t>95-97</t>
  </si>
  <si>
    <t>96-100</t>
  </si>
  <si>
    <t>99-102</t>
  </si>
  <si>
    <t>108-110</t>
  </si>
  <si>
    <t>111-114</t>
  </si>
  <si>
    <t>112-114</t>
  </si>
  <si>
    <t>116-118</t>
  </si>
  <si>
    <t>118-121</t>
  </si>
  <si>
    <t>119-121</t>
  </si>
  <si>
    <t>127-131</t>
  </si>
  <si>
    <t>129-132</t>
  </si>
  <si>
    <t>129-131</t>
  </si>
  <si>
    <t>131-135</t>
  </si>
  <si>
    <t>136-139</t>
  </si>
  <si>
    <t>139-143</t>
  </si>
  <si>
    <t>139-141</t>
  </si>
  <si>
    <t>143-145</t>
  </si>
  <si>
    <t>145-146</t>
  </si>
  <si>
    <t>146-149</t>
  </si>
  <si>
    <t>149-153</t>
  </si>
  <si>
    <t>150-151</t>
  </si>
  <si>
    <t>156-159</t>
  </si>
  <si>
    <t>158-167</t>
  </si>
  <si>
    <t>160-164</t>
  </si>
  <si>
    <t>161-163</t>
  </si>
  <si>
    <t>162-169</t>
  </si>
  <si>
    <t>177-178</t>
  </si>
  <si>
    <t>177-182</t>
  </si>
  <si>
    <t>180-186</t>
  </si>
  <si>
    <t>183-186</t>
  </si>
  <si>
    <t>184-188</t>
  </si>
  <si>
    <t>191-193</t>
  </si>
  <si>
    <t>193-195</t>
  </si>
  <si>
    <t>195-197</t>
  </si>
  <si>
    <t>197-199</t>
  </si>
  <si>
    <t>198-207</t>
  </si>
  <si>
    <t>14-17</t>
  </si>
  <si>
    <t>20-26</t>
  </si>
  <si>
    <t>26-31</t>
  </si>
  <si>
    <t>31-37</t>
  </si>
  <si>
    <t>41-47</t>
  </si>
  <si>
    <t>47-49</t>
  </si>
  <si>
    <t>49-53</t>
  </si>
  <si>
    <t>56-60</t>
  </si>
  <si>
    <t>60-62</t>
  </si>
  <si>
    <t>62-66</t>
  </si>
  <si>
    <t>63-71</t>
  </si>
  <si>
    <t>67-68</t>
  </si>
  <si>
    <t>70-72</t>
  </si>
  <si>
    <t>80-87</t>
  </si>
  <si>
    <t>85-87</t>
  </si>
  <si>
    <t>87-91</t>
  </si>
  <si>
    <t>94-97</t>
  </si>
  <si>
    <t>100-105</t>
  </si>
  <si>
    <t>102-110</t>
  </si>
  <si>
    <t>103-109</t>
  </si>
  <si>
    <t>105-108</t>
  </si>
  <si>
    <t>107-110</t>
  </si>
  <si>
    <t>120-124</t>
  </si>
  <si>
    <t>122-126</t>
  </si>
  <si>
    <t>122-125</t>
  </si>
  <si>
    <t>122-128</t>
  </si>
  <si>
    <t>123-127</t>
  </si>
  <si>
    <t>131-134</t>
  </si>
  <si>
    <t>134-139</t>
  </si>
  <si>
    <t>144-147</t>
  </si>
  <si>
    <t>151-152</t>
  </si>
  <si>
    <t>153-156</t>
  </si>
  <si>
    <t>158-163</t>
  </si>
  <si>
    <t>160-166</t>
  </si>
  <si>
    <t>166-167</t>
  </si>
  <si>
    <t>173-178</t>
  </si>
  <si>
    <t>181-188</t>
  </si>
  <si>
    <t>196-201</t>
  </si>
  <si>
    <t>3-5</t>
  </si>
  <si>
    <t>8-11</t>
  </si>
  <si>
    <t>10-13</t>
  </si>
  <si>
    <t>17-21</t>
  </si>
  <si>
    <t>19-25</t>
  </si>
  <si>
    <t>21-26</t>
  </si>
  <si>
    <t>29-33</t>
  </si>
  <si>
    <t>30-33</t>
  </si>
  <si>
    <t>30-34</t>
  </si>
  <si>
    <t>31-33</t>
  </si>
  <si>
    <t>34-38</t>
  </si>
  <si>
    <t>43-46</t>
  </si>
  <si>
    <t>46-49</t>
  </si>
  <si>
    <t>46-52</t>
  </si>
  <si>
    <t>60-63</t>
  </si>
  <si>
    <t>66-70</t>
  </si>
  <si>
    <t>69-71</t>
  </si>
  <si>
    <t>70-75</t>
  </si>
  <si>
    <t>77-81</t>
  </si>
  <si>
    <t>89-92</t>
  </si>
  <si>
    <t>89-94</t>
  </si>
  <si>
    <t>91-92</t>
  </si>
  <si>
    <t>100-103</t>
  </si>
  <si>
    <t>104-106</t>
  </si>
  <si>
    <t>119-122</t>
  </si>
  <si>
    <t>123-125</t>
  </si>
  <si>
    <t>134-136</t>
  </si>
  <si>
    <t>140-144</t>
  </si>
  <si>
    <t>145-155</t>
  </si>
  <si>
    <t>162-165</t>
  </si>
  <si>
    <t>163-166</t>
  </si>
  <si>
    <t>168-169</t>
  </si>
  <si>
    <t>172-176</t>
  </si>
  <si>
    <t>173-177</t>
  </si>
  <si>
    <t>172-178</t>
  </si>
  <si>
    <t>178-185</t>
  </si>
  <si>
    <t>181-185</t>
  </si>
  <si>
    <t>188-192</t>
  </si>
  <si>
    <t>190-194</t>
  </si>
  <si>
    <t>193-200</t>
  </si>
  <si>
    <t>193-196</t>
  </si>
  <si>
    <t>199-201</t>
  </si>
  <si>
    <t>10-14</t>
  </si>
  <si>
    <t>18-23</t>
  </si>
  <si>
    <t>35-38</t>
  </si>
  <si>
    <t>39-43</t>
  </si>
  <si>
    <t>40-44</t>
  </si>
  <si>
    <t>42-47</t>
  </si>
  <si>
    <t>52-55</t>
  </si>
  <si>
    <t>53-56</t>
  </si>
  <si>
    <t>54-56</t>
  </si>
  <si>
    <t>59-66</t>
  </si>
  <si>
    <t>66-71</t>
  </si>
  <si>
    <t>79-82</t>
  </si>
  <si>
    <t>88-94</t>
  </si>
  <si>
    <t>92-97</t>
  </si>
  <si>
    <t>94-96</t>
  </si>
  <si>
    <t>97-101</t>
  </si>
  <si>
    <t>102-108</t>
  </si>
  <si>
    <t>105-107</t>
  </si>
  <si>
    <t>117-120</t>
  </si>
  <si>
    <t>120-126</t>
  </si>
  <si>
    <t>128-134</t>
  </si>
  <si>
    <t>132-136</t>
  </si>
  <si>
    <t>142-148</t>
  </si>
  <si>
    <t>145-150</t>
  </si>
  <si>
    <t>150-153</t>
  </si>
  <si>
    <t>151-154</t>
  </si>
  <si>
    <t>166-172</t>
  </si>
  <si>
    <t>168-173</t>
  </si>
  <si>
    <t>181-184</t>
  </si>
  <si>
    <t>191-194</t>
  </si>
  <si>
    <t>203-206</t>
  </si>
  <si>
    <t>22-27</t>
  </si>
  <si>
    <t>35-39</t>
  </si>
  <si>
    <t>41-43</t>
  </si>
  <si>
    <t>48-53</t>
  </si>
  <si>
    <t>57-61</t>
  </si>
  <si>
    <t>68-71</t>
  </si>
  <si>
    <t>71-72</t>
  </si>
  <si>
    <t>74-82</t>
  </si>
  <si>
    <t>83-87</t>
  </si>
  <si>
    <t>101-105</t>
  </si>
  <si>
    <t>103-105</t>
  </si>
  <si>
    <t>108-112</t>
  </si>
  <si>
    <t>111-115</t>
  </si>
  <si>
    <t>124-127</t>
  </si>
  <si>
    <t>127-130</t>
  </si>
  <si>
    <t>130-132</t>
  </si>
  <si>
    <t>132-138</t>
  </si>
  <si>
    <t>138-139</t>
  </si>
  <si>
    <t>139-142</t>
  </si>
  <si>
    <t>141-148</t>
  </si>
  <si>
    <t>144-148</t>
  </si>
  <si>
    <t>154-156</t>
  </si>
  <si>
    <t>159-161</t>
  </si>
  <si>
    <t>161-165</t>
  </si>
  <si>
    <t>165-170</t>
  </si>
  <si>
    <t>170-174</t>
  </si>
  <si>
    <t>175-177</t>
  </si>
  <si>
    <t>177-183</t>
  </si>
  <si>
    <t>187-192</t>
  </si>
  <si>
    <t>195-198</t>
  </si>
  <si>
    <t>4-11</t>
  </si>
  <si>
    <t>12-15</t>
  </si>
  <si>
    <t>13-16</t>
  </si>
  <si>
    <t>21-24</t>
  </si>
  <si>
    <t>25-28</t>
  </si>
  <si>
    <t>30-32</t>
  </si>
  <si>
    <t>33-35</t>
  </si>
  <si>
    <t>38-41</t>
  </si>
  <si>
    <t>47-53</t>
  </si>
  <si>
    <t>51-60</t>
  </si>
  <si>
    <t>52-56</t>
  </si>
  <si>
    <t>67-70</t>
  </si>
  <si>
    <t>68-72</t>
  </si>
  <si>
    <t>72-74</t>
  </si>
  <si>
    <t>73-77</t>
  </si>
  <si>
    <t>74-80</t>
  </si>
  <si>
    <t>75-82</t>
  </si>
  <si>
    <t>80-83</t>
  </si>
  <si>
    <t>85-88</t>
  </si>
  <si>
    <t>89-91</t>
  </si>
  <si>
    <t>92-94</t>
  </si>
  <si>
    <t>98-102</t>
  </si>
  <si>
    <t>104-110</t>
  </si>
  <si>
    <t>111-117</t>
  </si>
  <si>
    <t>115-121</t>
  </si>
  <si>
    <t>133-137</t>
  </si>
  <si>
    <t>137-141</t>
  </si>
  <si>
    <t>141-145</t>
  </si>
  <si>
    <t>152-155</t>
  </si>
  <si>
    <t>159-166</t>
  </si>
  <si>
    <t>166-169</t>
  </si>
  <si>
    <t>168-171</t>
  </si>
  <si>
    <t>174-176</t>
  </si>
  <si>
    <t>175-182</t>
  </si>
  <si>
    <t>180-182</t>
  </si>
  <si>
    <t>198-201</t>
  </si>
  <si>
    <t>SER SA</t>
  </si>
  <si>
    <t>SER vol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</si>
</sst>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000"/>
  </numFmts>
  <fonts count="25" x14ac:knownFonts="1">
    <font>
      <sz val="10"/>
      <name val="Arial"/>
    </font>
    <font>
      <sz val="8"/>
      <color indexed="81"/>
      <name val="Tahoma"/>
      <family val="2"/>
    </font>
    <font>
      <b/>
      <sz val="8"/>
      <color indexed="81"/>
      <name val="Tahoma"/>
      <family val="2"/>
    </font>
    <font>
      <sz val="10"/>
      <name val="Arial"/>
      <family val="2"/>
    </font>
    <font>
      <sz val="8"/>
      <name val="Arial"/>
      <family val="2"/>
    </font>
    <font>
      <sz val="8"/>
      <color indexed="10"/>
      <name val="Tahoma"/>
      <family val="2"/>
    </font>
    <font>
      <b/>
      <sz val="8"/>
      <color indexed="10"/>
      <name val="Tahoma"/>
      <family val="2"/>
    </font>
    <font>
      <i/>
      <sz val="8"/>
      <color indexed="81"/>
      <name val="Tahoma"/>
      <family val="2"/>
    </font>
    <font>
      <b/>
      <i/>
      <sz val="8"/>
      <color indexed="81"/>
      <name val="Tahoma"/>
      <family val="2"/>
    </font>
    <font>
      <sz val="10"/>
      <name val="Times New Roman"/>
      <family val="1"/>
    </font>
    <font>
      <u/>
      <sz val="10"/>
      <name val="Times New Roman"/>
      <family val="1"/>
    </font>
    <font>
      <b/>
      <sz val="11"/>
      <name val="Arial"/>
      <family val="2"/>
    </font>
    <font>
      <sz val="11"/>
      <name val="Arial"/>
      <family val="2"/>
    </font>
    <font>
      <i/>
      <sz val="11"/>
      <name val="Arial"/>
      <family val="2"/>
    </font>
    <font>
      <sz val="11"/>
      <name val="Times New Roman"/>
      <family val="1"/>
    </font>
    <font>
      <u/>
      <sz val="11"/>
      <name val="Times New Roman"/>
      <family val="1"/>
    </font>
    <font>
      <b/>
      <sz val="10"/>
      <name val="Arial"/>
      <family val="2"/>
    </font>
    <font>
      <sz val="8"/>
      <color indexed="48"/>
      <name val="Tahoma"/>
      <family val="2"/>
    </font>
    <font>
      <sz val="12"/>
      <name val="Arial"/>
      <family val="2"/>
    </font>
    <font>
      <u/>
      <sz val="8"/>
      <color indexed="81"/>
      <name val="Tahoma"/>
      <family val="2"/>
    </font>
    <font>
      <sz val="11"/>
      <name val="Symbol"/>
      <family val="1"/>
      <charset val="2"/>
    </font>
    <font>
      <vertAlign val="superscript"/>
      <sz val="10"/>
      <name val="Arial"/>
      <family val="2"/>
    </font>
    <font>
      <sz val="9"/>
      <color indexed="81"/>
      <name val="Tahoma"/>
      <family val="2"/>
    </font>
    <font>
      <b/>
      <sz val="9"/>
      <color indexed="81"/>
      <name val="Tahoma"/>
      <family val="2"/>
    </font>
    <font>
      <sz val="10"/>
      <name val="Calibri"/>
      <family val="2"/>
      <scheme val="minor"/>
    </font>
  </fonts>
  <fills count="18">
    <fill>
      <patternFill patternType="none"/>
    </fill>
    <fill>
      <patternFill patternType="gray125"/>
    </fill>
    <fill>
      <patternFill patternType="solid">
        <fgColor indexed="43"/>
        <bgColor indexed="64"/>
      </patternFill>
    </fill>
    <fill>
      <patternFill patternType="solid">
        <fgColor indexed="45"/>
        <bgColor indexed="64"/>
      </patternFill>
    </fill>
    <fill>
      <patternFill patternType="solid">
        <fgColor indexed="42"/>
        <bgColor indexed="64"/>
      </patternFill>
    </fill>
    <fill>
      <patternFill patternType="solid">
        <fgColor indexed="44"/>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FF0066"/>
        <bgColor indexed="64"/>
      </patternFill>
    </fill>
    <fill>
      <patternFill patternType="solid">
        <fgColor theme="3"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6"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145">
    <xf numFmtId="0" fontId="0" fillId="0" borderId="0" xfId="0"/>
    <xf numFmtId="0" fontId="0" fillId="0" borderId="0" xfId="0" applyAlignment="1">
      <alignment wrapText="1"/>
    </xf>
    <xf numFmtId="0" fontId="0" fillId="0" borderId="0" xfId="0" applyFill="1" applyBorder="1"/>
    <xf numFmtId="0" fontId="0" fillId="0" borderId="0" xfId="0" applyBorder="1"/>
    <xf numFmtId="0" fontId="3" fillId="0" borderId="1" xfId="0" applyFont="1" applyFill="1" applyBorder="1" applyAlignment="1">
      <alignment horizontal="center"/>
    </xf>
    <xf numFmtId="0" fontId="3" fillId="0" borderId="1" xfId="0" applyFont="1" applyFill="1" applyBorder="1"/>
    <xf numFmtId="0" fontId="3" fillId="0" borderId="1" xfId="0" applyFont="1" applyFill="1" applyBorder="1" applyAlignment="1">
      <alignment horizontal="center" wrapText="1"/>
    </xf>
    <xf numFmtId="0" fontId="3" fillId="0" borderId="0" xfId="0" applyFont="1" applyFill="1"/>
    <xf numFmtId="0" fontId="3" fillId="0" borderId="1" xfId="0" applyFont="1" applyFill="1" applyBorder="1" applyAlignment="1">
      <alignment horizontal="left"/>
    </xf>
    <xf numFmtId="0" fontId="0" fillId="0" borderId="0" xfId="0" applyFill="1"/>
    <xf numFmtId="0" fontId="0" fillId="0" borderId="0" xfId="0" applyBorder="1" applyAlignment="1">
      <alignment horizontal="center" vertical="center" wrapText="1"/>
    </xf>
    <xf numFmtId="0" fontId="0" fillId="0" borderId="0" xfId="0" applyFill="1" applyBorder="1" applyAlignment="1">
      <alignment horizontal="center"/>
    </xf>
    <xf numFmtId="0" fontId="3" fillId="0" borderId="0" xfId="0" applyFont="1" applyFill="1" applyBorder="1"/>
    <xf numFmtId="0" fontId="0" fillId="0" borderId="0" xfId="0" applyBorder="1" applyAlignment="1">
      <alignment horizontal="center"/>
    </xf>
    <xf numFmtId="49" fontId="0" fillId="0" borderId="0" xfId="0" applyNumberFormat="1" applyFill="1" applyBorder="1" applyAlignment="1">
      <alignment horizontal="center"/>
    </xf>
    <xf numFmtId="0" fontId="0" fillId="0" borderId="0" xfId="0" applyAlignment="1">
      <alignment horizontal="center"/>
    </xf>
    <xf numFmtId="0" fontId="0" fillId="0" borderId="0" xfId="0" applyNumberFormat="1" applyAlignment="1">
      <alignment wrapText="1"/>
    </xf>
    <xf numFmtId="0" fontId="0" fillId="0" borderId="1" xfId="0" applyBorder="1" applyAlignment="1">
      <alignment horizontal="center"/>
    </xf>
    <xf numFmtId="0" fontId="0" fillId="0" borderId="0" xfId="0" applyBorder="1" applyAlignment="1">
      <alignment wrapText="1"/>
    </xf>
    <xf numFmtId="0" fontId="0" fillId="0" borderId="0" xfId="0" applyBorder="1" applyAlignment="1">
      <alignment horizontal="center" wrapText="1"/>
    </xf>
    <xf numFmtId="0" fontId="0" fillId="0" borderId="0" xfId="0" applyFill="1" applyBorder="1" applyAlignment="1">
      <alignment wrapText="1"/>
    </xf>
    <xf numFmtId="0" fontId="0" fillId="0" borderId="0" xfId="0" applyFill="1" applyBorder="1" applyAlignment="1">
      <alignment horizontal="left"/>
    </xf>
    <xf numFmtId="2" fontId="0" fillId="0" borderId="0" xfId="0" applyNumberFormat="1"/>
    <xf numFmtId="0" fontId="3" fillId="0" borderId="0" xfId="0" applyFont="1" applyFill="1" applyBorder="1" applyAlignment="1">
      <alignment wrapText="1"/>
    </xf>
    <xf numFmtId="14" fontId="3" fillId="0" borderId="1" xfId="0" applyNumberFormat="1" applyFont="1" applyFill="1" applyBorder="1" applyAlignment="1">
      <alignment horizontal="center" wrapText="1"/>
    </xf>
    <xf numFmtId="1" fontId="3" fillId="0" borderId="1" xfId="0" applyNumberFormat="1" applyFont="1" applyFill="1" applyBorder="1"/>
    <xf numFmtId="0" fontId="3" fillId="0" borderId="0" xfId="0" applyFont="1" applyFill="1" applyBorder="1" applyAlignment="1">
      <alignment horizontal="left" vertical="center" wrapText="1"/>
    </xf>
    <xf numFmtId="0" fontId="10" fillId="0" borderId="0" xfId="0" applyFont="1" applyFill="1" applyBorder="1" applyAlignment="1">
      <alignment wrapText="1"/>
    </xf>
    <xf numFmtId="0" fontId="9" fillId="0" borderId="0" xfId="0" applyFont="1" applyFill="1" applyBorder="1"/>
    <xf numFmtId="0" fontId="11" fillId="0" borderId="0" xfId="0" applyFont="1" applyFill="1" applyBorder="1" applyAlignment="1">
      <alignment wrapText="1"/>
    </xf>
    <xf numFmtId="0" fontId="12" fillId="0" borderId="0" xfId="0" applyFont="1" applyFill="1" applyBorder="1" applyAlignment="1">
      <alignment wrapText="1"/>
    </xf>
    <xf numFmtId="0" fontId="12" fillId="0" borderId="0" xfId="0" applyFont="1" applyFill="1" applyBorder="1" applyAlignment="1">
      <alignment horizontal="left" vertical="center" wrapText="1"/>
    </xf>
    <xf numFmtId="0" fontId="15" fillId="0" borderId="0" xfId="0" applyFont="1" applyFill="1" applyBorder="1" applyAlignment="1">
      <alignment wrapText="1"/>
    </xf>
    <xf numFmtId="0" fontId="14" fillId="0" borderId="0" xfId="0" applyFont="1" applyFill="1" applyBorder="1"/>
    <xf numFmtId="0" fontId="16" fillId="2" borderId="0" xfId="0" applyFont="1" applyFill="1" applyAlignment="1">
      <alignment horizontal="center"/>
    </xf>
    <xf numFmtId="0" fontId="16" fillId="0" borderId="0" xfId="0" applyFont="1" applyFill="1" applyAlignment="1">
      <alignment horizontal="center"/>
    </xf>
    <xf numFmtId="0" fontId="16" fillId="2" borderId="2" xfId="0" applyFont="1" applyFill="1" applyBorder="1" applyAlignment="1">
      <alignment horizontal="center" wrapText="1"/>
    </xf>
    <xf numFmtId="0" fontId="16" fillId="2" borderId="2" xfId="0" applyFont="1" applyFill="1" applyBorder="1" applyAlignment="1">
      <alignment horizontal="center"/>
    </xf>
    <xf numFmtId="0" fontId="3" fillId="0" borderId="1" xfId="0" applyFont="1" applyFill="1" applyBorder="1" applyAlignment="1">
      <alignment horizontal="left" indent="1"/>
    </xf>
    <xf numFmtId="0" fontId="18" fillId="0" borderId="0" xfId="0" applyFont="1" applyAlignment="1">
      <alignment horizontal="left"/>
    </xf>
    <xf numFmtId="0" fontId="18" fillId="0" borderId="0" xfId="0" applyFont="1" applyAlignment="1">
      <alignment wrapText="1"/>
    </xf>
    <xf numFmtId="0" fontId="18" fillId="0" borderId="0" xfId="0" applyFont="1"/>
    <xf numFmtId="1" fontId="18" fillId="0" borderId="0" xfId="0" applyNumberFormat="1" applyFont="1" applyAlignment="1">
      <alignment horizontal="right"/>
    </xf>
    <xf numFmtId="0" fontId="3" fillId="2" borderId="1" xfId="0" applyFont="1" applyFill="1" applyBorder="1" applyAlignment="1">
      <alignment horizontal="center" vertical="center" wrapText="1"/>
    </xf>
    <xf numFmtId="0" fontId="13" fillId="0" borderId="0" xfId="0" applyFont="1" applyFill="1" applyBorder="1" applyAlignment="1">
      <alignment wrapText="1"/>
    </xf>
    <xf numFmtId="1" fontId="3" fillId="2" borderId="1" xfId="0" applyNumberFormat="1" applyFont="1" applyFill="1" applyBorder="1" applyAlignment="1">
      <alignment horizontal="center" vertical="center" wrapText="1"/>
    </xf>
    <xf numFmtId="2" fontId="3" fillId="2" borderId="1" xfId="0" applyNumberFormat="1" applyFont="1" applyFill="1" applyBorder="1" applyAlignment="1">
      <alignment horizontal="center" vertical="center" wrapText="1"/>
    </xf>
    <xf numFmtId="0" fontId="3" fillId="3" borderId="1" xfId="0" applyFont="1" applyFill="1" applyBorder="1" applyAlignment="1">
      <alignment horizontal="center"/>
    </xf>
    <xf numFmtId="164" fontId="3" fillId="2" borderId="1" xfId="0" applyNumberFormat="1" applyFont="1" applyFill="1" applyBorder="1" applyAlignment="1">
      <alignment horizontal="center" vertical="center" wrapText="1"/>
    </xf>
    <xf numFmtId="0" fontId="0" fillId="2" borderId="1" xfId="0" applyFill="1" applyBorder="1"/>
    <xf numFmtId="0" fontId="0" fillId="2" borderId="1" xfId="0" applyFill="1" applyBorder="1" applyAlignment="1">
      <alignment horizontal="center"/>
    </xf>
    <xf numFmtId="0" fontId="0" fillId="2" borderId="1" xfId="0" applyNumberFormat="1" applyFill="1" applyBorder="1" applyAlignment="1"/>
    <xf numFmtId="0" fontId="0" fillId="2" borderId="3" xfId="0" applyFill="1" applyBorder="1"/>
    <xf numFmtId="10" fontId="0" fillId="4" borderId="1" xfId="0" applyNumberFormat="1" applyFill="1" applyBorder="1"/>
    <xf numFmtId="10" fontId="0" fillId="4" borderId="4" xfId="0" applyNumberFormat="1" applyFill="1" applyBorder="1"/>
    <xf numFmtId="0" fontId="0" fillId="5" borderId="1" xfId="0" applyFill="1" applyBorder="1"/>
    <xf numFmtId="0" fontId="0" fillId="3" borderId="1" xfId="0" applyFill="1" applyBorder="1"/>
    <xf numFmtId="0" fontId="0" fillId="0" borderId="1" xfId="0" applyBorder="1"/>
    <xf numFmtId="0" fontId="0" fillId="0" borderId="1" xfId="0" applyNumberFormat="1" applyBorder="1" applyAlignment="1"/>
    <xf numFmtId="10" fontId="0" fillId="0" borderId="1" xfId="0" applyNumberFormat="1" applyFill="1" applyBorder="1" applyAlignment="1">
      <alignment horizontal="center"/>
    </xf>
    <xf numFmtId="0" fontId="0" fillId="0" borderId="1" xfId="0" applyNumberFormat="1" applyFill="1" applyBorder="1" applyAlignment="1">
      <alignment horizontal="center"/>
    </xf>
    <xf numFmtId="0" fontId="0" fillId="0" borderId="1" xfId="0" applyFill="1" applyBorder="1" applyAlignment="1">
      <alignment horizontal="center"/>
    </xf>
    <xf numFmtId="0" fontId="0" fillId="0" borderId="1" xfId="0" applyNumberFormat="1" applyFill="1" applyBorder="1" applyAlignment="1"/>
    <xf numFmtId="0" fontId="0" fillId="0" borderId="1" xfId="0" applyNumberFormat="1" applyBorder="1" applyAlignment="1">
      <alignment horizontal="center"/>
    </xf>
    <xf numFmtId="0" fontId="0" fillId="4" borderId="1" xfId="0" applyFill="1" applyBorder="1"/>
    <xf numFmtId="0" fontId="16" fillId="0" borderId="1" xfId="0" applyFont="1" applyBorder="1"/>
    <xf numFmtId="10" fontId="16" fillId="4" borderId="1" xfId="0" applyNumberFormat="1" applyFont="1" applyFill="1" applyBorder="1" applyAlignment="1">
      <alignment horizontal="center"/>
    </xf>
    <xf numFmtId="0" fontId="16" fillId="5" borderId="1" xfId="0" applyNumberFormat="1" applyFont="1" applyFill="1" applyBorder="1" applyAlignment="1">
      <alignment horizontal="center"/>
    </xf>
    <xf numFmtId="0" fontId="16" fillId="3" borderId="1" xfId="0" applyNumberFormat="1" applyFont="1" applyFill="1" applyBorder="1" applyAlignment="1">
      <alignment horizontal="center"/>
    </xf>
    <xf numFmtId="10" fontId="0" fillId="0" borderId="1" xfId="0" applyNumberFormat="1" applyBorder="1" applyAlignment="1">
      <alignment horizontal="center"/>
    </xf>
    <xf numFmtId="0" fontId="0" fillId="0" borderId="0" xfId="0" applyNumberFormat="1" applyAlignment="1"/>
    <xf numFmtId="10" fontId="0" fillId="0" borderId="0" xfId="0" applyNumberFormat="1"/>
    <xf numFmtId="14" fontId="3" fillId="0" borderId="0" xfId="0" applyNumberFormat="1" applyFont="1" applyFill="1" applyBorder="1" applyAlignment="1">
      <alignment horizontal="left" vertical="center" wrapText="1"/>
    </xf>
    <xf numFmtId="0" fontId="0" fillId="6" borderId="0" xfId="0" applyFill="1" applyAlignment="1">
      <alignment horizontal="center"/>
    </xf>
    <xf numFmtId="0" fontId="0" fillId="6" borderId="0" xfId="0" applyFill="1"/>
    <xf numFmtId="0" fontId="0" fillId="7" borderId="0" xfId="0" applyFill="1" applyAlignment="1">
      <alignment horizontal="center"/>
    </xf>
    <xf numFmtId="0" fontId="0" fillId="7" borderId="0" xfId="0" applyFill="1"/>
    <xf numFmtId="0" fontId="0" fillId="8" borderId="0" xfId="0" applyFill="1" applyAlignment="1">
      <alignment horizontal="center"/>
    </xf>
    <xf numFmtId="0" fontId="0" fillId="8" borderId="0" xfId="0" applyFill="1"/>
    <xf numFmtId="1" fontId="3" fillId="7" borderId="1" xfId="0" applyNumberFormat="1" applyFont="1" applyFill="1" applyBorder="1"/>
    <xf numFmtId="0" fontId="3" fillId="7" borderId="1" xfId="0" applyFont="1" applyFill="1" applyBorder="1"/>
    <xf numFmtId="0" fontId="3" fillId="7"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left" indent="1"/>
    </xf>
    <xf numFmtId="0" fontId="0" fillId="9" borderId="0" xfId="0" applyFill="1" applyAlignment="1">
      <alignment horizontal="center"/>
    </xf>
    <xf numFmtId="0" fontId="0" fillId="9" borderId="0" xfId="0" applyFill="1"/>
    <xf numFmtId="0" fontId="3" fillId="0" borderId="4" xfId="0" applyFont="1" applyFill="1" applyBorder="1" applyAlignment="1">
      <alignment horizontal="center"/>
    </xf>
    <xf numFmtId="0" fontId="3" fillId="0" borderId="0" xfId="0" applyFont="1"/>
    <xf numFmtId="1" fontId="3" fillId="10" borderId="1" xfId="0" applyNumberFormat="1" applyFont="1" applyFill="1" applyBorder="1"/>
    <xf numFmtId="0" fontId="3" fillId="10" borderId="1" xfId="0" applyFont="1" applyFill="1" applyBorder="1"/>
    <xf numFmtId="0" fontId="3" fillId="10" borderId="1" xfId="0" applyFont="1" applyFill="1" applyBorder="1" applyAlignment="1">
      <alignment horizontal="center"/>
    </xf>
    <xf numFmtId="0" fontId="16" fillId="2" borderId="0" xfId="0" applyFont="1" applyFill="1" applyBorder="1" applyAlignment="1">
      <alignment horizontal="center"/>
    </xf>
    <xf numFmtId="0" fontId="3" fillId="0" borderId="0" xfId="0" applyFont="1" applyFill="1" applyBorder="1" applyAlignment="1">
      <alignment horizontal="center"/>
    </xf>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0" xfId="0" applyFont="1" applyFill="1" applyAlignment="1">
      <alignment horizontal="center"/>
    </xf>
    <xf numFmtId="1" fontId="3" fillId="0" borderId="0" xfId="0" applyNumberFormat="1" applyFont="1" applyFill="1"/>
    <xf numFmtId="0" fontId="0" fillId="0" borderId="7" xfId="0" applyBorder="1"/>
    <xf numFmtId="1" fontId="3" fillId="6" borderId="1" xfId="0" applyNumberFormat="1" applyFont="1" applyFill="1" applyBorder="1"/>
    <xf numFmtId="0" fontId="0" fillId="11" borderId="0" xfId="0" applyFont="1" applyFill="1" applyBorder="1"/>
    <xf numFmtId="0" fontId="0" fillId="11" borderId="0" xfId="0" applyFill="1" applyBorder="1"/>
    <xf numFmtId="0" fontId="0" fillId="11" borderId="0" xfId="0" applyFill="1" applyAlignment="1">
      <alignment wrapText="1"/>
    </xf>
    <xf numFmtId="0" fontId="0" fillId="11" borderId="0" xfId="0" applyFill="1"/>
    <xf numFmtId="0" fontId="0" fillId="12" borderId="0" xfId="0" applyFill="1"/>
    <xf numFmtId="0" fontId="0" fillId="0" borderId="0" xfId="0" applyFont="1" applyFill="1"/>
    <xf numFmtId="0" fontId="3" fillId="11" borderId="0" xfId="0" applyFont="1" applyFill="1" applyBorder="1"/>
    <xf numFmtId="0" fontId="3" fillId="12" borderId="0" xfId="0" applyFont="1" applyFill="1"/>
    <xf numFmtId="0" fontId="3" fillId="12" borderId="1" xfId="0" applyFont="1" applyFill="1" applyBorder="1" applyAlignment="1">
      <alignment horizontal="center"/>
    </xf>
    <xf numFmtId="0" fontId="3" fillId="13" borderId="1" xfId="0" applyFont="1" applyFill="1" applyBorder="1" applyAlignment="1">
      <alignment horizontal="center"/>
    </xf>
    <xf numFmtId="0" fontId="0" fillId="13" borderId="1" xfId="0" applyFill="1" applyBorder="1"/>
    <xf numFmtId="0" fontId="0" fillId="0" borderId="1" xfId="0" applyFill="1" applyBorder="1"/>
    <xf numFmtId="0" fontId="24" fillId="0" borderId="1" xfId="0" applyFont="1" applyFill="1" applyBorder="1" applyAlignment="1">
      <alignment horizontal="center"/>
    </xf>
    <xf numFmtId="0" fontId="24" fillId="0" borderId="1" xfId="0" applyFont="1" applyFill="1" applyBorder="1"/>
    <xf numFmtId="0" fontId="3" fillId="0" borderId="1" xfId="0" applyNumberFormat="1" applyFont="1" applyFill="1" applyBorder="1" applyAlignment="1">
      <alignment horizontal="center"/>
    </xf>
    <xf numFmtId="0" fontId="3" fillId="4" borderId="1" xfId="0" applyFont="1" applyFill="1" applyBorder="1" applyAlignment="1">
      <alignment horizontal="center" vertical="center" wrapText="1"/>
    </xf>
    <xf numFmtId="0" fontId="24" fillId="5" borderId="1" xfId="0" applyFont="1" applyFill="1" applyBorder="1" applyAlignment="1">
      <alignment horizontal="center" vertical="center" wrapText="1"/>
    </xf>
    <xf numFmtId="165" fontId="24" fillId="14" borderId="1" xfId="0" applyNumberFormat="1" applyFont="1" applyFill="1" applyBorder="1" applyAlignment="1">
      <alignment horizontal="center" vertical="center" wrapText="1"/>
    </xf>
    <xf numFmtId="0" fontId="3" fillId="15" borderId="1" xfId="0" applyFont="1" applyFill="1" applyBorder="1" applyAlignment="1">
      <alignment horizontal="center"/>
    </xf>
    <xf numFmtId="0" fontId="0" fillId="15" borderId="1" xfId="0" applyFill="1" applyBorder="1"/>
    <xf numFmtId="164" fontId="24" fillId="0" borderId="1" xfId="0" applyNumberFormat="1" applyFont="1" applyFill="1" applyBorder="1" applyAlignment="1">
      <alignment horizontal="center"/>
    </xf>
    <xf numFmtId="0" fontId="3" fillId="16" borderId="1" xfId="0" applyFont="1" applyFill="1" applyBorder="1" applyAlignment="1">
      <alignment horizontal="center"/>
    </xf>
    <xf numFmtId="0" fontId="0" fillId="16" borderId="1" xfId="0" applyFill="1" applyBorder="1"/>
    <xf numFmtId="0" fontId="24" fillId="16" borderId="1" xfId="0" applyFont="1" applyFill="1" applyBorder="1" applyAlignment="1">
      <alignment horizontal="center"/>
    </xf>
    <xf numFmtId="0" fontId="3" fillId="16" borderId="1" xfId="0" applyNumberFormat="1" applyFont="1" applyFill="1" applyBorder="1" applyAlignment="1">
      <alignment horizontal="center"/>
    </xf>
    <xf numFmtId="0" fontId="3" fillId="16" borderId="1" xfId="0" applyFont="1" applyFill="1" applyBorder="1"/>
    <xf numFmtId="0" fontId="3" fillId="16" borderId="0" xfId="0" applyFont="1" applyFill="1"/>
    <xf numFmtId="0" fontId="3" fillId="16" borderId="0" xfId="0" applyFont="1" applyFill="1" applyBorder="1"/>
    <xf numFmtId="0" fontId="0" fillId="16" borderId="0" xfId="0" applyFill="1"/>
    <xf numFmtId="0" fontId="24" fillId="13" borderId="1" xfId="0" applyFont="1" applyFill="1" applyBorder="1" applyAlignment="1">
      <alignment horizontal="center"/>
    </xf>
    <xf numFmtId="0" fontId="3" fillId="13" borderId="2" xfId="0" applyFont="1" applyFill="1" applyBorder="1" applyAlignment="1">
      <alignment horizontal="center"/>
    </xf>
    <xf numFmtId="164" fontId="24" fillId="16" borderId="1" xfId="0" applyNumberFormat="1" applyFont="1" applyFill="1" applyBorder="1" applyAlignment="1">
      <alignment horizontal="center"/>
    </xf>
    <xf numFmtId="0" fontId="24" fillId="16" borderId="1" xfId="0" applyFont="1" applyFill="1" applyBorder="1"/>
    <xf numFmtId="0" fontId="3" fillId="17" borderId="1" xfId="0" applyFont="1" applyFill="1" applyBorder="1" applyAlignment="1">
      <alignment horizontal="center"/>
    </xf>
    <xf numFmtId="0" fontId="0" fillId="17" borderId="1" xfId="0" applyFill="1" applyBorder="1"/>
    <xf numFmtId="0" fontId="0" fillId="17" borderId="0" xfId="0" applyFill="1"/>
    <xf numFmtId="49" fontId="3" fillId="2" borderId="1" xfId="0" applyNumberFormat="1" applyFont="1" applyFill="1" applyBorder="1" applyAlignment="1">
      <alignment horizontal="center" vertical="center" wrapText="1"/>
    </xf>
    <xf numFmtId="49" fontId="3" fillId="0" borderId="1" xfId="0" applyNumberFormat="1" applyFont="1" applyFill="1" applyBorder="1"/>
    <xf numFmtId="49" fontId="3" fillId="6" borderId="1" xfId="0" applyNumberFormat="1" applyFont="1" applyFill="1" applyBorder="1"/>
    <xf numFmtId="49" fontId="3" fillId="7" borderId="1" xfId="0" applyNumberFormat="1" applyFont="1" applyFill="1" applyBorder="1"/>
    <xf numFmtId="0" fontId="0" fillId="0" borderId="4" xfId="0" applyNumberFormat="1" applyFill="1" applyBorder="1" applyAlignment="1">
      <alignment horizontal="center"/>
    </xf>
    <xf numFmtId="0" fontId="0" fillId="0" borderId="5" xfId="0" applyNumberFormat="1" applyFill="1" applyBorder="1" applyAlignment="1">
      <alignment horizontal="center"/>
    </xf>
    <xf numFmtId="0" fontId="0" fillId="0" borderId="6" xfId="0" applyNumberFormat="1" applyFill="1" applyBorder="1" applyAlignment="1">
      <alignment horizontal="center"/>
    </xf>
    <xf numFmtId="10" fontId="0" fillId="0" borderId="4" xfId="0" applyNumberFormat="1" applyFill="1" applyBorder="1" applyAlignment="1">
      <alignment horizontal="center"/>
    </xf>
    <xf numFmtId="10" fontId="0" fillId="0" borderId="5" xfId="0" applyNumberFormat="1" applyFill="1" applyBorder="1" applyAlignment="1">
      <alignment horizontal="center"/>
    </xf>
    <xf numFmtId="10" fontId="0" fillId="0" borderId="6" xfId="0" applyNumberFormat="1" applyFill="1" applyBorder="1" applyAlignment="1">
      <alignment horizontal="center"/>
    </xf>
  </cellXfs>
  <cellStyles count="1">
    <cellStyle name="Normal" xfId="0" builtinId="0"/>
  </cellStyles>
  <dxfs count="0"/>
  <tableStyles count="0" defaultTableStyle="TableStyleMedium9" defaultPivotStyle="PivotStyleLight16"/>
  <colors>
    <mruColors>
      <color rgb="FFFF00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28</xdr:col>
      <xdr:colOff>561975</xdr:colOff>
      <xdr:row>1</xdr:row>
      <xdr:rowOff>0</xdr:rowOff>
    </xdr:from>
    <xdr:to>
      <xdr:col>32</xdr:col>
      <xdr:colOff>647700</xdr:colOff>
      <xdr:row>1</xdr:row>
      <xdr:rowOff>0</xdr:rowOff>
    </xdr:to>
    <xdr:sp macro="" textlink="">
      <xdr:nvSpPr>
        <xdr:cNvPr id="15375" name="Text Box 15"/>
        <xdr:cNvSpPr txBox="1">
          <a:spLocks noChangeAspect="1" noChangeArrowheads="1"/>
        </xdr:cNvSpPr>
      </xdr:nvSpPr>
      <xdr:spPr bwMode="auto">
        <a:xfrm>
          <a:off x="17440275" y="295275"/>
          <a:ext cx="180975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561975</xdr:colOff>
      <xdr:row>1</xdr:row>
      <xdr:rowOff>0</xdr:rowOff>
    </xdr:from>
    <xdr:to>
      <xdr:col>49</xdr:col>
      <xdr:colOff>0</xdr:colOff>
      <xdr:row>1</xdr:row>
      <xdr:rowOff>0</xdr:rowOff>
    </xdr:to>
    <xdr:sp macro="" textlink="">
      <xdr:nvSpPr>
        <xdr:cNvPr id="2" name="Text Box 15"/>
        <xdr:cNvSpPr txBox="1">
          <a:spLocks noChangeAspect="1" noChangeArrowheads="1"/>
        </xdr:cNvSpPr>
      </xdr:nvSpPr>
      <xdr:spPr bwMode="auto">
        <a:xfrm>
          <a:off x="17945100" y="295275"/>
          <a:ext cx="18002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32</xdr:col>
      <xdr:colOff>561975</xdr:colOff>
      <xdr:row>1</xdr:row>
      <xdr:rowOff>0</xdr:rowOff>
    </xdr:from>
    <xdr:to>
      <xdr:col>48</xdr:col>
      <xdr:colOff>647700</xdr:colOff>
      <xdr:row>1</xdr:row>
      <xdr:rowOff>0</xdr:rowOff>
    </xdr:to>
    <xdr:sp macro="" textlink="">
      <xdr:nvSpPr>
        <xdr:cNvPr id="3" name="Text Box 15"/>
        <xdr:cNvSpPr txBox="1">
          <a:spLocks noChangeAspect="1" noChangeArrowheads="1"/>
        </xdr:cNvSpPr>
      </xdr:nvSpPr>
      <xdr:spPr bwMode="auto">
        <a:xfrm>
          <a:off x="11906250" y="295275"/>
          <a:ext cx="948690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32</xdr:col>
      <xdr:colOff>561975</xdr:colOff>
      <xdr:row>1</xdr:row>
      <xdr:rowOff>0</xdr:rowOff>
    </xdr:from>
    <xdr:to>
      <xdr:col>36</xdr:col>
      <xdr:colOff>647700</xdr:colOff>
      <xdr:row>1</xdr:row>
      <xdr:rowOff>0</xdr:rowOff>
    </xdr:to>
    <xdr:sp macro="" textlink="">
      <xdr:nvSpPr>
        <xdr:cNvPr id="4" name="Text Box 1"/>
        <xdr:cNvSpPr txBox="1">
          <a:spLocks noChangeAspect="1" noChangeArrowheads="1"/>
        </xdr:cNvSpPr>
      </xdr:nvSpPr>
      <xdr:spPr bwMode="auto">
        <a:xfrm>
          <a:off x="11906250" y="295275"/>
          <a:ext cx="276225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32</xdr:col>
      <xdr:colOff>561975</xdr:colOff>
      <xdr:row>1</xdr:row>
      <xdr:rowOff>0</xdr:rowOff>
    </xdr:from>
    <xdr:to>
      <xdr:col>36</xdr:col>
      <xdr:colOff>647700</xdr:colOff>
      <xdr:row>1</xdr:row>
      <xdr:rowOff>0</xdr:rowOff>
    </xdr:to>
    <xdr:sp macro="" textlink="">
      <xdr:nvSpPr>
        <xdr:cNvPr id="5" name="Text Box 1"/>
        <xdr:cNvSpPr txBox="1">
          <a:spLocks noChangeAspect="1" noChangeArrowheads="1"/>
        </xdr:cNvSpPr>
      </xdr:nvSpPr>
      <xdr:spPr bwMode="auto">
        <a:xfrm>
          <a:off x="11906250" y="295275"/>
          <a:ext cx="276225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32</xdr:col>
      <xdr:colOff>561975</xdr:colOff>
      <xdr:row>1</xdr:row>
      <xdr:rowOff>0</xdr:rowOff>
    </xdr:from>
    <xdr:to>
      <xdr:col>36</xdr:col>
      <xdr:colOff>647700</xdr:colOff>
      <xdr:row>1</xdr:row>
      <xdr:rowOff>0</xdr:rowOff>
    </xdr:to>
    <xdr:sp macro="" textlink="">
      <xdr:nvSpPr>
        <xdr:cNvPr id="6" name="Text Box 15"/>
        <xdr:cNvSpPr txBox="1">
          <a:spLocks noChangeAspect="1" noChangeArrowheads="1"/>
        </xdr:cNvSpPr>
      </xdr:nvSpPr>
      <xdr:spPr bwMode="auto">
        <a:xfrm>
          <a:off x="11906250" y="295275"/>
          <a:ext cx="276225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32</xdr:col>
      <xdr:colOff>561975</xdr:colOff>
      <xdr:row>1</xdr:row>
      <xdr:rowOff>0</xdr:rowOff>
    </xdr:from>
    <xdr:to>
      <xdr:col>52</xdr:col>
      <xdr:colOff>647700</xdr:colOff>
      <xdr:row>1</xdr:row>
      <xdr:rowOff>0</xdr:rowOff>
    </xdr:to>
    <xdr:sp macro="" textlink="">
      <xdr:nvSpPr>
        <xdr:cNvPr id="2" name="Text Box 15"/>
        <xdr:cNvSpPr txBox="1">
          <a:spLocks noChangeAspect="1" noChangeArrowheads="1"/>
        </xdr:cNvSpPr>
      </xdr:nvSpPr>
      <xdr:spPr bwMode="auto">
        <a:xfrm>
          <a:off x="17945100" y="295275"/>
          <a:ext cx="18002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32</xdr:col>
      <xdr:colOff>561975</xdr:colOff>
      <xdr:row>1</xdr:row>
      <xdr:rowOff>0</xdr:rowOff>
    </xdr:from>
    <xdr:to>
      <xdr:col>48</xdr:col>
      <xdr:colOff>647700</xdr:colOff>
      <xdr:row>1</xdr:row>
      <xdr:rowOff>0</xdr:rowOff>
    </xdr:to>
    <xdr:sp macro="" textlink="">
      <xdr:nvSpPr>
        <xdr:cNvPr id="3" name="Text Box 15"/>
        <xdr:cNvSpPr txBox="1">
          <a:spLocks noChangeAspect="1" noChangeArrowheads="1"/>
        </xdr:cNvSpPr>
      </xdr:nvSpPr>
      <xdr:spPr bwMode="auto">
        <a:xfrm>
          <a:off x="11906250" y="295275"/>
          <a:ext cx="921067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32</xdr:col>
      <xdr:colOff>561975</xdr:colOff>
      <xdr:row>1</xdr:row>
      <xdr:rowOff>0</xdr:rowOff>
    </xdr:from>
    <xdr:to>
      <xdr:col>36</xdr:col>
      <xdr:colOff>647700</xdr:colOff>
      <xdr:row>1</xdr:row>
      <xdr:rowOff>0</xdr:rowOff>
    </xdr:to>
    <xdr:sp macro="" textlink="">
      <xdr:nvSpPr>
        <xdr:cNvPr id="4" name="Text Box 1"/>
        <xdr:cNvSpPr txBox="1">
          <a:spLocks noChangeAspect="1" noChangeArrowheads="1"/>
        </xdr:cNvSpPr>
      </xdr:nvSpPr>
      <xdr:spPr bwMode="auto">
        <a:xfrm>
          <a:off x="11906250" y="295275"/>
          <a:ext cx="276225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32</xdr:col>
      <xdr:colOff>561975</xdr:colOff>
      <xdr:row>1</xdr:row>
      <xdr:rowOff>0</xdr:rowOff>
    </xdr:from>
    <xdr:to>
      <xdr:col>36</xdr:col>
      <xdr:colOff>647700</xdr:colOff>
      <xdr:row>1</xdr:row>
      <xdr:rowOff>0</xdr:rowOff>
    </xdr:to>
    <xdr:sp macro="" textlink="">
      <xdr:nvSpPr>
        <xdr:cNvPr id="5" name="Text Box 1"/>
        <xdr:cNvSpPr txBox="1">
          <a:spLocks noChangeAspect="1" noChangeArrowheads="1"/>
        </xdr:cNvSpPr>
      </xdr:nvSpPr>
      <xdr:spPr bwMode="auto">
        <a:xfrm>
          <a:off x="11906250" y="295275"/>
          <a:ext cx="276225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32</xdr:col>
      <xdr:colOff>561975</xdr:colOff>
      <xdr:row>1</xdr:row>
      <xdr:rowOff>0</xdr:rowOff>
    </xdr:from>
    <xdr:to>
      <xdr:col>36</xdr:col>
      <xdr:colOff>647700</xdr:colOff>
      <xdr:row>1</xdr:row>
      <xdr:rowOff>0</xdr:rowOff>
    </xdr:to>
    <xdr:sp macro="" textlink="">
      <xdr:nvSpPr>
        <xdr:cNvPr id="6" name="Text Box 15"/>
        <xdr:cNvSpPr txBox="1">
          <a:spLocks noChangeAspect="1" noChangeArrowheads="1"/>
        </xdr:cNvSpPr>
      </xdr:nvSpPr>
      <xdr:spPr bwMode="auto">
        <a:xfrm>
          <a:off x="11906250" y="295275"/>
          <a:ext cx="276225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32</xdr:col>
      <xdr:colOff>561975</xdr:colOff>
      <xdr:row>1</xdr:row>
      <xdr:rowOff>0</xdr:rowOff>
    </xdr:from>
    <xdr:to>
      <xdr:col>36</xdr:col>
      <xdr:colOff>647700</xdr:colOff>
      <xdr:row>1</xdr:row>
      <xdr:rowOff>0</xdr:rowOff>
    </xdr:to>
    <xdr:sp macro="" textlink="">
      <xdr:nvSpPr>
        <xdr:cNvPr id="2" name="Text Box 15"/>
        <xdr:cNvSpPr txBox="1">
          <a:spLocks noChangeAspect="1" noChangeArrowheads="1"/>
        </xdr:cNvSpPr>
      </xdr:nvSpPr>
      <xdr:spPr bwMode="auto">
        <a:xfrm>
          <a:off x="17945100" y="295275"/>
          <a:ext cx="18002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32</xdr:col>
      <xdr:colOff>561975</xdr:colOff>
      <xdr:row>1</xdr:row>
      <xdr:rowOff>0</xdr:rowOff>
    </xdr:from>
    <xdr:to>
      <xdr:col>52</xdr:col>
      <xdr:colOff>647700</xdr:colOff>
      <xdr:row>1</xdr:row>
      <xdr:rowOff>0</xdr:rowOff>
    </xdr:to>
    <xdr:sp macro="" textlink="">
      <xdr:nvSpPr>
        <xdr:cNvPr id="2" name="Text Box 15"/>
        <xdr:cNvSpPr txBox="1">
          <a:spLocks noChangeAspect="1" noChangeArrowheads="1"/>
        </xdr:cNvSpPr>
      </xdr:nvSpPr>
      <xdr:spPr bwMode="auto">
        <a:xfrm>
          <a:off x="17945100" y="295275"/>
          <a:ext cx="18002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32</xdr:col>
      <xdr:colOff>561975</xdr:colOff>
      <xdr:row>1</xdr:row>
      <xdr:rowOff>0</xdr:rowOff>
    </xdr:from>
    <xdr:to>
      <xdr:col>48</xdr:col>
      <xdr:colOff>647700</xdr:colOff>
      <xdr:row>1</xdr:row>
      <xdr:rowOff>0</xdr:rowOff>
    </xdr:to>
    <xdr:sp macro="" textlink="">
      <xdr:nvSpPr>
        <xdr:cNvPr id="3" name="Text Box 15"/>
        <xdr:cNvSpPr txBox="1">
          <a:spLocks noChangeAspect="1" noChangeArrowheads="1"/>
        </xdr:cNvSpPr>
      </xdr:nvSpPr>
      <xdr:spPr bwMode="auto">
        <a:xfrm>
          <a:off x="12592050" y="295275"/>
          <a:ext cx="921067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32</xdr:col>
      <xdr:colOff>561975</xdr:colOff>
      <xdr:row>1</xdr:row>
      <xdr:rowOff>0</xdr:rowOff>
    </xdr:from>
    <xdr:to>
      <xdr:col>36</xdr:col>
      <xdr:colOff>647700</xdr:colOff>
      <xdr:row>1</xdr:row>
      <xdr:rowOff>0</xdr:rowOff>
    </xdr:to>
    <xdr:sp macro="" textlink="">
      <xdr:nvSpPr>
        <xdr:cNvPr id="4" name="Text Box 1"/>
        <xdr:cNvSpPr txBox="1">
          <a:spLocks noChangeAspect="1" noChangeArrowheads="1"/>
        </xdr:cNvSpPr>
      </xdr:nvSpPr>
      <xdr:spPr bwMode="auto">
        <a:xfrm>
          <a:off x="12592050" y="295275"/>
          <a:ext cx="276225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32</xdr:col>
      <xdr:colOff>561975</xdr:colOff>
      <xdr:row>1</xdr:row>
      <xdr:rowOff>0</xdr:rowOff>
    </xdr:from>
    <xdr:to>
      <xdr:col>36</xdr:col>
      <xdr:colOff>647700</xdr:colOff>
      <xdr:row>1</xdr:row>
      <xdr:rowOff>0</xdr:rowOff>
    </xdr:to>
    <xdr:sp macro="" textlink="">
      <xdr:nvSpPr>
        <xdr:cNvPr id="5" name="Text Box 1"/>
        <xdr:cNvSpPr txBox="1">
          <a:spLocks noChangeAspect="1" noChangeArrowheads="1"/>
        </xdr:cNvSpPr>
      </xdr:nvSpPr>
      <xdr:spPr bwMode="auto">
        <a:xfrm>
          <a:off x="12592050" y="295275"/>
          <a:ext cx="276225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32</xdr:col>
      <xdr:colOff>561975</xdr:colOff>
      <xdr:row>1</xdr:row>
      <xdr:rowOff>0</xdr:rowOff>
    </xdr:from>
    <xdr:to>
      <xdr:col>36</xdr:col>
      <xdr:colOff>647700</xdr:colOff>
      <xdr:row>1</xdr:row>
      <xdr:rowOff>0</xdr:rowOff>
    </xdr:to>
    <xdr:sp macro="" textlink="">
      <xdr:nvSpPr>
        <xdr:cNvPr id="6" name="Text Box 15"/>
        <xdr:cNvSpPr txBox="1">
          <a:spLocks noChangeAspect="1" noChangeArrowheads="1"/>
        </xdr:cNvSpPr>
      </xdr:nvSpPr>
      <xdr:spPr bwMode="auto">
        <a:xfrm>
          <a:off x="12592050" y="295275"/>
          <a:ext cx="276225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32</xdr:col>
      <xdr:colOff>561975</xdr:colOff>
      <xdr:row>1</xdr:row>
      <xdr:rowOff>0</xdr:rowOff>
    </xdr:from>
    <xdr:to>
      <xdr:col>52</xdr:col>
      <xdr:colOff>647700</xdr:colOff>
      <xdr:row>1</xdr:row>
      <xdr:rowOff>0</xdr:rowOff>
    </xdr:to>
    <xdr:sp macro="" textlink="">
      <xdr:nvSpPr>
        <xdr:cNvPr id="2" name="Text Box 15"/>
        <xdr:cNvSpPr txBox="1">
          <a:spLocks noChangeAspect="1" noChangeArrowheads="1"/>
        </xdr:cNvSpPr>
      </xdr:nvSpPr>
      <xdr:spPr bwMode="auto">
        <a:xfrm>
          <a:off x="17945100" y="295275"/>
          <a:ext cx="18002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32</xdr:col>
      <xdr:colOff>561975</xdr:colOff>
      <xdr:row>1</xdr:row>
      <xdr:rowOff>0</xdr:rowOff>
    </xdr:from>
    <xdr:to>
      <xdr:col>36</xdr:col>
      <xdr:colOff>647700</xdr:colOff>
      <xdr:row>1</xdr:row>
      <xdr:rowOff>0</xdr:rowOff>
    </xdr:to>
    <xdr:sp macro="" textlink="">
      <xdr:nvSpPr>
        <xdr:cNvPr id="3" name="Text Box 1"/>
        <xdr:cNvSpPr txBox="1">
          <a:spLocks noChangeAspect="1" noChangeArrowheads="1"/>
        </xdr:cNvSpPr>
      </xdr:nvSpPr>
      <xdr:spPr bwMode="auto">
        <a:xfrm>
          <a:off x="11953875" y="295275"/>
          <a:ext cx="276225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32</xdr:col>
      <xdr:colOff>561975</xdr:colOff>
      <xdr:row>1</xdr:row>
      <xdr:rowOff>0</xdr:rowOff>
    </xdr:from>
    <xdr:to>
      <xdr:col>36</xdr:col>
      <xdr:colOff>647700</xdr:colOff>
      <xdr:row>1</xdr:row>
      <xdr:rowOff>0</xdr:rowOff>
    </xdr:to>
    <xdr:sp macro="" textlink="">
      <xdr:nvSpPr>
        <xdr:cNvPr id="4" name="Text Box 1"/>
        <xdr:cNvSpPr txBox="1">
          <a:spLocks noChangeAspect="1" noChangeArrowheads="1"/>
        </xdr:cNvSpPr>
      </xdr:nvSpPr>
      <xdr:spPr bwMode="auto">
        <a:xfrm>
          <a:off x="11953875" y="295275"/>
          <a:ext cx="276225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32</xdr:col>
      <xdr:colOff>561975</xdr:colOff>
      <xdr:row>1</xdr:row>
      <xdr:rowOff>0</xdr:rowOff>
    </xdr:from>
    <xdr:to>
      <xdr:col>36</xdr:col>
      <xdr:colOff>647700</xdr:colOff>
      <xdr:row>1</xdr:row>
      <xdr:rowOff>0</xdr:rowOff>
    </xdr:to>
    <xdr:sp macro="" textlink="">
      <xdr:nvSpPr>
        <xdr:cNvPr id="5" name="Text Box 15"/>
        <xdr:cNvSpPr txBox="1">
          <a:spLocks noChangeAspect="1" noChangeArrowheads="1"/>
        </xdr:cNvSpPr>
      </xdr:nvSpPr>
      <xdr:spPr bwMode="auto">
        <a:xfrm>
          <a:off x="11953875" y="295275"/>
          <a:ext cx="276225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32</xdr:col>
      <xdr:colOff>561975</xdr:colOff>
      <xdr:row>1</xdr:row>
      <xdr:rowOff>0</xdr:rowOff>
    </xdr:from>
    <xdr:to>
      <xdr:col>52</xdr:col>
      <xdr:colOff>647700</xdr:colOff>
      <xdr:row>1</xdr:row>
      <xdr:rowOff>0</xdr:rowOff>
    </xdr:to>
    <xdr:sp macro="" textlink="">
      <xdr:nvSpPr>
        <xdr:cNvPr id="2" name="Text Box 15"/>
        <xdr:cNvSpPr txBox="1">
          <a:spLocks noChangeAspect="1" noChangeArrowheads="1"/>
        </xdr:cNvSpPr>
      </xdr:nvSpPr>
      <xdr:spPr bwMode="auto">
        <a:xfrm>
          <a:off x="17945100" y="295275"/>
          <a:ext cx="18002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32</xdr:col>
      <xdr:colOff>561975</xdr:colOff>
      <xdr:row>1</xdr:row>
      <xdr:rowOff>0</xdr:rowOff>
    </xdr:from>
    <xdr:to>
      <xdr:col>36</xdr:col>
      <xdr:colOff>647700</xdr:colOff>
      <xdr:row>1</xdr:row>
      <xdr:rowOff>0</xdr:rowOff>
    </xdr:to>
    <xdr:sp macro="" textlink="">
      <xdr:nvSpPr>
        <xdr:cNvPr id="3" name="Text Box 1"/>
        <xdr:cNvSpPr txBox="1">
          <a:spLocks noChangeAspect="1" noChangeArrowheads="1"/>
        </xdr:cNvSpPr>
      </xdr:nvSpPr>
      <xdr:spPr bwMode="auto">
        <a:xfrm>
          <a:off x="11963400" y="295275"/>
          <a:ext cx="276225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32</xdr:col>
      <xdr:colOff>561975</xdr:colOff>
      <xdr:row>1</xdr:row>
      <xdr:rowOff>0</xdr:rowOff>
    </xdr:from>
    <xdr:to>
      <xdr:col>36</xdr:col>
      <xdr:colOff>647700</xdr:colOff>
      <xdr:row>1</xdr:row>
      <xdr:rowOff>0</xdr:rowOff>
    </xdr:to>
    <xdr:sp macro="" textlink="">
      <xdr:nvSpPr>
        <xdr:cNvPr id="4" name="Text Box 1"/>
        <xdr:cNvSpPr txBox="1">
          <a:spLocks noChangeAspect="1" noChangeArrowheads="1"/>
        </xdr:cNvSpPr>
      </xdr:nvSpPr>
      <xdr:spPr bwMode="auto">
        <a:xfrm>
          <a:off x="11963400" y="295275"/>
          <a:ext cx="276225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twoCellAnchor>
    <xdr:from>
      <xdr:col>32</xdr:col>
      <xdr:colOff>561975</xdr:colOff>
      <xdr:row>1</xdr:row>
      <xdr:rowOff>0</xdr:rowOff>
    </xdr:from>
    <xdr:to>
      <xdr:col>36</xdr:col>
      <xdr:colOff>647700</xdr:colOff>
      <xdr:row>1</xdr:row>
      <xdr:rowOff>0</xdr:rowOff>
    </xdr:to>
    <xdr:sp macro="" textlink="">
      <xdr:nvSpPr>
        <xdr:cNvPr id="5" name="Text Box 15"/>
        <xdr:cNvSpPr txBox="1">
          <a:spLocks noChangeAspect="1" noChangeArrowheads="1"/>
        </xdr:cNvSpPr>
      </xdr:nvSpPr>
      <xdr:spPr bwMode="auto">
        <a:xfrm>
          <a:off x="11963400" y="295275"/>
          <a:ext cx="2762250"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28</xdr:col>
      <xdr:colOff>561975</xdr:colOff>
      <xdr:row>1</xdr:row>
      <xdr:rowOff>0</xdr:rowOff>
    </xdr:from>
    <xdr:to>
      <xdr:col>32</xdr:col>
      <xdr:colOff>647700</xdr:colOff>
      <xdr:row>1</xdr:row>
      <xdr:rowOff>0</xdr:rowOff>
    </xdr:to>
    <xdr:sp macro="" textlink="">
      <xdr:nvSpPr>
        <xdr:cNvPr id="2" name="Text Box 15"/>
        <xdr:cNvSpPr txBox="1">
          <a:spLocks noChangeAspect="1" noChangeArrowheads="1"/>
        </xdr:cNvSpPr>
      </xdr:nvSpPr>
      <xdr:spPr bwMode="auto">
        <a:xfrm>
          <a:off x="17945100" y="295275"/>
          <a:ext cx="18002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28</xdr:col>
      <xdr:colOff>561975</xdr:colOff>
      <xdr:row>1</xdr:row>
      <xdr:rowOff>0</xdr:rowOff>
    </xdr:from>
    <xdr:to>
      <xdr:col>32</xdr:col>
      <xdr:colOff>647700</xdr:colOff>
      <xdr:row>1</xdr:row>
      <xdr:rowOff>0</xdr:rowOff>
    </xdr:to>
    <xdr:sp macro="" textlink="">
      <xdr:nvSpPr>
        <xdr:cNvPr id="2" name="Text Box 15"/>
        <xdr:cNvSpPr txBox="1">
          <a:spLocks noChangeAspect="1" noChangeArrowheads="1"/>
        </xdr:cNvSpPr>
      </xdr:nvSpPr>
      <xdr:spPr bwMode="auto">
        <a:xfrm>
          <a:off x="17945100" y="295275"/>
          <a:ext cx="1800225" cy="0"/>
        </a:xfrm>
        <a:prstGeom prst="rect">
          <a:avLst/>
        </a:prstGeom>
        <a:solidFill>
          <a:srgbClr val="FFFF00"/>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Due to the folds and some accompanying mis-alignment there are a few spines in the middle that get "connected" at their heads on 3D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indexed="43"/>
    <pageSetUpPr fitToPage="1"/>
  </sheetPr>
  <dimension ref="A1:B23"/>
  <sheetViews>
    <sheetView workbookViewId="0">
      <selection activeCell="A20" sqref="A20:XFD20"/>
    </sheetView>
  </sheetViews>
  <sheetFormatPr defaultRowHeight="14.25" x14ac:dyDescent="0.2"/>
  <cols>
    <col min="1" max="1" width="89" style="31" customWidth="1"/>
    <col min="2" max="2" width="11.42578125" style="26" customWidth="1"/>
    <col min="3" max="16384" width="9.140625" style="7"/>
  </cols>
  <sheetData>
    <row r="1" spans="1:2" s="23" customFormat="1" ht="15" x14ac:dyDescent="0.25">
      <c r="A1" s="29" t="s">
        <v>98</v>
      </c>
      <c r="B1" s="23" t="s">
        <v>83</v>
      </c>
    </row>
    <row r="2" spans="1:2" s="23" customFormat="1" x14ac:dyDescent="0.2">
      <c r="A2" s="44" t="s">
        <v>164</v>
      </c>
    </row>
    <row r="3" spans="1:2" s="23" customFormat="1" x14ac:dyDescent="0.2">
      <c r="A3" s="44" t="s">
        <v>165</v>
      </c>
    </row>
    <row r="4" spans="1:2" s="23" customFormat="1" ht="29.25" x14ac:dyDescent="0.2">
      <c r="A4" s="30" t="s">
        <v>116</v>
      </c>
      <c r="B4" s="23">
        <v>2.23486E-3</v>
      </c>
    </row>
    <row r="5" spans="1:2" s="12" customFormat="1" x14ac:dyDescent="0.2">
      <c r="A5" s="30" t="s">
        <v>104</v>
      </c>
      <c r="B5" s="72">
        <v>39589</v>
      </c>
    </row>
    <row r="6" spans="1:2" s="23" customFormat="1" x14ac:dyDescent="0.2">
      <c r="A6" s="31" t="s">
        <v>84</v>
      </c>
      <c r="B6" s="26">
        <v>5.9801474845088805E-2</v>
      </c>
    </row>
    <row r="7" spans="1:2" s="12" customFormat="1" x14ac:dyDescent="0.2">
      <c r="A7" s="30" t="s">
        <v>96</v>
      </c>
      <c r="B7" s="26"/>
    </row>
    <row r="8" spans="1:2" s="12" customFormat="1" x14ac:dyDescent="0.2">
      <c r="A8" s="31" t="s">
        <v>97</v>
      </c>
      <c r="B8" s="26"/>
    </row>
    <row r="9" spans="1:2" s="12" customFormat="1" x14ac:dyDescent="0.2">
      <c r="A9" s="31" t="s">
        <v>99</v>
      </c>
      <c r="B9" s="26"/>
    </row>
    <row r="10" spans="1:2" s="12" customFormat="1" x14ac:dyDescent="0.2">
      <c r="A10" s="31" t="s">
        <v>105</v>
      </c>
      <c r="B10" s="26"/>
    </row>
    <row r="11" spans="1:2" s="12" customFormat="1" x14ac:dyDescent="0.2">
      <c r="A11" s="31" t="s">
        <v>111</v>
      </c>
      <c r="B11" s="26"/>
    </row>
    <row r="12" spans="1:2" s="12" customFormat="1" x14ac:dyDescent="0.2">
      <c r="A12" s="31" t="s">
        <v>112</v>
      </c>
      <c r="B12" s="26"/>
    </row>
    <row r="13" spans="1:2" s="12" customFormat="1" ht="12" customHeight="1" x14ac:dyDescent="0.2">
      <c r="A13" s="31" t="s">
        <v>113</v>
      </c>
      <c r="B13" s="26"/>
    </row>
    <row r="14" spans="1:2" s="12" customFormat="1" x14ac:dyDescent="0.2">
      <c r="A14" s="31" t="s">
        <v>114</v>
      </c>
      <c r="B14" s="27"/>
    </row>
    <row r="15" spans="1:2" s="12" customFormat="1" x14ac:dyDescent="0.2">
      <c r="A15" s="31" t="s">
        <v>115</v>
      </c>
      <c r="B15" s="28"/>
    </row>
    <row r="16" spans="1:2" s="12" customFormat="1" x14ac:dyDescent="0.2">
      <c r="A16" s="31" t="s">
        <v>94</v>
      </c>
      <c r="B16" s="27"/>
    </row>
    <row r="17" spans="1:2" s="12" customFormat="1" x14ac:dyDescent="0.2">
      <c r="A17" s="31" t="s">
        <v>95</v>
      </c>
      <c r="B17" s="26"/>
    </row>
    <row r="18" spans="1:2" x14ac:dyDescent="0.2">
      <c r="A18" s="44" t="s">
        <v>106</v>
      </c>
    </row>
    <row r="19" spans="1:2" x14ac:dyDescent="0.2">
      <c r="A19" s="44" t="s">
        <v>834</v>
      </c>
    </row>
    <row r="20" spans="1:2" hidden="1" x14ac:dyDescent="0.2">
      <c r="A20" s="44" t="s">
        <v>835</v>
      </c>
    </row>
    <row r="22" spans="1:2" ht="15" x14ac:dyDescent="0.25">
      <c r="A22" s="33"/>
    </row>
    <row r="23" spans="1:2" ht="15" x14ac:dyDescent="0.25">
      <c r="A23" s="32"/>
    </row>
  </sheetData>
  <phoneticPr fontId="0" type="noConversion"/>
  <pageMargins left="0.75" right="0.75" top="1" bottom="1" header="0.5" footer="0.5"/>
  <pageSetup orientation="landscape"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66"/>
  </sheetPr>
  <dimension ref="A1:CA37"/>
  <sheetViews>
    <sheetView topLeftCell="C1" zoomScale="90" zoomScaleNormal="90" workbookViewId="0">
      <selection activeCell="V25" sqref="V25"/>
    </sheetView>
  </sheetViews>
  <sheetFormatPr defaultColWidth="10.7109375" defaultRowHeight="12.75" x14ac:dyDescent="0.2"/>
  <cols>
    <col min="1" max="1" width="15.5703125" style="4" customWidth="1"/>
    <col min="2" max="2" width="9.7109375" style="4" bestFit="1" customWidth="1"/>
    <col min="3" max="3" width="9.140625" style="4" bestFit="1" customWidth="1"/>
    <col min="4" max="4" width="9.5703125" style="5" customWidth="1"/>
    <col min="5" max="5" width="9.5703125" style="5" bestFit="1" customWidth="1"/>
    <col min="6" max="6" width="7.5703125" style="5" bestFit="1" customWidth="1"/>
    <col min="7" max="7" width="8.140625" style="5" hidden="1" customWidth="1"/>
    <col min="8" max="8" width="12.140625" style="5" hidden="1" customWidth="1"/>
    <col min="9" max="9" width="10" style="25" bestFit="1" customWidth="1"/>
    <col min="10" max="10" width="8.28515625" style="5" bestFit="1" customWidth="1"/>
    <col min="11" max="11" width="8.7109375" style="4" bestFit="1" customWidth="1"/>
    <col min="12" max="12" width="9.5703125" style="4" bestFit="1" customWidth="1"/>
    <col min="13" max="13" width="9.7109375" style="4" hidden="1" customWidth="1"/>
    <col min="14" max="14" width="7.85546875" style="4" hidden="1" customWidth="1"/>
    <col min="15" max="15" width="11.140625" style="4" hidden="1" customWidth="1"/>
    <col min="16" max="16" width="10.140625" style="4" hidden="1" customWidth="1"/>
    <col min="17" max="17" width="5.7109375" style="4" hidden="1" customWidth="1"/>
    <col min="18" max="18" width="10.7109375" style="4" hidden="1" customWidth="1"/>
    <col min="19" max="19" width="9.140625" style="4" hidden="1" customWidth="1"/>
    <col min="20" max="20" width="8.28515625" style="4" hidden="1" customWidth="1"/>
    <col min="21" max="21" width="7" style="4" hidden="1" customWidth="1"/>
    <col min="22" max="22" width="11.28515625" style="4" customWidth="1"/>
    <col min="23" max="23" width="7" style="4" customWidth="1"/>
    <col min="24" max="24" width="8.42578125" style="4" customWidth="1"/>
    <col min="25" max="25" width="10.140625" style="4" customWidth="1"/>
    <col min="26" max="26" width="12.42578125" style="4" customWidth="1"/>
    <col min="27" max="27" width="8.5703125" style="4" customWidth="1"/>
    <col min="28" max="28" width="8.85546875" style="4" bestFit="1" customWidth="1"/>
    <col min="29" max="29" width="8.7109375" style="4" bestFit="1" customWidth="1"/>
    <col min="30" max="30" width="13" style="4" bestFit="1" customWidth="1"/>
    <col min="31" max="31" width="12.7109375" style="4" bestFit="1" customWidth="1"/>
    <col min="32" max="32" width="8.85546875" style="4" bestFit="1" customWidth="1"/>
    <col min="33" max="33" width="9.7109375" style="4" bestFit="1" customWidth="1"/>
    <col min="34" max="34" width="12.7109375" style="4" bestFit="1" customWidth="1"/>
    <col min="35" max="37" width="9.140625" style="4" bestFit="1" customWidth="1"/>
    <col min="38" max="38" width="9.140625" style="4" customWidth="1"/>
    <col min="39" max="39" width="7.7109375" style="4" bestFit="1" customWidth="1"/>
    <col min="40" max="40" width="12.140625" style="4" bestFit="1" customWidth="1"/>
    <col min="41" max="41" width="7.7109375" style="4" bestFit="1" customWidth="1"/>
    <col min="42" max="42" width="7" style="4" customWidth="1"/>
    <col min="43" max="43" width="7.42578125" style="4" bestFit="1" customWidth="1"/>
    <col min="44" max="44" width="6.28515625" style="4" bestFit="1" customWidth="1"/>
    <col min="45" max="45" width="7.85546875" style="4" bestFit="1" customWidth="1"/>
    <col min="46" max="46" width="8.5703125" style="4" bestFit="1" customWidth="1"/>
    <col min="47" max="47" width="10" style="4" bestFit="1" customWidth="1"/>
    <col min="48" max="48" width="10.140625" style="4" bestFit="1" customWidth="1"/>
    <col min="49" max="49" width="7.85546875" style="4" customWidth="1"/>
    <col min="50" max="50" width="5.28515625" style="5" bestFit="1" customWidth="1"/>
    <col min="51" max="51" width="6" style="5" bestFit="1" customWidth="1"/>
    <col min="52" max="52" width="6.85546875" style="5" bestFit="1" customWidth="1"/>
    <col min="53" max="53" width="7.5703125" style="5" bestFit="1" customWidth="1"/>
    <col min="54" max="54" width="11.7109375" style="5" bestFit="1" customWidth="1"/>
    <col min="55" max="55" width="7.140625" style="5" bestFit="1" customWidth="1"/>
    <col min="56" max="56" width="9.7109375" style="5" bestFit="1" customWidth="1"/>
    <col min="57" max="57" width="10.28515625" style="5" bestFit="1" customWidth="1"/>
    <col min="58" max="58" width="9.85546875" style="5" bestFit="1" customWidth="1"/>
    <col min="59" max="59" width="9.42578125" style="5" bestFit="1" customWidth="1"/>
    <col min="60" max="60" width="9.5703125" style="5" bestFit="1" customWidth="1"/>
    <col min="61" max="61" width="10.7109375" style="5" bestFit="1" customWidth="1"/>
    <col min="62" max="62" width="11.140625" style="5" bestFit="1" customWidth="1"/>
    <col min="63" max="63" width="7.7109375" style="5" bestFit="1" customWidth="1"/>
    <col min="64" max="64" width="8.5703125" style="5" bestFit="1" customWidth="1"/>
    <col min="65" max="65" width="8.7109375" style="5" bestFit="1" customWidth="1"/>
    <col min="66" max="66" width="11.28515625" style="5" bestFit="1" customWidth="1"/>
    <col min="67" max="67" width="7" style="5" bestFit="1" customWidth="1"/>
    <col min="68" max="68" width="10.28515625" style="5" bestFit="1" customWidth="1"/>
    <col min="69" max="69" width="7.42578125" style="5" bestFit="1" customWidth="1"/>
    <col min="70" max="70" width="14.28515625" style="5" bestFit="1" customWidth="1"/>
    <col min="71" max="71" width="8.7109375" style="5" bestFit="1" customWidth="1"/>
    <col min="72" max="72" width="6.28515625" style="5" bestFit="1" customWidth="1"/>
    <col min="73" max="73" width="11.7109375" style="5" bestFit="1" customWidth="1"/>
    <col min="74" max="74" width="8.28515625" style="5" bestFit="1" customWidth="1"/>
    <col min="75" max="75" width="8.85546875" style="5" bestFit="1" customWidth="1"/>
    <col min="76" max="76" width="7.28515625" style="5" bestFit="1" customWidth="1"/>
    <col min="77" max="77" width="12.7109375" style="5" bestFit="1" customWidth="1"/>
    <col min="78" max="78" width="10.5703125" style="5" bestFit="1" customWidth="1"/>
    <col min="79" max="79" width="9.85546875" style="5" bestFit="1" customWidth="1"/>
    <col min="80" max="16384" width="10.7109375" style="5"/>
  </cols>
  <sheetData>
    <row r="1" spans="1:79" s="43" customFormat="1" ht="23.25" customHeight="1" x14ac:dyDescent="0.2">
      <c r="A1" s="43" t="s">
        <v>14</v>
      </c>
      <c r="B1" s="43" t="s">
        <v>34</v>
      </c>
      <c r="C1" s="43" t="s">
        <v>32</v>
      </c>
      <c r="D1" s="43" t="s">
        <v>36</v>
      </c>
      <c r="E1" s="43" t="s">
        <v>35</v>
      </c>
      <c r="F1" s="43" t="s">
        <v>33</v>
      </c>
      <c r="G1" s="43" t="s">
        <v>63</v>
      </c>
      <c r="H1" s="43" t="s">
        <v>64</v>
      </c>
      <c r="I1" s="45" t="s">
        <v>65</v>
      </c>
      <c r="J1" s="43" t="s">
        <v>46</v>
      </c>
      <c r="K1" s="43" t="s">
        <v>47</v>
      </c>
      <c r="L1" s="46" t="s">
        <v>56</v>
      </c>
      <c r="M1" s="46" t="s">
        <v>57</v>
      </c>
      <c r="N1" s="43" t="s">
        <v>58</v>
      </c>
      <c r="O1" s="43" t="s">
        <v>59</v>
      </c>
      <c r="P1" s="43" t="s">
        <v>122</v>
      </c>
      <c r="Q1" s="48" t="s">
        <v>123</v>
      </c>
      <c r="R1" s="48" t="s">
        <v>124</v>
      </c>
      <c r="S1" s="48" t="s">
        <v>125</v>
      </c>
      <c r="T1" s="48" t="s">
        <v>126</v>
      </c>
      <c r="U1" s="48" t="s">
        <v>127</v>
      </c>
      <c r="V1" s="43" t="s">
        <v>122</v>
      </c>
      <c r="W1" s="48" t="s">
        <v>1976</v>
      </c>
      <c r="X1" s="48" t="s">
        <v>2420</v>
      </c>
      <c r="Y1" s="48" t="s">
        <v>2421</v>
      </c>
      <c r="Z1" s="43" t="s">
        <v>163</v>
      </c>
      <c r="AA1" s="43" t="s">
        <v>48</v>
      </c>
      <c r="AB1" s="43" t="s">
        <v>49</v>
      </c>
      <c r="AC1" s="43" t="s">
        <v>50</v>
      </c>
      <c r="AD1" s="43" t="s">
        <v>108</v>
      </c>
      <c r="AE1" s="43" t="s">
        <v>109</v>
      </c>
      <c r="AF1" s="43" t="s">
        <v>60</v>
      </c>
      <c r="AG1" s="43" t="s">
        <v>107</v>
      </c>
      <c r="AH1" s="114" t="s">
        <v>39</v>
      </c>
      <c r="AI1" s="114" t="s">
        <v>2046</v>
      </c>
      <c r="AJ1" s="114" t="s">
        <v>2047</v>
      </c>
      <c r="AK1" s="114" t="s">
        <v>2048</v>
      </c>
      <c r="AL1" s="114" t="s">
        <v>2049</v>
      </c>
      <c r="AM1" s="114" t="s">
        <v>2050</v>
      </c>
      <c r="AN1" s="114" t="s">
        <v>2051</v>
      </c>
      <c r="AO1" s="115" t="s">
        <v>2052</v>
      </c>
      <c r="AP1" s="115" t="s">
        <v>2053</v>
      </c>
      <c r="AQ1" s="115" t="s">
        <v>2054</v>
      </c>
      <c r="AR1" s="115" t="s">
        <v>2055</v>
      </c>
      <c r="AS1" s="115" t="s">
        <v>2056</v>
      </c>
      <c r="AT1" s="116" t="s">
        <v>2057</v>
      </c>
      <c r="AU1" s="116" t="s">
        <v>2058</v>
      </c>
      <c r="AV1" s="116" t="s">
        <v>2059</v>
      </c>
      <c r="AW1" s="116" t="s">
        <v>2060</v>
      </c>
      <c r="AX1" s="43" t="s">
        <v>39</v>
      </c>
      <c r="AY1" s="43" t="s">
        <v>70</v>
      </c>
      <c r="AZ1" s="43" t="s">
        <v>40</v>
      </c>
      <c r="BA1" s="43" t="s">
        <v>62</v>
      </c>
      <c r="BB1" s="43" t="s">
        <v>61</v>
      </c>
      <c r="BC1" s="43" t="s">
        <v>66</v>
      </c>
      <c r="BD1" s="43" t="s">
        <v>67</v>
      </c>
      <c r="BE1" s="43" t="s">
        <v>68</v>
      </c>
      <c r="BF1" s="43" t="s">
        <v>69</v>
      </c>
      <c r="BG1" s="43" t="s">
        <v>71</v>
      </c>
      <c r="BH1" s="43" t="s">
        <v>43</v>
      </c>
      <c r="BI1" s="43" t="s">
        <v>41</v>
      </c>
      <c r="BJ1" s="43" t="s">
        <v>42</v>
      </c>
      <c r="BK1" s="43" t="s">
        <v>100</v>
      </c>
      <c r="BL1" s="43" t="s">
        <v>101</v>
      </c>
      <c r="BM1" s="43" t="s">
        <v>102</v>
      </c>
      <c r="BN1" s="43" t="s">
        <v>103</v>
      </c>
      <c r="BO1" s="43" t="s">
        <v>72</v>
      </c>
      <c r="BP1" s="43" t="s">
        <v>74</v>
      </c>
      <c r="BQ1" s="43" t="s">
        <v>117</v>
      </c>
      <c r="BR1" s="43" t="s">
        <v>118</v>
      </c>
      <c r="BS1" s="43" t="s">
        <v>73</v>
      </c>
      <c r="BT1" s="43" t="s">
        <v>27</v>
      </c>
      <c r="BU1" s="43" t="s">
        <v>75</v>
      </c>
      <c r="BV1" s="43" t="s">
        <v>119</v>
      </c>
      <c r="BW1" s="43" t="s">
        <v>44</v>
      </c>
      <c r="BX1" s="43" t="s">
        <v>28</v>
      </c>
      <c r="BY1" s="43" t="s">
        <v>120</v>
      </c>
      <c r="BZ1" s="43" t="s">
        <v>121</v>
      </c>
      <c r="CA1" s="43" t="s">
        <v>45</v>
      </c>
    </row>
    <row r="2" spans="1:79" x14ac:dyDescent="0.2">
      <c r="A2" s="6" t="s">
        <v>718</v>
      </c>
      <c r="B2" s="4">
        <v>22</v>
      </c>
      <c r="C2" s="4" t="s">
        <v>11</v>
      </c>
      <c r="D2" s="5" t="s">
        <v>823</v>
      </c>
      <c r="E2" s="5">
        <v>59</v>
      </c>
      <c r="F2" s="5">
        <v>12</v>
      </c>
      <c r="I2" s="25" t="s">
        <v>719</v>
      </c>
      <c r="J2" s="5" t="s">
        <v>2354</v>
      </c>
      <c r="K2" s="4" t="s">
        <v>253</v>
      </c>
      <c r="L2">
        <v>0.81089199999999995</v>
      </c>
      <c r="AD2" s="4" t="s">
        <v>754</v>
      </c>
      <c r="AE2" s="4" t="s">
        <v>753</v>
      </c>
      <c r="AF2" s="4" t="s">
        <v>342</v>
      </c>
      <c r="AG2">
        <v>0.13026299999999999</v>
      </c>
      <c r="AH2" s="4" t="s">
        <v>2126</v>
      </c>
      <c r="AI2" s="4">
        <v>16</v>
      </c>
      <c r="AM2" s="4">
        <v>240</v>
      </c>
      <c r="AP2" s="4" t="s">
        <v>2008</v>
      </c>
      <c r="AT2" s="57">
        <v>0.13026299999999999</v>
      </c>
    </row>
    <row r="3" spans="1:79" ht="13.5" customHeight="1" x14ac:dyDescent="0.2">
      <c r="A3" s="6" t="s">
        <v>205</v>
      </c>
      <c r="B3" s="4">
        <v>207</v>
      </c>
      <c r="C3" s="4" t="s">
        <v>52</v>
      </c>
      <c r="D3" s="5" t="s">
        <v>824</v>
      </c>
      <c r="E3" s="5">
        <v>63</v>
      </c>
      <c r="F3" s="5">
        <v>8</v>
      </c>
      <c r="I3" s="25" t="s">
        <v>720</v>
      </c>
      <c r="J3" s="5" t="s">
        <v>2355</v>
      </c>
      <c r="K3" s="4" t="s">
        <v>237</v>
      </c>
      <c r="L3">
        <v>0.32144099999999998</v>
      </c>
      <c r="Z3" s="4">
        <v>0.31077100000000002</v>
      </c>
      <c r="AD3" s="4" t="s">
        <v>755</v>
      </c>
      <c r="AE3" s="4" t="s">
        <v>756</v>
      </c>
      <c r="AF3" s="4" t="s">
        <v>340</v>
      </c>
      <c r="AG3">
        <v>4.67611E-2</v>
      </c>
      <c r="AH3" s="4" t="s">
        <v>2127</v>
      </c>
      <c r="AI3" s="4">
        <v>5</v>
      </c>
      <c r="AJ3" s="4">
        <v>2</v>
      </c>
      <c r="AM3" s="4">
        <v>217</v>
      </c>
      <c r="AO3" s="4" t="s">
        <v>2008</v>
      </c>
      <c r="AP3" s="4" t="s">
        <v>2008</v>
      </c>
      <c r="AT3" s="110">
        <v>4.67611E-2</v>
      </c>
      <c r="AU3" s="9">
        <v>3.0357499999999999E-2</v>
      </c>
    </row>
    <row r="4" spans="1:79" x14ac:dyDescent="0.2">
      <c r="A4" s="6" t="s">
        <v>168</v>
      </c>
      <c r="C4" s="4" t="s">
        <v>53</v>
      </c>
      <c r="D4" s="5" t="s">
        <v>825</v>
      </c>
      <c r="E4" s="5">
        <v>89</v>
      </c>
      <c r="F4" s="5">
        <v>12</v>
      </c>
      <c r="I4" s="25" t="s">
        <v>721</v>
      </c>
      <c r="J4" s="5" t="s">
        <v>2327</v>
      </c>
      <c r="K4" s="4" t="s">
        <v>237</v>
      </c>
      <c r="L4">
        <v>5.98015E-2</v>
      </c>
      <c r="Z4" s="4">
        <v>0.34392099999999998</v>
      </c>
      <c r="AD4" s="4" t="s">
        <v>757</v>
      </c>
      <c r="AE4" s="4" t="s">
        <v>758</v>
      </c>
      <c r="AF4" s="4" t="s">
        <v>340</v>
      </c>
      <c r="AG4">
        <v>5.8153499999999997E-2</v>
      </c>
      <c r="AH4" s="4" t="s">
        <v>2128</v>
      </c>
      <c r="AI4" s="4">
        <v>6</v>
      </c>
      <c r="AJ4" s="4">
        <v>2</v>
      </c>
      <c r="AM4" s="4">
        <v>309</v>
      </c>
      <c r="AP4" s="4" t="s">
        <v>2008</v>
      </c>
      <c r="AT4" s="110">
        <v>5.8153499999999997E-2</v>
      </c>
      <c r="AU4" s="110">
        <v>1.7266900000000002E-2</v>
      </c>
    </row>
    <row r="5" spans="1:79" x14ac:dyDescent="0.2">
      <c r="A5" s="24">
        <v>39597</v>
      </c>
      <c r="C5" s="4" t="s">
        <v>54</v>
      </c>
      <c r="D5" s="5" t="s">
        <v>829</v>
      </c>
      <c r="E5" s="5">
        <v>133</v>
      </c>
      <c r="F5" s="5">
        <v>4</v>
      </c>
      <c r="I5" s="25" t="s">
        <v>722</v>
      </c>
      <c r="J5" s="5" t="s">
        <v>2356</v>
      </c>
      <c r="K5" s="4" t="s">
        <v>237</v>
      </c>
      <c r="L5">
        <v>0.45228200000000002</v>
      </c>
      <c r="Z5" s="4">
        <v>0.31231900000000001</v>
      </c>
      <c r="AA5" s="4" t="s">
        <v>821</v>
      </c>
      <c r="AB5" s="4">
        <v>40</v>
      </c>
      <c r="AC5" s="4">
        <v>6</v>
      </c>
      <c r="AD5" s="4" t="s">
        <v>759</v>
      </c>
      <c r="AE5" s="4" t="s">
        <v>760</v>
      </c>
      <c r="AF5" s="4" t="s">
        <v>340</v>
      </c>
      <c r="AG5">
        <v>5.4242600000000002E-2</v>
      </c>
      <c r="AH5" s="108"/>
      <c r="AI5" s="108"/>
      <c r="AJ5" s="108"/>
      <c r="AK5" s="108"/>
      <c r="AL5" s="108"/>
      <c r="AM5" s="108"/>
      <c r="AN5" s="108" t="s">
        <v>349</v>
      </c>
      <c r="AO5" s="108"/>
      <c r="AP5" s="108"/>
      <c r="AQ5" s="108"/>
      <c r="AR5" s="108"/>
      <c r="AS5" s="108"/>
      <c r="AT5" s="109">
        <v>5.4242600000000002E-2</v>
      </c>
      <c r="AU5" s="108"/>
      <c r="AV5" s="108"/>
      <c r="AW5" s="108"/>
    </row>
    <row r="6" spans="1:79" x14ac:dyDescent="0.2">
      <c r="A6" s="6" t="s">
        <v>166</v>
      </c>
      <c r="C6" s="4" t="s">
        <v>55</v>
      </c>
      <c r="D6" s="5" t="s">
        <v>830</v>
      </c>
      <c r="E6" s="5">
        <v>139</v>
      </c>
      <c r="F6" s="5">
        <v>8</v>
      </c>
      <c r="I6" s="25" t="s">
        <v>723</v>
      </c>
      <c r="J6" s="5" t="s">
        <v>2357</v>
      </c>
      <c r="K6" s="4" t="s">
        <v>418</v>
      </c>
      <c r="L6">
        <v>0.560666</v>
      </c>
      <c r="Z6" s="4">
        <v>0.44984200000000002</v>
      </c>
      <c r="AA6" s="4" t="s">
        <v>822</v>
      </c>
      <c r="AB6" s="4">
        <v>50</v>
      </c>
      <c r="AC6" s="4">
        <v>4</v>
      </c>
      <c r="AD6" s="4" t="s">
        <v>761</v>
      </c>
      <c r="AE6" s="4" t="s">
        <v>762</v>
      </c>
      <c r="AF6" s="4" t="s">
        <v>340</v>
      </c>
      <c r="AG6">
        <v>5.2192299999999997E-2</v>
      </c>
      <c r="AH6" s="4" t="s">
        <v>2129</v>
      </c>
      <c r="AI6" s="4">
        <v>6</v>
      </c>
      <c r="AM6" s="4">
        <v>156</v>
      </c>
      <c r="AO6" s="4" t="s">
        <v>2008</v>
      </c>
      <c r="AP6" s="4" t="s">
        <v>2008</v>
      </c>
      <c r="AT6" s="110">
        <v>5.2192299999999997E-2</v>
      </c>
    </row>
    <row r="7" spans="1:79" x14ac:dyDescent="0.2">
      <c r="A7" s="4" t="s">
        <v>26</v>
      </c>
      <c r="D7" s="5" t="s">
        <v>831</v>
      </c>
      <c r="E7" s="5">
        <v>161</v>
      </c>
      <c r="F7" s="5">
        <v>14</v>
      </c>
      <c r="I7" s="25" t="s">
        <v>724</v>
      </c>
      <c r="J7" s="5" t="s">
        <v>2358</v>
      </c>
      <c r="K7" s="4" t="s">
        <v>237</v>
      </c>
      <c r="L7">
        <v>0.759019</v>
      </c>
      <c r="Z7" s="4">
        <v>0.31381500000000001</v>
      </c>
      <c r="AD7" s="4" t="s">
        <v>763</v>
      </c>
      <c r="AE7" s="4" t="s">
        <v>764</v>
      </c>
      <c r="AF7" s="4" t="s">
        <v>340</v>
      </c>
      <c r="AG7">
        <v>6.8637400000000001E-2</v>
      </c>
      <c r="AH7" s="4" t="s">
        <v>2130</v>
      </c>
      <c r="AI7" s="4">
        <v>7</v>
      </c>
      <c r="AM7" s="4">
        <v>42</v>
      </c>
      <c r="AT7" s="110">
        <v>6.8637400000000001E-2</v>
      </c>
    </row>
    <row r="8" spans="1:79" x14ac:dyDescent="0.2">
      <c r="A8" s="4" t="s">
        <v>973</v>
      </c>
      <c r="I8" s="25" t="s">
        <v>725</v>
      </c>
      <c r="J8" s="5" t="s">
        <v>2359</v>
      </c>
      <c r="K8" s="4" t="s">
        <v>237</v>
      </c>
      <c r="L8">
        <v>0.20213500000000001</v>
      </c>
      <c r="Z8" s="4">
        <v>0.34114499999999998</v>
      </c>
      <c r="AD8" s="4" t="s">
        <v>765</v>
      </c>
      <c r="AE8" s="4" t="s">
        <v>766</v>
      </c>
      <c r="AF8" s="4" t="s">
        <v>340</v>
      </c>
      <c r="AG8">
        <v>5.96024E-2</v>
      </c>
      <c r="AH8" s="4" t="s">
        <v>2131</v>
      </c>
      <c r="AI8" s="4">
        <v>7</v>
      </c>
      <c r="AJ8" s="4">
        <v>4</v>
      </c>
      <c r="AK8" s="4">
        <v>7</v>
      </c>
      <c r="AL8" s="4">
        <v>6</v>
      </c>
      <c r="AM8" s="4">
        <v>840</v>
      </c>
      <c r="AO8" s="4" t="s">
        <v>2008</v>
      </c>
      <c r="AP8" s="4" t="s">
        <v>2008</v>
      </c>
      <c r="AS8" s="4" t="s">
        <v>2008</v>
      </c>
      <c r="AT8" s="110">
        <v>5.96024E-2</v>
      </c>
      <c r="AU8" s="110">
        <v>2.5567400000000001E-2</v>
      </c>
      <c r="AV8" s="110">
        <v>4.4821E-2</v>
      </c>
      <c r="AW8" s="110">
        <v>6.4908300000000002E-2</v>
      </c>
    </row>
    <row r="9" spans="1:79" x14ac:dyDescent="0.2">
      <c r="A9" s="4" t="s">
        <v>2187</v>
      </c>
      <c r="I9" s="25" t="s">
        <v>726</v>
      </c>
      <c r="J9" s="5" t="s">
        <v>2360</v>
      </c>
      <c r="K9" s="4" t="s">
        <v>237</v>
      </c>
      <c r="L9">
        <v>0.26112200000000002</v>
      </c>
      <c r="M9" s="38"/>
      <c r="Z9" s="4">
        <v>0.582646</v>
      </c>
      <c r="AD9" s="4" t="s">
        <v>767</v>
      </c>
      <c r="AE9" s="4" t="s">
        <v>768</v>
      </c>
      <c r="AF9" s="4" t="s">
        <v>340</v>
      </c>
      <c r="AG9">
        <v>3.9255999999999999E-2</v>
      </c>
      <c r="AH9" s="108"/>
      <c r="AI9" s="108"/>
      <c r="AJ9" s="108"/>
      <c r="AK9" s="108"/>
      <c r="AL9" s="108"/>
      <c r="AM9" s="108"/>
      <c r="AN9" s="108" t="s">
        <v>2132</v>
      </c>
      <c r="AO9" s="108"/>
      <c r="AP9" s="108"/>
      <c r="AQ9" s="108"/>
      <c r="AR9" s="108"/>
      <c r="AS9" s="108"/>
      <c r="AT9" s="109">
        <v>3.9255999999999999E-2</v>
      </c>
      <c r="AU9" s="108"/>
      <c r="AV9" s="108"/>
      <c r="AW9" s="108"/>
    </row>
    <row r="10" spans="1:79" x14ac:dyDescent="0.2">
      <c r="A10" s="47" t="s">
        <v>110</v>
      </c>
      <c r="I10" s="25" t="s">
        <v>727</v>
      </c>
      <c r="J10" s="5" t="s">
        <v>2361</v>
      </c>
      <c r="K10" s="4" t="s">
        <v>236</v>
      </c>
      <c r="L10">
        <v>0.55056000000000005</v>
      </c>
      <c r="V10" s="4" t="s">
        <v>2001</v>
      </c>
      <c r="W10" s="4" t="s">
        <v>1984</v>
      </c>
      <c r="X10" s="4">
        <v>0.51946999999999999</v>
      </c>
      <c r="Y10" s="4">
        <v>1.54247E-2</v>
      </c>
      <c r="Z10" s="4">
        <v>1.13611</v>
      </c>
      <c r="AD10" s="4" t="s">
        <v>769</v>
      </c>
      <c r="AE10" s="4" t="s">
        <v>770</v>
      </c>
      <c r="AF10" s="4" t="s">
        <v>341</v>
      </c>
      <c r="AG10">
        <v>0.37529899999999999</v>
      </c>
      <c r="AH10" s="4" t="s">
        <v>2133</v>
      </c>
      <c r="AI10" s="4">
        <v>33</v>
      </c>
      <c r="AM10" s="4">
        <v>705</v>
      </c>
      <c r="AO10" s="4" t="s">
        <v>2008</v>
      </c>
      <c r="AP10" s="4" t="s">
        <v>2008</v>
      </c>
      <c r="AQ10" s="4" t="s">
        <v>2008</v>
      </c>
      <c r="AT10" s="110">
        <v>0.37529899999999999</v>
      </c>
    </row>
    <row r="11" spans="1:79" x14ac:dyDescent="0.2">
      <c r="A11" s="8" t="s">
        <v>833</v>
      </c>
      <c r="I11" s="25" t="s">
        <v>728</v>
      </c>
      <c r="J11" s="5" t="s">
        <v>2362</v>
      </c>
      <c r="K11" s="4" t="s">
        <v>237</v>
      </c>
      <c r="L11">
        <v>1.1524300000000001</v>
      </c>
      <c r="Z11" s="4">
        <v>0.46108199999999999</v>
      </c>
      <c r="AD11" s="4" t="s">
        <v>771</v>
      </c>
      <c r="AE11" s="4" t="s">
        <v>772</v>
      </c>
      <c r="AF11" s="4" t="s">
        <v>340</v>
      </c>
      <c r="AG11">
        <v>0.212647</v>
      </c>
      <c r="AH11" s="108"/>
      <c r="AI11" s="108"/>
      <c r="AJ11" s="108"/>
      <c r="AK11" s="108"/>
      <c r="AL11" s="108"/>
      <c r="AM11" s="108"/>
      <c r="AN11" s="108" t="s">
        <v>349</v>
      </c>
      <c r="AO11" s="108"/>
      <c r="AP11" s="108"/>
      <c r="AQ11" s="108"/>
      <c r="AR11" s="108"/>
      <c r="AS11" s="108"/>
      <c r="AT11" s="109">
        <v>0.212647</v>
      </c>
      <c r="AU11" s="108"/>
      <c r="AV11" s="108"/>
      <c r="AW11" s="108"/>
    </row>
    <row r="12" spans="1:79" x14ac:dyDescent="0.2">
      <c r="I12" s="25" t="s">
        <v>729</v>
      </c>
      <c r="J12" s="5" t="s">
        <v>2363</v>
      </c>
      <c r="K12" s="4" t="s">
        <v>237</v>
      </c>
      <c r="L12">
        <v>0.14067399999999999</v>
      </c>
      <c r="Z12" s="4">
        <v>0.39590900000000001</v>
      </c>
      <c r="AA12" s="4" t="s">
        <v>826</v>
      </c>
      <c r="AB12" s="4">
        <v>104</v>
      </c>
      <c r="AC12" s="4">
        <v>23</v>
      </c>
      <c r="AD12" s="4" t="s">
        <v>773</v>
      </c>
      <c r="AE12" s="4" t="s">
        <v>774</v>
      </c>
      <c r="AF12" s="4" t="s">
        <v>340</v>
      </c>
      <c r="AG12">
        <v>9.1069800000000006E-2</v>
      </c>
      <c r="AH12" s="108"/>
      <c r="AI12" s="108"/>
      <c r="AJ12" s="108"/>
      <c r="AK12" s="108"/>
      <c r="AL12" s="108"/>
      <c r="AM12" s="108"/>
      <c r="AN12" s="108" t="s">
        <v>349</v>
      </c>
      <c r="AO12" s="108"/>
      <c r="AP12" s="108"/>
      <c r="AQ12" s="108"/>
      <c r="AR12" s="108"/>
      <c r="AS12" s="108"/>
      <c r="AT12" s="109">
        <v>9.1069800000000006E-2</v>
      </c>
      <c r="AU12" s="108"/>
      <c r="AV12" s="108"/>
      <c r="AW12" s="108"/>
    </row>
    <row r="13" spans="1:79" x14ac:dyDescent="0.2">
      <c r="I13" s="25" t="s">
        <v>730</v>
      </c>
      <c r="J13" s="5" t="s">
        <v>2364</v>
      </c>
      <c r="K13" s="4" t="s">
        <v>237</v>
      </c>
      <c r="L13">
        <v>0.32023600000000002</v>
      </c>
      <c r="Z13" s="4">
        <v>0.24113000000000001</v>
      </c>
      <c r="AD13" s="4" t="s">
        <v>775</v>
      </c>
      <c r="AE13" s="4" t="s">
        <v>776</v>
      </c>
      <c r="AF13" s="4" t="s">
        <v>340</v>
      </c>
      <c r="AG13">
        <v>7.5873599999999999E-2</v>
      </c>
      <c r="AH13" s="4" t="s">
        <v>2134</v>
      </c>
      <c r="AI13" s="4">
        <v>4</v>
      </c>
      <c r="AJ13" s="4">
        <v>1</v>
      </c>
      <c r="AM13" s="4">
        <v>116</v>
      </c>
      <c r="AO13" s="4" t="s">
        <v>2008</v>
      </c>
      <c r="AP13" s="4" t="s">
        <v>2008</v>
      </c>
      <c r="AT13" s="110">
        <v>7.5873599999999999E-2</v>
      </c>
      <c r="AU13" s="9">
        <v>7.0912500000000003E-3</v>
      </c>
    </row>
    <row r="14" spans="1:79" x14ac:dyDescent="0.2">
      <c r="I14" s="25" t="s">
        <v>731</v>
      </c>
      <c r="J14" s="5" t="s">
        <v>2365</v>
      </c>
      <c r="K14" s="4" t="s">
        <v>237</v>
      </c>
      <c r="L14">
        <v>0.18424599999999999</v>
      </c>
      <c r="Z14" s="4">
        <v>0.34766200000000003</v>
      </c>
      <c r="AA14" s="4" t="s">
        <v>827</v>
      </c>
      <c r="AB14" s="4">
        <v>109</v>
      </c>
      <c r="AC14" s="4">
        <v>27</v>
      </c>
      <c r="AD14" s="4" t="s">
        <v>777</v>
      </c>
      <c r="AE14" s="4" t="s">
        <v>778</v>
      </c>
      <c r="AF14" s="4" t="s">
        <v>340</v>
      </c>
      <c r="AG14">
        <v>7.11059E-2</v>
      </c>
      <c r="AH14" s="4" t="s">
        <v>2135</v>
      </c>
      <c r="AI14" s="4">
        <v>8</v>
      </c>
      <c r="AM14" s="4">
        <v>81</v>
      </c>
      <c r="AP14" s="4" t="s">
        <v>2008</v>
      </c>
      <c r="AT14" s="110">
        <v>7.11059E-2</v>
      </c>
    </row>
    <row r="15" spans="1:79" x14ac:dyDescent="0.2">
      <c r="I15" s="25" t="s">
        <v>732</v>
      </c>
      <c r="J15" s="5" t="s">
        <v>2366</v>
      </c>
      <c r="K15" s="4" t="s">
        <v>237</v>
      </c>
      <c r="L15">
        <v>0.53966599999999998</v>
      </c>
      <c r="Z15" s="4">
        <v>0.25777099999999997</v>
      </c>
      <c r="AD15" s="4" t="s">
        <v>779</v>
      </c>
      <c r="AE15" s="4" t="s">
        <v>780</v>
      </c>
      <c r="AF15" s="4" t="s">
        <v>340</v>
      </c>
      <c r="AG15">
        <v>6.1042300000000001E-2</v>
      </c>
      <c r="AH15" s="4" t="s">
        <v>2136</v>
      </c>
      <c r="AI15" s="4">
        <v>11</v>
      </c>
      <c r="AM15" s="4">
        <v>158</v>
      </c>
      <c r="AO15" s="4" t="s">
        <v>2008</v>
      </c>
      <c r="AP15" s="4" t="s">
        <v>2008</v>
      </c>
      <c r="AT15" s="110">
        <v>6.1042300000000001E-2</v>
      </c>
    </row>
    <row r="16" spans="1:79" x14ac:dyDescent="0.2">
      <c r="I16" s="25" t="s">
        <v>733</v>
      </c>
      <c r="J16" s="5" t="s">
        <v>2215</v>
      </c>
      <c r="K16" s="4" t="s">
        <v>237</v>
      </c>
      <c r="L16">
        <v>0.33232299999999998</v>
      </c>
      <c r="Z16" s="4">
        <v>0.23654900000000001</v>
      </c>
      <c r="AD16" s="4" t="s">
        <v>781</v>
      </c>
      <c r="AE16" s="4" t="s">
        <v>782</v>
      </c>
      <c r="AF16" s="4" t="s">
        <v>340</v>
      </c>
      <c r="AG16">
        <v>4.3501100000000001E-2</v>
      </c>
      <c r="AH16" s="4" t="s">
        <v>2137</v>
      </c>
      <c r="AI16" s="4">
        <v>5</v>
      </c>
      <c r="AJ16" s="4">
        <v>2</v>
      </c>
      <c r="AM16" s="4">
        <v>269</v>
      </c>
      <c r="AP16" s="4" t="s">
        <v>2008</v>
      </c>
      <c r="AQ16" s="4" t="s">
        <v>2008</v>
      </c>
      <c r="AT16" s="110">
        <v>4.3501100000000001E-2</v>
      </c>
      <c r="AU16" s="110">
        <v>2.1585199999999999E-2</v>
      </c>
    </row>
    <row r="17" spans="9:49" x14ac:dyDescent="0.2">
      <c r="I17" s="25" t="s">
        <v>734</v>
      </c>
      <c r="J17" s="5" t="s">
        <v>2367</v>
      </c>
      <c r="K17" s="4" t="s">
        <v>237</v>
      </c>
      <c r="L17">
        <v>0.18649199999999999</v>
      </c>
      <c r="Z17" s="4">
        <v>0.30254300000000001</v>
      </c>
      <c r="AD17" s="4" t="s">
        <v>783</v>
      </c>
      <c r="AE17" s="4" t="s">
        <v>784</v>
      </c>
      <c r="AF17" s="4" t="s">
        <v>340</v>
      </c>
      <c r="AG17">
        <v>4.7139899999999998E-2</v>
      </c>
      <c r="AH17" s="4" t="s">
        <v>2138</v>
      </c>
      <c r="AI17" s="4">
        <v>8</v>
      </c>
      <c r="AM17" s="4">
        <v>223</v>
      </c>
      <c r="AP17" s="4" t="s">
        <v>2008</v>
      </c>
      <c r="AT17" s="110">
        <v>4.7139899999999998E-2</v>
      </c>
    </row>
    <row r="18" spans="9:49" x14ac:dyDescent="0.2">
      <c r="I18" s="25" t="s">
        <v>735</v>
      </c>
      <c r="J18" s="5" t="s">
        <v>2368</v>
      </c>
      <c r="K18" s="4" t="s">
        <v>237</v>
      </c>
      <c r="L18">
        <v>0.17993400000000001</v>
      </c>
      <c r="Z18" s="4">
        <v>0.40895700000000001</v>
      </c>
      <c r="AD18" s="4" t="s">
        <v>785</v>
      </c>
      <c r="AE18" s="4" t="s">
        <v>786</v>
      </c>
      <c r="AF18" s="4" t="s">
        <v>340</v>
      </c>
      <c r="AG18">
        <v>5.1374999999999997E-2</v>
      </c>
      <c r="AH18" s="4" t="s">
        <v>1937</v>
      </c>
      <c r="AI18" s="4">
        <v>6</v>
      </c>
      <c r="AJ18" s="4">
        <v>70</v>
      </c>
      <c r="AM18" s="4">
        <v>1811</v>
      </c>
      <c r="AO18" s="4" t="s">
        <v>2008</v>
      </c>
      <c r="AP18" s="4" t="s">
        <v>2008</v>
      </c>
      <c r="AQ18" s="4" t="s">
        <v>1897</v>
      </c>
      <c r="AS18" s="4" t="s">
        <v>2008</v>
      </c>
      <c r="AT18" s="110">
        <v>5.1374999999999997E-2</v>
      </c>
      <c r="AU18" s="110">
        <v>0.38789000000000001</v>
      </c>
    </row>
    <row r="19" spans="9:49" x14ac:dyDescent="0.2">
      <c r="I19" s="25" t="s">
        <v>736</v>
      </c>
      <c r="J19" s="5" t="s">
        <v>2369</v>
      </c>
      <c r="K19" s="4" t="s">
        <v>237</v>
      </c>
      <c r="L19">
        <v>0.160132</v>
      </c>
      <c r="Z19" s="4">
        <v>0.339783</v>
      </c>
      <c r="AD19" s="4" t="s">
        <v>787</v>
      </c>
      <c r="AE19" s="4" t="s">
        <v>788</v>
      </c>
      <c r="AF19" s="4" t="s">
        <v>340</v>
      </c>
      <c r="AG19">
        <v>4.9344800000000001E-2</v>
      </c>
      <c r="AH19" s="4" t="s">
        <v>2139</v>
      </c>
      <c r="AI19" s="4">
        <v>6</v>
      </c>
      <c r="AM19" s="4">
        <v>156</v>
      </c>
      <c r="AP19" s="4" t="s">
        <v>2008</v>
      </c>
      <c r="AT19" s="110">
        <v>4.9344800000000001E-2</v>
      </c>
      <c r="AU19" s="111"/>
      <c r="AV19" s="111"/>
    </row>
    <row r="20" spans="9:49" x14ac:dyDescent="0.2">
      <c r="I20" s="25" t="s">
        <v>737</v>
      </c>
      <c r="J20" s="5" t="s">
        <v>2370</v>
      </c>
      <c r="K20" s="4" t="s">
        <v>236</v>
      </c>
      <c r="L20">
        <v>0.36074299999999998</v>
      </c>
      <c r="Z20" s="4">
        <v>0.90206500000000001</v>
      </c>
      <c r="AA20" s="4" t="s">
        <v>828</v>
      </c>
      <c r="AB20" s="4">
        <v>133</v>
      </c>
      <c r="AC20" s="4">
        <v>5</v>
      </c>
      <c r="AD20" s="4" t="s">
        <v>789</v>
      </c>
      <c r="AE20" s="4" t="s">
        <v>790</v>
      </c>
      <c r="AF20" s="4" t="s">
        <v>340</v>
      </c>
      <c r="AG20">
        <v>0.26974900000000002</v>
      </c>
      <c r="AH20" s="4" t="s">
        <v>2140</v>
      </c>
      <c r="AI20" s="4">
        <v>39</v>
      </c>
      <c r="AM20" s="4">
        <v>525</v>
      </c>
      <c r="AP20" s="4" t="s">
        <v>2008</v>
      </c>
      <c r="AT20" s="110">
        <v>0.26974900000000002</v>
      </c>
      <c r="AU20" s="111"/>
      <c r="AV20" s="111"/>
    </row>
    <row r="21" spans="9:49" x14ac:dyDescent="0.2">
      <c r="I21" s="25" t="s">
        <v>738</v>
      </c>
      <c r="J21" s="5" t="s">
        <v>2371</v>
      </c>
      <c r="K21" s="4" t="s">
        <v>237</v>
      </c>
      <c r="L21">
        <v>9.9404699999999999E-2</v>
      </c>
      <c r="Z21" s="4">
        <v>0.31765900000000002</v>
      </c>
      <c r="AD21" s="4" t="s">
        <v>791</v>
      </c>
      <c r="AE21" s="4" t="s">
        <v>792</v>
      </c>
      <c r="AF21" s="4" t="s">
        <v>340</v>
      </c>
      <c r="AG21">
        <v>6.1677599999999999E-2</v>
      </c>
      <c r="AH21" s="108"/>
      <c r="AI21" s="108"/>
      <c r="AJ21" s="108"/>
      <c r="AK21" s="108"/>
      <c r="AL21" s="108"/>
      <c r="AM21" s="108"/>
      <c r="AN21" s="108" t="s">
        <v>2087</v>
      </c>
      <c r="AO21" s="108"/>
      <c r="AP21" s="108"/>
      <c r="AQ21" s="108"/>
      <c r="AR21" s="108"/>
      <c r="AS21" s="108"/>
      <c r="AT21" s="109">
        <v>6.1677599999999999E-2</v>
      </c>
      <c r="AU21" s="128"/>
      <c r="AV21" s="128"/>
      <c r="AW21" s="108"/>
    </row>
    <row r="22" spans="9:49" x14ac:dyDescent="0.2">
      <c r="I22" s="25" t="s">
        <v>739</v>
      </c>
      <c r="J22" s="5" t="s">
        <v>2372</v>
      </c>
      <c r="K22" s="4" t="s">
        <v>237</v>
      </c>
      <c r="L22">
        <v>0.23561599999999999</v>
      </c>
      <c r="X22" s="92"/>
      <c r="Y22" s="92"/>
      <c r="Z22" s="4">
        <v>0.39522699999999999</v>
      </c>
      <c r="AD22" s="4" t="s">
        <v>793</v>
      </c>
      <c r="AE22" s="4" t="s">
        <v>794</v>
      </c>
      <c r="AF22" s="4" t="s">
        <v>340</v>
      </c>
      <c r="AG22">
        <v>2.7417199999999999E-2</v>
      </c>
      <c r="AH22" s="4" t="s">
        <v>2141</v>
      </c>
      <c r="AI22" s="4">
        <v>1</v>
      </c>
      <c r="AM22" s="4">
        <v>148</v>
      </c>
      <c r="AO22" s="4" t="s">
        <v>2008</v>
      </c>
      <c r="AP22" s="4" t="s">
        <v>2008</v>
      </c>
      <c r="AT22" s="110">
        <v>2.7417199999999999E-2</v>
      </c>
      <c r="AU22" s="111"/>
      <c r="AV22" s="111"/>
    </row>
    <row r="23" spans="9:49" x14ac:dyDescent="0.2">
      <c r="I23" s="25" t="s">
        <v>740</v>
      </c>
      <c r="J23" s="5" t="s">
        <v>2373</v>
      </c>
      <c r="K23" s="4" t="s">
        <v>237</v>
      </c>
      <c r="L23">
        <v>0.12847500000000001</v>
      </c>
      <c r="V23" s="4" t="s">
        <v>2000</v>
      </c>
      <c r="W23" s="4" t="s">
        <v>1759</v>
      </c>
      <c r="X23" s="4">
        <v>0.155746</v>
      </c>
      <c r="Y23" s="4">
        <v>2.3729200000000002E-3</v>
      </c>
      <c r="Z23" s="4">
        <v>0.19864499999999999</v>
      </c>
      <c r="AD23" s="4" t="s">
        <v>795</v>
      </c>
      <c r="AE23" s="4" t="s">
        <v>796</v>
      </c>
      <c r="AF23" s="4" t="s">
        <v>340</v>
      </c>
      <c r="AG23">
        <v>5.8620899999999997E-2</v>
      </c>
      <c r="AH23" s="4" t="s">
        <v>2142</v>
      </c>
      <c r="AI23" s="4">
        <v>6</v>
      </c>
      <c r="AJ23" s="4">
        <v>3</v>
      </c>
      <c r="AM23" s="4">
        <v>363</v>
      </c>
      <c r="AP23" s="4" t="s">
        <v>2008</v>
      </c>
      <c r="AS23" s="4" t="s">
        <v>2008</v>
      </c>
      <c r="AT23" s="110">
        <v>5.8620899999999997E-2</v>
      </c>
      <c r="AU23" s="9">
        <v>4.8192499999999999E-2</v>
      </c>
      <c r="AV23" s="111"/>
    </row>
    <row r="24" spans="9:49" x14ac:dyDescent="0.2">
      <c r="I24" s="25" t="s">
        <v>741</v>
      </c>
      <c r="J24" s="5" t="s">
        <v>2374</v>
      </c>
      <c r="K24" s="4" t="s">
        <v>237</v>
      </c>
      <c r="L24">
        <v>0.651895</v>
      </c>
      <c r="Z24" s="4">
        <v>0.50359600000000004</v>
      </c>
      <c r="AD24" s="4" t="s">
        <v>797</v>
      </c>
      <c r="AE24" s="4" t="s">
        <v>798</v>
      </c>
      <c r="AF24" s="4" t="s">
        <v>340</v>
      </c>
      <c r="AG24">
        <v>7.4746699999999999E-2</v>
      </c>
      <c r="AH24" s="4" t="s">
        <v>2143</v>
      </c>
      <c r="AI24" s="4">
        <v>8</v>
      </c>
      <c r="AJ24" s="4">
        <v>7</v>
      </c>
      <c r="AM24" s="4">
        <v>312</v>
      </c>
      <c r="AP24" s="4" t="s">
        <v>2008</v>
      </c>
      <c r="AT24" s="110">
        <v>7.4746699999999999E-2</v>
      </c>
      <c r="AU24" s="110">
        <v>6.0072500000000001E-2</v>
      </c>
      <c r="AV24" s="111"/>
    </row>
    <row r="25" spans="9:49" x14ac:dyDescent="0.2">
      <c r="I25" s="25" t="s">
        <v>742</v>
      </c>
      <c r="J25" s="5" t="s">
        <v>2375</v>
      </c>
      <c r="K25" s="4" t="s">
        <v>237</v>
      </c>
      <c r="L25">
        <v>0.35611700000000002</v>
      </c>
      <c r="Z25" s="4">
        <v>0.32688800000000001</v>
      </c>
      <c r="AD25" s="4" t="s">
        <v>799</v>
      </c>
      <c r="AE25" s="4" t="s">
        <v>800</v>
      </c>
      <c r="AF25" s="4" t="s">
        <v>340</v>
      </c>
      <c r="AG25">
        <v>6.2274000000000003E-2</v>
      </c>
      <c r="AH25" s="4" t="s">
        <v>2144</v>
      </c>
      <c r="AI25" s="4">
        <v>11</v>
      </c>
      <c r="AJ25" s="4">
        <v>11</v>
      </c>
      <c r="AM25" s="4">
        <v>372</v>
      </c>
      <c r="AO25" s="4" t="s">
        <v>2008</v>
      </c>
      <c r="AP25" s="4" t="s">
        <v>2008</v>
      </c>
      <c r="AT25" s="110">
        <v>6.2274000000000003E-2</v>
      </c>
      <c r="AU25" s="9">
        <v>5.9732399999999998E-2</v>
      </c>
      <c r="AV25" s="111"/>
    </row>
    <row r="26" spans="9:49" x14ac:dyDescent="0.2">
      <c r="I26" s="25" t="s">
        <v>743</v>
      </c>
      <c r="J26" s="5" t="s">
        <v>2376</v>
      </c>
      <c r="K26" s="4" t="s">
        <v>237</v>
      </c>
      <c r="L26">
        <v>0.130131</v>
      </c>
      <c r="Z26" s="4">
        <v>0.35589100000000001</v>
      </c>
      <c r="AD26" s="4" t="s">
        <v>801</v>
      </c>
      <c r="AE26" s="4" t="s">
        <v>802</v>
      </c>
      <c r="AF26" s="4" t="s">
        <v>340</v>
      </c>
      <c r="AG26">
        <v>5.7098000000000003E-2</v>
      </c>
      <c r="AH26" s="4" t="s">
        <v>2145</v>
      </c>
      <c r="AI26" s="4">
        <v>11</v>
      </c>
      <c r="AM26" s="4">
        <v>302</v>
      </c>
      <c r="AO26" s="4" t="s">
        <v>2008</v>
      </c>
      <c r="AP26" s="4" t="s">
        <v>2008</v>
      </c>
      <c r="AT26" s="110">
        <v>5.7098000000000003E-2</v>
      </c>
      <c r="AU26" s="112"/>
      <c r="AV26" s="111"/>
    </row>
    <row r="27" spans="9:49" x14ac:dyDescent="0.2">
      <c r="I27" s="25" t="s">
        <v>744</v>
      </c>
      <c r="J27" s="5" t="s">
        <v>2377</v>
      </c>
      <c r="K27" s="4" t="s">
        <v>237</v>
      </c>
      <c r="L27">
        <v>0.26146999999999998</v>
      </c>
      <c r="Z27" s="4">
        <v>0.32573299999999999</v>
      </c>
      <c r="AD27" s="4" t="s">
        <v>803</v>
      </c>
      <c r="AE27" s="4" t="s">
        <v>804</v>
      </c>
      <c r="AF27" s="4" t="s">
        <v>340</v>
      </c>
      <c r="AG27">
        <v>6.6475800000000002E-2</v>
      </c>
      <c r="AH27" s="4" t="s">
        <v>2146</v>
      </c>
      <c r="AI27" s="4">
        <v>6</v>
      </c>
      <c r="AM27" s="4">
        <v>203</v>
      </c>
      <c r="AO27" s="4" t="s">
        <v>2008</v>
      </c>
      <c r="AP27" s="4" t="s">
        <v>2008</v>
      </c>
      <c r="AQ27" s="4" t="s">
        <v>1897</v>
      </c>
      <c r="AT27" s="57">
        <v>6.6475800000000002E-2</v>
      </c>
      <c r="AU27" s="111"/>
      <c r="AV27" s="111"/>
    </row>
    <row r="28" spans="9:49" x14ac:dyDescent="0.2">
      <c r="I28" s="25" t="s">
        <v>745</v>
      </c>
      <c r="J28" s="5" t="s">
        <v>2378</v>
      </c>
      <c r="K28" s="4" t="s">
        <v>237</v>
      </c>
      <c r="L28">
        <v>0.31438700000000003</v>
      </c>
      <c r="Z28" s="4">
        <v>0.39997050000000001</v>
      </c>
      <c r="AD28" s="4" t="s">
        <v>805</v>
      </c>
      <c r="AE28" s="4" t="s">
        <v>806</v>
      </c>
      <c r="AF28" s="4" t="s">
        <v>340</v>
      </c>
      <c r="AG28">
        <v>8.4868299999999994E-2</v>
      </c>
      <c r="AH28" s="4" t="s">
        <v>2147</v>
      </c>
      <c r="AI28" s="4">
        <v>14</v>
      </c>
      <c r="AM28" s="4">
        <v>165</v>
      </c>
      <c r="AO28" s="4" t="s">
        <v>2008</v>
      </c>
      <c r="AP28" s="4" t="s">
        <v>2008</v>
      </c>
      <c r="AT28" s="57">
        <v>8.4868299999999994E-2</v>
      </c>
      <c r="AU28" s="111"/>
      <c r="AV28" s="111"/>
    </row>
    <row r="29" spans="9:49" x14ac:dyDescent="0.2">
      <c r="I29" s="25" t="s">
        <v>746</v>
      </c>
      <c r="J29" s="5" t="s">
        <v>2379</v>
      </c>
      <c r="K29" s="4" t="s">
        <v>236</v>
      </c>
      <c r="L29">
        <v>0.34320600000000001</v>
      </c>
      <c r="Z29" s="4">
        <v>0.71569700000000003</v>
      </c>
      <c r="AD29" s="4" t="s">
        <v>807</v>
      </c>
      <c r="AE29" s="4" t="s">
        <v>808</v>
      </c>
      <c r="AF29" s="4" t="s">
        <v>340</v>
      </c>
      <c r="AG29">
        <v>0.117464</v>
      </c>
      <c r="AH29" s="4" t="s">
        <v>2148</v>
      </c>
      <c r="AI29" s="4">
        <v>13</v>
      </c>
      <c r="AM29" s="4">
        <v>218</v>
      </c>
      <c r="AO29" s="4" t="s">
        <v>2008</v>
      </c>
      <c r="AP29" s="4" t="s">
        <v>2008</v>
      </c>
      <c r="AT29" s="57">
        <v>0.117464</v>
      </c>
      <c r="AU29" s="111"/>
      <c r="AV29" s="111"/>
    </row>
    <row r="30" spans="9:49" x14ac:dyDescent="0.2">
      <c r="I30" s="25" t="s">
        <v>747</v>
      </c>
      <c r="J30" s="5" t="s">
        <v>2380</v>
      </c>
      <c r="K30" s="4" t="s">
        <v>237</v>
      </c>
      <c r="L30">
        <v>0.121576</v>
      </c>
      <c r="Z30" s="4">
        <v>0.29767700000000002</v>
      </c>
      <c r="AD30" s="4" t="s">
        <v>809</v>
      </c>
      <c r="AE30" s="4" t="s">
        <v>810</v>
      </c>
      <c r="AF30" s="4" t="s">
        <v>340</v>
      </c>
      <c r="AG30">
        <v>4.6466300000000002E-2</v>
      </c>
      <c r="AH30" s="120" t="s">
        <v>2149</v>
      </c>
      <c r="AI30" s="120">
        <v>0</v>
      </c>
      <c r="AJ30" s="120">
        <v>2</v>
      </c>
      <c r="AK30" s="120"/>
      <c r="AL30" s="120"/>
      <c r="AM30" s="120">
        <v>260</v>
      </c>
      <c r="AN30" s="120"/>
      <c r="AO30" s="120" t="s">
        <v>2008</v>
      </c>
      <c r="AP30" s="120" t="s">
        <v>2008</v>
      </c>
      <c r="AQ30" s="120"/>
      <c r="AR30" s="120"/>
      <c r="AS30" s="120"/>
      <c r="AT30" s="121">
        <v>1.32739E-2</v>
      </c>
      <c r="AU30" s="121">
        <v>4.6466300000000002E-2</v>
      </c>
      <c r="AV30" s="122"/>
      <c r="AW30" s="120"/>
    </row>
    <row r="31" spans="9:49" x14ac:dyDescent="0.2">
      <c r="I31" s="25" t="s">
        <v>748</v>
      </c>
      <c r="J31" s="5" t="s">
        <v>2381</v>
      </c>
      <c r="K31" s="4" t="s">
        <v>418</v>
      </c>
      <c r="L31">
        <v>0.64554999999999996</v>
      </c>
      <c r="Z31" s="4">
        <v>0.36036699999999999</v>
      </c>
      <c r="AD31" s="4" t="s">
        <v>811</v>
      </c>
      <c r="AE31" s="4" t="s">
        <v>812</v>
      </c>
      <c r="AF31" s="4" t="s">
        <v>340</v>
      </c>
      <c r="AG31">
        <v>6.8192299999999997E-2</v>
      </c>
      <c r="AH31" s="4" t="s">
        <v>2150</v>
      </c>
      <c r="AI31" s="4">
        <v>9</v>
      </c>
      <c r="AM31" s="4">
        <v>193</v>
      </c>
      <c r="AP31" s="4" t="s">
        <v>2008</v>
      </c>
      <c r="AQ31" s="4" t="s">
        <v>2008</v>
      </c>
      <c r="AS31" s="4" t="s">
        <v>2008</v>
      </c>
      <c r="AT31" s="57">
        <v>6.8192299999999997E-2</v>
      </c>
      <c r="AU31" s="111"/>
      <c r="AV31" s="111"/>
    </row>
    <row r="32" spans="9:49" x14ac:dyDescent="0.2">
      <c r="I32" s="25" t="s">
        <v>749</v>
      </c>
      <c r="J32" s="5" t="s">
        <v>2382</v>
      </c>
      <c r="K32" s="4" t="s">
        <v>237</v>
      </c>
      <c r="L32">
        <v>0.38466699999999998</v>
      </c>
      <c r="Z32" s="4">
        <v>0.38257799999999997</v>
      </c>
      <c r="AD32" s="4" t="s">
        <v>813</v>
      </c>
      <c r="AE32" s="4" t="s">
        <v>814</v>
      </c>
      <c r="AF32" s="4" t="s">
        <v>340</v>
      </c>
      <c r="AG32">
        <v>0.14243800000000001</v>
      </c>
      <c r="AH32" s="4" t="s">
        <v>2151</v>
      </c>
      <c r="AI32" s="4">
        <v>29</v>
      </c>
      <c r="AM32" s="4">
        <v>496</v>
      </c>
      <c r="AO32" s="4" t="s">
        <v>2008</v>
      </c>
      <c r="AP32" s="4" t="s">
        <v>2008</v>
      </c>
      <c r="AT32" s="57">
        <v>0.14243800000000001</v>
      </c>
      <c r="AU32" s="111"/>
      <c r="AV32" s="111"/>
    </row>
    <row r="33" spans="2:47" x14ac:dyDescent="0.2">
      <c r="I33" s="25" t="s">
        <v>750</v>
      </c>
      <c r="J33" s="5" t="s">
        <v>2321</v>
      </c>
      <c r="K33" s="4" t="s">
        <v>237</v>
      </c>
      <c r="L33">
        <v>0.12245399999999999</v>
      </c>
      <c r="Z33" s="4">
        <v>0.45307900000000001</v>
      </c>
      <c r="AA33" s="4" t="s">
        <v>832</v>
      </c>
      <c r="AB33" s="4">
        <v>194</v>
      </c>
      <c r="AC33" s="4">
        <v>7</v>
      </c>
      <c r="AD33" s="4" t="s">
        <v>815</v>
      </c>
      <c r="AE33" s="4" t="s">
        <v>816</v>
      </c>
      <c r="AF33" s="4" t="s">
        <v>340</v>
      </c>
      <c r="AG33">
        <v>7.3870699999999997E-2</v>
      </c>
      <c r="AH33" s="4" t="s">
        <v>2152</v>
      </c>
      <c r="AI33" s="4">
        <v>13</v>
      </c>
      <c r="AM33" s="4">
        <v>363</v>
      </c>
      <c r="AO33" s="4" t="s">
        <v>2008</v>
      </c>
      <c r="AP33" s="4" t="s">
        <v>2008</v>
      </c>
      <c r="AT33" s="57">
        <v>7.3870699999999997E-2</v>
      </c>
    </row>
    <row r="34" spans="2:47" x14ac:dyDescent="0.2">
      <c r="I34" s="25" t="s">
        <v>751</v>
      </c>
      <c r="J34" s="5" t="s">
        <v>2383</v>
      </c>
      <c r="K34" s="4" t="s">
        <v>237</v>
      </c>
      <c r="L34">
        <v>0.74322900000000003</v>
      </c>
      <c r="Z34" s="4">
        <v>0.442633</v>
      </c>
      <c r="AD34" s="4" t="s">
        <v>817</v>
      </c>
      <c r="AE34" s="4" t="s">
        <v>818</v>
      </c>
      <c r="AF34" s="4" t="s">
        <v>340</v>
      </c>
      <c r="AG34">
        <v>8.5387699999999997E-2</v>
      </c>
      <c r="AH34" s="4" t="s">
        <v>2153</v>
      </c>
      <c r="AI34" s="4">
        <v>10</v>
      </c>
      <c r="AJ34" s="4">
        <v>0</v>
      </c>
      <c r="AM34" s="4">
        <v>180</v>
      </c>
      <c r="AO34" s="4" t="s">
        <v>2008</v>
      </c>
      <c r="AP34" s="4" t="s">
        <v>2008</v>
      </c>
      <c r="AT34" s="57">
        <v>8.5387699999999997E-2</v>
      </c>
      <c r="AU34" s="57">
        <v>1.27545E-2</v>
      </c>
    </row>
    <row r="35" spans="2:47" x14ac:dyDescent="0.2">
      <c r="I35" s="88" t="s">
        <v>752</v>
      </c>
      <c r="J35" s="89">
        <v>207</v>
      </c>
      <c r="K35" s="90" t="s">
        <v>237</v>
      </c>
      <c r="L35" s="90"/>
      <c r="M35" s="90"/>
      <c r="N35" s="90"/>
      <c r="O35" s="90"/>
      <c r="P35" s="90"/>
      <c r="Q35" s="90"/>
      <c r="R35" s="90"/>
      <c r="S35" s="90"/>
      <c r="T35" s="90"/>
      <c r="U35" s="90"/>
      <c r="Z35" s="90"/>
      <c r="AA35" s="90"/>
      <c r="AB35" s="90"/>
      <c r="AC35" s="90"/>
      <c r="AD35" s="90" t="s">
        <v>819</v>
      </c>
      <c r="AE35" s="90" t="s">
        <v>820</v>
      </c>
      <c r="AF35" s="90"/>
      <c r="AG35" s="90"/>
    </row>
    <row r="36" spans="2:47" x14ac:dyDescent="0.2">
      <c r="B36" s="8"/>
      <c r="K36" s="82" t="s">
        <v>376</v>
      </c>
      <c r="L36" s="4">
        <f>SUM(L2:L35)</f>
        <v>12.072972199999999</v>
      </c>
    </row>
    <row r="37" spans="2:47" x14ac:dyDescent="0.2">
      <c r="B37" s="8"/>
    </row>
  </sheetData>
  <pageMargins left="0.75" right="0.75" top="1" bottom="1" header="0.5" footer="0.5"/>
  <pageSetup orientation="portrait" horizontalDpi="4294967295"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A45"/>
  <sheetViews>
    <sheetView tabSelected="1" topLeftCell="AC1" zoomScale="90" zoomScaleNormal="90" workbookViewId="0">
      <selection activeCell="AL46" sqref="AL46"/>
    </sheetView>
  </sheetViews>
  <sheetFormatPr defaultColWidth="10.7109375" defaultRowHeight="12.75" x14ac:dyDescent="0.2"/>
  <cols>
    <col min="1" max="1" width="15.28515625" style="4" customWidth="1"/>
    <col min="2" max="2" width="9.7109375" style="4" bestFit="1" customWidth="1"/>
    <col min="3" max="3" width="9.140625" style="4" bestFit="1" customWidth="1"/>
    <col min="4" max="4" width="9.42578125" style="5" customWidth="1"/>
    <col min="5" max="5" width="9.5703125" style="5" bestFit="1" customWidth="1"/>
    <col min="6" max="6" width="7.5703125" style="5" bestFit="1" customWidth="1"/>
    <col min="7" max="7" width="8.140625" style="5" hidden="1" customWidth="1"/>
    <col min="8" max="8" width="12.140625" style="5" hidden="1" customWidth="1"/>
    <col min="9" max="9" width="10" style="25" bestFit="1" customWidth="1"/>
    <col min="10" max="10" width="8.28515625" style="136" bestFit="1" customWidth="1"/>
    <col min="11" max="11" width="8.7109375" style="4" bestFit="1" customWidth="1"/>
    <col min="12" max="12" width="9.5703125" style="4" bestFit="1" customWidth="1"/>
    <col min="13" max="13" width="9.7109375" style="4" hidden="1" customWidth="1"/>
    <col min="14" max="14" width="7.85546875" style="4" hidden="1" customWidth="1"/>
    <col min="15" max="15" width="11.140625" style="4" hidden="1" customWidth="1"/>
    <col min="16" max="16" width="10.140625" style="4" hidden="1" customWidth="1"/>
    <col min="17" max="17" width="5.7109375" style="4" hidden="1" customWidth="1"/>
    <col min="18" max="18" width="10.7109375" style="4" hidden="1" customWidth="1"/>
    <col min="19" max="19" width="9.140625" style="4" hidden="1" customWidth="1"/>
    <col min="20" max="20" width="8.28515625" style="4" hidden="1" customWidth="1"/>
    <col min="21" max="21" width="7" style="4" hidden="1" customWidth="1"/>
    <col min="22" max="22" width="11.28515625" style="4" customWidth="1"/>
    <col min="23" max="23" width="7" style="4" customWidth="1"/>
    <col min="24" max="24" width="8.42578125" style="4" customWidth="1"/>
    <col min="25" max="25" width="10.140625" style="4" customWidth="1"/>
    <col min="26" max="26" width="12.42578125" style="4" customWidth="1"/>
    <col min="27" max="27" width="9.140625" style="4" customWidth="1"/>
    <col min="28" max="28" width="8.85546875" style="4" bestFit="1" customWidth="1"/>
    <col min="29" max="29" width="8.7109375" style="4" bestFit="1" customWidth="1"/>
    <col min="30" max="30" width="13" style="4" bestFit="1" customWidth="1"/>
    <col min="31" max="31" width="12.7109375" style="4" bestFit="1" customWidth="1"/>
    <col min="32" max="32" width="8.85546875" style="4" bestFit="1" customWidth="1"/>
    <col min="33" max="33" width="9.7109375" style="4" bestFit="1" customWidth="1"/>
    <col min="34" max="34" width="12.7109375" style="4" bestFit="1" customWidth="1"/>
    <col min="35" max="37" width="9.140625" style="4" bestFit="1" customWidth="1"/>
    <col min="38" max="38" width="9.140625" style="4" customWidth="1"/>
    <col min="39" max="39" width="7.7109375" style="4" bestFit="1" customWidth="1"/>
    <col min="40" max="40" width="7" style="4" bestFit="1" customWidth="1"/>
    <col min="41" max="41" width="7.7109375" style="4" bestFit="1" customWidth="1"/>
    <col min="42" max="42" width="7" style="4" customWidth="1"/>
    <col min="43" max="43" width="7.42578125" style="4" bestFit="1" customWidth="1"/>
    <col min="44" max="44" width="6.28515625" style="4" bestFit="1" customWidth="1"/>
    <col min="45" max="45" width="7.85546875" style="4" bestFit="1" customWidth="1"/>
    <col min="46" max="46" width="8.5703125" style="4" bestFit="1" customWidth="1"/>
    <col min="47" max="48" width="10.140625" style="4" bestFit="1" customWidth="1"/>
    <col min="49" max="49" width="7.85546875" style="4" customWidth="1"/>
    <col min="50" max="50" width="9.85546875" style="5" customWidth="1"/>
    <col min="51" max="51" width="6" style="5" bestFit="1" customWidth="1"/>
    <col min="52" max="52" width="6.85546875" style="5" bestFit="1" customWidth="1"/>
    <col min="53" max="53" width="7.5703125" style="5" bestFit="1" customWidth="1"/>
    <col min="54" max="54" width="11.7109375" style="5" bestFit="1" customWidth="1"/>
    <col min="55" max="55" width="7.140625" style="5" bestFit="1" customWidth="1"/>
    <col min="56" max="56" width="9.7109375" style="5" bestFit="1" customWidth="1"/>
    <col min="57" max="57" width="10.28515625" style="5" bestFit="1" customWidth="1"/>
    <col min="58" max="58" width="9.85546875" style="5" bestFit="1" customWidth="1"/>
    <col min="59" max="59" width="9.42578125" style="5" bestFit="1" customWidth="1"/>
    <col min="60" max="60" width="9.5703125" style="5" bestFit="1" customWidth="1"/>
    <col min="61" max="61" width="10.7109375" style="5" bestFit="1" customWidth="1"/>
    <col min="62" max="62" width="11.140625" style="5" bestFit="1" customWidth="1"/>
    <col min="63" max="63" width="7.7109375" style="5" bestFit="1" customWidth="1"/>
    <col min="64" max="64" width="8.5703125" style="5" bestFit="1" customWidth="1"/>
    <col min="65" max="65" width="8.7109375" style="5" bestFit="1" customWidth="1"/>
    <col min="66" max="66" width="11.28515625" style="5" bestFit="1" customWidth="1"/>
    <col min="67" max="67" width="7" style="5" bestFit="1" customWidth="1"/>
    <col min="68" max="68" width="10.28515625" style="5" bestFit="1" customWidth="1"/>
    <col min="69" max="69" width="7.42578125" style="5" bestFit="1" customWidth="1"/>
    <col min="70" max="70" width="14.28515625" style="5" bestFit="1" customWidth="1"/>
    <col min="71" max="71" width="8.7109375" style="5" bestFit="1" customWidth="1"/>
    <col min="72" max="72" width="6.28515625" style="5" bestFit="1" customWidth="1"/>
    <col min="73" max="73" width="11.7109375" style="5" bestFit="1" customWidth="1"/>
    <col min="74" max="74" width="8.28515625" style="5" bestFit="1" customWidth="1"/>
    <col min="75" max="75" width="8.85546875" style="5" bestFit="1" customWidth="1"/>
    <col min="76" max="76" width="7.28515625" style="5" bestFit="1" customWidth="1"/>
    <col min="77" max="77" width="12.7109375" style="5" bestFit="1" customWidth="1"/>
    <col min="78" max="78" width="10.5703125" style="5" bestFit="1" customWidth="1"/>
    <col min="79" max="79" width="9.85546875" style="5" bestFit="1" customWidth="1"/>
    <col min="80" max="16384" width="10.7109375" style="5"/>
  </cols>
  <sheetData>
    <row r="1" spans="1:79" s="43" customFormat="1" ht="23.25" customHeight="1" x14ac:dyDescent="0.2">
      <c r="A1" s="43" t="s">
        <v>14</v>
      </c>
      <c r="B1" s="43" t="s">
        <v>34</v>
      </c>
      <c r="C1" s="43" t="s">
        <v>32</v>
      </c>
      <c r="D1" s="43" t="s">
        <v>36</v>
      </c>
      <c r="E1" s="43" t="s">
        <v>35</v>
      </c>
      <c r="F1" s="43" t="s">
        <v>33</v>
      </c>
      <c r="G1" s="43" t="s">
        <v>63</v>
      </c>
      <c r="H1" s="43" t="s">
        <v>64</v>
      </c>
      <c r="I1" s="45" t="s">
        <v>65</v>
      </c>
      <c r="J1" s="135" t="s">
        <v>46</v>
      </c>
      <c r="K1" s="43" t="s">
        <v>47</v>
      </c>
      <c r="L1" s="46" t="s">
        <v>56</v>
      </c>
      <c r="M1" s="46" t="s">
        <v>57</v>
      </c>
      <c r="N1" s="43" t="s">
        <v>58</v>
      </c>
      <c r="O1" s="43" t="s">
        <v>59</v>
      </c>
      <c r="P1" s="43" t="s">
        <v>122</v>
      </c>
      <c r="Q1" s="48" t="s">
        <v>123</v>
      </c>
      <c r="R1" s="48" t="s">
        <v>124</v>
      </c>
      <c r="S1" s="48" t="s">
        <v>125</v>
      </c>
      <c r="T1" s="48" t="s">
        <v>126</v>
      </c>
      <c r="U1" s="48" t="s">
        <v>127</v>
      </c>
      <c r="V1" s="43" t="s">
        <v>122</v>
      </c>
      <c r="W1" s="48" t="s">
        <v>1976</v>
      </c>
      <c r="X1" s="48" t="s">
        <v>2420</v>
      </c>
      <c r="Y1" s="48" t="s">
        <v>2421</v>
      </c>
      <c r="Z1" s="43" t="s">
        <v>163</v>
      </c>
      <c r="AA1" s="43" t="s">
        <v>48</v>
      </c>
      <c r="AB1" s="43" t="s">
        <v>49</v>
      </c>
      <c r="AC1" s="43" t="s">
        <v>50</v>
      </c>
      <c r="AD1" s="43" t="s">
        <v>108</v>
      </c>
      <c r="AE1" s="43" t="s">
        <v>109</v>
      </c>
      <c r="AF1" s="43" t="s">
        <v>60</v>
      </c>
      <c r="AG1" s="43" t="s">
        <v>107</v>
      </c>
      <c r="AH1" s="114" t="s">
        <v>39</v>
      </c>
      <c r="AI1" s="114" t="s">
        <v>2046</v>
      </c>
      <c r="AJ1" s="114" t="s">
        <v>2047</v>
      </c>
      <c r="AK1" s="114" t="s">
        <v>2048</v>
      </c>
      <c r="AL1" s="114" t="s">
        <v>2049</v>
      </c>
      <c r="AM1" s="114" t="s">
        <v>2050</v>
      </c>
      <c r="AN1" s="114" t="s">
        <v>2051</v>
      </c>
      <c r="AO1" s="115" t="s">
        <v>2052</v>
      </c>
      <c r="AP1" s="115" t="s">
        <v>2053</v>
      </c>
      <c r="AQ1" s="115" t="s">
        <v>2054</v>
      </c>
      <c r="AR1" s="115" t="s">
        <v>2055</v>
      </c>
      <c r="AS1" s="115" t="s">
        <v>2056</v>
      </c>
      <c r="AT1" s="116" t="s">
        <v>2057</v>
      </c>
      <c r="AU1" s="116" t="s">
        <v>2058</v>
      </c>
      <c r="AV1" s="116" t="s">
        <v>2059</v>
      </c>
      <c r="AW1" s="116" t="s">
        <v>2060</v>
      </c>
      <c r="AX1" s="43" t="s">
        <v>39</v>
      </c>
      <c r="AY1" s="43" t="s">
        <v>70</v>
      </c>
      <c r="AZ1" s="43" t="s">
        <v>40</v>
      </c>
      <c r="BA1" s="43" t="s">
        <v>62</v>
      </c>
      <c r="BB1" s="43" t="s">
        <v>61</v>
      </c>
      <c r="BC1" s="43" t="s">
        <v>66</v>
      </c>
      <c r="BD1" s="43" t="s">
        <v>67</v>
      </c>
      <c r="BE1" s="43" t="s">
        <v>68</v>
      </c>
      <c r="BF1" s="43" t="s">
        <v>69</v>
      </c>
      <c r="BG1" s="43" t="s">
        <v>71</v>
      </c>
      <c r="BH1" s="43" t="s">
        <v>43</v>
      </c>
      <c r="BI1" s="43" t="s">
        <v>41</v>
      </c>
      <c r="BJ1" s="43" t="s">
        <v>42</v>
      </c>
      <c r="BK1" s="43" t="s">
        <v>100</v>
      </c>
      <c r="BL1" s="43" t="s">
        <v>101</v>
      </c>
      <c r="BM1" s="43" t="s">
        <v>102</v>
      </c>
      <c r="BN1" s="43" t="s">
        <v>103</v>
      </c>
      <c r="BO1" s="43" t="s">
        <v>72</v>
      </c>
      <c r="BP1" s="43" t="s">
        <v>74</v>
      </c>
      <c r="BQ1" s="43" t="s">
        <v>117</v>
      </c>
      <c r="BR1" s="43" t="s">
        <v>118</v>
      </c>
      <c r="BS1" s="43" t="s">
        <v>73</v>
      </c>
      <c r="BT1" s="43" t="s">
        <v>27</v>
      </c>
      <c r="BU1" s="43" t="s">
        <v>75</v>
      </c>
      <c r="BV1" s="43" t="s">
        <v>119</v>
      </c>
      <c r="BW1" s="43" t="s">
        <v>44</v>
      </c>
      <c r="BX1" s="43" t="s">
        <v>28</v>
      </c>
      <c r="BY1" s="43" t="s">
        <v>120</v>
      </c>
      <c r="BZ1" s="43" t="s">
        <v>121</v>
      </c>
      <c r="CA1" s="43" t="s">
        <v>45</v>
      </c>
    </row>
    <row r="2" spans="1:79" x14ac:dyDescent="0.2">
      <c r="A2" s="6" t="s">
        <v>836</v>
      </c>
      <c r="B2" s="4">
        <v>5</v>
      </c>
      <c r="C2" s="4" t="s">
        <v>11</v>
      </c>
      <c r="D2" s="5" t="s">
        <v>963</v>
      </c>
      <c r="E2" s="5">
        <v>6</v>
      </c>
      <c r="F2" s="5">
        <v>5</v>
      </c>
      <c r="I2" s="25" t="s">
        <v>837</v>
      </c>
      <c r="J2" s="136" t="s">
        <v>2384</v>
      </c>
      <c r="K2" s="4" t="s">
        <v>237</v>
      </c>
      <c r="L2">
        <v>0.43958199999999997</v>
      </c>
      <c r="Z2" s="4">
        <v>0.28869800000000001</v>
      </c>
      <c r="AD2" s="4" t="s">
        <v>877</v>
      </c>
      <c r="AE2" s="4" t="s">
        <v>878</v>
      </c>
      <c r="AF2" s="4" t="s">
        <v>340</v>
      </c>
      <c r="AG2">
        <v>6.8160799999999994E-2</v>
      </c>
      <c r="AH2" s="129"/>
      <c r="AI2" s="129"/>
      <c r="AJ2" s="129"/>
      <c r="AK2" s="129"/>
      <c r="AL2" s="129"/>
      <c r="AM2" s="129"/>
      <c r="AN2" s="129" t="s">
        <v>349</v>
      </c>
      <c r="AO2" s="108"/>
      <c r="AP2" s="108"/>
      <c r="AQ2" s="108"/>
      <c r="AR2" s="108"/>
      <c r="AS2" s="108"/>
      <c r="AT2" s="109">
        <v>6.8160799999999994E-2</v>
      </c>
      <c r="AU2" s="108"/>
      <c r="AV2" s="108"/>
      <c r="AW2" s="108"/>
    </row>
    <row r="3" spans="1:79" ht="13.5" customHeight="1" x14ac:dyDescent="0.2">
      <c r="A3" s="6" t="s">
        <v>205</v>
      </c>
      <c r="B3" s="4">
        <v>205</v>
      </c>
      <c r="C3" s="4" t="s">
        <v>52</v>
      </c>
      <c r="D3" s="5" t="s">
        <v>964</v>
      </c>
      <c r="E3" s="5">
        <v>13</v>
      </c>
      <c r="F3" s="5">
        <v>7</v>
      </c>
      <c r="I3" s="25" t="s">
        <v>838</v>
      </c>
      <c r="J3" s="136" t="s">
        <v>2385</v>
      </c>
      <c r="K3" s="4" t="s">
        <v>236</v>
      </c>
      <c r="L3">
        <v>0.119603</v>
      </c>
      <c r="Z3" s="4">
        <v>0.62003600000000003</v>
      </c>
      <c r="AD3" s="4" t="s">
        <v>879</v>
      </c>
      <c r="AE3" s="4" t="s">
        <v>880</v>
      </c>
      <c r="AF3" s="4" t="s">
        <v>340</v>
      </c>
      <c r="AG3">
        <v>0.12402000000000001</v>
      </c>
      <c r="AH3" s="4" t="s">
        <v>2154</v>
      </c>
      <c r="AI3" s="4">
        <v>14</v>
      </c>
      <c r="AM3" s="4">
        <v>385</v>
      </c>
      <c r="AP3" s="4" t="s">
        <v>2008</v>
      </c>
      <c r="AQ3" s="4" t="s">
        <v>2008</v>
      </c>
      <c r="AT3" s="57">
        <v>0.12402000000000001</v>
      </c>
    </row>
    <row r="4" spans="1:79" x14ac:dyDescent="0.2">
      <c r="A4" s="6" t="s">
        <v>168</v>
      </c>
      <c r="C4" s="4" t="s">
        <v>53</v>
      </c>
      <c r="D4" s="5" t="s">
        <v>965</v>
      </c>
      <c r="E4" s="5">
        <v>20</v>
      </c>
      <c r="F4" s="5">
        <v>5</v>
      </c>
      <c r="I4" s="25" t="s">
        <v>839</v>
      </c>
      <c r="J4" s="136" t="s">
        <v>2386</v>
      </c>
      <c r="K4" s="4" t="s">
        <v>237</v>
      </c>
      <c r="L4">
        <v>0.46820800000000001</v>
      </c>
      <c r="Z4" s="4">
        <v>0.41902499999999998</v>
      </c>
      <c r="AD4" s="4" t="s">
        <v>881</v>
      </c>
      <c r="AE4" s="4" t="s">
        <v>882</v>
      </c>
      <c r="AF4" s="4" t="s">
        <v>340</v>
      </c>
      <c r="AG4">
        <v>3.2851100000000001E-2</v>
      </c>
      <c r="AH4" s="108"/>
      <c r="AI4" s="108"/>
      <c r="AJ4" s="108"/>
      <c r="AK4" s="108"/>
      <c r="AL4" s="108"/>
      <c r="AM4" s="108"/>
      <c r="AN4" s="108" t="s">
        <v>2155</v>
      </c>
      <c r="AO4" s="108"/>
      <c r="AP4" s="108"/>
      <c r="AQ4" s="108"/>
      <c r="AR4" s="108"/>
      <c r="AS4" s="108"/>
      <c r="AT4" s="109">
        <v>3.2851100000000001E-2</v>
      </c>
      <c r="AU4" s="108"/>
      <c r="AV4" s="108"/>
      <c r="AW4" s="108"/>
    </row>
    <row r="5" spans="1:79" x14ac:dyDescent="0.2">
      <c r="A5" s="24">
        <v>39599</v>
      </c>
      <c r="C5" s="4" t="s">
        <v>54</v>
      </c>
      <c r="D5" s="5" t="s">
        <v>966</v>
      </c>
      <c r="E5" s="5">
        <v>89</v>
      </c>
      <c r="F5" s="5">
        <v>7</v>
      </c>
      <c r="I5" s="25" t="s">
        <v>840</v>
      </c>
      <c r="J5" s="136" t="s">
        <v>2387</v>
      </c>
      <c r="K5" s="4" t="s">
        <v>237</v>
      </c>
      <c r="L5">
        <v>0.24302199999999999</v>
      </c>
      <c r="Z5" s="4">
        <v>0.27592800000000001</v>
      </c>
      <c r="AD5" s="4" t="s">
        <v>883</v>
      </c>
      <c r="AE5" s="4" t="s">
        <v>884</v>
      </c>
      <c r="AF5" s="4" t="s">
        <v>340</v>
      </c>
      <c r="AG5">
        <v>4.6217500000000002E-2</v>
      </c>
      <c r="AH5" s="4" t="s">
        <v>2156</v>
      </c>
      <c r="AI5" s="4">
        <v>4</v>
      </c>
      <c r="AM5" s="4">
        <v>244</v>
      </c>
      <c r="AO5" s="4" t="s">
        <v>2008</v>
      </c>
      <c r="AP5" s="4" t="s">
        <v>2008</v>
      </c>
      <c r="AT5" s="57">
        <v>4.6217500000000002E-2</v>
      </c>
    </row>
    <row r="6" spans="1:79" x14ac:dyDescent="0.2">
      <c r="A6" s="6" t="s">
        <v>166</v>
      </c>
      <c r="C6" s="4" t="s">
        <v>55</v>
      </c>
      <c r="D6" s="5" t="s">
        <v>967</v>
      </c>
      <c r="E6" s="5">
        <v>90</v>
      </c>
      <c r="F6" s="5">
        <v>5</v>
      </c>
      <c r="I6" s="25" t="s">
        <v>841</v>
      </c>
      <c r="J6" s="136" t="s">
        <v>2388</v>
      </c>
      <c r="K6" s="4" t="s">
        <v>520</v>
      </c>
      <c r="L6">
        <v>0.422487</v>
      </c>
      <c r="AD6" s="4" t="s">
        <v>885</v>
      </c>
      <c r="AE6" s="4" t="s">
        <v>886</v>
      </c>
      <c r="AG6"/>
      <c r="AH6" s="4" t="s">
        <v>2157</v>
      </c>
      <c r="AI6" s="4" t="s">
        <v>2157</v>
      </c>
      <c r="AJ6" s="4" t="s">
        <v>2157</v>
      </c>
      <c r="AK6" s="4" t="s">
        <v>2157</v>
      </c>
      <c r="AM6" s="4" t="s">
        <v>2157</v>
      </c>
      <c r="AN6" s="4" t="s">
        <v>2157</v>
      </c>
      <c r="AO6" s="4" t="s">
        <v>2157</v>
      </c>
      <c r="AP6" s="4" t="s">
        <v>2157</v>
      </c>
      <c r="AQ6" s="4" t="s">
        <v>2157</v>
      </c>
      <c r="AR6" s="4" t="s">
        <v>2157</v>
      </c>
      <c r="AS6" s="4" t="s">
        <v>2157</v>
      </c>
      <c r="AT6" s="57"/>
    </row>
    <row r="7" spans="1:79" x14ac:dyDescent="0.2">
      <c r="A7" s="4" t="s">
        <v>26</v>
      </c>
      <c r="D7" s="5" t="s">
        <v>970</v>
      </c>
      <c r="E7" s="5">
        <v>118</v>
      </c>
      <c r="F7" s="5">
        <v>5</v>
      </c>
      <c r="I7" s="25" t="s">
        <v>842</v>
      </c>
      <c r="J7" s="136" t="s">
        <v>2389</v>
      </c>
      <c r="K7" s="4" t="s">
        <v>237</v>
      </c>
      <c r="L7">
        <v>0.21915499999999999</v>
      </c>
      <c r="Z7" s="4">
        <v>0.239957</v>
      </c>
      <c r="AD7" s="4" t="s">
        <v>887</v>
      </c>
      <c r="AE7" s="4" t="s">
        <v>888</v>
      </c>
      <c r="AF7" s="4" t="s">
        <v>340</v>
      </c>
      <c r="AG7">
        <v>3.9436400000000003E-2</v>
      </c>
      <c r="AH7" s="108"/>
      <c r="AI7" s="108"/>
      <c r="AJ7" s="108"/>
      <c r="AK7" s="108"/>
      <c r="AL7" s="108"/>
      <c r="AM7" s="108"/>
      <c r="AN7" s="108" t="s">
        <v>2155</v>
      </c>
      <c r="AO7" s="108"/>
      <c r="AP7" s="108"/>
      <c r="AQ7" s="108"/>
      <c r="AR7" s="108"/>
      <c r="AS7" s="108"/>
      <c r="AT7" s="109">
        <v>3.9436400000000003E-2</v>
      </c>
      <c r="AU7" s="108"/>
      <c r="AV7" s="108"/>
      <c r="AW7" s="108"/>
    </row>
    <row r="8" spans="1:79" x14ac:dyDescent="0.2">
      <c r="A8" s="4" t="s">
        <v>973</v>
      </c>
      <c r="D8" s="5" t="s">
        <v>972</v>
      </c>
      <c r="E8" s="5">
        <v>144</v>
      </c>
      <c r="F8" s="5">
        <v>12</v>
      </c>
      <c r="I8" s="25" t="s">
        <v>843</v>
      </c>
      <c r="J8" s="136" t="s">
        <v>2390</v>
      </c>
      <c r="K8" s="4" t="s">
        <v>237</v>
      </c>
      <c r="L8">
        <v>0.35354799999999997</v>
      </c>
      <c r="Z8" s="4">
        <v>0.272484</v>
      </c>
      <c r="AD8" s="4" t="s">
        <v>889</v>
      </c>
      <c r="AE8" s="4" t="s">
        <v>890</v>
      </c>
      <c r="AF8" s="4" t="s">
        <v>340</v>
      </c>
      <c r="AG8">
        <v>8.3629599999999998E-2</v>
      </c>
      <c r="AH8" s="4" t="s">
        <v>2158</v>
      </c>
      <c r="AI8" s="4">
        <v>8</v>
      </c>
      <c r="AJ8" s="4">
        <v>4</v>
      </c>
      <c r="AM8" s="4">
        <v>299</v>
      </c>
      <c r="AO8" s="4" t="s">
        <v>2008</v>
      </c>
      <c r="AP8" s="4" t="s">
        <v>2008</v>
      </c>
      <c r="AT8" s="57">
        <v>8.3629599999999998E-2</v>
      </c>
      <c r="AU8" s="4">
        <v>2.9139000000000002E-2</v>
      </c>
    </row>
    <row r="9" spans="1:79" x14ac:dyDescent="0.2">
      <c r="A9" s="4" t="s">
        <v>2187</v>
      </c>
      <c r="I9" s="25" t="s">
        <v>844</v>
      </c>
      <c r="J9" s="136" t="s">
        <v>2391</v>
      </c>
      <c r="K9" s="4" t="s">
        <v>238</v>
      </c>
      <c r="L9" s="4">
        <v>0</v>
      </c>
      <c r="M9" s="38"/>
      <c r="Z9" s="4">
        <v>0.191057</v>
      </c>
      <c r="AD9" s="4" t="s">
        <v>959</v>
      </c>
      <c r="AE9" s="4" t="s">
        <v>960</v>
      </c>
      <c r="AF9" s="4" t="s">
        <v>340</v>
      </c>
      <c r="AG9">
        <v>3.916E-2</v>
      </c>
      <c r="AH9" s="108"/>
      <c r="AI9" s="108"/>
      <c r="AJ9" s="108"/>
      <c r="AK9" s="108"/>
      <c r="AL9" s="108"/>
      <c r="AM9" s="108"/>
      <c r="AN9" s="108" t="s">
        <v>2155</v>
      </c>
      <c r="AO9" s="108"/>
      <c r="AP9" s="108"/>
      <c r="AQ9" s="108"/>
      <c r="AR9" s="108"/>
      <c r="AS9" s="108"/>
      <c r="AT9" s="109">
        <v>3.916E-2</v>
      </c>
      <c r="AU9" s="108"/>
      <c r="AV9" s="108"/>
      <c r="AW9" s="108"/>
    </row>
    <row r="10" spans="1:79" x14ac:dyDescent="0.2">
      <c r="A10" s="47" t="s">
        <v>110</v>
      </c>
      <c r="K10" s="4" t="s">
        <v>238</v>
      </c>
      <c r="L10">
        <v>0.66402099999999997</v>
      </c>
      <c r="M10" s="38"/>
      <c r="Z10" s="4">
        <v>0.31428600000000001</v>
      </c>
      <c r="AD10" s="4" t="s">
        <v>961</v>
      </c>
      <c r="AE10" s="4" t="s">
        <v>962</v>
      </c>
      <c r="AF10" s="4" t="s">
        <v>340</v>
      </c>
      <c r="AG10">
        <v>4.0165800000000002E-2</v>
      </c>
      <c r="AH10" s="4" t="s">
        <v>2159</v>
      </c>
      <c r="AI10" s="4">
        <v>6</v>
      </c>
      <c r="AM10" s="4">
        <v>124</v>
      </c>
      <c r="AO10" s="4" t="s">
        <v>2008</v>
      </c>
      <c r="AP10" s="4" t="s">
        <v>2008</v>
      </c>
      <c r="AT10" s="57">
        <v>4.0165800000000002E-2</v>
      </c>
    </row>
    <row r="11" spans="1:79" x14ac:dyDescent="0.2">
      <c r="I11" s="25" t="s">
        <v>845</v>
      </c>
      <c r="J11" s="136" t="s">
        <v>2392</v>
      </c>
      <c r="K11" s="4" t="s">
        <v>238</v>
      </c>
      <c r="L11" s="4">
        <v>0</v>
      </c>
      <c r="Z11" s="4">
        <v>0.37440400000000001</v>
      </c>
      <c r="AD11" s="4" t="s">
        <v>951</v>
      </c>
      <c r="AE11" s="4" t="s">
        <v>952</v>
      </c>
      <c r="AF11" s="4" t="s">
        <v>340</v>
      </c>
      <c r="AG11">
        <v>0.117327</v>
      </c>
      <c r="AH11" s="4" t="s">
        <v>2160</v>
      </c>
      <c r="AI11" s="4">
        <v>9</v>
      </c>
      <c r="AJ11" s="4">
        <v>5</v>
      </c>
      <c r="AM11" s="4">
        <v>665</v>
      </c>
      <c r="AO11" s="4" t="s">
        <v>2008</v>
      </c>
      <c r="AP11" s="4" t="s">
        <v>2008</v>
      </c>
      <c r="AQ11" s="4" t="s">
        <v>1897</v>
      </c>
      <c r="AT11" s="57">
        <v>0.117327</v>
      </c>
      <c r="AU11" s="4">
        <v>3.9240799999999999E-2</v>
      </c>
    </row>
    <row r="12" spans="1:79" x14ac:dyDescent="0.2">
      <c r="K12" s="4" t="s">
        <v>238</v>
      </c>
      <c r="L12">
        <v>0.283827</v>
      </c>
      <c r="Z12" s="4">
        <v>0.23703199999999999</v>
      </c>
      <c r="AD12" s="4" t="s">
        <v>953</v>
      </c>
      <c r="AE12" s="4" t="s">
        <v>954</v>
      </c>
      <c r="AF12" s="4" t="s">
        <v>340</v>
      </c>
      <c r="AG12">
        <v>3.6644999999999997E-2</v>
      </c>
      <c r="AH12" s="4" t="s">
        <v>2161</v>
      </c>
      <c r="AI12" s="4">
        <v>4</v>
      </c>
      <c r="AJ12" s="4">
        <v>16</v>
      </c>
      <c r="AM12" s="4">
        <v>421</v>
      </c>
      <c r="AO12" s="4" t="s">
        <v>2008</v>
      </c>
      <c r="AP12" s="4" t="s">
        <v>2008</v>
      </c>
      <c r="AT12" s="57">
        <v>3.6644999999999997E-2</v>
      </c>
      <c r="AU12" s="57">
        <v>8.0291699999999994E-2</v>
      </c>
    </row>
    <row r="13" spans="1:79" x14ac:dyDescent="0.2">
      <c r="I13" s="25" t="s">
        <v>846</v>
      </c>
      <c r="J13" s="136" t="s">
        <v>2393</v>
      </c>
      <c r="K13" s="4" t="s">
        <v>253</v>
      </c>
      <c r="L13">
        <v>8.0582299999999996E-2</v>
      </c>
      <c r="AD13" s="4" t="s">
        <v>891</v>
      </c>
      <c r="AE13" s="4" t="s">
        <v>892</v>
      </c>
      <c r="AF13" s="4" t="s">
        <v>342</v>
      </c>
      <c r="AG13">
        <v>0.28992400000000002</v>
      </c>
      <c r="AH13" s="4" t="s">
        <v>2162</v>
      </c>
      <c r="AI13" s="4">
        <v>58</v>
      </c>
      <c r="AJ13" s="4">
        <v>34</v>
      </c>
      <c r="AK13" s="4">
        <v>23</v>
      </c>
      <c r="AM13" s="4">
        <v>881</v>
      </c>
      <c r="AO13" s="4" t="s">
        <v>2008</v>
      </c>
      <c r="AP13" s="4" t="s">
        <v>2008</v>
      </c>
      <c r="AT13" s="57">
        <v>0.28992400000000002</v>
      </c>
      <c r="AU13" s="57">
        <v>0.204599</v>
      </c>
      <c r="AV13" s="57">
        <v>0.227383</v>
      </c>
    </row>
    <row r="14" spans="1:79" x14ac:dyDescent="0.2">
      <c r="I14" s="25" t="s">
        <v>847</v>
      </c>
      <c r="J14" s="136" t="s">
        <v>2394</v>
      </c>
      <c r="K14" s="4" t="s">
        <v>237</v>
      </c>
      <c r="L14">
        <v>1.07385</v>
      </c>
      <c r="Z14" s="4">
        <v>0.48710100000000001</v>
      </c>
      <c r="AD14" s="4" t="s">
        <v>893</v>
      </c>
      <c r="AE14" s="4" t="s">
        <v>894</v>
      </c>
      <c r="AF14" s="4" t="s">
        <v>340</v>
      </c>
      <c r="AG14">
        <v>4.7308000000000003E-2</v>
      </c>
      <c r="AH14" s="108"/>
      <c r="AI14" s="108"/>
      <c r="AJ14" s="108"/>
      <c r="AK14" s="108"/>
      <c r="AL14" s="108"/>
      <c r="AM14" s="108"/>
      <c r="AN14" s="108" t="s">
        <v>2155</v>
      </c>
      <c r="AO14" s="108"/>
      <c r="AP14" s="108"/>
      <c r="AQ14" s="108"/>
      <c r="AR14" s="108"/>
      <c r="AS14" s="108"/>
      <c r="AT14" s="109">
        <v>4.7308000000000003E-2</v>
      </c>
      <c r="AU14" s="108"/>
      <c r="AV14" s="108"/>
      <c r="AW14" s="108"/>
    </row>
    <row r="15" spans="1:79" x14ac:dyDescent="0.2">
      <c r="I15" s="25" t="s">
        <v>848</v>
      </c>
      <c r="J15" s="136" t="s">
        <v>2395</v>
      </c>
      <c r="K15" s="4" t="s">
        <v>237</v>
      </c>
      <c r="L15">
        <v>6.1284100000000001E-2</v>
      </c>
      <c r="Z15" s="4">
        <v>0.23105000000000001</v>
      </c>
      <c r="AD15" s="4" t="s">
        <v>895</v>
      </c>
      <c r="AE15" s="4" t="s">
        <v>896</v>
      </c>
      <c r="AF15" s="4" t="s">
        <v>340</v>
      </c>
      <c r="AG15">
        <v>0.103661</v>
      </c>
      <c r="AH15" s="4" t="s">
        <v>2163</v>
      </c>
      <c r="AI15" s="4">
        <v>9</v>
      </c>
      <c r="AM15" s="4">
        <v>139</v>
      </c>
      <c r="AP15" s="4" t="s">
        <v>2008</v>
      </c>
      <c r="AT15" s="57">
        <v>0.103661</v>
      </c>
    </row>
    <row r="16" spans="1:79" x14ac:dyDescent="0.2">
      <c r="I16" s="25" t="s">
        <v>849</v>
      </c>
      <c r="J16" s="136" t="s">
        <v>2396</v>
      </c>
      <c r="K16" s="4" t="s">
        <v>237</v>
      </c>
      <c r="L16">
        <v>0.293238</v>
      </c>
      <c r="Z16" s="4">
        <v>0.38791999999999999</v>
      </c>
      <c r="AD16" s="4" t="s">
        <v>897</v>
      </c>
      <c r="AE16" s="4" t="s">
        <v>898</v>
      </c>
      <c r="AF16" s="4" t="s">
        <v>340</v>
      </c>
      <c r="AG16">
        <v>7.4124999999999996E-2</v>
      </c>
      <c r="AH16" s="4" t="s">
        <v>2164</v>
      </c>
      <c r="AI16" s="4">
        <v>11</v>
      </c>
      <c r="AM16" s="4">
        <v>129</v>
      </c>
      <c r="AP16" s="4" t="s">
        <v>2008</v>
      </c>
      <c r="AT16" s="57">
        <v>7.4124999999999996E-2</v>
      </c>
    </row>
    <row r="17" spans="9:49" x14ac:dyDescent="0.2">
      <c r="I17" s="25" t="s">
        <v>850</v>
      </c>
      <c r="J17" s="136" t="s">
        <v>2397</v>
      </c>
      <c r="K17" s="4" t="s">
        <v>237</v>
      </c>
      <c r="L17">
        <v>9.5140699999999995E-2</v>
      </c>
      <c r="Z17" s="4">
        <v>0.463646</v>
      </c>
      <c r="AD17" s="4" t="s">
        <v>899</v>
      </c>
      <c r="AE17" s="4" t="s">
        <v>900</v>
      </c>
      <c r="AF17" s="4" t="s">
        <v>340</v>
      </c>
      <c r="AG17">
        <v>9.0958700000000003E-2</v>
      </c>
      <c r="AH17" s="4" t="s">
        <v>2165</v>
      </c>
      <c r="AI17" s="4">
        <v>10</v>
      </c>
      <c r="AM17" s="4">
        <v>274</v>
      </c>
      <c r="AO17" s="4" t="s">
        <v>2008</v>
      </c>
      <c r="AP17" s="4" t="s">
        <v>2008</v>
      </c>
      <c r="AT17" s="57">
        <v>9.0958700000000003E-2</v>
      </c>
    </row>
    <row r="18" spans="9:49" x14ac:dyDescent="0.2">
      <c r="I18" s="25" t="s">
        <v>851</v>
      </c>
      <c r="J18" s="136" t="s">
        <v>2398</v>
      </c>
      <c r="K18" s="4" t="s">
        <v>238</v>
      </c>
      <c r="L18" s="4">
        <v>0</v>
      </c>
      <c r="Z18" s="4">
        <v>0.48710199999999998</v>
      </c>
      <c r="AD18" s="4" t="s">
        <v>955</v>
      </c>
      <c r="AE18" s="4" t="s">
        <v>956</v>
      </c>
      <c r="AF18" s="4" t="s">
        <v>340</v>
      </c>
      <c r="AG18">
        <v>0.108415</v>
      </c>
      <c r="AH18" s="4" t="s">
        <v>2166</v>
      </c>
      <c r="AI18" s="4">
        <v>13</v>
      </c>
      <c r="AM18" s="4">
        <v>99</v>
      </c>
      <c r="AP18" s="4" t="s">
        <v>2008</v>
      </c>
      <c r="AT18" s="57">
        <v>0.108415</v>
      </c>
    </row>
    <row r="19" spans="9:49" x14ac:dyDescent="0.2">
      <c r="K19" s="4" t="s">
        <v>238</v>
      </c>
      <c r="L19">
        <v>0.239206</v>
      </c>
      <c r="Z19" s="4">
        <v>0.29211900000000002</v>
      </c>
      <c r="AD19" s="4" t="s">
        <v>957</v>
      </c>
      <c r="AE19" s="4" t="s">
        <v>958</v>
      </c>
      <c r="AF19" s="4" t="s">
        <v>340</v>
      </c>
      <c r="AG19">
        <v>1.3865000000000001E-2</v>
      </c>
      <c r="AH19" s="108"/>
      <c r="AI19" s="108"/>
      <c r="AJ19" s="108"/>
      <c r="AK19" s="108"/>
      <c r="AL19" s="108"/>
      <c r="AM19" s="108"/>
      <c r="AN19" s="108" t="s">
        <v>2009</v>
      </c>
      <c r="AO19" s="108"/>
      <c r="AP19" s="108"/>
      <c r="AQ19" s="108"/>
      <c r="AR19" s="108"/>
      <c r="AS19" s="128"/>
      <c r="AT19" s="109">
        <v>1.3865000000000001E-2</v>
      </c>
      <c r="AU19" s="128"/>
      <c r="AV19" s="128"/>
      <c r="AW19" s="108"/>
    </row>
    <row r="20" spans="9:49" x14ac:dyDescent="0.2">
      <c r="I20" s="25" t="s">
        <v>852</v>
      </c>
      <c r="J20" s="136" t="s">
        <v>2399</v>
      </c>
      <c r="K20" s="4" t="s">
        <v>237</v>
      </c>
      <c r="L20" s="4">
        <v>0</v>
      </c>
      <c r="Z20" s="4">
        <v>0.37995099999999998</v>
      </c>
      <c r="AD20" s="4" t="s">
        <v>901</v>
      </c>
      <c r="AE20" s="4" t="s">
        <v>902</v>
      </c>
      <c r="AF20" s="4" t="s">
        <v>340</v>
      </c>
      <c r="AG20">
        <v>7.0020399999999997E-2</v>
      </c>
      <c r="AH20" s="4" t="s">
        <v>2167</v>
      </c>
      <c r="AI20" s="4">
        <v>14</v>
      </c>
      <c r="AM20" s="4">
        <v>175</v>
      </c>
      <c r="AP20" s="4" t="s">
        <v>2008</v>
      </c>
      <c r="AS20" s="111"/>
      <c r="AT20" s="57">
        <v>7.0020399999999997E-2</v>
      </c>
      <c r="AU20" s="111"/>
      <c r="AV20" s="111"/>
    </row>
    <row r="21" spans="9:49" x14ac:dyDescent="0.2">
      <c r="I21" s="25" t="s">
        <v>853</v>
      </c>
      <c r="J21" s="136" t="s">
        <v>2400</v>
      </c>
      <c r="K21" s="4" t="s">
        <v>237</v>
      </c>
      <c r="L21">
        <v>0.17940400000000001</v>
      </c>
      <c r="Z21" s="4">
        <v>0.37056499999999998</v>
      </c>
      <c r="AD21" s="4" t="s">
        <v>903</v>
      </c>
      <c r="AE21" s="4" t="s">
        <v>904</v>
      </c>
      <c r="AF21" s="4" t="s">
        <v>340</v>
      </c>
      <c r="AG21">
        <v>2.0589300000000001E-2</v>
      </c>
      <c r="AH21" s="4" t="s">
        <v>2168</v>
      </c>
      <c r="AI21" s="4">
        <v>1</v>
      </c>
      <c r="AM21" s="4">
        <v>21</v>
      </c>
      <c r="AP21" s="4" t="s">
        <v>2008</v>
      </c>
      <c r="AS21" s="111"/>
      <c r="AT21" s="57">
        <v>2.0589300000000001E-2</v>
      </c>
      <c r="AU21" s="111"/>
      <c r="AV21" s="111"/>
    </row>
    <row r="22" spans="9:49" x14ac:dyDescent="0.2">
      <c r="I22" s="25" t="s">
        <v>854</v>
      </c>
      <c r="J22" s="136" t="s">
        <v>2401</v>
      </c>
      <c r="K22" s="4" t="s">
        <v>237</v>
      </c>
      <c r="L22">
        <v>0.359653</v>
      </c>
      <c r="X22" s="92"/>
      <c r="Y22" s="92"/>
      <c r="Z22" s="4">
        <v>0.33815400000000001</v>
      </c>
      <c r="AD22" s="4" t="s">
        <v>905</v>
      </c>
      <c r="AE22" s="4" t="s">
        <v>906</v>
      </c>
      <c r="AF22" s="4" t="s">
        <v>340</v>
      </c>
      <c r="AG22">
        <v>6.1856500000000002E-2</v>
      </c>
      <c r="AH22" s="4" t="s">
        <v>2169</v>
      </c>
      <c r="AI22" s="4">
        <v>8</v>
      </c>
      <c r="AM22" s="4">
        <v>134</v>
      </c>
      <c r="AO22" s="4" t="s">
        <v>2008</v>
      </c>
      <c r="AP22" s="4" t="s">
        <v>2008</v>
      </c>
      <c r="AS22" s="111"/>
      <c r="AT22" s="57">
        <v>6.1856500000000002E-2</v>
      </c>
      <c r="AU22" s="111"/>
      <c r="AV22" s="111"/>
    </row>
    <row r="23" spans="9:49" x14ac:dyDescent="0.2">
      <c r="I23" s="25" t="s">
        <v>855</v>
      </c>
      <c r="J23" s="136" t="s">
        <v>2402</v>
      </c>
      <c r="K23" s="4" t="s">
        <v>237</v>
      </c>
      <c r="L23">
        <v>0.25676199999999999</v>
      </c>
      <c r="Z23" s="4">
        <v>0.29184900000000003</v>
      </c>
      <c r="AD23" s="4" t="s">
        <v>907</v>
      </c>
      <c r="AE23" s="4" t="s">
        <v>908</v>
      </c>
      <c r="AF23" s="4" t="s">
        <v>340</v>
      </c>
      <c r="AG23">
        <v>5.5207100000000002E-2</v>
      </c>
      <c r="AH23" s="108"/>
      <c r="AI23" s="108"/>
      <c r="AJ23" s="108"/>
      <c r="AK23" s="108"/>
      <c r="AL23" s="108"/>
      <c r="AM23" s="108"/>
      <c r="AN23" s="108" t="s">
        <v>2155</v>
      </c>
      <c r="AO23" s="108"/>
      <c r="AP23" s="108"/>
      <c r="AQ23" s="108"/>
      <c r="AR23" s="108"/>
      <c r="AS23" s="128"/>
      <c r="AT23" s="109">
        <v>5.5207100000000002E-2</v>
      </c>
      <c r="AU23" s="128"/>
      <c r="AV23" s="128"/>
      <c r="AW23" s="108"/>
    </row>
    <row r="24" spans="9:49" x14ac:dyDescent="0.2">
      <c r="I24" s="25" t="s">
        <v>856</v>
      </c>
      <c r="J24" s="136" t="s">
        <v>2403</v>
      </c>
      <c r="K24" s="4" t="s">
        <v>237</v>
      </c>
      <c r="L24">
        <v>0.198411</v>
      </c>
      <c r="Z24" s="4">
        <v>0.23594999999999999</v>
      </c>
      <c r="AD24" s="4" t="s">
        <v>909</v>
      </c>
      <c r="AE24" s="4" t="s">
        <v>910</v>
      </c>
      <c r="AF24" s="4" t="s">
        <v>340</v>
      </c>
      <c r="AG24">
        <v>6.3043600000000005E-2</v>
      </c>
      <c r="AH24" s="108"/>
      <c r="AI24" s="108"/>
      <c r="AJ24" s="108"/>
      <c r="AK24" s="108"/>
      <c r="AL24" s="108"/>
      <c r="AM24" s="108"/>
      <c r="AN24" s="108" t="s">
        <v>2009</v>
      </c>
      <c r="AO24" s="108"/>
      <c r="AP24" s="108"/>
      <c r="AQ24" s="108"/>
      <c r="AR24" s="108"/>
      <c r="AS24" s="128"/>
      <c r="AT24" s="109">
        <v>6.3043600000000005E-2</v>
      </c>
      <c r="AU24" s="128"/>
      <c r="AV24" s="128"/>
      <c r="AW24" s="108"/>
    </row>
    <row r="25" spans="9:49" x14ac:dyDescent="0.2">
      <c r="I25" s="25" t="s">
        <v>857</v>
      </c>
      <c r="J25" s="136" t="s">
        <v>2404</v>
      </c>
      <c r="K25" s="4" t="s">
        <v>237</v>
      </c>
      <c r="L25">
        <v>0.38963199999999998</v>
      </c>
      <c r="Z25" s="4">
        <v>0.34767900000000002</v>
      </c>
      <c r="AD25" s="4" t="s">
        <v>911</v>
      </c>
      <c r="AE25" s="4" t="s">
        <v>912</v>
      </c>
      <c r="AF25" s="4" t="s">
        <v>340</v>
      </c>
      <c r="AG25">
        <v>5.6676400000000002E-2</v>
      </c>
      <c r="AH25" s="120" t="s">
        <v>2170</v>
      </c>
      <c r="AI25" s="120">
        <v>17</v>
      </c>
      <c r="AJ25" s="120">
        <v>4</v>
      </c>
      <c r="AK25" s="120"/>
      <c r="AL25" s="120"/>
      <c r="AM25" s="120">
        <v>570</v>
      </c>
      <c r="AN25" s="120"/>
      <c r="AO25" s="120"/>
      <c r="AP25" s="120" t="s">
        <v>2008</v>
      </c>
      <c r="AQ25" s="120"/>
      <c r="AR25" s="120"/>
      <c r="AS25" s="122"/>
      <c r="AT25" s="121">
        <v>0.24231900000000001</v>
      </c>
      <c r="AU25" s="130">
        <v>5.6676400000000002E-2</v>
      </c>
      <c r="AV25" s="122"/>
      <c r="AW25" s="120"/>
    </row>
    <row r="26" spans="9:49" x14ac:dyDescent="0.2">
      <c r="I26" s="25" t="s">
        <v>858</v>
      </c>
      <c r="J26" s="136" t="s">
        <v>2405</v>
      </c>
      <c r="K26" s="4" t="s">
        <v>237</v>
      </c>
      <c r="L26">
        <v>0.38882499999999998</v>
      </c>
      <c r="Z26" s="4">
        <v>0.22972799999999999</v>
      </c>
      <c r="AD26" s="4" t="s">
        <v>913</v>
      </c>
      <c r="AE26" s="4" t="s">
        <v>914</v>
      </c>
      <c r="AF26" s="4" t="s">
        <v>340</v>
      </c>
      <c r="AG26">
        <v>6.1870399999999999E-2</v>
      </c>
      <c r="AH26" s="120" t="s">
        <v>2171</v>
      </c>
      <c r="AI26" s="120">
        <v>5</v>
      </c>
      <c r="AJ26" s="120">
        <v>3</v>
      </c>
      <c r="AK26" s="120">
        <v>6</v>
      </c>
      <c r="AL26" s="120"/>
      <c r="AM26" s="120">
        <v>351</v>
      </c>
      <c r="AN26" s="120"/>
      <c r="AO26" s="120" t="s">
        <v>2008</v>
      </c>
      <c r="AP26" s="120" t="s">
        <v>2008</v>
      </c>
      <c r="AQ26" s="120" t="s">
        <v>2008</v>
      </c>
      <c r="AR26" s="120"/>
      <c r="AS26" s="122"/>
      <c r="AT26" s="121">
        <v>7.12425E-2</v>
      </c>
      <c r="AU26" s="131">
        <v>6.1870399999999999E-2</v>
      </c>
      <c r="AV26" s="122">
        <v>5.9653900000000003E-2</v>
      </c>
      <c r="AW26" s="120"/>
    </row>
    <row r="27" spans="9:49" x14ac:dyDescent="0.2">
      <c r="I27" s="25" t="s">
        <v>859</v>
      </c>
      <c r="J27" s="136" t="s">
        <v>2406</v>
      </c>
      <c r="K27" s="4" t="s">
        <v>237</v>
      </c>
      <c r="L27">
        <v>0.50793299999999997</v>
      </c>
      <c r="Z27" s="4">
        <v>0.180337</v>
      </c>
      <c r="AD27" s="4" t="s">
        <v>915</v>
      </c>
      <c r="AE27" s="4" t="s">
        <v>916</v>
      </c>
      <c r="AF27" s="4" t="s">
        <v>340</v>
      </c>
      <c r="AG27">
        <v>2.3468200000000002E-2</v>
      </c>
      <c r="AH27" s="4" t="s">
        <v>2172</v>
      </c>
      <c r="AI27" s="4">
        <v>4</v>
      </c>
      <c r="AM27" s="4">
        <v>143</v>
      </c>
      <c r="AP27" s="4" t="s">
        <v>2008</v>
      </c>
      <c r="AS27" s="111"/>
      <c r="AT27" s="57">
        <v>2.3468200000000002E-2</v>
      </c>
      <c r="AU27" s="111"/>
      <c r="AV27" s="111"/>
    </row>
    <row r="28" spans="9:49" x14ac:dyDescent="0.2">
      <c r="I28" s="25" t="s">
        <v>860</v>
      </c>
      <c r="J28" s="136" t="s">
        <v>2211</v>
      </c>
      <c r="K28" s="4" t="s">
        <v>236</v>
      </c>
      <c r="L28" s="4">
        <v>0</v>
      </c>
      <c r="V28" s="4" t="s">
        <v>2006</v>
      </c>
      <c r="W28" s="4" t="s">
        <v>1984</v>
      </c>
      <c r="X28" s="4">
        <v>0.33818300000000001</v>
      </c>
      <c r="Y28" s="4">
        <v>5.8900200000000002E-3</v>
      </c>
      <c r="Z28" s="4">
        <v>0.73910100000000001</v>
      </c>
      <c r="AA28" s="4" t="s">
        <v>968</v>
      </c>
      <c r="AB28" s="4">
        <v>99</v>
      </c>
      <c r="AC28" s="4">
        <v>5</v>
      </c>
      <c r="AD28" s="4" t="s">
        <v>917</v>
      </c>
      <c r="AE28" s="4" t="s">
        <v>918</v>
      </c>
      <c r="AF28" s="4" t="s">
        <v>341</v>
      </c>
      <c r="AG28">
        <v>0.41614699999999999</v>
      </c>
      <c r="AH28" s="4" t="s">
        <v>2173</v>
      </c>
      <c r="AI28" s="4">
        <v>18</v>
      </c>
      <c r="AM28" s="4">
        <v>736</v>
      </c>
      <c r="AP28" s="4" t="s">
        <v>2008</v>
      </c>
      <c r="AS28" s="111"/>
      <c r="AT28" s="57">
        <v>0.41614699999999999</v>
      </c>
      <c r="AU28" s="111"/>
      <c r="AV28" s="111"/>
    </row>
    <row r="29" spans="9:49" x14ac:dyDescent="0.2">
      <c r="I29" s="25" t="s">
        <v>861</v>
      </c>
      <c r="J29" s="136" t="s">
        <v>2407</v>
      </c>
      <c r="K29" s="4" t="s">
        <v>236</v>
      </c>
      <c r="L29">
        <v>0.28899799999999998</v>
      </c>
      <c r="V29" s="4" t="s">
        <v>2005</v>
      </c>
      <c r="W29" s="4" t="s">
        <v>1759</v>
      </c>
      <c r="X29" s="4">
        <v>0.29283300000000001</v>
      </c>
      <c r="Y29" s="4">
        <v>5.8296099999999998E-3</v>
      </c>
      <c r="Z29" s="4">
        <v>0.88949900000000004</v>
      </c>
      <c r="AD29" s="4" t="s">
        <v>919</v>
      </c>
      <c r="AE29" s="4" t="s">
        <v>920</v>
      </c>
      <c r="AF29" s="4" t="s">
        <v>340</v>
      </c>
      <c r="AG29">
        <v>0.25689200000000001</v>
      </c>
      <c r="AH29" s="4" t="s">
        <v>2174</v>
      </c>
      <c r="AI29" s="4">
        <v>46</v>
      </c>
      <c r="AM29" s="4">
        <v>713</v>
      </c>
      <c r="AP29" s="4" t="s">
        <v>2008</v>
      </c>
      <c r="AS29" s="111"/>
      <c r="AT29" s="57">
        <v>0.25689200000000001</v>
      </c>
      <c r="AU29" s="111"/>
      <c r="AV29" s="111"/>
    </row>
    <row r="30" spans="9:49" x14ac:dyDescent="0.2">
      <c r="I30" s="25" t="s">
        <v>862</v>
      </c>
      <c r="J30" s="136" t="s">
        <v>2408</v>
      </c>
      <c r="K30" s="4" t="s">
        <v>236</v>
      </c>
      <c r="L30">
        <v>0.52193199999999995</v>
      </c>
      <c r="V30" s="4" t="s">
        <v>2004</v>
      </c>
      <c r="W30" s="4" t="s">
        <v>1984</v>
      </c>
      <c r="X30" s="4">
        <v>0.383546</v>
      </c>
      <c r="Y30" s="4">
        <v>1.2378800000000001E-2</v>
      </c>
      <c r="Z30" s="4">
        <v>0.93876300000000001</v>
      </c>
      <c r="AA30" s="4" t="s">
        <v>969</v>
      </c>
      <c r="AB30" s="4">
        <v>117</v>
      </c>
      <c r="AC30" s="4">
        <v>6</v>
      </c>
      <c r="AD30" s="4" t="s">
        <v>921</v>
      </c>
      <c r="AE30" s="4" t="s">
        <v>922</v>
      </c>
      <c r="AF30" s="4" t="s">
        <v>341</v>
      </c>
      <c r="AG30">
        <v>0.38206000000000001</v>
      </c>
      <c r="AH30" s="120" t="s">
        <v>2175</v>
      </c>
      <c r="AI30" s="120">
        <v>17</v>
      </c>
      <c r="AJ30" s="120">
        <v>28</v>
      </c>
      <c r="AK30" s="120">
        <v>2</v>
      </c>
      <c r="AL30" s="120"/>
      <c r="AM30" s="120">
        <v>1253</v>
      </c>
      <c r="AN30" s="120"/>
      <c r="AO30" s="120" t="s">
        <v>2008</v>
      </c>
      <c r="AP30" s="120" t="s">
        <v>2008</v>
      </c>
      <c r="AQ30" s="120" t="s">
        <v>2008</v>
      </c>
      <c r="AR30" s="120"/>
      <c r="AS30" s="122" t="s">
        <v>2008</v>
      </c>
      <c r="AT30" s="121">
        <v>0.195436</v>
      </c>
      <c r="AU30" s="131">
        <v>0.38206000000000001</v>
      </c>
      <c r="AV30" s="122">
        <v>4.8115400000000003E-2</v>
      </c>
      <c r="AW30" s="120"/>
    </row>
    <row r="31" spans="9:49" x14ac:dyDescent="0.2">
      <c r="I31" s="25" t="s">
        <v>863</v>
      </c>
      <c r="J31" s="136" t="s">
        <v>2266</v>
      </c>
      <c r="K31" s="4" t="s">
        <v>237</v>
      </c>
      <c r="L31">
        <v>0.695739</v>
      </c>
      <c r="Z31" s="4">
        <v>0.19031699999999999</v>
      </c>
      <c r="AD31" s="4" t="s">
        <v>923</v>
      </c>
      <c r="AE31" s="4" t="s">
        <v>924</v>
      </c>
      <c r="AF31" s="4" t="s">
        <v>340</v>
      </c>
      <c r="AG31">
        <v>3.4662600000000002E-2</v>
      </c>
      <c r="AH31" s="4" t="s">
        <v>2176</v>
      </c>
      <c r="AI31" s="4">
        <v>5</v>
      </c>
      <c r="AM31" s="4">
        <v>104</v>
      </c>
      <c r="AP31" s="4" t="s">
        <v>2008</v>
      </c>
      <c r="AS31" s="111"/>
      <c r="AT31" s="57">
        <v>3.4662600000000002E-2</v>
      </c>
      <c r="AU31" s="111"/>
      <c r="AV31" s="111"/>
    </row>
    <row r="32" spans="9:49" x14ac:dyDescent="0.2">
      <c r="I32" s="25" t="s">
        <v>864</v>
      </c>
      <c r="J32" s="136" t="s">
        <v>2409</v>
      </c>
      <c r="K32" s="4" t="s">
        <v>237</v>
      </c>
      <c r="L32">
        <v>0.275482</v>
      </c>
      <c r="Z32" s="4">
        <v>0.35561199999999998</v>
      </c>
      <c r="AD32" s="4" t="s">
        <v>925</v>
      </c>
      <c r="AE32" s="4" t="s">
        <v>926</v>
      </c>
      <c r="AF32" s="4" t="s">
        <v>340</v>
      </c>
      <c r="AG32">
        <v>4.0058999999999997E-2</v>
      </c>
      <c r="AH32" s="108"/>
      <c r="AI32" s="108"/>
      <c r="AJ32" s="108"/>
      <c r="AK32" s="108"/>
      <c r="AL32" s="108"/>
      <c r="AM32" s="108"/>
      <c r="AN32" s="108" t="s">
        <v>2009</v>
      </c>
      <c r="AO32" s="108"/>
      <c r="AP32" s="108"/>
      <c r="AQ32" s="108"/>
      <c r="AR32" s="108"/>
      <c r="AS32" s="128"/>
      <c r="AT32" s="109">
        <v>4.0058999999999997E-2</v>
      </c>
      <c r="AU32" s="128"/>
      <c r="AV32" s="128"/>
      <c r="AW32" s="108"/>
    </row>
    <row r="33" spans="2:49" x14ac:dyDescent="0.2">
      <c r="I33" s="25" t="s">
        <v>865</v>
      </c>
      <c r="J33" s="136" t="s">
        <v>2410</v>
      </c>
      <c r="K33" s="4" t="s">
        <v>237</v>
      </c>
      <c r="L33">
        <v>0.24840999999999999</v>
      </c>
      <c r="Z33" s="4">
        <v>0.244981</v>
      </c>
      <c r="AD33" s="4" t="s">
        <v>927</v>
      </c>
      <c r="AE33" s="4" t="s">
        <v>928</v>
      </c>
      <c r="AF33" s="4" t="s">
        <v>340</v>
      </c>
      <c r="AG33">
        <v>6.0404800000000002E-2</v>
      </c>
      <c r="AH33" s="132" t="s">
        <v>2177</v>
      </c>
      <c r="AI33" s="132">
        <v>6</v>
      </c>
      <c r="AJ33" s="132">
        <v>13</v>
      </c>
      <c r="AK33" s="132"/>
      <c r="AL33" s="132"/>
      <c r="AM33" s="132">
        <v>198</v>
      </c>
      <c r="AN33" s="132"/>
      <c r="AO33" s="132" t="s">
        <v>2008</v>
      </c>
      <c r="AP33" s="132" t="s">
        <v>2008</v>
      </c>
      <c r="AQ33" s="132"/>
      <c r="AR33" s="132"/>
      <c r="AS33" s="132"/>
      <c r="AT33" s="133">
        <v>6.0404800000000002E-2</v>
      </c>
      <c r="AU33" s="134">
        <v>2.77664E-2</v>
      </c>
      <c r="AV33" s="132"/>
      <c r="AW33" s="132"/>
    </row>
    <row r="34" spans="2:49" x14ac:dyDescent="0.2">
      <c r="I34" s="25" t="s">
        <v>866</v>
      </c>
      <c r="J34" s="136" t="s">
        <v>2411</v>
      </c>
      <c r="K34" s="4" t="s">
        <v>237</v>
      </c>
      <c r="L34">
        <v>0.86034299999999997</v>
      </c>
      <c r="Z34" s="4">
        <v>0.26623599999999997</v>
      </c>
      <c r="AA34" s="4" t="s">
        <v>971</v>
      </c>
      <c r="AB34" s="4">
        <v>141</v>
      </c>
      <c r="AC34" s="4">
        <v>10</v>
      </c>
      <c r="AD34" s="4" t="s">
        <v>929</v>
      </c>
      <c r="AE34" s="4" t="s">
        <v>930</v>
      </c>
      <c r="AF34" s="4" t="s">
        <v>340</v>
      </c>
      <c r="AG34">
        <v>5.9071699999999998E-2</v>
      </c>
      <c r="AH34" s="4" t="s">
        <v>2178</v>
      </c>
      <c r="AI34" s="4">
        <v>6</v>
      </c>
      <c r="AM34" s="4">
        <v>166</v>
      </c>
      <c r="AO34" s="4" t="s">
        <v>2008</v>
      </c>
      <c r="AP34" s="4" t="s">
        <v>2008</v>
      </c>
      <c r="AT34" s="110">
        <v>5.9071699999999998E-2</v>
      </c>
    </row>
    <row r="35" spans="2:49" x14ac:dyDescent="0.2">
      <c r="I35" s="25" t="s">
        <v>867</v>
      </c>
      <c r="J35" s="136" t="s">
        <v>2412</v>
      </c>
      <c r="K35" s="4" t="s">
        <v>237</v>
      </c>
      <c r="L35">
        <v>0.36260399999999998</v>
      </c>
      <c r="Z35" s="4">
        <v>0.25700600000000001</v>
      </c>
      <c r="AD35" s="4" t="s">
        <v>931</v>
      </c>
      <c r="AE35" s="4" t="s">
        <v>932</v>
      </c>
      <c r="AF35" s="4" t="s">
        <v>340</v>
      </c>
      <c r="AG35">
        <v>1.9952500000000001E-2</v>
      </c>
      <c r="AH35" s="108"/>
      <c r="AI35" s="108"/>
      <c r="AJ35" s="108"/>
      <c r="AK35" s="108"/>
      <c r="AL35" s="108"/>
      <c r="AM35" s="108"/>
      <c r="AN35" s="108" t="s">
        <v>349</v>
      </c>
      <c r="AO35" s="108"/>
      <c r="AP35" s="108"/>
      <c r="AQ35" s="108"/>
      <c r="AR35" s="108"/>
      <c r="AS35" s="108"/>
      <c r="AT35" s="109">
        <v>1.9952500000000001E-2</v>
      </c>
      <c r="AU35" s="108"/>
      <c r="AV35" s="108"/>
      <c r="AW35" s="108"/>
    </row>
    <row r="36" spans="2:49" x14ac:dyDescent="0.2">
      <c r="B36" s="8"/>
      <c r="I36" s="25" t="s">
        <v>868</v>
      </c>
      <c r="J36" s="136" t="s">
        <v>2413</v>
      </c>
      <c r="K36" s="4" t="s">
        <v>236</v>
      </c>
      <c r="L36">
        <v>0.45360099999999998</v>
      </c>
      <c r="V36" s="4" t="s">
        <v>2003</v>
      </c>
      <c r="W36" s="4" t="s">
        <v>1984</v>
      </c>
      <c r="X36" s="4">
        <v>0.56451399999999996</v>
      </c>
      <c r="Y36" s="4">
        <v>1.04388E-2</v>
      </c>
      <c r="Z36" s="4">
        <v>0.475962</v>
      </c>
      <c r="AD36" s="4" t="s">
        <v>933</v>
      </c>
      <c r="AE36" s="4" t="s">
        <v>934</v>
      </c>
      <c r="AF36" s="4" t="s">
        <v>341</v>
      </c>
      <c r="AG36">
        <v>0.28082200000000002</v>
      </c>
      <c r="AH36" s="4" t="s">
        <v>2179</v>
      </c>
      <c r="AI36" s="4">
        <v>49</v>
      </c>
      <c r="AM36" s="4">
        <v>957</v>
      </c>
      <c r="AO36" s="4" t="s">
        <v>2008</v>
      </c>
      <c r="AP36" s="4" t="s">
        <v>2008</v>
      </c>
      <c r="AT36" s="57">
        <v>0.28082200000000002</v>
      </c>
    </row>
    <row r="37" spans="2:49" x14ac:dyDescent="0.2">
      <c r="B37" s="8"/>
      <c r="I37" s="25" t="s">
        <v>869</v>
      </c>
      <c r="J37" s="136" t="s">
        <v>2414</v>
      </c>
      <c r="K37" s="4" t="s">
        <v>237</v>
      </c>
      <c r="L37">
        <v>0.119603</v>
      </c>
      <c r="Z37" s="4">
        <v>0.11419</v>
      </c>
      <c r="AD37" s="4" t="s">
        <v>935</v>
      </c>
      <c r="AE37" s="4" t="s">
        <v>936</v>
      </c>
      <c r="AF37" s="4" t="s">
        <v>340</v>
      </c>
      <c r="AG37">
        <v>5.2935700000000002E-2</v>
      </c>
      <c r="AH37" s="4" t="s">
        <v>2180</v>
      </c>
      <c r="AI37" s="4">
        <v>7</v>
      </c>
      <c r="AM37" s="4">
        <v>105</v>
      </c>
      <c r="AP37" s="4" t="s">
        <v>2008</v>
      </c>
      <c r="AT37" s="110">
        <v>5.2935700000000002E-2</v>
      </c>
    </row>
    <row r="38" spans="2:49" x14ac:dyDescent="0.2">
      <c r="I38" s="25" t="s">
        <v>870</v>
      </c>
      <c r="J38" s="136" t="s">
        <v>2415</v>
      </c>
      <c r="K38" s="4" t="s">
        <v>237</v>
      </c>
      <c r="L38">
        <v>0.43568499999999999</v>
      </c>
      <c r="Z38" s="4">
        <v>0.28864699999999999</v>
      </c>
      <c r="AD38" s="4" t="s">
        <v>937</v>
      </c>
      <c r="AE38" s="4" t="s">
        <v>938</v>
      </c>
      <c r="AF38" s="4" t="s">
        <v>340</v>
      </c>
      <c r="AG38">
        <v>5.3485499999999998E-2</v>
      </c>
      <c r="AH38" s="4" t="s">
        <v>2181</v>
      </c>
      <c r="AI38" s="4">
        <v>6</v>
      </c>
      <c r="AM38" s="4">
        <v>169</v>
      </c>
      <c r="AO38" s="4" t="s">
        <v>2008</v>
      </c>
      <c r="AP38" s="4" t="s">
        <v>2008</v>
      </c>
      <c r="AQ38" s="4" t="s">
        <v>1897</v>
      </c>
      <c r="AT38" s="110">
        <v>5.3485499999999998E-2</v>
      </c>
    </row>
    <row r="39" spans="2:49" x14ac:dyDescent="0.2">
      <c r="I39" s="25" t="s">
        <v>871</v>
      </c>
      <c r="J39" s="136" t="s">
        <v>2416</v>
      </c>
      <c r="K39" s="4" t="s">
        <v>237</v>
      </c>
      <c r="L39" s="4">
        <v>0</v>
      </c>
      <c r="Z39" s="4">
        <v>0.249699</v>
      </c>
      <c r="AD39" s="4" t="s">
        <v>939</v>
      </c>
      <c r="AE39" s="4" t="s">
        <v>940</v>
      </c>
      <c r="AF39" s="4" t="s">
        <v>340</v>
      </c>
      <c r="AG39">
        <v>3.0743900000000001E-2</v>
      </c>
      <c r="AH39" s="4" t="s">
        <v>2182</v>
      </c>
      <c r="AI39" s="4">
        <v>2</v>
      </c>
      <c r="AM39" s="4">
        <v>76</v>
      </c>
      <c r="AO39" s="4" t="s">
        <v>2008</v>
      </c>
      <c r="AQ39" s="4" t="s">
        <v>2008</v>
      </c>
      <c r="AT39" s="110">
        <v>3.0743900000000001E-2</v>
      </c>
    </row>
    <row r="40" spans="2:49" x14ac:dyDescent="0.2">
      <c r="I40" s="25" t="s">
        <v>872</v>
      </c>
      <c r="J40" s="136" t="s">
        <v>2417</v>
      </c>
      <c r="K40" s="4" t="s">
        <v>236</v>
      </c>
      <c r="L40">
        <v>0.39597300000000002</v>
      </c>
      <c r="V40" s="4" t="s">
        <v>2002</v>
      </c>
      <c r="W40" s="4" t="s">
        <v>1984</v>
      </c>
      <c r="X40" s="4">
        <v>0.33490500000000001</v>
      </c>
      <c r="Y40" s="4">
        <v>1.0258400000000001E-2</v>
      </c>
      <c r="Z40" s="4">
        <v>1.1030800000000001</v>
      </c>
      <c r="AD40" s="4" t="s">
        <v>941</v>
      </c>
      <c r="AE40" s="4" t="s">
        <v>942</v>
      </c>
      <c r="AF40" s="4" t="s">
        <v>341</v>
      </c>
      <c r="AG40">
        <v>0.61985199999999996</v>
      </c>
      <c r="AH40" s="132" t="s">
        <v>2183</v>
      </c>
      <c r="AI40" s="132">
        <v>69</v>
      </c>
      <c r="AJ40" s="132">
        <v>8</v>
      </c>
      <c r="AK40" s="132"/>
      <c r="AL40" s="132"/>
      <c r="AM40" s="132">
        <v>1246</v>
      </c>
      <c r="AN40" s="132"/>
      <c r="AO40" s="132" t="s">
        <v>2008</v>
      </c>
      <c r="AP40" s="132" t="s">
        <v>2008</v>
      </c>
      <c r="AQ40" s="132" t="s">
        <v>2008</v>
      </c>
      <c r="AR40" s="132"/>
      <c r="AS40" s="132" t="s">
        <v>2008</v>
      </c>
      <c r="AT40" s="133">
        <v>0.61985199999999996</v>
      </c>
      <c r="AU40" s="134">
        <v>4.9005699999999999E-2</v>
      </c>
      <c r="AV40" s="132"/>
      <c r="AW40" s="132"/>
    </row>
    <row r="41" spans="2:49" x14ac:dyDescent="0.2">
      <c r="I41" s="25" t="s">
        <v>873</v>
      </c>
      <c r="J41" s="136" t="s">
        <v>2418</v>
      </c>
      <c r="K41" s="4" t="s">
        <v>237</v>
      </c>
      <c r="L41">
        <v>1.0044900000000001</v>
      </c>
      <c r="Z41" s="4">
        <v>0.38817200000000002</v>
      </c>
      <c r="AD41" s="4" t="s">
        <v>943</v>
      </c>
      <c r="AE41" s="4" t="s">
        <v>944</v>
      </c>
      <c r="AF41" s="4" t="s">
        <v>340</v>
      </c>
      <c r="AG41">
        <v>5.9360000000000003E-2</v>
      </c>
      <c r="AH41" s="4" t="s">
        <v>2184</v>
      </c>
      <c r="AI41" s="4">
        <v>7</v>
      </c>
      <c r="AM41" s="4">
        <v>85</v>
      </c>
      <c r="AO41" s="4" t="s">
        <v>2008</v>
      </c>
      <c r="AP41" s="4" t="s">
        <v>2008</v>
      </c>
      <c r="AT41" s="110">
        <v>5.9360000000000003E-2</v>
      </c>
      <c r="AV41" s="9"/>
    </row>
    <row r="42" spans="2:49" x14ac:dyDescent="0.2">
      <c r="I42" s="25" t="s">
        <v>874</v>
      </c>
      <c r="J42" s="136" t="s">
        <v>2280</v>
      </c>
      <c r="K42" s="4" t="s">
        <v>237</v>
      </c>
      <c r="L42">
        <v>0.14191400000000001</v>
      </c>
      <c r="Z42" s="4">
        <v>0.50077700000000003</v>
      </c>
      <c r="AD42" s="4" t="s">
        <v>945</v>
      </c>
      <c r="AE42" s="4" t="s">
        <v>946</v>
      </c>
      <c r="AF42" s="4" t="s">
        <v>340</v>
      </c>
      <c r="AG42">
        <v>0.127305</v>
      </c>
      <c r="AH42" s="4" t="s">
        <v>2185</v>
      </c>
      <c r="AI42" s="4">
        <v>16</v>
      </c>
      <c r="AM42" s="4">
        <v>366</v>
      </c>
      <c r="AP42" s="4" t="s">
        <v>2008</v>
      </c>
      <c r="AT42" s="110">
        <v>0.127305</v>
      </c>
    </row>
    <row r="43" spans="2:49" x14ac:dyDescent="0.2">
      <c r="I43" s="25" t="s">
        <v>875</v>
      </c>
      <c r="J43" s="136" t="s">
        <v>2419</v>
      </c>
      <c r="K43" s="4" t="s">
        <v>237</v>
      </c>
      <c r="L43">
        <v>0.437996</v>
      </c>
      <c r="Z43" s="4">
        <v>0.255436</v>
      </c>
      <c r="AD43" s="4" t="s">
        <v>947</v>
      </c>
      <c r="AE43" s="4" t="s">
        <v>948</v>
      </c>
      <c r="AF43" s="4" t="s">
        <v>340</v>
      </c>
      <c r="AG43">
        <v>6.7929900000000001E-2</v>
      </c>
      <c r="AH43" s="4" t="s">
        <v>2186</v>
      </c>
      <c r="AI43" s="4">
        <v>8</v>
      </c>
      <c r="AM43" s="4">
        <v>173</v>
      </c>
      <c r="AP43" s="4" t="s">
        <v>2008</v>
      </c>
      <c r="AT43" s="110">
        <v>6.7929900000000001E-2</v>
      </c>
    </row>
    <row r="44" spans="2:49" x14ac:dyDescent="0.2">
      <c r="I44" s="79" t="s">
        <v>876</v>
      </c>
      <c r="J44" s="138">
        <v>205</v>
      </c>
      <c r="K44" s="81" t="s">
        <v>349</v>
      </c>
      <c r="L44" s="81"/>
      <c r="M44" s="81"/>
      <c r="N44" s="81"/>
      <c r="O44" s="81"/>
      <c r="P44" s="81"/>
      <c r="Q44" s="81"/>
      <c r="R44" s="81"/>
      <c r="S44" s="81"/>
      <c r="T44" s="81"/>
      <c r="U44" s="81"/>
      <c r="Z44" s="81"/>
      <c r="AA44" s="81"/>
      <c r="AB44" s="81"/>
      <c r="AC44" s="81"/>
      <c r="AD44" s="81" t="s">
        <v>949</v>
      </c>
      <c r="AE44" s="81" t="s">
        <v>950</v>
      </c>
      <c r="AF44" s="81"/>
      <c r="AG44" s="81"/>
    </row>
    <row r="45" spans="2:49" x14ac:dyDescent="0.2">
      <c r="K45" s="82" t="s">
        <v>376</v>
      </c>
      <c r="L45" s="4">
        <f>SUM(L2:L44)</f>
        <v>13.5801441</v>
      </c>
    </row>
  </sheetData>
  <pageMargins left="0.75" right="0.75" top="1" bottom="1" header="0.5" footer="0.5"/>
  <pageSetup orientation="portrait" horizontalDpi="4294967295" verticalDpi="300"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102"/>
  <sheetViews>
    <sheetView workbookViewId="0">
      <selection activeCell="C13" sqref="C13"/>
    </sheetView>
  </sheetViews>
  <sheetFormatPr defaultRowHeight="12.75" x14ac:dyDescent="0.2"/>
  <cols>
    <col min="1" max="1" width="10.140625" bestFit="1" customWidth="1"/>
    <col min="13" max="13" width="12.5703125" customWidth="1"/>
    <col min="26" max="26" width="12" customWidth="1"/>
    <col min="28" max="28" width="15.42578125" customWidth="1"/>
  </cols>
  <sheetData>
    <row r="1" spans="1:58" ht="25.5" x14ac:dyDescent="0.2">
      <c r="A1" s="43" t="s">
        <v>14</v>
      </c>
      <c r="B1" s="43" t="s">
        <v>34</v>
      </c>
      <c r="C1" s="43" t="s">
        <v>32</v>
      </c>
      <c r="D1" s="43" t="s">
        <v>36</v>
      </c>
      <c r="E1" s="43" t="s">
        <v>35</v>
      </c>
      <c r="F1" s="43" t="s">
        <v>33</v>
      </c>
      <c r="G1" s="43" t="s">
        <v>63</v>
      </c>
      <c r="H1" s="43" t="s">
        <v>64</v>
      </c>
      <c r="I1" s="45" t="s">
        <v>65</v>
      </c>
      <c r="J1" s="43" t="s">
        <v>46</v>
      </c>
      <c r="K1" s="43" t="s">
        <v>47</v>
      </c>
      <c r="L1" s="46" t="s">
        <v>56</v>
      </c>
      <c r="M1" s="46" t="s">
        <v>57</v>
      </c>
      <c r="N1" s="43" t="s">
        <v>58</v>
      </c>
      <c r="O1" s="43" t="s">
        <v>59</v>
      </c>
      <c r="P1" s="43" t="s">
        <v>122</v>
      </c>
      <c r="Q1" s="48" t="s">
        <v>123</v>
      </c>
      <c r="R1" s="48" t="s">
        <v>124</v>
      </c>
      <c r="S1" s="48" t="s">
        <v>125</v>
      </c>
      <c r="T1" s="48" t="s">
        <v>126</v>
      </c>
      <c r="U1" s="48" t="s">
        <v>127</v>
      </c>
      <c r="V1" s="43" t="s">
        <v>163</v>
      </c>
      <c r="W1" s="43" t="s">
        <v>48</v>
      </c>
      <c r="X1" s="43" t="s">
        <v>49</v>
      </c>
      <c r="Y1" s="43" t="s">
        <v>50</v>
      </c>
      <c r="Z1" s="43" t="s">
        <v>108</v>
      </c>
      <c r="AA1" s="43" t="s">
        <v>109</v>
      </c>
      <c r="AB1" s="43" t="s">
        <v>60</v>
      </c>
      <c r="AC1" s="43" t="s">
        <v>107</v>
      </c>
      <c r="AD1" s="43" t="s">
        <v>39</v>
      </c>
      <c r="AE1" s="43" t="s">
        <v>70</v>
      </c>
      <c r="AF1" s="43" t="s">
        <v>40</v>
      </c>
      <c r="AG1" s="43" t="s">
        <v>62</v>
      </c>
      <c r="AH1" s="43" t="s">
        <v>61</v>
      </c>
      <c r="AI1" s="43" t="s">
        <v>66</v>
      </c>
      <c r="AJ1" s="43" t="s">
        <v>67</v>
      </c>
      <c r="AK1" s="43" t="s">
        <v>68</v>
      </c>
      <c r="AL1" s="43" t="s">
        <v>69</v>
      </c>
      <c r="AM1" s="43" t="s">
        <v>71</v>
      </c>
      <c r="AN1" s="43" t="s">
        <v>43</v>
      </c>
      <c r="AO1" s="43" t="s">
        <v>41</v>
      </c>
      <c r="AP1" s="43" t="s">
        <v>42</v>
      </c>
      <c r="AQ1" s="43" t="s">
        <v>100</v>
      </c>
      <c r="AR1" s="43" t="s">
        <v>101</v>
      </c>
      <c r="AS1" s="43" t="s">
        <v>102</v>
      </c>
      <c r="AT1" s="43" t="s">
        <v>103</v>
      </c>
      <c r="AU1" s="43" t="s">
        <v>72</v>
      </c>
      <c r="AV1" s="43" t="s">
        <v>74</v>
      </c>
      <c r="AW1" s="43" t="s">
        <v>117</v>
      </c>
      <c r="AX1" s="43" t="s">
        <v>118</v>
      </c>
      <c r="AY1" s="43" t="s">
        <v>73</v>
      </c>
      <c r="AZ1" s="43" t="s">
        <v>27</v>
      </c>
      <c r="BA1" s="43" t="s">
        <v>75</v>
      </c>
      <c r="BB1" s="43" t="s">
        <v>119</v>
      </c>
      <c r="BC1" s="43" t="s">
        <v>44</v>
      </c>
      <c r="BD1" s="43" t="s">
        <v>28</v>
      </c>
      <c r="BE1" s="43" t="s">
        <v>120</v>
      </c>
      <c r="BF1" s="43" t="s">
        <v>121</v>
      </c>
    </row>
    <row r="2" spans="1:58" x14ac:dyDescent="0.2">
      <c r="A2" s="6" t="s">
        <v>1122</v>
      </c>
      <c r="B2" s="4">
        <v>63</v>
      </c>
      <c r="C2" s="4">
        <v>11.2743</v>
      </c>
      <c r="D2" s="5"/>
      <c r="E2" s="5"/>
      <c r="F2" s="5"/>
      <c r="G2" s="5"/>
      <c r="H2" s="5"/>
      <c r="I2" s="25" t="s">
        <v>1176</v>
      </c>
      <c r="J2">
        <v>57</v>
      </c>
      <c r="K2" s="4" t="s">
        <v>349</v>
      </c>
      <c r="L2" s="4"/>
      <c r="M2" s="4"/>
      <c r="N2" s="4"/>
      <c r="O2" s="4"/>
      <c r="P2" s="4"/>
      <c r="Q2" s="4"/>
      <c r="R2" s="4"/>
      <c r="S2" s="4"/>
      <c r="T2" s="4"/>
      <c r="U2" s="4"/>
      <c r="V2" s="4"/>
      <c r="W2" s="4"/>
      <c r="Y2" s="4"/>
      <c r="Z2" s="4" t="s">
        <v>1688</v>
      </c>
      <c r="AA2" t="s">
        <v>1689</v>
      </c>
      <c r="AB2" s="4"/>
      <c r="AC2" s="4"/>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row>
    <row r="3" spans="1:58" x14ac:dyDescent="0.2">
      <c r="A3" s="57"/>
      <c r="B3" s="57"/>
      <c r="D3" s="57"/>
      <c r="E3" s="57"/>
      <c r="F3" s="57"/>
      <c r="G3" s="57"/>
      <c r="H3" s="57"/>
      <c r="I3" s="25" t="s">
        <v>1690</v>
      </c>
      <c r="J3">
        <v>68</v>
      </c>
      <c r="K3" s="57" t="s">
        <v>253</v>
      </c>
      <c r="L3" s="57"/>
      <c r="M3" s="57"/>
      <c r="N3" s="57"/>
      <c r="O3" s="57"/>
      <c r="P3" s="57"/>
      <c r="Q3" s="57"/>
      <c r="R3" s="57"/>
      <c r="S3" s="57"/>
      <c r="T3" s="57"/>
      <c r="U3" s="57"/>
      <c r="Y3" s="57"/>
      <c r="Z3" t="s">
        <v>1721</v>
      </c>
      <c r="AA3" t="s">
        <v>1718</v>
      </c>
      <c r="AB3" s="4" t="s">
        <v>342</v>
      </c>
      <c r="AD3">
        <v>8.2988999999999993E-2</v>
      </c>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c r="BE3" s="57"/>
      <c r="BF3" s="57"/>
    </row>
    <row r="4" spans="1:58" x14ac:dyDescent="0.2">
      <c r="A4" s="6" t="s">
        <v>1124</v>
      </c>
      <c r="B4" s="4">
        <v>210</v>
      </c>
      <c r="D4" s="5"/>
      <c r="E4" s="5"/>
      <c r="F4" s="5"/>
      <c r="G4" s="5"/>
      <c r="H4" s="5"/>
      <c r="I4" s="25" t="s">
        <v>1177</v>
      </c>
      <c r="J4">
        <v>74</v>
      </c>
      <c r="K4" s="4" t="s">
        <v>237</v>
      </c>
      <c r="L4" s="4"/>
      <c r="M4" s="4"/>
      <c r="N4" s="4"/>
      <c r="O4" s="4"/>
      <c r="P4" s="4"/>
      <c r="Q4" s="4"/>
      <c r="R4" s="4"/>
      <c r="S4" s="4"/>
      <c r="T4" s="4"/>
      <c r="U4" s="4"/>
      <c r="V4">
        <v>0.232686</v>
      </c>
      <c r="Y4" s="4"/>
      <c r="Z4" t="s">
        <v>1598</v>
      </c>
      <c r="AA4" t="s">
        <v>1643</v>
      </c>
      <c r="AB4" s="4" t="s">
        <v>340</v>
      </c>
      <c r="AC4">
        <v>3.05057E-2</v>
      </c>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row>
    <row r="5" spans="1:58" x14ac:dyDescent="0.2">
      <c r="A5" s="4" t="s">
        <v>26</v>
      </c>
      <c r="B5" s="4"/>
      <c r="D5" s="5"/>
      <c r="E5" s="5"/>
      <c r="F5" s="5"/>
      <c r="G5" s="5"/>
      <c r="H5" s="5"/>
      <c r="I5" s="25" t="s">
        <v>1181</v>
      </c>
      <c r="J5">
        <v>78</v>
      </c>
      <c r="K5" s="4" t="s">
        <v>237</v>
      </c>
      <c r="L5" s="4"/>
      <c r="M5" s="4"/>
      <c r="N5" s="4"/>
      <c r="O5" s="4"/>
      <c r="P5" s="4"/>
      <c r="Q5" s="4"/>
      <c r="R5" s="4"/>
      <c r="S5" s="4"/>
      <c r="T5" s="4"/>
      <c r="U5" s="4"/>
      <c r="V5" s="95">
        <v>0.44935000000000003</v>
      </c>
      <c r="Y5" s="95"/>
      <c r="Z5" t="s">
        <v>1602</v>
      </c>
      <c r="AA5" t="s">
        <v>1647</v>
      </c>
      <c r="AB5" s="4" t="s">
        <v>1695</v>
      </c>
      <c r="AC5">
        <v>0.10309400000000001</v>
      </c>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row>
    <row r="6" spans="1:58" x14ac:dyDescent="0.2">
      <c r="A6" s="6" t="s">
        <v>1101</v>
      </c>
      <c r="B6" s="4"/>
      <c r="C6" s="57">
        <v>11.364599999999999</v>
      </c>
      <c r="D6" s="5"/>
      <c r="E6" s="5"/>
      <c r="F6" s="5"/>
      <c r="G6" s="5"/>
      <c r="H6" s="5"/>
      <c r="I6" s="25" t="s">
        <v>1178</v>
      </c>
      <c r="J6">
        <v>80</v>
      </c>
      <c r="K6" s="4" t="s">
        <v>237</v>
      </c>
      <c r="L6" s="4"/>
      <c r="M6" s="4"/>
      <c r="N6" s="4"/>
      <c r="O6" s="4"/>
      <c r="P6" s="4"/>
      <c r="Q6" s="4"/>
      <c r="R6" s="4"/>
      <c r="S6" s="4"/>
      <c r="T6" s="4"/>
      <c r="U6" s="4"/>
      <c r="V6" s="57">
        <v>0.229825</v>
      </c>
      <c r="Y6" s="95"/>
      <c r="Z6" t="s">
        <v>1599</v>
      </c>
      <c r="AA6" t="s">
        <v>1644</v>
      </c>
      <c r="AB6" s="4" t="s">
        <v>340</v>
      </c>
      <c r="AC6">
        <v>2.0589400000000001E-2</v>
      </c>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row>
    <row r="7" spans="1:58" x14ac:dyDescent="0.2">
      <c r="A7" s="24">
        <v>39777</v>
      </c>
      <c r="B7" s="4"/>
      <c r="C7" s="4">
        <v>11.726599999999999</v>
      </c>
      <c r="D7" s="5"/>
      <c r="E7" s="5"/>
      <c r="F7" s="5"/>
      <c r="G7" s="5"/>
      <c r="H7" s="5"/>
      <c r="I7" s="25" t="s">
        <v>1179</v>
      </c>
      <c r="J7">
        <v>81</v>
      </c>
      <c r="K7" s="4" t="s">
        <v>236</v>
      </c>
      <c r="L7" s="4"/>
      <c r="M7" s="4"/>
      <c r="N7" s="4"/>
      <c r="O7" s="4"/>
      <c r="P7" s="4"/>
      <c r="Q7" s="4"/>
      <c r="R7" s="4"/>
      <c r="S7" s="4"/>
      <c r="T7" s="4"/>
      <c r="U7" s="4"/>
      <c r="V7" s="57">
        <v>1.0396700000000001</v>
      </c>
      <c r="W7" t="s">
        <v>1730</v>
      </c>
      <c r="X7">
        <v>72</v>
      </c>
      <c r="Y7" s="57">
        <v>5</v>
      </c>
      <c r="Z7" t="s">
        <v>1600</v>
      </c>
      <c r="AA7" t="s">
        <v>1645</v>
      </c>
      <c r="AB7" s="4" t="s">
        <v>1695</v>
      </c>
      <c r="AC7">
        <v>0.36347600000000002</v>
      </c>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row>
    <row r="8" spans="1:58" x14ac:dyDescent="0.2">
      <c r="A8" s="6" t="s">
        <v>1123</v>
      </c>
      <c r="B8" s="4"/>
      <c r="C8" s="4">
        <v>10.7318</v>
      </c>
      <c r="D8" s="5"/>
      <c r="E8" s="5"/>
      <c r="F8" s="5"/>
      <c r="G8" s="5"/>
      <c r="H8" s="5"/>
      <c r="I8" s="25" t="s">
        <v>1180</v>
      </c>
      <c r="J8">
        <v>83</v>
      </c>
      <c r="K8" s="4" t="s">
        <v>237</v>
      </c>
      <c r="L8" s="4"/>
      <c r="M8" s="4"/>
      <c r="N8" s="4"/>
      <c r="O8" s="4"/>
      <c r="P8" s="4"/>
      <c r="Q8" s="4"/>
      <c r="R8" s="4"/>
      <c r="S8" s="4"/>
      <c r="T8" s="4"/>
      <c r="U8" s="4"/>
      <c r="V8" s="4">
        <v>0.43790699999999999</v>
      </c>
      <c r="W8" t="s">
        <v>1731</v>
      </c>
      <c r="X8">
        <v>72</v>
      </c>
      <c r="Y8" s="57">
        <v>7</v>
      </c>
      <c r="Z8" t="s">
        <v>1601</v>
      </c>
      <c r="AA8" t="s">
        <v>1646</v>
      </c>
      <c r="AB8" s="4" t="s">
        <v>1696</v>
      </c>
      <c r="AC8">
        <v>0.10303</v>
      </c>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row>
    <row r="9" spans="1:58" x14ac:dyDescent="0.2">
      <c r="A9" s="57"/>
      <c r="B9" s="57"/>
      <c r="C9" s="57"/>
      <c r="D9" s="57"/>
      <c r="E9" s="57"/>
      <c r="F9" s="57"/>
      <c r="G9" s="57"/>
      <c r="H9" s="57"/>
      <c r="I9" s="25" t="s">
        <v>1692</v>
      </c>
      <c r="J9">
        <v>83</v>
      </c>
      <c r="K9" s="57" t="s">
        <v>253</v>
      </c>
      <c r="L9" s="57"/>
      <c r="M9" s="57"/>
      <c r="N9" s="57"/>
      <c r="O9" s="57"/>
      <c r="P9" s="57"/>
      <c r="Q9" s="57"/>
      <c r="R9" s="57"/>
      <c r="S9" s="57"/>
      <c r="T9" s="57"/>
      <c r="U9" s="57"/>
      <c r="V9" s="57"/>
      <c r="Z9" t="s">
        <v>1723</v>
      </c>
      <c r="AA9" t="s">
        <v>1720</v>
      </c>
      <c r="AB9" s="4" t="s">
        <v>342</v>
      </c>
      <c r="AD9">
        <v>0.20758399999999999</v>
      </c>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row>
    <row r="10" spans="1:58" x14ac:dyDescent="0.2">
      <c r="A10" s="4" t="s">
        <v>31</v>
      </c>
      <c r="B10" s="4"/>
      <c r="C10" s="4"/>
      <c r="D10" s="5"/>
      <c r="E10" s="5"/>
      <c r="F10" s="5"/>
      <c r="G10" s="5"/>
      <c r="H10" s="5"/>
      <c r="I10" s="25" t="s">
        <v>1183</v>
      </c>
      <c r="J10">
        <v>84</v>
      </c>
      <c r="K10" s="4" t="s">
        <v>236</v>
      </c>
      <c r="L10" s="4"/>
      <c r="M10" s="38"/>
      <c r="N10" s="4"/>
      <c r="O10" s="4"/>
      <c r="P10" s="4"/>
      <c r="Q10" s="4"/>
      <c r="R10" s="4"/>
      <c r="S10" s="4"/>
      <c r="T10" s="4"/>
      <c r="U10" s="4"/>
      <c r="V10" s="4">
        <v>0.84171099999999999</v>
      </c>
      <c r="W10" t="s">
        <v>1732</v>
      </c>
      <c r="X10">
        <v>79</v>
      </c>
      <c r="Y10">
        <v>8</v>
      </c>
      <c r="Z10" t="s">
        <v>1604</v>
      </c>
      <c r="AA10" t="s">
        <v>1649</v>
      </c>
      <c r="AB10" s="4" t="s">
        <v>1695</v>
      </c>
      <c r="AC10">
        <v>0.109525</v>
      </c>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row>
    <row r="11" spans="1:58" x14ac:dyDescent="0.2">
      <c r="A11" s="57"/>
      <c r="B11" s="57"/>
      <c r="C11" s="57"/>
      <c r="D11" s="57"/>
      <c r="E11" s="57"/>
      <c r="F11" s="57"/>
      <c r="G11" s="57"/>
      <c r="H11" s="57"/>
      <c r="I11" s="25" t="s">
        <v>1217</v>
      </c>
      <c r="J11">
        <v>86</v>
      </c>
      <c r="K11" s="4" t="s">
        <v>237</v>
      </c>
      <c r="L11" s="57"/>
      <c r="M11" s="57"/>
      <c r="N11" s="57"/>
      <c r="O11" s="57"/>
      <c r="P11" s="57"/>
      <c r="Q11" s="57"/>
      <c r="R11" s="57"/>
      <c r="S11" s="57"/>
      <c r="T11" s="57"/>
      <c r="U11" s="57"/>
      <c r="V11" s="57">
        <v>0.53884799999999999</v>
      </c>
      <c r="Z11" t="s">
        <v>1633</v>
      </c>
      <c r="AA11" t="s">
        <v>1678</v>
      </c>
      <c r="AB11" s="4" t="s">
        <v>1702</v>
      </c>
      <c r="AC11">
        <v>0.13658699999999999</v>
      </c>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row>
    <row r="12" spans="1:58" x14ac:dyDescent="0.2">
      <c r="A12" s="4" t="s">
        <v>30</v>
      </c>
      <c r="B12" s="4" t="s">
        <v>2191</v>
      </c>
      <c r="C12" s="4">
        <f>44/C2</f>
        <v>3.9026813194610752</v>
      </c>
      <c r="D12" s="5"/>
      <c r="E12" s="5"/>
      <c r="F12" s="5"/>
      <c r="G12" s="5"/>
      <c r="H12" s="5"/>
      <c r="I12" s="25" t="s">
        <v>1182</v>
      </c>
      <c r="J12">
        <v>88</v>
      </c>
      <c r="K12" s="4" t="s">
        <v>236</v>
      </c>
      <c r="L12" s="4"/>
      <c r="M12" s="4"/>
      <c r="N12" s="4"/>
      <c r="O12" s="4"/>
      <c r="P12" s="4"/>
      <c r="Q12" s="4"/>
      <c r="R12" s="4"/>
      <c r="S12" s="4"/>
      <c r="T12" s="4"/>
      <c r="U12" s="4"/>
      <c r="V12" s="4">
        <v>1.0209699999999999</v>
      </c>
      <c r="Y12" s="4"/>
      <c r="Z12" t="s">
        <v>1603</v>
      </c>
      <c r="AA12" t="s">
        <v>1648</v>
      </c>
      <c r="AB12" s="4" t="s">
        <v>1695</v>
      </c>
      <c r="AC12">
        <v>9.4836199999999996E-2</v>
      </c>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row>
    <row r="13" spans="1:58" x14ac:dyDescent="0.2">
      <c r="A13" s="47" t="s">
        <v>110</v>
      </c>
      <c r="B13" s="4" t="s">
        <v>2192</v>
      </c>
      <c r="C13" s="4">
        <f>AC66/C2</f>
        <v>0.3510612987059063</v>
      </c>
      <c r="D13" s="5"/>
      <c r="E13" s="5"/>
      <c r="F13" s="5"/>
      <c r="G13" s="5"/>
      <c r="H13" s="5"/>
      <c r="I13" s="25" t="s">
        <v>1184</v>
      </c>
      <c r="J13">
        <v>89</v>
      </c>
      <c r="K13" s="4" t="s">
        <v>237</v>
      </c>
      <c r="L13" s="4"/>
      <c r="M13" s="4"/>
      <c r="N13" s="4"/>
      <c r="O13" s="4"/>
      <c r="P13" s="4"/>
      <c r="Q13" s="4"/>
      <c r="R13" s="4"/>
      <c r="S13" s="4"/>
      <c r="T13" s="4"/>
      <c r="U13" s="4"/>
      <c r="V13" s="4">
        <v>0.41754000000000002</v>
      </c>
      <c r="W13" t="s">
        <v>1733</v>
      </c>
      <c r="X13">
        <v>95</v>
      </c>
      <c r="Y13" s="57">
        <v>9</v>
      </c>
      <c r="Z13" t="s">
        <v>1605</v>
      </c>
      <c r="AA13" t="s">
        <v>1650</v>
      </c>
      <c r="AB13" s="4" t="s">
        <v>1696</v>
      </c>
      <c r="AD13">
        <v>5.2710699999999999E-2</v>
      </c>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row>
    <row r="14" spans="1:58" x14ac:dyDescent="0.2">
      <c r="A14" s="4"/>
      <c r="B14" s="4"/>
      <c r="C14" s="4"/>
      <c r="D14" s="5"/>
      <c r="E14" s="5"/>
      <c r="F14" s="5"/>
      <c r="G14" s="5"/>
      <c r="H14" s="5"/>
      <c r="I14" s="25" t="s">
        <v>1185</v>
      </c>
      <c r="J14">
        <v>99</v>
      </c>
      <c r="K14" s="4" t="s">
        <v>237</v>
      </c>
      <c r="L14" s="4"/>
      <c r="M14" s="4"/>
      <c r="N14" s="4"/>
      <c r="O14" s="4"/>
      <c r="P14" s="4"/>
      <c r="Q14" s="4"/>
      <c r="R14" s="4"/>
      <c r="S14" s="4"/>
      <c r="T14" s="4"/>
      <c r="U14" s="4"/>
      <c r="V14" s="4">
        <v>0.27974599999999999</v>
      </c>
      <c r="W14" t="s">
        <v>1734</v>
      </c>
      <c r="X14">
        <v>95</v>
      </c>
      <c r="Y14" s="57">
        <v>9</v>
      </c>
      <c r="Z14" t="s">
        <v>1697</v>
      </c>
      <c r="AA14" t="s">
        <v>1698</v>
      </c>
      <c r="AB14" s="4" t="s">
        <v>1696</v>
      </c>
      <c r="AD14">
        <v>5.5638399999999998E-2</v>
      </c>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row>
    <row r="15" spans="1:58" x14ac:dyDescent="0.2">
      <c r="A15" s="4"/>
      <c r="B15" s="4"/>
      <c r="C15" s="4"/>
      <c r="D15" s="5"/>
      <c r="E15" s="5"/>
      <c r="F15" s="5"/>
      <c r="G15" s="5"/>
      <c r="H15" s="5"/>
      <c r="I15" s="25"/>
      <c r="J15">
        <v>99</v>
      </c>
      <c r="K15" s="4"/>
      <c r="L15" s="4"/>
      <c r="M15" s="4"/>
      <c r="N15" s="4"/>
      <c r="O15" s="4"/>
      <c r="P15" s="4"/>
      <c r="Q15" s="4"/>
      <c r="R15" s="4"/>
      <c r="S15" s="4"/>
      <c r="T15" s="4"/>
      <c r="U15" s="4"/>
      <c r="V15" s="4"/>
      <c r="Y15" s="4"/>
      <c r="Z15" t="s">
        <v>1699</v>
      </c>
      <c r="AA15" t="s">
        <v>1700</v>
      </c>
      <c r="AB15" s="4" t="s">
        <v>1701</v>
      </c>
      <c r="AC15">
        <v>5.0291799999999998E-2</v>
      </c>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row>
    <row r="16" spans="1:58" x14ac:dyDescent="0.2">
      <c r="A16" s="4"/>
      <c r="B16" s="4"/>
      <c r="C16" s="4"/>
      <c r="D16" s="5"/>
      <c r="E16" s="5"/>
      <c r="F16" s="5"/>
      <c r="G16" s="5"/>
      <c r="H16" s="5"/>
      <c r="I16" s="25" t="s">
        <v>1186</v>
      </c>
      <c r="J16">
        <v>99</v>
      </c>
      <c r="K16" s="4" t="s">
        <v>237</v>
      </c>
      <c r="L16" s="4"/>
      <c r="M16" s="4"/>
      <c r="N16" s="4"/>
      <c r="O16" s="4"/>
      <c r="P16" s="4"/>
      <c r="Q16" s="4"/>
      <c r="R16" s="4"/>
      <c r="S16" s="4"/>
      <c r="T16" s="4"/>
      <c r="U16" s="4"/>
      <c r="V16" s="4">
        <v>0.484931</v>
      </c>
      <c r="Y16" s="4"/>
      <c r="Z16" t="s">
        <v>1606</v>
      </c>
      <c r="AA16" t="s">
        <v>1651</v>
      </c>
      <c r="AB16" s="4" t="s">
        <v>1696</v>
      </c>
      <c r="AD16">
        <v>8.0650299999999994E-2</v>
      </c>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row>
    <row r="17" spans="1:58" x14ac:dyDescent="0.2">
      <c r="A17" s="57"/>
      <c r="B17" s="57"/>
      <c r="C17" s="57"/>
      <c r="D17" s="57"/>
      <c r="E17" s="57"/>
      <c r="F17" s="57"/>
      <c r="G17" s="57"/>
      <c r="H17" s="57"/>
      <c r="I17" s="25" t="s">
        <v>1216</v>
      </c>
      <c r="J17">
        <v>99</v>
      </c>
      <c r="K17" s="57" t="s">
        <v>236</v>
      </c>
      <c r="L17" s="57"/>
      <c r="M17" s="57"/>
      <c r="N17" s="57"/>
      <c r="O17" s="57"/>
      <c r="P17" s="57"/>
      <c r="Q17" s="57"/>
      <c r="R17" s="57"/>
      <c r="S17" s="57"/>
      <c r="T17" s="57"/>
      <c r="U17" s="57"/>
      <c r="V17" s="57">
        <v>0.80316200000000004</v>
      </c>
      <c r="Y17" s="57"/>
      <c r="Z17" t="s">
        <v>1632</v>
      </c>
      <c r="AA17" t="s">
        <v>1677</v>
      </c>
      <c r="AB17" s="4" t="s">
        <v>1695</v>
      </c>
      <c r="AC17">
        <v>0.24786900000000001</v>
      </c>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row>
    <row r="18" spans="1:58" x14ac:dyDescent="0.2">
      <c r="A18" s="4"/>
      <c r="B18" s="4"/>
      <c r="C18" s="4"/>
      <c r="D18" s="5"/>
      <c r="E18" s="5"/>
      <c r="F18" s="5"/>
      <c r="G18" s="5"/>
      <c r="H18" s="5"/>
      <c r="I18" s="25" t="s">
        <v>1187</v>
      </c>
      <c r="J18">
        <v>100</v>
      </c>
      <c r="K18" s="4" t="s">
        <v>236</v>
      </c>
      <c r="L18" s="4"/>
      <c r="M18" s="4"/>
      <c r="N18" s="4"/>
      <c r="O18" s="4"/>
      <c r="P18" s="4"/>
      <c r="Q18" s="4"/>
      <c r="R18" s="4"/>
      <c r="S18" s="4"/>
      <c r="T18" s="4"/>
      <c r="U18" s="4"/>
      <c r="V18" s="4">
        <v>0.80079500000000003</v>
      </c>
      <c r="Y18" s="4"/>
      <c r="Z18" t="s">
        <v>1607</v>
      </c>
      <c r="AA18" t="s">
        <v>1652</v>
      </c>
      <c r="AB18" s="4" t="s">
        <v>1702</v>
      </c>
      <c r="AC18">
        <v>9.8805699999999996E-2</v>
      </c>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row>
    <row r="19" spans="1:58" x14ac:dyDescent="0.2">
      <c r="A19" s="57"/>
      <c r="B19" s="57"/>
      <c r="C19" s="57"/>
      <c r="D19" s="57"/>
      <c r="E19" s="57"/>
      <c r="F19" s="57"/>
      <c r="G19" s="57"/>
      <c r="H19" s="57"/>
      <c r="I19" s="25" t="s">
        <v>1218</v>
      </c>
      <c r="J19">
        <v>104</v>
      </c>
      <c r="K19" s="4" t="s">
        <v>237</v>
      </c>
      <c r="L19" s="57"/>
      <c r="M19" s="57"/>
      <c r="N19" s="57"/>
      <c r="O19" s="57"/>
      <c r="P19" s="57"/>
      <c r="Q19" s="57"/>
      <c r="R19" s="57"/>
      <c r="S19" s="57"/>
      <c r="T19" s="57"/>
      <c r="U19" s="57"/>
      <c r="V19" s="57">
        <v>0.20705899999999999</v>
      </c>
      <c r="Y19" s="57"/>
      <c r="Z19" t="s">
        <v>1634</v>
      </c>
      <c r="AA19" t="s">
        <v>1679</v>
      </c>
      <c r="AB19" s="4" t="s">
        <v>1702</v>
      </c>
      <c r="AC19">
        <v>7.1826899999999999E-2</v>
      </c>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row>
    <row r="20" spans="1:58" x14ac:dyDescent="0.2">
      <c r="A20" s="57"/>
      <c r="B20" s="57"/>
      <c r="C20" s="57"/>
      <c r="D20" s="57"/>
      <c r="E20" s="57"/>
      <c r="F20" s="57"/>
      <c r="G20" s="57"/>
      <c r="H20" s="57"/>
      <c r="I20" s="25" t="s">
        <v>1219</v>
      </c>
      <c r="J20">
        <v>108</v>
      </c>
      <c r="K20" s="57" t="s">
        <v>237</v>
      </c>
      <c r="L20" s="57"/>
      <c r="M20" s="57"/>
      <c r="N20" s="57"/>
      <c r="O20" s="57"/>
      <c r="P20" s="57"/>
      <c r="Q20" s="57"/>
      <c r="R20" s="57"/>
      <c r="S20" s="57"/>
      <c r="T20" s="57"/>
      <c r="U20" s="57"/>
      <c r="V20" s="57">
        <v>0.26407000000000003</v>
      </c>
      <c r="Y20" s="57"/>
      <c r="Z20" t="s">
        <v>1635</v>
      </c>
      <c r="AA20" t="s">
        <v>1680</v>
      </c>
      <c r="AB20" s="4" t="s">
        <v>1702</v>
      </c>
      <c r="AC20">
        <v>8.2569900000000002E-2</v>
      </c>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row>
    <row r="21" spans="1:58" x14ac:dyDescent="0.2">
      <c r="A21" s="3"/>
      <c r="B21" s="3"/>
      <c r="C21" s="3"/>
      <c r="D21" s="3"/>
      <c r="E21" s="3"/>
      <c r="F21" s="3"/>
      <c r="G21" s="3"/>
      <c r="H21" s="3"/>
      <c r="I21" s="25" t="s">
        <v>1220</v>
      </c>
      <c r="J21">
        <v>108</v>
      </c>
      <c r="K21" s="92" t="s">
        <v>237</v>
      </c>
      <c r="L21" s="3"/>
      <c r="M21" s="3"/>
      <c r="N21" s="3"/>
      <c r="O21" s="3"/>
      <c r="P21" s="3"/>
      <c r="Q21" s="3"/>
      <c r="R21" s="3"/>
      <c r="S21" s="3"/>
      <c r="T21" s="3"/>
      <c r="U21" s="3"/>
      <c r="V21">
        <v>0.37339</v>
      </c>
      <c r="Y21" s="3"/>
      <c r="Z21" t="s">
        <v>1636</v>
      </c>
      <c r="AA21" t="s">
        <v>1681</v>
      </c>
      <c r="AB21" s="92" t="s">
        <v>1702</v>
      </c>
      <c r="AC21">
        <v>7.6430200000000004E-2</v>
      </c>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row>
    <row r="22" spans="1:58" x14ac:dyDescent="0.2">
      <c r="A22" s="92"/>
      <c r="B22" s="92"/>
      <c r="C22" s="92"/>
      <c r="D22" s="12"/>
      <c r="E22" s="12"/>
      <c r="F22" s="12"/>
      <c r="G22" s="12"/>
      <c r="H22" s="12"/>
      <c r="I22" s="25" t="s">
        <v>1189</v>
      </c>
      <c r="J22">
        <v>123</v>
      </c>
      <c r="K22" s="92" t="s">
        <v>236</v>
      </c>
      <c r="L22" s="92"/>
      <c r="M22" s="92"/>
      <c r="N22" s="92"/>
      <c r="O22" s="92"/>
      <c r="P22" s="92"/>
      <c r="Q22" s="92"/>
      <c r="R22" s="92"/>
      <c r="S22" s="92"/>
      <c r="T22" s="92"/>
      <c r="U22" s="92"/>
      <c r="V22" s="92">
        <v>0.69520400000000004</v>
      </c>
      <c r="Y22" s="95"/>
      <c r="Z22" t="s">
        <v>1609</v>
      </c>
      <c r="AA22" t="s">
        <v>1654</v>
      </c>
      <c r="AB22" s="92" t="s">
        <v>1702</v>
      </c>
      <c r="AC22">
        <v>0.104905</v>
      </c>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row>
    <row r="23" spans="1:58" x14ac:dyDescent="0.2">
      <c r="A23" s="95"/>
      <c r="B23" s="95"/>
      <c r="C23" s="95"/>
      <c r="D23" s="7"/>
      <c r="E23" s="7"/>
      <c r="F23" s="7"/>
      <c r="G23" s="7"/>
      <c r="H23" s="7"/>
      <c r="I23" s="25" t="s">
        <v>1188</v>
      </c>
      <c r="J23">
        <v>125</v>
      </c>
      <c r="K23" s="92" t="s">
        <v>237</v>
      </c>
      <c r="L23" s="95"/>
      <c r="M23" s="95"/>
      <c r="N23" s="95"/>
      <c r="O23" s="95"/>
      <c r="P23" s="95"/>
      <c r="Q23" s="95"/>
      <c r="R23" s="95"/>
      <c r="S23" s="95"/>
      <c r="T23" s="95"/>
      <c r="U23" s="95"/>
      <c r="V23" s="95">
        <v>0.28325800000000001</v>
      </c>
      <c r="Y23" s="95"/>
      <c r="Z23" t="s">
        <v>1608</v>
      </c>
      <c r="AA23" t="s">
        <v>1653</v>
      </c>
      <c r="AB23" s="92" t="s">
        <v>1696</v>
      </c>
      <c r="AD23">
        <v>5.1497599999999998E-2</v>
      </c>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row>
    <row r="24" spans="1:58" x14ac:dyDescent="0.2">
      <c r="A24" s="95"/>
      <c r="B24" s="95"/>
      <c r="C24" s="95"/>
      <c r="D24" s="7"/>
      <c r="E24" s="7"/>
      <c r="F24" s="7"/>
      <c r="G24" s="7"/>
      <c r="H24" s="7"/>
      <c r="I24" s="25" t="s">
        <v>1190</v>
      </c>
      <c r="J24">
        <v>128</v>
      </c>
      <c r="K24" s="92" t="s">
        <v>1693</v>
      </c>
      <c r="L24" s="95"/>
      <c r="M24" s="95"/>
      <c r="N24" s="95"/>
      <c r="O24" s="95"/>
      <c r="P24" s="95"/>
      <c r="Q24" s="95"/>
      <c r="R24" s="95"/>
      <c r="S24" s="95"/>
      <c r="T24" s="95"/>
      <c r="U24" s="95"/>
      <c r="V24" s="95">
        <v>0.10970100000000001</v>
      </c>
      <c r="Y24" s="95"/>
      <c r="Z24" t="s">
        <v>1703</v>
      </c>
      <c r="AA24" t="s">
        <v>1704</v>
      </c>
      <c r="AB24" s="92" t="s">
        <v>1707</v>
      </c>
      <c r="AD24">
        <v>4.6596099999999998E-3</v>
      </c>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row>
    <row r="25" spans="1:58" x14ac:dyDescent="0.2">
      <c r="A25" s="95"/>
      <c r="B25" s="95"/>
      <c r="C25" s="95"/>
      <c r="D25" s="7"/>
      <c r="E25" s="7"/>
      <c r="F25" s="7"/>
      <c r="G25" s="7"/>
      <c r="H25" s="7"/>
      <c r="I25" s="25"/>
      <c r="J25">
        <v>128</v>
      </c>
      <c r="K25" s="92" t="s">
        <v>1693</v>
      </c>
      <c r="L25" s="95"/>
      <c r="M25" s="95"/>
      <c r="N25" s="95"/>
      <c r="O25" s="95"/>
      <c r="P25" s="95"/>
      <c r="Q25" s="95"/>
      <c r="R25" s="95"/>
      <c r="S25" s="95"/>
      <c r="T25" s="95"/>
      <c r="U25" s="95"/>
      <c r="V25" s="95"/>
      <c r="Y25" s="95"/>
      <c r="Z25" t="s">
        <v>1705</v>
      </c>
      <c r="AA25" t="s">
        <v>1706</v>
      </c>
      <c r="AB25" s="92" t="s">
        <v>1707</v>
      </c>
      <c r="AD25">
        <v>5.2403999999999999E-2</v>
      </c>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row>
    <row r="26" spans="1:58" x14ac:dyDescent="0.2">
      <c r="A26" s="95"/>
      <c r="B26" s="95"/>
      <c r="C26" s="95"/>
      <c r="D26" s="7"/>
      <c r="E26" s="7"/>
      <c r="F26" s="7"/>
      <c r="G26" s="7"/>
      <c r="H26" s="7"/>
      <c r="I26" s="25" t="s">
        <v>1192</v>
      </c>
      <c r="J26">
        <v>134</v>
      </c>
      <c r="K26" s="92" t="s">
        <v>238</v>
      </c>
      <c r="L26" s="95"/>
      <c r="M26" s="95"/>
      <c r="N26" s="95"/>
      <c r="O26" s="95"/>
      <c r="P26" s="95"/>
      <c r="Q26" s="95"/>
      <c r="R26" s="95"/>
      <c r="S26" s="95"/>
      <c r="T26" s="95"/>
      <c r="U26" s="95"/>
      <c r="V26" s="95">
        <v>0.39835100000000001</v>
      </c>
      <c r="Y26" s="95"/>
      <c r="Z26" t="s">
        <v>1611</v>
      </c>
      <c r="AA26" t="s">
        <v>1656</v>
      </c>
      <c r="AB26" s="92" t="s">
        <v>1696</v>
      </c>
      <c r="AD26">
        <v>1.2962E-2</v>
      </c>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row>
    <row r="27" spans="1:58" x14ac:dyDescent="0.2">
      <c r="A27" s="95"/>
      <c r="B27" s="95"/>
      <c r="C27" s="95"/>
      <c r="D27" s="7"/>
      <c r="E27" s="7"/>
      <c r="F27" s="7"/>
      <c r="G27" s="7"/>
      <c r="H27" s="7"/>
      <c r="I27" s="25"/>
      <c r="J27">
        <v>134</v>
      </c>
      <c r="K27" s="92" t="s">
        <v>1694</v>
      </c>
      <c r="L27" s="95"/>
      <c r="M27" s="95"/>
      <c r="N27" s="95"/>
      <c r="O27" s="95"/>
      <c r="P27" s="95"/>
      <c r="Q27" s="95"/>
      <c r="R27" s="95"/>
      <c r="S27" s="95"/>
      <c r="T27" s="95"/>
      <c r="U27" s="95"/>
      <c r="V27" s="92">
        <v>0.194933</v>
      </c>
      <c r="X27" s="92"/>
      <c r="Y27" s="95"/>
      <c r="Z27" t="s">
        <v>1612</v>
      </c>
      <c r="AA27" t="s">
        <v>1657</v>
      </c>
      <c r="AB27" s="92" t="s">
        <v>1696</v>
      </c>
      <c r="AD27">
        <v>1.5103800000000001E-2</v>
      </c>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row>
    <row r="28" spans="1:58" x14ac:dyDescent="0.2">
      <c r="A28" s="95"/>
      <c r="B28" s="95"/>
      <c r="C28" s="95"/>
      <c r="D28" s="7"/>
      <c r="E28" s="7"/>
      <c r="F28" s="7"/>
      <c r="G28" s="7"/>
      <c r="H28" s="7"/>
      <c r="I28" s="25"/>
      <c r="J28">
        <v>134</v>
      </c>
      <c r="K28" s="92" t="s">
        <v>238</v>
      </c>
      <c r="L28" s="95"/>
      <c r="M28" s="95"/>
      <c r="N28" s="95"/>
      <c r="O28" s="95"/>
      <c r="P28" s="95"/>
      <c r="Q28" s="95"/>
      <c r="R28" s="95"/>
      <c r="S28" s="95"/>
      <c r="T28" s="95"/>
      <c r="U28" s="95"/>
      <c r="V28" s="95">
        <v>0.21793000000000001</v>
      </c>
      <c r="W28" s="92"/>
      <c r="X28" s="92"/>
      <c r="Y28" s="92"/>
      <c r="Z28" t="s">
        <v>1708</v>
      </c>
      <c r="AA28" t="s">
        <v>1709</v>
      </c>
      <c r="AB28" s="92" t="s">
        <v>1702</v>
      </c>
      <c r="AC28">
        <v>3.9964600000000003E-2</v>
      </c>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row>
    <row r="29" spans="1:58" x14ac:dyDescent="0.2">
      <c r="A29" s="95"/>
      <c r="B29" s="95"/>
      <c r="C29" s="95"/>
      <c r="D29" s="7"/>
      <c r="E29" s="7"/>
      <c r="F29" s="7"/>
      <c r="G29" s="7"/>
      <c r="H29" s="7"/>
      <c r="I29" s="25" t="s">
        <v>1191</v>
      </c>
      <c r="J29">
        <v>135</v>
      </c>
      <c r="K29" s="92" t="s">
        <v>237</v>
      </c>
      <c r="L29" s="95"/>
      <c r="M29" s="95"/>
      <c r="N29" s="95"/>
      <c r="O29" s="95"/>
      <c r="P29" s="95"/>
      <c r="Q29" s="95"/>
      <c r="R29" s="95"/>
      <c r="S29" s="95"/>
      <c r="T29" s="95"/>
      <c r="U29" s="95"/>
      <c r="V29" s="95">
        <v>0.25138899999999997</v>
      </c>
      <c r="Y29" s="95"/>
      <c r="Z29" t="s">
        <v>1610</v>
      </c>
      <c r="AA29" t="s">
        <v>1655</v>
      </c>
      <c r="AB29" s="92" t="s">
        <v>1696</v>
      </c>
      <c r="AD29">
        <v>8.0664899999999998E-2</v>
      </c>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row>
    <row r="30" spans="1:58" x14ac:dyDescent="0.2">
      <c r="I30" s="25" t="s">
        <v>1222</v>
      </c>
      <c r="J30">
        <v>139</v>
      </c>
      <c r="K30" s="92" t="s">
        <v>237</v>
      </c>
      <c r="V30">
        <v>0.38509100000000002</v>
      </c>
      <c r="W30" t="s">
        <v>1728</v>
      </c>
      <c r="X30">
        <v>139</v>
      </c>
      <c r="Y30">
        <v>5</v>
      </c>
      <c r="Z30" t="s">
        <v>1638</v>
      </c>
      <c r="AA30" t="s">
        <v>1683</v>
      </c>
      <c r="AB30" s="92" t="s">
        <v>1702</v>
      </c>
      <c r="AC30">
        <v>5.0096599999999998E-2</v>
      </c>
    </row>
    <row r="31" spans="1:58" x14ac:dyDescent="0.2">
      <c r="I31" s="25" t="s">
        <v>1221</v>
      </c>
      <c r="J31">
        <v>140</v>
      </c>
      <c r="K31" s="3" t="s">
        <v>1693</v>
      </c>
      <c r="V31">
        <v>0.14357700000000001</v>
      </c>
      <c r="Z31" t="s">
        <v>1637</v>
      </c>
      <c r="AA31" t="s">
        <v>1682</v>
      </c>
      <c r="AB31" s="92" t="s">
        <v>1702</v>
      </c>
      <c r="AC31">
        <v>2.3829900000000001E-2</v>
      </c>
    </row>
    <row r="32" spans="1:58" x14ac:dyDescent="0.2">
      <c r="I32" s="25" t="s">
        <v>1724</v>
      </c>
      <c r="J32">
        <v>142</v>
      </c>
      <c r="K32" s="3" t="s">
        <v>237</v>
      </c>
      <c r="V32">
        <v>0.41019299999999997</v>
      </c>
      <c r="Z32" t="s">
        <v>1725</v>
      </c>
      <c r="AA32" t="s">
        <v>1726</v>
      </c>
      <c r="AB32" s="92" t="s">
        <v>1702</v>
      </c>
      <c r="AC32">
        <v>4.1124899999999999E-2</v>
      </c>
    </row>
    <row r="33" spans="9:30" x14ac:dyDescent="0.2">
      <c r="I33" s="25" t="s">
        <v>1224</v>
      </c>
      <c r="J33">
        <v>146</v>
      </c>
      <c r="K33" s="92" t="s">
        <v>237</v>
      </c>
      <c r="V33">
        <v>0.28302899999999998</v>
      </c>
      <c r="Z33" t="s">
        <v>1640</v>
      </c>
      <c r="AA33" t="s">
        <v>1685</v>
      </c>
      <c r="AB33" s="92" t="s">
        <v>1702</v>
      </c>
      <c r="AC33">
        <v>5.2771100000000001E-2</v>
      </c>
    </row>
    <row r="34" spans="9:30" x14ac:dyDescent="0.2">
      <c r="I34" s="25" t="s">
        <v>1225</v>
      </c>
      <c r="J34">
        <v>147</v>
      </c>
      <c r="K34" t="s">
        <v>236</v>
      </c>
      <c r="V34">
        <v>1.22088</v>
      </c>
      <c r="W34" t="s">
        <v>1729</v>
      </c>
      <c r="X34">
        <v>149</v>
      </c>
      <c r="Y34">
        <v>21</v>
      </c>
      <c r="Z34" t="s">
        <v>1641</v>
      </c>
      <c r="AA34" t="s">
        <v>1686</v>
      </c>
      <c r="AB34" s="92" t="s">
        <v>1695</v>
      </c>
      <c r="AC34">
        <v>0.38789000000000001</v>
      </c>
    </row>
    <row r="35" spans="9:30" x14ac:dyDescent="0.2">
      <c r="I35" s="25" t="s">
        <v>1193</v>
      </c>
      <c r="J35">
        <v>154</v>
      </c>
      <c r="K35" s="92" t="s">
        <v>237</v>
      </c>
      <c r="V35">
        <v>0.43587399999999998</v>
      </c>
      <c r="W35" t="s">
        <v>1735</v>
      </c>
      <c r="X35">
        <v>154</v>
      </c>
      <c r="Y35">
        <v>5</v>
      </c>
      <c r="Z35" t="s">
        <v>1613</v>
      </c>
      <c r="AA35" t="s">
        <v>1658</v>
      </c>
      <c r="AB35" s="92" t="s">
        <v>1702</v>
      </c>
      <c r="AC35">
        <v>1.6667600000000001E-2</v>
      </c>
    </row>
    <row r="36" spans="9:30" x14ac:dyDescent="0.2">
      <c r="I36" s="25" t="s">
        <v>1194</v>
      </c>
      <c r="J36">
        <v>156</v>
      </c>
      <c r="K36" s="92" t="s">
        <v>238</v>
      </c>
      <c r="V36">
        <v>0.41513299999999997</v>
      </c>
      <c r="W36" t="s">
        <v>1736</v>
      </c>
      <c r="X36">
        <v>155</v>
      </c>
      <c r="Y36">
        <v>10</v>
      </c>
      <c r="Z36" t="s">
        <v>1614</v>
      </c>
      <c r="AA36" t="s">
        <v>1659</v>
      </c>
      <c r="AB36" s="92" t="s">
        <v>1702</v>
      </c>
      <c r="AC36">
        <v>6.4705700000000005E-2</v>
      </c>
    </row>
    <row r="37" spans="9:30" x14ac:dyDescent="0.2">
      <c r="I37" s="25"/>
      <c r="J37">
        <v>156</v>
      </c>
      <c r="K37" s="92" t="s">
        <v>238</v>
      </c>
      <c r="V37">
        <v>0.172655</v>
      </c>
      <c r="Z37" t="s">
        <v>1615</v>
      </c>
      <c r="AA37" t="s">
        <v>1660</v>
      </c>
      <c r="AB37" s="92" t="s">
        <v>1702</v>
      </c>
      <c r="AC37">
        <v>1.9834999999999998E-2</v>
      </c>
    </row>
    <row r="38" spans="9:30" x14ac:dyDescent="0.2">
      <c r="I38" s="25" t="s">
        <v>1195</v>
      </c>
      <c r="J38">
        <v>156</v>
      </c>
      <c r="K38" s="92" t="s">
        <v>236</v>
      </c>
      <c r="V38">
        <v>0.84687000000000001</v>
      </c>
      <c r="W38" t="s">
        <v>1737</v>
      </c>
      <c r="X38">
        <v>170</v>
      </c>
      <c r="Y38">
        <v>9</v>
      </c>
      <c r="Z38" t="s">
        <v>1616</v>
      </c>
      <c r="AA38" t="s">
        <v>1661</v>
      </c>
      <c r="AB38" s="92" t="s">
        <v>1695</v>
      </c>
      <c r="AC38">
        <v>0.238842</v>
      </c>
    </row>
    <row r="39" spans="9:30" x14ac:dyDescent="0.2">
      <c r="I39" s="25"/>
      <c r="J39">
        <v>156</v>
      </c>
      <c r="K39" s="92"/>
      <c r="W39" t="s">
        <v>1738</v>
      </c>
      <c r="X39">
        <v>172</v>
      </c>
      <c r="Y39">
        <v>8</v>
      </c>
      <c r="AB39" s="92"/>
    </row>
    <row r="40" spans="9:30" x14ac:dyDescent="0.2">
      <c r="I40" s="25" t="s">
        <v>1199</v>
      </c>
      <c r="J40">
        <v>156</v>
      </c>
      <c r="K40" s="92" t="s">
        <v>237</v>
      </c>
      <c r="V40">
        <v>0.38096799999999997</v>
      </c>
      <c r="Z40" t="s">
        <v>1619</v>
      </c>
      <c r="AA40" t="s">
        <v>1664</v>
      </c>
      <c r="AB40" s="92" t="s">
        <v>1702</v>
      </c>
      <c r="AC40">
        <v>4.8670100000000001E-2</v>
      </c>
    </row>
    <row r="41" spans="9:30" x14ac:dyDescent="0.2">
      <c r="I41" s="25" t="s">
        <v>1200</v>
      </c>
      <c r="J41">
        <v>156</v>
      </c>
      <c r="K41" s="92" t="s">
        <v>418</v>
      </c>
      <c r="V41">
        <v>6.8725900000000006E-2</v>
      </c>
      <c r="W41" t="s">
        <v>1727</v>
      </c>
      <c r="X41">
        <v>158</v>
      </c>
      <c r="Y41">
        <v>17</v>
      </c>
      <c r="Z41" t="s">
        <v>1714</v>
      </c>
      <c r="AA41" t="s">
        <v>1715</v>
      </c>
      <c r="AB41" s="92" t="s">
        <v>342</v>
      </c>
      <c r="AD41">
        <v>1.9514299999999998E-2</v>
      </c>
    </row>
    <row r="42" spans="9:30" x14ac:dyDescent="0.2">
      <c r="I42" s="25" t="s">
        <v>1196</v>
      </c>
      <c r="J42">
        <v>157</v>
      </c>
      <c r="K42" s="92" t="s">
        <v>238</v>
      </c>
      <c r="V42">
        <v>0.17826500000000001</v>
      </c>
      <c r="Z42" t="s">
        <v>1710</v>
      </c>
      <c r="AA42" t="s">
        <v>1711</v>
      </c>
      <c r="AB42" s="95" t="s">
        <v>1702</v>
      </c>
      <c r="AC42">
        <v>3.1815900000000001E-2</v>
      </c>
    </row>
    <row r="43" spans="9:30" x14ac:dyDescent="0.2">
      <c r="I43" s="25"/>
      <c r="J43">
        <v>157</v>
      </c>
      <c r="K43" s="92" t="s">
        <v>238</v>
      </c>
      <c r="V43">
        <v>0.48277300000000001</v>
      </c>
      <c r="W43" t="s">
        <v>1739</v>
      </c>
      <c r="X43">
        <v>172</v>
      </c>
      <c r="Y43">
        <v>5</v>
      </c>
      <c r="Z43" t="s">
        <v>1712</v>
      </c>
      <c r="AA43" t="s">
        <v>1713</v>
      </c>
      <c r="AB43" s="92" t="s">
        <v>1702</v>
      </c>
      <c r="AC43">
        <v>6.3884099999999999E-2</v>
      </c>
    </row>
    <row r="44" spans="9:30" x14ac:dyDescent="0.2">
      <c r="I44" s="25" t="s">
        <v>1201</v>
      </c>
      <c r="J44">
        <v>159</v>
      </c>
      <c r="K44" s="92" t="s">
        <v>237</v>
      </c>
      <c r="V44">
        <v>0.46606900000000001</v>
      </c>
      <c r="Z44" t="s">
        <v>1620</v>
      </c>
      <c r="AA44" t="s">
        <v>1665</v>
      </c>
      <c r="AB44" s="92" t="s">
        <v>1702</v>
      </c>
      <c r="AC44">
        <v>1.4771400000000001E-2</v>
      </c>
    </row>
    <row r="45" spans="9:30" x14ac:dyDescent="0.2">
      <c r="I45" s="25" t="s">
        <v>1202</v>
      </c>
      <c r="J45">
        <v>163</v>
      </c>
      <c r="K45" s="92" t="s">
        <v>1693</v>
      </c>
      <c r="V45">
        <v>0.24407799999999999</v>
      </c>
      <c r="W45" t="s">
        <v>1744</v>
      </c>
      <c r="X45">
        <v>173</v>
      </c>
      <c r="Y45">
        <v>10</v>
      </c>
      <c r="Z45" t="s">
        <v>1621</v>
      </c>
      <c r="AA45" t="s">
        <v>1666</v>
      </c>
      <c r="AB45" s="92" t="s">
        <v>1702</v>
      </c>
      <c r="AC45">
        <v>3.2948400000000003E-2</v>
      </c>
    </row>
    <row r="46" spans="9:30" x14ac:dyDescent="0.2">
      <c r="I46" s="25" t="s">
        <v>1197</v>
      </c>
      <c r="J46">
        <v>166</v>
      </c>
      <c r="K46" s="92" t="s">
        <v>237</v>
      </c>
      <c r="V46">
        <v>0.51067300000000004</v>
      </c>
      <c r="Z46" t="s">
        <v>1617</v>
      </c>
      <c r="AA46" t="s">
        <v>1662</v>
      </c>
      <c r="AB46" s="92" t="s">
        <v>1702</v>
      </c>
      <c r="AC46">
        <v>5.3081999999999997E-2</v>
      </c>
    </row>
    <row r="47" spans="9:30" x14ac:dyDescent="0.2">
      <c r="I47" s="25" t="s">
        <v>1198</v>
      </c>
      <c r="J47">
        <v>167</v>
      </c>
      <c r="K47" s="92" t="s">
        <v>236</v>
      </c>
      <c r="V47">
        <v>0.94459300000000002</v>
      </c>
      <c r="Z47" t="s">
        <v>1618</v>
      </c>
      <c r="AA47" t="s">
        <v>1663</v>
      </c>
      <c r="AB47" s="95" t="s">
        <v>1695</v>
      </c>
      <c r="AC47">
        <v>0.26212000000000002</v>
      </c>
    </row>
    <row r="48" spans="9:30" x14ac:dyDescent="0.2">
      <c r="I48" s="25" t="s">
        <v>1203</v>
      </c>
      <c r="J48">
        <v>175</v>
      </c>
      <c r="K48" s="92" t="s">
        <v>237</v>
      </c>
      <c r="V48">
        <v>0.423873</v>
      </c>
      <c r="Z48" t="s">
        <v>1716</v>
      </c>
      <c r="AA48" t="s">
        <v>1717</v>
      </c>
      <c r="AB48" s="92" t="s">
        <v>1702</v>
      </c>
      <c r="AC48">
        <v>4.3121899999999998E-2</v>
      </c>
    </row>
    <row r="49" spans="9:30" x14ac:dyDescent="0.2">
      <c r="I49" s="25" t="s">
        <v>1205</v>
      </c>
      <c r="J49">
        <v>177</v>
      </c>
      <c r="K49" s="92" t="s">
        <v>237</v>
      </c>
      <c r="V49">
        <v>0.44214700000000001</v>
      </c>
      <c r="Z49" t="s">
        <v>1623</v>
      </c>
      <c r="AA49" t="s">
        <v>1668</v>
      </c>
      <c r="AB49" s="92" t="s">
        <v>1702</v>
      </c>
      <c r="AC49">
        <v>7.69035E-2</v>
      </c>
    </row>
    <row r="50" spans="9:30" x14ac:dyDescent="0.2">
      <c r="I50" s="25" t="s">
        <v>1204</v>
      </c>
      <c r="J50">
        <v>178</v>
      </c>
      <c r="K50" s="92" t="s">
        <v>418</v>
      </c>
      <c r="V50">
        <v>0.42447600000000002</v>
      </c>
      <c r="Z50" t="s">
        <v>1622</v>
      </c>
      <c r="AA50" t="s">
        <v>1667</v>
      </c>
      <c r="AB50" s="92" t="s">
        <v>1702</v>
      </c>
      <c r="AC50">
        <v>5.0968399999999997E-2</v>
      </c>
    </row>
    <row r="51" spans="9:30" x14ac:dyDescent="0.2">
      <c r="I51" s="25" t="s">
        <v>1214</v>
      </c>
      <c r="J51">
        <v>183</v>
      </c>
      <c r="K51" s="95" t="s">
        <v>237</v>
      </c>
      <c r="V51">
        <v>0.52802300000000002</v>
      </c>
      <c r="Z51" t="s">
        <v>1630</v>
      </c>
      <c r="AA51" t="s">
        <v>1675</v>
      </c>
      <c r="AB51" s="92" t="s">
        <v>1702</v>
      </c>
      <c r="AC51">
        <v>4.7482499999999997E-2</v>
      </c>
    </row>
    <row r="52" spans="9:30" x14ac:dyDescent="0.2">
      <c r="I52" s="25" t="s">
        <v>1206</v>
      </c>
      <c r="J52">
        <v>185</v>
      </c>
      <c r="K52" s="92" t="s">
        <v>236</v>
      </c>
      <c r="V52">
        <v>0.65676000000000001</v>
      </c>
      <c r="W52" t="s">
        <v>1740</v>
      </c>
      <c r="X52">
        <v>190</v>
      </c>
      <c r="Y52">
        <v>7</v>
      </c>
      <c r="Z52" t="s">
        <v>1624</v>
      </c>
      <c r="AA52" t="s">
        <v>1669</v>
      </c>
      <c r="AB52" s="92" t="s">
        <v>1702</v>
      </c>
      <c r="AC52">
        <v>0.15024499999999999</v>
      </c>
    </row>
    <row r="53" spans="9:30" x14ac:dyDescent="0.2">
      <c r="I53" s="25"/>
      <c r="J53">
        <v>185</v>
      </c>
      <c r="K53" s="92"/>
      <c r="W53" t="s">
        <v>1745</v>
      </c>
      <c r="X53">
        <v>186</v>
      </c>
      <c r="Y53">
        <v>7</v>
      </c>
      <c r="AB53" s="92"/>
    </row>
    <row r="54" spans="9:30" x14ac:dyDescent="0.2">
      <c r="I54" s="25" t="s">
        <v>1208</v>
      </c>
      <c r="J54">
        <v>186</v>
      </c>
      <c r="K54" s="95" t="s">
        <v>520</v>
      </c>
      <c r="AB54" s="3"/>
    </row>
    <row r="55" spans="9:30" x14ac:dyDescent="0.2">
      <c r="I55" s="25" t="s">
        <v>1226</v>
      </c>
      <c r="J55">
        <v>187</v>
      </c>
      <c r="K55" s="92" t="s">
        <v>237</v>
      </c>
      <c r="V55">
        <v>0.57056700000000005</v>
      </c>
      <c r="Z55" t="s">
        <v>1642</v>
      </c>
      <c r="AA55" t="s">
        <v>1687</v>
      </c>
      <c r="AB55" s="92" t="s">
        <v>1702</v>
      </c>
      <c r="AC55">
        <v>5.7943500000000002E-2</v>
      </c>
    </row>
    <row r="56" spans="9:30" x14ac:dyDescent="0.2">
      <c r="I56" s="25" t="s">
        <v>1691</v>
      </c>
      <c r="J56">
        <v>189</v>
      </c>
      <c r="K56" t="s">
        <v>253</v>
      </c>
      <c r="Z56" t="s">
        <v>1722</v>
      </c>
      <c r="AA56" t="s">
        <v>1719</v>
      </c>
      <c r="AB56" s="92" t="s">
        <v>342</v>
      </c>
      <c r="AD56">
        <v>9.9978399999999995E-2</v>
      </c>
    </row>
    <row r="57" spans="9:30" x14ac:dyDescent="0.2">
      <c r="I57" s="25" t="s">
        <v>1215</v>
      </c>
      <c r="J57">
        <v>190</v>
      </c>
      <c r="K57" s="92" t="s">
        <v>237</v>
      </c>
      <c r="V57">
        <v>0.35084500000000002</v>
      </c>
      <c r="Z57" t="s">
        <v>1631</v>
      </c>
      <c r="AA57" t="s">
        <v>1676</v>
      </c>
      <c r="AB57" s="92" t="s">
        <v>1702</v>
      </c>
      <c r="AC57">
        <v>4.4724399999999997E-2</v>
      </c>
    </row>
    <row r="58" spans="9:30" x14ac:dyDescent="0.2">
      <c r="I58" s="25" t="s">
        <v>1207</v>
      </c>
      <c r="J58">
        <v>191</v>
      </c>
      <c r="K58" s="95" t="s">
        <v>237</v>
      </c>
      <c r="V58">
        <v>0.17465800000000001</v>
      </c>
      <c r="Z58" t="s">
        <v>1625</v>
      </c>
      <c r="AA58" t="s">
        <v>1670</v>
      </c>
      <c r="AB58" s="92" t="s">
        <v>1702</v>
      </c>
      <c r="AC58">
        <v>4.8681700000000001E-2</v>
      </c>
    </row>
    <row r="59" spans="9:30" x14ac:dyDescent="0.2">
      <c r="I59" s="25" t="s">
        <v>1209</v>
      </c>
      <c r="J59">
        <v>192</v>
      </c>
      <c r="K59" s="92" t="s">
        <v>349</v>
      </c>
      <c r="Z59" t="s">
        <v>1626</v>
      </c>
      <c r="AA59" t="s">
        <v>1671</v>
      </c>
      <c r="AB59" s="92" t="s">
        <v>349</v>
      </c>
      <c r="AD59">
        <v>5.5403800000000003E-2</v>
      </c>
    </row>
    <row r="60" spans="9:30" x14ac:dyDescent="0.2">
      <c r="I60" s="25" t="s">
        <v>1210</v>
      </c>
      <c r="J60">
        <v>196</v>
      </c>
      <c r="K60" s="92" t="s">
        <v>236</v>
      </c>
      <c r="V60">
        <v>0.87183500000000003</v>
      </c>
      <c r="W60" t="s">
        <v>1741</v>
      </c>
      <c r="X60">
        <v>201</v>
      </c>
      <c r="Y60">
        <v>4</v>
      </c>
      <c r="Z60" t="s">
        <v>1627</v>
      </c>
      <c r="AA60" t="s">
        <v>1672</v>
      </c>
      <c r="AB60" s="92" t="s">
        <v>1702</v>
      </c>
      <c r="AC60">
        <v>7.9435000000000006E-2</v>
      </c>
    </row>
    <row r="61" spans="9:30" x14ac:dyDescent="0.2">
      <c r="I61" s="25"/>
      <c r="J61">
        <v>196</v>
      </c>
      <c r="K61" s="92"/>
      <c r="W61" t="s">
        <v>1742</v>
      </c>
      <c r="X61">
        <v>201</v>
      </c>
      <c r="Y61">
        <v>5</v>
      </c>
      <c r="AB61" s="92"/>
    </row>
    <row r="62" spans="9:30" x14ac:dyDescent="0.2">
      <c r="I62" s="25" t="s">
        <v>1211</v>
      </c>
      <c r="J62">
        <v>196</v>
      </c>
      <c r="K62" s="95" t="s">
        <v>237</v>
      </c>
      <c r="V62">
        <v>0.30815399999999998</v>
      </c>
      <c r="Z62" t="s">
        <v>1628</v>
      </c>
      <c r="AA62" t="s">
        <v>1673</v>
      </c>
      <c r="AB62" s="92" t="s">
        <v>1702</v>
      </c>
      <c r="AC62">
        <v>5.5849000000000003E-2</v>
      </c>
    </row>
    <row r="63" spans="9:30" x14ac:dyDescent="0.2">
      <c r="I63" s="25" t="s">
        <v>1223</v>
      </c>
      <c r="J63">
        <v>203</v>
      </c>
      <c r="K63" t="s">
        <v>237</v>
      </c>
      <c r="V63">
        <v>0.47292600000000001</v>
      </c>
      <c r="W63" t="s">
        <v>1743</v>
      </c>
      <c r="X63">
        <v>186</v>
      </c>
      <c r="Y63">
        <v>7</v>
      </c>
      <c r="Z63" t="s">
        <v>1639</v>
      </c>
      <c r="AA63" t="s">
        <v>1684</v>
      </c>
      <c r="AB63" s="92" t="s">
        <v>1702</v>
      </c>
      <c r="AC63">
        <v>8.6163299999999998E-2</v>
      </c>
    </row>
    <row r="64" spans="9:30" x14ac:dyDescent="0.2">
      <c r="I64" s="25" t="s">
        <v>1212</v>
      </c>
      <c r="J64">
        <v>207</v>
      </c>
      <c r="K64" s="95" t="s">
        <v>349</v>
      </c>
      <c r="AB64" s="3"/>
    </row>
    <row r="65" spans="1:29" x14ac:dyDescent="0.2">
      <c r="I65" s="25" t="s">
        <v>1213</v>
      </c>
      <c r="J65">
        <v>208</v>
      </c>
      <c r="K65" s="95" t="s">
        <v>237</v>
      </c>
      <c r="V65">
        <v>0.30433900000000003</v>
      </c>
      <c r="Z65" t="s">
        <v>1629</v>
      </c>
      <c r="AA65" t="s">
        <v>1674</v>
      </c>
      <c r="AB65" s="92" t="s">
        <v>1702</v>
      </c>
      <c r="AC65">
        <v>7.9091099999999998E-2</v>
      </c>
    </row>
    <row r="66" spans="1:29" x14ac:dyDescent="0.2">
      <c r="A66" s="87" t="s">
        <v>1799</v>
      </c>
      <c r="I66" s="25">
        <v>55</v>
      </c>
      <c r="AB66" s="92" t="s">
        <v>2190</v>
      </c>
      <c r="AC66">
        <f>SUM(AC4:AC65)</f>
        <v>3.9579703999999993</v>
      </c>
    </row>
    <row r="67" spans="1:29" x14ac:dyDescent="0.2">
      <c r="I67" s="25"/>
    </row>
    <row r="68" spans="1:29" x14ac:dyDescent="0.2">
      <c r="I68" s="25"/>
    </row>
    <row r="69" spans="1:29" x14ac:dyDescent="0.2">
      <c r="I69" s="25"/>
    </row>
    <row r="70" spans="1:29" x14ac:dyDescent="0.2">
      <c r="I70" s="25"/>
    </row>
    <row r="71" spans="1:29" x14ac:dyDescent="0.2">
      <c r="I71" s="25"/>
    </row>
    <row r="72" spans="1:29" x14ac:dyDescent="0.2">
      <c r="I72" s="25"/>
    </row>
    <row r="73" spans="1:29" x14ac:dyDescent="0.2">
      <c r="I73" s="25"/>
    </row>
    <row r="74" spans="1:29" x14ac:dyDescent="0.2">
      <c r="I74" s="25"/>
    </row>
    <row r="75" spans="1:29" x14ac:dyDescent="0.2">
      <c r="I75" s="25"/>
    </row>
    <row r="76" spans="1:29" x14ac:dyDescent="0.2">
      <c r="I76" s="25"/>
    </row>
    <row r="77" spans="1:29" x14ac:dyDescent="0.2">
      <c r="I77" s="25"/>
    </row>
    <row r="78" spans="1:29" x14ac:dyDescent="0.2">
      <c r="I78" s="25"/>
    </row>
    <row r="79" spans="1:29" x14ac:dyDescent="0.2">
      <c r="I79" s="25"/>
    </row>
    <row r="80" spans="1:29" x14ac:dyDescent="0.2">
      <c r="I80" s="25"/>
    </row>
    <row r="81" spans="9:9" x14ac:dyDescent="0.2">
      <c r="I81" s="25"/>
    </row>
    <row r="82" spans="9:9" x14ac:dyDescent="0.2">
      <c r="I82" s="25"/>
    </row>
    <row r="83" spans="9:9" x14ac:dyDescent="0.2">
      <c r="I83" s="25"/>
    </row>
    <row r="84" spans="9:9" x14ac:dyDescent="0.2">
      <c r="I84" s="25"/>
    </row>
    <row r="85" spans="9:9" x14ac:dyDescent="0.2">
      <c r="I85" s="25"/>
    </row>
    <row r="86" spans="9:9" x14ac:dyDescent="0.2">
      <c r="I86" s="25"/>
    </row>
    <row r="87" spans="9:9" x14ac:dyDescent="0.2">
      <c r="I87" s="25"/>
    </row>
    <row r="88" spans="9:9" x14ac:dyDescent="0.2">
      <c r="I88" s="25"/>
    </row>
    <row r="89" spans="9:9" x14ac:dyDescent="0.2">
      <c r="I89" s="25"/>
    </row>
    <row r="90" spans="9:9" x14ac:dyDescent="0.2">
      <c r="I90" s="25"/>
    </row>
    <row r="91" spans="9:9" x14ac:dyDescent="0.2">
      <c r="I91" s="25"/>
    </row>
    <row r="92" spans="9:9" x14ac:dyDescent="0.2">
      <c r="I92" s="25"/>
    </row>
    <row r="93" spans="9:9" x14ac:dyDescent="0.2">
      <c r="I93" s="25"/>
    </row>
    <row r="94" spans="9:9" x14ac:dyDescent="0.2">
      <c r="I94" s="25"/>
    </row>
    <row r="95" spans="9:9" x14ac:dyDescent="0.2">
      <c r="I95" s="25"/>
    </row>
    <row r="96" spans="9:9" x14ac:dyDescent="0.2">
      <c r="I96" s="25"/>
    </row>
    <row r="97" spans="9:9" x14ac:dyDescent="0.2">
      <c r="I97" s="25"/>
    </row>
    <row r="98" spans="9:9" x14ac:dyDescent="0.2">
      <c r="I98" s="25"/>
    </row>
    <row r="99" spans="9:9" x14ac:dyDescent="0.2">
      <c r="I99" s="25"/>
    </row>
    <row r="100" spans="9:9" x14ac:dyDescent="0.2">
      <c r="I100" s="25"/>
    </row>
    <row r="101" spans="9:9" x14ac:dyDescent="0.2">
      <c r="I101" s="25"/>
    </row>
    <row r="102" spans="9:9" x14ac:dyDescent="0.2">
      <c r="I102" s="25"/>
    </row>
  </sheetData>
  <sortState ref="A2:BF102">
    <sortCondition ref="J2:J102"/>
  </sortState>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155"/>
  <sheetViews>
    <sheetView workbookViewId="0">
      <selection activeCell="C14" sqref="C14"/>
    </sheetView>
  </sheetViews>
  <sheetFormatPr defaultRowHeight="12.75" x14ac:dyDescent="0.2"/>
  <cols>
    <col min="1" max="1" width="11.85546875" customWidth="1"/>
    <col min="4" max="4" width="10" customWidth="1"/>
    <col min="5" max="7" width="9.140625" hidden="1" customWidth="1"/>
    <col min="8" max="8" width="6.42578125" customWidth="1"/>
    <col min="10" max="10" width="5.5703125" customWidth="1"/>
    <col min="11" max="11" width="7" customWidth="1"/>
    <col min="12" max="12" width="8.28515625" customWidth="1"/>
    <col min="13" max="13" width="8.7109375" customWidth="1"/>
    <col min="14" max="14" width="9.140625" hidden="1" customWidth="1"/>
    <col min="15" max="15" width="7.28515625" customWidth="1"/>
    <col min="16" max="16" width="7.85546875" customWidth="1"/>
    <col min="17" max="17" width="7" customWidth="1"/>
    <col min="18" max="18" width="6.28515625" hidden="1" customWidth="1"/>
    <col min="19" max="19" width="5.28515625" customWidth="1"/>
    <col min="20" max="20" width="5" customWidth="1"/>
    <col min="21" max="21" width="8.140625" customWidth="1"/>
    <col min="22" max="22" width="8.28515625" customWidth="1"/>
    <col min="23" max="23" width="12" customWidth="1"/>
    <col min="24" max="24" width="9.85546875" customWidth="1"/>
    <col min="25" max="25" width="12.140625" customWidth="1"/>
    <col min="26" max="26" width="12.85546875" customWidth="1"/>
    <col min="27" max="27" width="13" customWidth="1"/>
    <col min="28" max="28" width="19" customWidth="1"/>
  </cols>
  <sheetData>
    <row r="1" spans="1:58" ht="33" customHeight="1" x14ac:dyDescent="0.2">
      <c r="A1" s="43" t="s">
        <v>14</v>
      </c>
      <c r="B1" s="43" t="s">
        <v>34</v>
      </c>
      <c r="C1" s="43" t="s">
        <v>32</v>
      </c>
      <c r="D1" s="43" t="s">
        <v>36</v>
      </c>
      <c r="E1" s="43" t="s">
        <v>35</v>
      </c>
      <c r="F1" s="43" t="s">
        <v>33</v>
      </c>
      <c r="G1" s="43" t="s">
        <v>63</v>
      </c>
      <c r="H1" s="43" t="s">
        <v>64</v>
      </c>
      <c r="I1" s="45" t="s">
        <v>65</v>
      </c>
      <c r="J1" s="43" t="s">
        <v>46</v>
      </c>
      <c r="K1" s="43" t="s">
        <v>47</v>
      </c>
      <c r="L1" s="46" t="s">
        <v>56</v>
      </c>
      <c r="M1" s="46" t="s">
        <v>57</v>
      </c>
      <c r="N1" s="43" t="s">
        <v>58</v>
      </c>
      <c r="O1" s="43" t="s">
        <v>59</v>
      </c>
      <c r="P1" s="43" t="s">
        <v>122</v>
      </c>
      <c r="Q1" s="48" t="s">
        <v>123</v>
      </c>
      <c r="R1" s="48" t="s">
        <v>124</v>
      </c>
      <c r="S1" s="48" t="s">
        <v>125</v>
      </c>
      <c r="T1" s="48" t="s">
        <v>126</v>
      </c>
      <c r="U1" s="48" t="s">
        <v>127</v>
      </c>
      <c r="V1" s="43" t="s">
        <v>163</v>
      </c>
      <c r="W1" s="43" t="s">
        <v>48</v>
      </c>
      <c r="X1" s="43" t="s">
        <v>49</v>
      </c>
      <c r="Y1" s="43" t="s">
        <v>50</v>
      </c>
      <c r="Z1" s="43" t="s">
        <v>108</v>
      </c>
      <c r="AA1" s="43" t="s">
        <v>109</v>
      </c>
      <c r="AB1" s="43" t="s">
        <v>60</v>
      </c>
      <c r="AC1" s="43" t="s">
        <v>107</v>
      </c>
      <c r="AD1" s="43" t="s">
        <v>39</v>
      </c>
      <c r="AE1" s="43" t="s">
        <v>70</v>
      </c>
      <c r="AF1" s="43" t="s">
        <v>40</v>
      </c>
      <c r="AG1" s="43" t="s">
        <v>62</v>
      </c>
      <c r="AH1" s="43" t="s">
        <v>61</v>
      </c>
      <c r="AI1" s="43" t="s">
        <v>66</v>
      </c>
      <c r="AJ1" s="43" t="s">
        <v>67</v>
      </c>
      <c r="AK1" s="43" t="s">
        <v>68</v>
      </c>
      <c r="AL1" s="43" t="s">
        <v>69</v>
      </c>
      <c r="AM1" s="43" t="s">
        <v>71</v>
      </c>
      <c r="AN1" s="43" t="s">
        <v>43</v>
      </c>
      <c r="AO1" s="43" t="s">
        <v>41</v>
      </c>
      <c r="AP1" s="43" t="s">
        <v>42</v>
      </c>
      <c r="AQ1" s="43" t="s">
        <v>100</v>
      </c>
      <c r="AR1" s="43" t="s">
        <v>101</v>
      </c>
      <c r="AS1" s="43" t="s">
        <v>102</v>
      </c>
      <c r="AT1" s="43" t="s">
        <v>103</v>
      </c>
      <c r="AU1" s="43" t="s">
        <v>72</v>
      </c>
      <c r="AV1" s="43" t="s">
        <v>74</v>
      </c>
      <c r="AW1" s="43" t="s">
        <v>117</v>
      </c>
      <c r="AX1" s="43" t="s">
        <v>118</v>
      </c>
      <c r="AY1" s="43" t="s">
        <v>73</v>
      </c>
      <c r="AZ1" s="43" t="s">
        <v>27</v>
      </c>
      <c r="BA1" s="43" t="s">
        <v>75</v>
      </c>
      <c r="BB1" s="43" t="s">
        <v>119</v>
      </c>
      <c r="BC1" s="43" t="s">
        <v>44</v>
      </c>
      <c r="BD1" s="43" t="s">
        <v>28</v>
      </c>
      <c r="BE1" s="43" t="s">
        <v>120</v>
      </c>
      <c r="BF1" s="43" t="s">
        <v>121</v>
      </c>
    </row>
    <row r="2" spans="1:58" x14ac:dyDescent="0.2">
      <c r="A2" s="6" t="s">
        <v>1125</v>
      </c>
      <c r="B2" s="4">
        <v>1</v>
      </c>
      <c r="C2" s="4">
        <v>16.647400000000001</v>
      </c>
      <c r="D2" s="5"/>
      <c r="E2" s="5"/>
      <c r="F2" s="5"/>
      <c r="G2" s="5"/>
      <c r="H2" s="5"/>
      <c r="I2" s="25" t="s">
        <v>1126</v>
      </c>
      <c r="J2">
        <v>1</v>
      </c>
      <c r="K2" s="4" t="s">
        <v>349</v>
      </c>
      <c r="L2" s="4"/>
      <c r="M2" s="4"/>
      <c r="N2" s="4"/>
      <c r="O2" s="4"/>
      <c r="P2" s="4"/>
      <c r="Q2" s="4"/>
      <c r="R2" s="4"/>
      <c r="S2" s="4"/>
      <c r="T2" s="4"/>
      <c r="U2" s="4"/>
      <c r="V2" s="4"/>
      <c r="W2" s="4"/>
      <c r="X2" s="4"/>
      <c r="Y2" s="4"/>
      <c r="Z2" s="4" t="s">
        <v>1283</v>
      </c>
      <c r="AA2" s="4" t="s">
        <v>1284</v>
      </c>
      <c r="AC2" s="4"/>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row>
    <row r="3" spans="1:58" x14ac:dyDescent="0.2">
      <c r="A3" s="6" t="s">
        <v>1124</v>
      </c>
      <c r="B3" s="4">
        <v>210</v>
      </c>
      <c r="D3" s="5"/>
      <c r="E3" s="5"/>
      <c r="F3" s="5"/>
      <c r="G3" s="5"/>
      <c r="H3" s="5"/>
      <c r="I3" s="25" t="s">
        <v>1127</v>
      </c>
      <c r="J3">
        <v>1</v>
      </c>
      <c r="K3" s="4" t="s">
        <v>349</v>
      </c>
      <c r="L3" s="4"/>
      <c r="M3" s="4"/>
      <c r="N3" s="4"/>
      <c r="O3" s="4"/>
      <c r="P3" s="4"/>
      <c r="Q3" s="4"/>
      <c r="R3" s="4"/>
      <c r="S3" s="4"/>
      <c r="T3" s="4"/>
      <c r="U3" s="4"/>
      <c r="V3" s="4"/>
      <c r="W3" s="4"/>
      <c r="X3" s="4"/>
      <c r="Y3" s="4"/>
      <c r="Z3" s="4" t="s">
        <v>1285</v>
      </c>
      <c r="AA3" s="4" t="s">
        <v>1362</v>
      </c>
      <c r="AB3" s="4"/>
      <c r="AC3" s="4"/>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row>
    <row r="4" spans="1:58" x14ac:dyDescent="0.2">
      <c r="A4" s="4" t="s">
        <v>26</v>
      </c>
      <c r="B4" s="4"/>
      <c r="D4" s="5"/>
      <c r="E4" s="5"/>
      <c r="F4" s="5"/>
      <c r="G4" s="5"/>
      <c r="H4" s="5"/>
      <c r="I4" s="25" t="s">
        <v>1131</v>
      </c>
      <c r="J4">
        <v>1</v>
      </c>
      <c r="K4" s="4" t="s">
        <v>253</v>
      </c>
      <c r="L4" s="4"/>
      <c r="M4" s="4"/>
      <c r="N4" s="4"/>
      <c r="O4" s="4"/>
      <c r="P4" s="4"/>
      <c r="Q4" s="4"/>
      <c r="R4" s="4"/>
      <c r="S4" s="4"/>
      <c r="T4" s="4"/>
      <c r="U4" s="4"/>
      <c r="V4" s="4"/>
      <c r="W4" s="4"/>
      <c r="X4" s="4"/>
      <c r="Y4" s="4"/>
      <c r="Z4" s="4" t="s">
        <v>1289</v>
      </c>
      <c r="AA4" s="4" t="s">
        <v>1366</v>
      </c>
      <c r="AB4" s="4"/>
      <c r="AC4">
        <v>8.5460099999999997E-2</v>
      </c>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row>
    <row r="5" spans="1:58" x14ac:dyDescent="0.2">
      <c r="A5" s="57"/>
      <c r="B5" s="57"/>
      <c r="D5" s="57"/>
      <c r="E5" s="57"/>
      <c r="F5" s="57"/>
      <c r="G5" s="57"/>
      <c r="H5" s="57"/>
      <c r="I5" s="57" t="s">
        <v>1525</v>
      </c>
      <c r="J5">
        <v>1</v>
      </c>
      <c r="K5" s="57" t="s">
        <v>349</v>
      </c>
      <c r="L5" s="57"/>
      <c r="M5" s="57"/>
      <c r="N5" s="57"/>
      <c r="O5" s="57"/>
      <c r="P5" s="57"/>
      <c r="Q5" s="57"/>
      <c r="R5" s="57"/>
      <c r="S5" s="57"/>
      <c r="T5" s="57"/>
      <c r="U5" s="57"/>
      <c r="V5" s="57"/>
      <c r="X5" s="57"/>
      <c r="Y5" s="57"/>
      <c r="Z5" s="57" t="s">
        <v>1552</v>
      </c>
      <c r="AA5" s="57" t="s">
        <v>1567</v>
      </c>
      <c r="AB5" s="4" t="s">
        <v>349</v>
      </c>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row>
    <row r="6" spans="1:58" ht="15.75" customHeight="1" x14ac:dyDescent="0.2">
      <c r="A6" s="6" t="s">
        <v>1123</v>
      </c>
      <c r="B6" s="4"/>
      <c r="C6" s="4">
        <v>16.669</v>
      </c>
      <c r="D6" s="5"/>
      <c r="E6" s="5"/>
      <c r="F6" s="5"/>
      <c r="G6" s="5"/>
      <c r="H6" s="5"/>
      <c r="I6" s="25" t="s">
        <v>1130</v>
      </c>
      <c r="J6">
        <v>2</v>
      </c>
      <c r="K6" s="4" t="s">
        <v>253</v>
      </c>
      <c r="L6" s="4"/>
      <c r="M6" s="4"/>
      <c r="N6" s="4"/>
      <c r="O6" s="4"/>
      <c r="P6" s="4"/>
      <c r="Q6" s="4"/>
      <c r="R6" s="4"/>
      <c r="S6" s="4"/>
      <c r="T6" s="4"/>
      <c r="U6" s="4"/>
      <c r="V6" s="4"/>
      <c r="W6" s="4" t="s">
        <v>1798</v>
      </c>
      <c r="X6" s="4">
        <v>2</v>
      </c>
      <c r="Y6" s="4">
        <v>5</v>
      </c>
      <c r="Z6" s="4" t="s">
        <v>1288</v>
      </c>
      <c r="AA6" s="4" t="s">
        <v>1365</v>
      </c>
      <c r="AB6" s="4"/>
      <c r="AC6">
        <v>7.8281699999999996E-2</v>
      </c>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row>
    <row r="7" spans="1:58" x14ac:dyDescent="0.2">
      <c r="A7" s="4" t="s">
        <v>30</v>
      </c>
      <c r="B7" s="4"/>
      <c r="C7" s="4">
        <v>16.6555</v>
      </c>
      <c r="D7" s="5"/>
      <c r="E7" s="5"/>
      <c r="F7" s="5"/>
      <c r="G7" s="5"/>
      <c r="H7" s="5"/>
      <c r="I7" s="25" t="s">
        <v>1132</v>
      </c>
      <c r="J7">
        <v>2</v>
      </c>
      <c r="K7" s="4" t="s">
        <v>253</v>
      </c>
      <c r="L7" s="4"/>
      <c r="M7" s="4"/>
      <c r="N7" s="4"/>
      <c r="O7" s="4"/>
      <c r="P7" s="4"/>
      <c r="Q7" s="4"/>
      <c r="R7" s="4"/>
      <c r="S7" s="4"/>
      <c r="T7" s="4"/>
      <c r="U7" s="4"/>
      <c r="V7" s="4"/>
      <c r="W7" s="4"/>
      <c r="X7" s="4"/>
      <c r="Y7" s="4"/>
      <c r="Z7" s="4" t="s">
        <v>1290</v>
      </c>
      <c r="AA7" s="4" t="s">
        <v>1367</v>
      </c>
      <c r="AB7" s="4"/>
      <c r="AC7">
        <v>6.7101099999999997E-2</v>
      </c>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row>
    <row r="8" spans="1:58" x14ac:dyDescent="0.2">
      <c r="A8" s="4" t="s">
        <v>31</v>
      </c>
      <c r="B8" s="4"/>
      <c r="C8" s="57">
        <v>16.617799999999999</v>
      </c>
      <c r="D8" s="5"/>
      <c r="E8" s="5"/>
      <c r="F8" s="5"/>
      <c r="G8" s="5"/>
      <c r="H8" s="5"/>
      <c r="I8" s="25" t="s">
        <v>1133</v>
      </c>
      <c r="J8">
        <v>2</v>
      </c>
      <c r="K8" s="4" t="s">
        <v>349</v>
      </c>
      <c r="L8" s="4"/>
      <c r="M8" s="38"/>
      <c r="N8" s="4"/>
      <c r="O8" s="4"/>
      <c r="P8" s="4"/>
      <c r="Q8" s="4"/>
      <c r="R8" s="4"/>
      <c r="S8" s="4"/>
      <c r="T8" s="4"/>
      <c r="U8" s="4"/>
      <c r="V8" s="4"/>
      <c r="W8" s="4"/>
      <c r="X8" s="4"/>
      <c r="Y8" s="4"/>
      <c r="Z8" s="4" t="s">
        <v>1291</v>
      </c>
      <c r="AA8" s="4" t="s">
        <v>1368</v>
      </c>
      <c r="AB8" s="4"/>
      <c r="AC8" s="9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row>
    <row r="9" spans="1:58" x14ac:dyDescent="0.2">
      <c r="A9" s="6" t="s">
        <v>1101</v>
      </c>
      <c r="B9" s="4"/>
      <c r="C9" s="4"/>
      <c r="D9" s="5"/>
      <c r="E9" s="5"/>
      <c r="F9" s="5"/>
      <c r="G9" s="5"/>
      <c r="H9" s="5"/>
      <c r="I9" s="25" t="s">
        <v>1128</v>
      </c>
      <c r="J9">
        <v>3</v>
      </c>
      <c r="K9" s="4" t="s">
        <v>253</v>
      </c>
      <c r="L9" s="4"/>
      <c r="M9" s="4"/>
      <c r="N9" s="4"/>
      <c r="O9" s="4"/>
      <c r="P9" s="4"/>
      <c r="Q9" s="4"/>
      <c r="R9" s="4"/>
      <c r="S9" s="4"/>
      <c r="T9" s="4"/>
      <c r="U9" s="4"/>
      <c r="V9" s="4"/>
      <c r="W9" s="4" t="s">
        <v>1797</v>
      </c>
      <c r="X9" s="4">
        <v>2</v>
      </c>
      <c r="Y9" s="4">
        <v>3</v>
      </c>
      <c r="Z9" s="4" t="s">
        <v>1286</v>
      </c>
      <c r="AA9" s="4" t="s">
        <v>1363</v>
      </c>
      <c r="AB9" s="4"/>
      <c r="AC9" s="57">
        <v>1.7269699999999999E-2</v>
      </c>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row>
    <row r="10" spans="1:58" x14ac:dyDescent="0.2">
      <c r="A10" s="24">
        <v>39777</v>
      </c>
      <c r="B10" s="4"/>
      <c r="C10" s="4"/>
      <c r="D10" s="5"/>
      <c r="E10" s="5"/>
      <c r="F10" s="5"/>
      <c r="G10" s="5"/>
      <c r="H10" s="5"/>
      <c r="I10" s="25" t="s">
        <v>1129</v>
      </c>
      <c r="J10">
        <v>3</v>
      </c>
      <c r="K10" s="4" t="s">
        <v>253</v>
      </c>
      <c r="L10" s="4"/>
      <c r="M10" s="4"/>
      <c r="N10" s="4"/>
      <c r="O10" s="4"/>
      <c r="P10" s="4"/>
      <c r="Q10" s="4"/>
      <c r="R10" s="4"/>
      <c r="S10" s="4"/>
      <c r="T10" s="4"/>
      <c r="U10" s="4"/>
      <c r="V10" s="4"/>
      <c r="W10" s="57"/>
      <c r="X10" s="4"/>
      <c r="Y10" s="4"/>
      <c r="Z10" s="4" t="s">
        <v>1287</v>
      </c>
      <c r="AA10" s="4" t="s">
        <v>1364</v>
      </c>
      <c r="AB10" s="4"/>
      <c r="AC10">
        <v>7.1983400000000001E-3</v>
      </c>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row>
    <row r="11" spans="1:58" x14ac:dyDescent="0.2">
      <c r="A11" s="47" t="s">
        <v>110</v>
      </c>
      <c r="B11" s="4"/>
      <c r="C11" s="4"/>
      <c r="D11" s="5"/>
      <c r="E11" s="5"/>
      <c r="F11" s="5"/>
      <c r="G11" s="5"/>
      <c r="H11" s="5"/>
      <c r="I11" s="25" t="s">
        <v>1134</v>
      </c>
      <c r="J11">
        <v>3</v>
      </c>
      <c r="K11" s="4" t="s">
        <v>253</v>
      </c>
      <c r="L11" s="4"/>
      <c r="M11" s="4"/>
      <c r="N11" s="4"/>
      <c r="O11" s="4"/>
      <c r="P11" s="4"/>
      <c r="Q11" s="4"/>
      <c r="R11" s="4"/>
      <c r="S11" s="4"/>
      <c r="T11" s="4"/>
      <c r="U11" s="4"/>
      <c r="V11" s="4"/>
      <c r="W11" s="4"/>
      <c r="X11" s="4"/>
      <c r="Y11" s="4"/>
      <c r="Z11" s="4" t="s">
        <v>1292</v>
      </c>
      <c r="AA11" s="4" t="s">
        <v>1369</v>
      </c>
      <c r="AB11" s="4"/>
      <c r="AC11" s="57">
        <v>1.96414E-2</v>
      </c>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row>
    <row r="12" spans="1:58" x14ac:dyDescent="0.2">
      <c r="A12" s="57"/>
      <c r="B12" s="57"/>
      <c r="C12" s="57"/>
      <c r="D12" s="57"/>
      <c r="E12" s="57"/>
      <c r="F12" s="57"/>
      <c r="G12" s="57"/>
      <c r="H12" s="57"/>
      <c r="I12" s="57" t="s">
        <v>1523</v>
      </c>
      <c r="J12">
        <v>6</v>
      </c>
      <c r="K12" s="57"/>
      <c r="L12" s="57"/>
      <c r="M12" s="57"/>
      <c r="N12" s="57"/>
      <c r="O12" s="57"/>
      <c r="P12" s="57"/>
      <c r="Q12" s="57"/>
      <c r="R12" s="57"/>
      <c r="S12" s="57"/>
      <c r="T12" s="57"/>
      <c r="U12" s="57"/>
      <c r="W12" s="57"/>
      <c r="X12" s="57"/>
      <c r="Y12" s="57"/>
      <c r="Z12" s="57" t="s">
        <v>1551</v>
      </c>
      <c r="AA12" s="57" t="s">
        <v>1565</v>
      </c>
      <c r="AB12" s="4"/>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row>
    <row r="13" spans="1:58" x14ac:dyDescent="0.2">
      <c r="A13" s="4"/>
      <c r="B13" s="4" t="s">
        <v>2188</v>
      </c>
      <c r="C13" s="4">
        <f>119/C2</f>
        <v>7.1482633924817085</v>
      </c>
      <c r="D13" s="5"/>
      <c r="E13" s="5"/>
      <c r="F13" s="5"/>
      <c r="G13" s="5"/>
      <c r="H13" s="5"/>
      <c r="I13" s="25" t="s">
        <v>1135</v>
      </c>
      <c r="J13">
        <v>7</v>
      </c>
      <c r="K13" s="4" t="s">
        <v>349</v>
      </c>
      <c r="L13" s="4"/>
      <c r="M13" s="4"/>
      <c r="N13" s="4"/>
      <c r="O13" s="4"/>
      <c r="P13" s="4"/>
      <c r="Q13" s="4"/>
      <c r="R13" s="4"/>
      <c r="S13" s="4"/>
      <c r="T13" s="4"/>
      <c r="U13" s="4"/>
      <c r="V13" s="95"/>
      <c r="W13" s="4"/>
      <c r="X13" s="4"/>
      <c r="Y13" s="4"/>
      <c r="Z13" s="4" t="s">
        <v>1293</v>
      </c>
      <c r="AA13" s="4" t="s">
        <v>1370</v>
      </c>
      <c r="AB13" s="4"/>
      <c r="AC13" s="9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row>
    <row r="14" spans="1:58" x14ac:dyDescent="0.2">
      <c r="A14" s="57"/>
      <c r="B14" s="57" t="s">
        <v>2192</v>
      </c>
      <c r="C14" s="57">
        <f>AC154/C2</f>
        <v>0.50317511022742278</v>
      </c>
      <c r="D14" s="57"/>
      <c r="E14" s="57"/>
      <c r="F14" s="57"/>
      <c r="G14" s="57"/>
      <c r="H14" s="57"/>
      <c r="I14" s="57" t="s">
        <v>1524</v>
      </c>
      <c r="J14">
        <v>7</v>
      </c>
      <c r="K14" s="57" t="s">
        <v>1693</v>
      </c>
      <c r="L14" s="57"/>
      <c r="M14" s="57"/>
      <c r="N14" s="57"/>
      <c r="O14" s="57"/>
      <c r="P14" s="57"/>
      <c r="Q14" s="57"/>
      <c r="R14" s="57"/>
      <c r="S14" s="57"/>
      <c r="T14" s="57"/>
      <c r="U14" s="57"/>
      <c r="V14">
        <v>0.19574900000000001</v>
      </c>
      <c r="W14" s="57" t="s">
        <v>1796</v>
      </c>
      <c r="X14" s="57">
        <v>13</v>
      </c>
      <c r="Y14" s="57">
        <v>7</v>
      </c>
      <c r="Z14" s="57" t="s">
        <v>1548</v>
      </c>
      <c r="AA14" s="57" t="s">
        <v>1566</v>
      </c>
      <c r="AB14" s="4" t="s">
        <v>1702</v>
      </c>
      <c r="AC14">
        <v>1.9128800000000001E-2</v>
      </c>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row>
    <row r="15" spans="1:58" x14ac:dyDescent="0.2">
      <c r="A15" s="57"/>
      <c r="B15" s="57"/>
      <c r="C15" s="57"/>
      <c r="D15" s="57"/>
      <c r="E15" s="57"/>
      <c r="F15" s="57"/>
      <c r="G15" s="57"/>
      <c r="H15" s="57"/>
      <c r="I15" s="57" t="s">
        <v>1536</v>
      </c>
      <c r="J15">
        <v>7</v>
      </c>
      <c r="K15" s="57" t="s">
        <v>237</v>
      </c>
      <c r="L15" s="57"/>
      <c r="M15" s="57"/>
      <c r="N15" s="57"/>
      <c r="O15" s="57"/>
      <c r="P15" s="57"/>
      <c r="Q15" s="57"/>
      <c r="R15" s="57"/>
      <c r="S15" s="57"/>
      <c r="T15" s="57"/>
      <c r="U15" s="57"/>
      <c r="V15">
        <v>0.31932300000000002</v>
      </c>
      <c r="W15" s="57"/>
      <c r="X15" s="57"/>
      <c r="Y15" s="57"/>
      <c r="Z15" s="57" t="s">
        <v>1577</v>
      </c>
      <c r="AA15" s="57" t="s">
        <v>1588</v>
      </c>
      <c r="AB15" s="4" t="s">
        <v>1702</v>
      </c>
      <c r="AC15">
        <v>2.78867E-2</v>
      </c>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row>
    <row r="16" spans="1:58" x14ac:dyDescent="0.2">
      <c r="A16" s="57"/>
      <c r="B16" s="57"/>
      <c r="C16" s="57"/>
      <c r="D16" s="57"/>
      <c r="E16" s="57"/>
      <c r="F16" s="57"/>
      <c r="G16" s="57"/>
      <c r="H16" s="57"/>
      <c r="I16" s="57" t="s">
        <v>1522</v>
      </c>
      <c r="J16">
        <v>9</v>
      </c>
      <c r="K16" s="57" t="s">
        <v>1693</v>
      </c>
      <c r="L16" s="57"/>
      <c r="M16" s="57"/>
      <c r="N16" s="57"/>
      <c r="O16" s="57"/>
      <c r="P16" s="57"/>
      <c r="Q16" s="57"/>
      <c r="R16" s="57"/>
      <c r="S16" s="57"/>
      <c r="T16" s="57"/>
      <c r="U16" s="57"/>
      <c r="V16">
        <v>0.19314600000000001</v>
      </c>
      <c r="W16" s="57" t="s">
        <v>1791</v>
      </c>
      <c r="X16" s="57">
        <v>14</v>
      </c>
      <c r="Y16" s="57">
        <v>4</v>
      </c>
      <c r="Z16" s="57" t="s">
        <v>1547</v>
      </c>
      <c r="AA16" s="57" t="s">
        <v>1564</v>
      </c>
      <c r="AB16" s="4" t="s">
        <v>1702</v>
      </c>
      <c r="AC16">
        <v>1.57739E-2</v>
      </c>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row>
    <row r="17" spans="1:58" x14ac:dyDescent="0.2">
      <c r="A17" s="4"/>
      <c r="B17" s="4"/>
      <c r="C17" s="4"/>
      <c r="D17" s="5"/>
      <c r="E17" s="5"/>
      <c r="F17" s="5"/>
      <c r="G17" s="5"/>
      <c r="H17" s="5"/>
      <c r="I17" s="25" t="s">
        <v>1136</v>
      </c>
      <c r="J17">
        <v>10</v>
      </c>
      <c r="K17" s="4" t="s">
        <v>237</v>
      </c>
      <c r="L17" s="4"/>
      <c r="M17" s="4"/>
      <c r="N17" s="4"/>
      <c r="O17" s="4"/>
      <c r="P17" s="4"/>
      <c r="Q17" s="4"/>
      <c r="R17" s="4"/>
      <c r="S17" s="4"/>
      <c r="T17" s="4"/>
      <c r="U17" s="4"/>
      <c r="V17">
        <v>0.30909999999999999</v>
      </c>
      <c r="W17" s="4"/>
      <c r="X17" s="4"/>
      <c r="Y17" s="4"/>
      <c r="Z17" s="4" t="s">
        <v>1294</v>
      </c>
      <c r="AA17" s="4" t="s">
        <v>1371</v>
      </c>
      <c r="AB17" s="4" t="s">
        <v>1702</v>
      </c>
      <c r="AC17">
        <v>3.7895900000000003E-2</v>
      </c>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row>
    <row r="18" spans="1:58" x14ac:dyDescent="0.2">
      <c r="A18" s="4"/>
      <c r="B18" s="4"/>
      <c r="C18" s="4"/>
      <c r="D18" s="5"/>
      <c r="E18" s="5"/>
      <c r="F18" s="5"/>
      <c r="G18" s="5"/>
      <c r="H18" s="5"/>
      <c r="I18" s="25" t="s">
        <v>1139</v>
      </c>
      <c r="J18">
        <v>10</v>
      </c>
      <c r="K18" s="4" t="s">
        <v>237</v>
      </c>
      <c r="L18" s="4"/>
      <c r="M18" s="4"/>
      <c r="N18" s="4"/>
      <c r="O18" s="4"/>
      <c r="P18" s="4"/>
      <c r="Q18" s="4"/>
      <c r="R18" s="4"/>
      <c r="S18" s="4"/>
      <c r="T18" s="4"/>
      <c r="U18" s="4"/>
      <c r="V18">
        <v>0.24513099999999999</v>
      </c>
      <c r="W18" s="4"/>
      <c r="X18" s="4"/>
      <c r="Y18" s="4"/>
      <c r="Z18" s="4" t="s">
        <v>1297</v>
      </c>
      <c r="AA18" s="4" t="s">
        <v>1374</v>
      </c>
      <c r="AB18" s="4" t="s">
        <v>1702</v>
      </c>
      <c r="AC18">
        <v>2.0517899999999999E-2</v>
      </c>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row>
    <row r="19" spans="1:58" x14ac:dyDescent="0.2">
      <c r="A19" s="95"/>
      <c r="B19" s="95"/>
      <c r="C19" s="95"/>
      <c r="D19" s="7"/>
      <c r="E19" s="7"/>
      <c r="F19" s="7"/>
      <c r="G19" s="7"/>
      <c r="H19" s="7"/>
      <c r="I19" s="25" t="s">
        <v>1137</v>
      </c>
      <c r="J19">
        <v>12</v>
      </c>
      <c r="K19" s="94" t="s">
        <v>349</v>
      </c>
      <c r="L19" s="95"/>
      <c r="M19" s="95"/>
      <c r="N19" s="95"/>
      <c r="O19" s="95"/>
      <c r="P19" s="95"/>
      <c r="Q19" s="95"/>
      <c r="R19" s="95"/>
      <c r="S19" s="95"/>
      <c r="T19" s="95"/>
      <c r="U19" s="95"/>
      <c r="W19" s="95"/>
      <c r="X19" s="95"/>
      <c r="Y19" s="95"/>
      <c r="Z19" s="4" t="s">
        <v>1295</v>
      </c>
      <c r="AA19" s="4" t="s">
        <v>1372</v>
      </c>
      <c r="AB19" s="94" t="s">
        <v>349</v>
      </c>
      <c r="AD19">
        <v>1.1938300000000001E-2</v>
      </c>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row>
    <row r="20" spans="1:58" x14ac:dyDescent="0.2">
      <c r="I20" s="57" t="s">
        <v>1521</v>
      </c>
      <c r="J20">
        <v>14</v>
      </c>
      <c r="K20" s="3" t="s">
        <v>236</v>
      </c>
      <c r="V20">
        <v>0.78209700000000004</v>
      </c>
      <c r="Z20" s="57" t="s">
        <v>1546</v>
      </c>
      <c r="AA20" s="57" t="s">
        <v>1563</v>
      </c>
      <c r="AB20" s="93" t="s">
        <v>1702</v>
      </c>
      <c r="AC20">
        <v>0.26734200000000002</v>
      </c>
    </row>
    <row r="21" spans="1:58" x14ac:dyDescent="0.2">
      <c r="A21" s="95"/>
      <c r="B21" s="95"/>
      <c r="C21" s="95"/>
      <c r="D21" s="7"/>
      <c r="E21" s="7"/>
      <c r="F21" s="7"/>
      <c r="G21" s="7"/>
      <c r="H21" s="7"/>
      <c r="I21" s="25" t="s">
        <v>1138</v>
      </c>
      <c r="J21">
        <v>16</v>
      </c>
      <c r="K21" s="92" t="s">
        <v>237</v>
      </c>
      <c r="L21" s="95"/>
      <c r="M21" s="95"/>
      <c r="N21" s="95"/>
      <c r="O21" s="95"/>
      <c r="P21" s="95"/>
      <c r="Q21" s="95"/>
      <c r="R21" s="95"/>
      <c r="S21" s="95"/>
      <c r="T21" s="95"/>
      <c r="U21" s="95"/>
      <c r="V21">
        <v>0.33320899999999998</v>
      </c>
      <c r="W21" s="95"/>
      <c r="X21" s="95"/>
      <c r="Y21" s="95"/>
      <c r="Z21" s="4" t="s">
        <v>1296</v>
      </c>
      <c r="AA21" s="4" t="s">
        <v>1373</v>
      </c>
      <c r="AB21" s="93" t="s">
        <v>1702</v>
      </c>
      <c r="AC21">
        <v>2.45597E-2</v>
      </c>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row>
    <row r="22" spans="1:58" x14ac:dyDescent="0.2">
      <c r="I22" s="25" t="s">
        <v>1146</v>
      </c>
      <c r="J22">
        <v>16</v>
      </c>
      <c r="K22" s="3" t="s">
        <v>253</v>
      </c>
      <c r="Z22" s="4" t="s">
        <v>1302</v>
      </c>
      <c r="AA22" s="4" t="s">
        <v>1379</v>
      </c>
      <c r="AB22" s="93" t="s">
        <v>253</v>
      </c>
      <c r="AD22">
        <v>2.3479E-2</v>
      </c>
    </row>
    <row r="23" spans="1:58" x14ac:dyDescent="0.2">
      <c r="I23" s="57" t="s">
        <v>1534</v>
      </c>
      <c r="J23">
        <v>16</v>
      </c>
      <c r="K23" s="3" t="s">
        <v>237</v>
      </c>
      <c r="V23">
        <v>0.24540200000000001</v>
      </c>
      <c r="Z23" s="57" t="s">
        <v>1575</v>
      </c>
      <c r="AA23" s="57" t="s">
        <v>1586</v>
      </c>
      <c r="AB23" s="93" t="s">
        <v>1696</v>
      </c>
      <c r="AD23">
        <v>2.13876E-2</v>
      </c>
    </row>
    <row r="24" spans="1:58" x14ac:dyDescent="0.2">
      <c r="A24" s="95"/>
      <c r="B24" s="95"/>
      <c r="C24" s="95"/>
      <c r="D24" s="7"/>
      <c r="E24" s="7"/>
      <c r="F24" s="7"/>
      <c r="G24" s="7"/>
      <c r="H24" s="7"/>
      <c r="I24" s="25" t="s">
        <v>1140</v>
      </c>
      <c r="J24">
        <v>17</v>
      </c>
      <c r="K24" s="95" t="s">
        <v>237</v>
      </c>
      <c r="L24" s="95"/>
      <c r="M24" s="95"/>
      <c r="N24" s="95"/>
      <c r="O24" s="95"/>
      <c r="P24" s="95"/>
      <c r="Q24" s="95"/>
      <c r="R24" s="95"/>
      <c r="S24" s="95"/>
      <c r="T24" s="95"/>
      <c r="U24" s="95"/>
      <c r="V24">
        <v>0.50177300000000002</v>
      </c>
      <c r="W24" s="95"/>
      <c r="X24" s="95"/>
      <c r="Y24" s="95"/>
      <c r="Z24" s="4" t="s">
        <v>1298</v>
      </c>
      <c r="AA24" s="4" t="s">
        <v>1375</v>
      </c>
      <c r="AB24" s="93" t="s">
        <v>1702</v>
      </c>
      <c r="AC24">
        <v>5.9711800000000002E-2</v>
      </c>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row>
    <row r="25" spans="1:58" x14ac:dyDescent="0.2">
      <c r="I25" s="57" t="s">
        <v>1537</v>
      </c>
      <c r="J25">
        <v>17</v>
      </c>
      <c r="K25" t="s">
        <v>236</v>
      </c>
      <c r="V25">
        <v>0.84101199999999998</v>
      </c>
      <c r="Z25" s="57" t="s">
        <v>1578</v>
      </c>
      <c r="AA25" s="57" t="s">
        <v>1589</v>
      </c>
      <c r="AB25" s="93" t="s">
        <v>1695</v>
      </c>
      <c r="AC25">
        <v>0.166517</v>
      </c>
    </row>
    <row r="26" spans="1:58" x14ac:dyDescent="0.2">
      <c r="I26" s="57" t="s">
        <v>1535</v>
      </c>
      <c r="J26">
        <v>18</v>
      </c>
      <c r="K26" t="s">
        <v>237</v>
      </c>
      <c r="V26">
        <v>0.30560599999999999</v>
      </c>
      <c r="Z26" s="57" t="s">
        <v>1576</v>
      </c>
      <c r="AA26" s="57" t="s">
        <v>1587</v>
      </c>
      <c r="AB26" s="93" t="s">
        <v>1702</v>
      </c>
      <c r="AC26">
        <v>3.4227599999999997E-2</v>
      </c>
    </row>
    <row r="27" spans="1:58" x14ac:dyDescent="0.2">
      <c r="I27" s="57" t="s">
        <v>1518</v>
      </c>
      <c r="J27">
        <v>22</v>
      </c>
      <c r="K27" t="s">
        <v>1693</v>
      </c>
      <c r="V27">
        <v>0.215615</v>
      </c>
      <c r="Z27" s="57" t="s">
        <v>1543</v>
      </c>
      <c r="AA27" s="57" t="s">
        <v>1560</v>
      </c>
      <c r="AB27" s="93" t="s">
        <v>1702</v>
      </c>
      <c r="AC27">
        <v>2.2393099999999999E-2</v>
      </c>
    </row>
    <row r="28" spans="1:58" x14ac:dyDescent="0.2">
      <c r="I28" s="25" t="s">
        <v>1143</v>
      </c>
      <c r="J28">
        <v>23</v>
      </c>
      <c r="K28" s="95" t="s">
        <v>253</v>
      </c>
      <c r="Z28" s="4" t="s">
        <v>1301</v>
      </c>
      <c r="AA28" s="4" t="s">
        <v>1378</v>
      </c>
      <c r="AB28" s="93" t="s">
        <v>253</v>
      </c>
      <c r="AD28">
        <v>3.39058E-2</v>
      </c>
    </row>
    <row r="29" spans="1:58" x14ac:dyDescent="0.2">
      <c r="I29" s="57" t="s">
        <v>1519</v>
      </c>
      <c r="J29">
        <v>23</v>
      </c>
      <c r="K29" t="s">
        <v>236</v>
      </c>
      <c r="V29">
        <v>0.96446799999999999</v>
      </c>
      <c r="Z29" s="57" t="s">
        <v>1544</v>
      </c>
      <c r="AA29" s="57" t="s">
        <v>1561</v>
      </c>
      <c r="AB29" s="93" t="s">
        <v>1695</v>
      </c>
      <c r="AC29">
        <v>8.1514000000000003E-2</v>
      </c>
    </row>
    <row r="30" spans="1:58" x14ac:dyDescent="0.2">
      <c r="I30" s="57" t="s">
        <v>1533</v>
      </c>
      <c r="J30">
        <v>23</v>
      </c>
      <c r="K30" t="s">
        <v>237</v>
      </c>
      <c r="V30">
        <v>0.20912800000000001</v>
      </c>
      <c r="Z30" s="57" t="s">
        <v>1574</v>
      </c>
      <c r="AA30" s="57" t="s">
        <v>1585</v>
      </c>
      <c r="AB30" s="93" t="s">
        <v>1696</v>
      </c>
      <c r="AD30">
        <v>5.2449900000000001E-2</v>
      </c>
    </row>
    <row r="31" spans="1:58" x14ac:dyDescent="0.2">
      <c r="A31" s="95"/>
      <c r="B31" s="95"/>
      <c r="C31" s="95"/>
      <c r="D31" s="7"/>
      <c r="E31" s="7"/>
      <c r="F31" s="7"/>
      <c r="G31" s="7"/>
      <c r="H31" s="7"/>
      <c r="I31" s="25" t="s">
        <v>1141</v>
      </c>
      <c r="J31">
        <v>24</v>
      </c>
      <c r="K31" s="95" t="s">
        <v>237</v>
      </c>
      <c r="L31" s="95"/>
      <c r="M31" s="95"/>
      <c r="N31" s="95"/>
      <c r="O31" s="95"/>
      <c r="P31" s="95"/>
      <c r="Q31" s="95"/>
      <c r="R31" s="95"/>
      <c r="S31" s="95"/>
      <c r="T31" s="95"/>
      <c r="U31" s="95"/>
      <c r="V31">
        <v>0.44986399999999999</v>
      </c>
      <c r="W31" s="95"/>
      <c r="X31" s="95"/>
      <c r="Y31" s="95"/>
      <c r="Z31" s="4" t="s">
        <v>1299</v>
      </c>
      <c r="AA31" s="4" t="s">
        <v>1376</v>
      </c>
      <c r="AB31" s="93" t="s">
        <v>1702</v>
      </c>
      <c r="AC31">
        <v>5.1033599999999998E-2</v>
      </c>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row>
    <row r="32" spans="1:58" x14ac:dyDescent="0.2">
      <c r="I32" s="57" t="s">
        <v>1520</v>
      </c>
      <c r="J32">
        <v>24</v>
      </c>
      <c r="K32" t="s">
        <v>237</v>
      </c>
      <c r="V32">
        <v>0.39603899999999997</v>
      </c>
      <c r="Z32" s="57" t="s">
        <v>1545</v>
      </c>
      <c r="AA32" s="57" t="s">
        <v>1562</v>
      </c>
      <c r="AB32" s="93" t="s">
        <v>342</v>
      </c>
      <c r="AD32">
        <v>2.4810200000000001E-2</v>
      </c>
    </row>
    <row r="33" spans="1:58" x14ac:dyDescent="0.2">
      <c r="I33" s="57" t="s">
        <v>1531</v>
      </c>
      <c r="J33">
        <v>24</v>
      </c>
      <c r="K33" t="s">
        <v>237</v>
      </c>
      <c r="V33">
        <v>0.18427099999999999</v>
      </c>
      <c r="Z33" s="57" t="s">
        <v>1572</v>
      </c>
      <c r="AA33" s="57" t="s">
        <v>1583</v>
      </c>
      <c r="AB33" s="93" t="s">
        <v>1702</v>
      </c>
      <c r="AC33">
        <v>2.9570599999999999E-2</v>
      </c>
    </row>
    <row r="34" spans="1:58" x14ac:dyDescent="0.2">
      <c r="A34" s="95"/>
      <c r="B34" s="95"/>
      <c r="C34" s="95"/>
      <c r="D34" s="7"/>
      <c r="E34" s="7"/>
      <c r="F34" s="7"/>
      <c r="G34" s="7"/>
      <c r="H34" s="7"/>
      <c r="I34" s="25" t="s">
        <v>1142</v>
      </c>
      <c r="J34">
        <v>26</v>
      </c>
      <c r="K34" s="95" t="s">
        <v>237</v>
      </c>
      <c r="L34" s="95"/>
      <c r="M34" s="95"/>
      <c r="N34" s="95"/>
      <c r="O34" s="95"/>
      <c r="P34" s="95"/>
      <c r="Q34" s="95"/>
      <c r="R34" s="95"/>
      <c r="S34" s="95"/>
      <c r="T34" s="95"/>
      <c r="U34" s="95"/>
      <c r="V34">
        <v>0.27038499999999999</v>
      </c>
      <c r="W34" s="95"/>
      <c r="X34" s="95"/>
      <c r="Y34" s="95"/>
      <c r="Z34" s="4" t="s">
        <v>1300</v>
      </c>
      <c r="AA34" s="4" t="s">
        <v>1377</v>
      </c>
      <c r="AB34" s="93" t="s">
        <v>1696</v>
      </c>
      <c r="AD34">
        <v>3.3031100000000001E-2</v>
      </c>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row>
    <row r="35" spans="1:58" x14ac:dyDescent="0.2">
      <c r="I35" s="57" t="s">
        <v>1532</v>
      </c>
      <c r="J35">
        <v>29</v>
      </c>
      <c r="K35" t="s">
        <v>237</v>
      </c>
      <c r="V35">
        <v>0.34706999999999999</v>
      </c>
      <c r="Z35" s="57" t="s">
        <v>1573</v>
      </c>
      <c r="AA35" s="57" t="s">
        <v>1584</v>
      </c>
      <c r="AB35" s="93" t="s">
        <v>1702</v>
      </c>
      <c r="AC35">
        <v>4.5551800000000003E-2</v>
      </c>
    </row>
    <row r="36" spans="1:58" x14ac:dyDescent="0.2">
      <c r="I36" s="25" t="s">
        <v>1145</v>
      </c>
      <c r="J36">
        <v>30</v>
      </c>
      <c r="K36" s="95" t="s">
        <v>237</v>
      </c>
      <c r="V36">
        <v>0.59528000000000003</v>
      </c>
      <c r="W36" t="s">
        <v>1780</v>
      </c>
      <c r="X36">
        <v>31</v>
      </c>
      <c r="Y36">
        <v>11</v>
      </c>
      <c r="Z36" s="4" t="s">
        <v>1443</v>
      </c>
      <c r="AA36" s="4" t="s">
        <v>1444</v>
      </c>
      <c r="AB36" s="93" t="s">
        <v>696</v>
      </c>
      <c r="AC36">
        <v>3.6223999999999999E-2</v>
      </c>
    </row>
    <row r="37" spans="1:58" x14ac:dyDescent="0.2">
      <c r="I37" s="25"/>
      <c r="J37">
        <v>30</v>
      </c>
      <c r="K37" s="95" t="s">
        <v>237</v>
      </c>
      <c r="Z37" s="4" t="s">
        <v>1445</v>
      </c>
      <c r="AA37" s="4" t="s">
        <v>1446</v>
      </c>
      <c r="AB37" s="93" t="s">
        <v>696</v>
      </c>
      <c r="AC37">
        <v>2.0923000000000001E-2</v>
      </c>
    </row>
    <row r="38" spans="1:58" x14ac:dyDescent="0.2">
      <c r="I38" s="25" t="s">
        <v>1144</v>
      </c>
      <c r="J38">
        <v>31</v>
      </c>
      <c r="K38" s="95" t="s">
        <v>237</v>
      </c>
      <c r="V38">
        <v>0.19684399999999999</v>
      </c>
      <c r="Z38" s="4" t="s">
        <v>1439</v>
      </c>
      <c r="AA38" s="4" t="s">
        <v>1440</v>
      </c>
      <c r="AB38" s="93" t="s">
        <v>696</v>
      </c>
      <c r="AC38">
        <v>1.6798899999999999E-2</v>
      </c>
    </row>
    <row r="39" spans="1:58" x14ac:dyDescent="0.2">
      <c r="I39" s="25"/>
      <c r="J39">
        <v>31</v>
      </c>
      <c r="K39" s="95" t="s">
        <v>237</v>
      </c>
      <c r="Z39" s="4" t="s">
        <v>1441</v>
      </c>
      <c r="AA39" s="4" t="s">
        <v>1442</v>
      </c>
      <c r="AB39" s="93" t="s">
        <v>696</v>
      </c>
      <c r="AC39">
        <v>1.78806E-2</v>
      </c>
    </row>
    <row r="40" spans="1:58" x14ac:dyDescent="0.2">
      <c r="I40" s="25" t="s">
        <v>1147</v>
      </c>
      <c r="J40">
        <v>33</v>
      </c>
      <c r="K40" t="s">
        <v>238</v>
      </c>
      <c r="V40">
        <v>0.32279400000000003</v>
      </c>
      <c r="Z40" s="4" t="s">
        <v>1447</v>
      </c>
      <c r="AA40" s="4" t="s">
        <v>1448</v>
      </c>
      <c r="AB40" s="95" t="s">
        <v>1702</v>
      </c>
      <c r="AC40">
        <v>2.77085E-2</v>
      </c>
    </row>
    <row r="41" spans="1:58" x14ac:dyDescent="0.2">
      <c r="I41" s="25"/>
      <c r="J41">
        <v>33</v>
      </c>
      <c r="K41" t="s">
        <v>238</v>
      </c>
      <c r="V41">
        <v>0.43735800000000002</v>
      </c>
      <c r="Z41" s="4" t="s">
        <v>1449</v>
      </c>
      <c r="AA41" s="4" t="s">
        <v>1450</v>
      </c>
      <c r="AB41" s="93" t="s">
        <v>1702</v>
      </c>
      <c r="AC41">
        <v>6.4407000000000006E-2</v>
      </c>
    </row>
    <row r="42" spans="1:58" x14ac:dyDescent="0.2">
      <c r="I42" s="25"/>
      <c r="J42">
        <v>33</v>
      </c>
      <c r="K42" t="s">
        <v>1694</v>
      </c>
      <c r="V42">
        <v>0.14444100000000001</v>
      </c>
      <c r="Z42" s="4" t="s">
        <v>1451</v>
      </c>
      <c r="AA42" s="4" t="s">
        <v>1452</v>
      </c>
      <c r="AB42" s="93" t="s">
        <v>1702</v>
      </c>
      <c r="AC42">
        <v>2.6244900000000002E-2</v>
      </c>
    </row>
    <row r="43" spans="1:58" x14ac:dyDescent="0.2">
      <c r="I43" s="57" t="s">
        <v>1516</v>
      </c>
      <c r="J43">
        <v>33</v>
      </c>
      <c r="Z43" s="57" t="s">
        <v>1550</v>
      </c>
      <c r="AA43" s="57" t="s">
        <v>1558</v>
      </c>
      <c r="AB43" s="97"/>
    </row>
    <row r="44" spans="1:58" x14ac:dyDescent="0.2">
      <c r="I44" s="57" t="s">
        <v>1517</v>
      </c>
      <c r="J44">
        <v>33</v>
      </c>
      <c r="K44" t="s">
        <v>418</v>
      </c>
      <c r="V44">
        <v>0.456428</v>
      </c>
      <c r="Z44" s="57" t="s">
        <v>1542</v>
      </c>
      <c r="AA44" s="57" t="s">
        <v>1559</v>
      </c>
      <c r="AB44" s="93" t="s">
        <v>1702</v>
      </c>
      <c r="AC44">
        <v>3.9561899999999997E-2</v>
      </c>
    </row>
    <row r="45" spans="1:58" x14ac:dyDescent="0.2">
      <c r="I45" s="25" t="s">
        <v>1156</v>
      </c>
      <c r="J45">
        <v>34</v>
      </c>
      <c r="K45" t="s">
        <v>237</v>
      </c>
      <c r="V45">
        <v>0.48146600000000001</v>
      </c>
      <c r="W45" t="s">
        <v>1782</v>
      </c>
      <c r="X45">
        <v>50</v>
      </c>
      <c r="Y45">
        <v>10</v>
      </c>
      <c r="Z45" s="4" t="s">
        <v>1309</v>
      </c>
      <c r="AA45" s="4" t="s">
        <v>1386</v>
      </c>
      <c r="AB45" s="93" t="s">
        <v>1702</v>
      </c>
      <c r="AC45">
        <v>4.7218499999999997E-2</v>
      </c>
    </row>
    <row r="46" spans="1:58" x14ac:dyDescent="0.2">
      <c r="I46" s="25" t="s">
        <v>1157</v>
      </c>
      <c r="J46">
        <v>34</v>
      </c>
      <c r="K46" t="s">
        <v>193</v>
      </c>
      <c r="Z46" s="4" t="s">
        <v>1310</v>
      </c>
      <c r="AA46" s="4" t="s">
        <v>1387</v>
      </c>
      <c r="AB46" s="97"/>
    </row>
    <row r="47" spans="1:58" x14ac:dyDescent="0.2">
      <c r="I47" s="25" t="s">
        <v>1159</v>
      </c>
      <c r="J47">
        <v>34</v>
      </c>
      <c r="K47" t="s">
        <v>236</v>
      </c>
      <c r="V47">
        <v>0.99560899999999997</v>
      </c>
      <c r="Z47" s="4" t="s">
        <v>1311</v>
      </c>
      <c r="AA47" s="4" t="s">
        <v>1388</v>
      </c>
      <c r="AB47" s="95" t="s">
        <v>1695</v>
      </c>
      <c r="AC47">
        <v>0.23657800000000001</v>
      </c>
    </row>
    <row r="48" spans="1:58" x14ac:dyDescent="0.2">
      <c r="I48" s="25" t="s">
        <v>1148</v>
      </c>
      <c r="J48">
        <v>35</v>
      </c>
      <c r="K48" t="s">
        <v>237</v>
      </c>
      <c r="V48">
        <v>0.27957100000000001</v>
      </c>
      <c r="Z48" s="4" t="s">
        <v>1303</v>
      </c>
      <c r="AA48" s="4" t="s">
        <v>1380</v>
      </c>
      <c r="AB48" s="93" t="s">
        <v>1702</v>
      </c>
      <c r="AC48">
        <v>2.2894899999999999E-2</v>
      </c>
    </row>
    <row r="49" spans="9:30" x14ac:dyDescent="0.2">
      <c r="I49" s="57" t="s">
        <v>1515</v>
      </c>
      <c r="J49">
        <v>36</v>
      </c>
      <c r="Z49" s="57" t="s">
        <v>1549</v>
      </c>
      <c r="AA49" s="57" t="s">
        <v>1557</v>
      </c>
      <c r="AB49" s="97"/>
    </row>
    <row r="50" spans="9:30" x14ac:dyDescent="0.2">
      <c r="I50" s="57" t="s">
        <v>1527</v>
      </c>
      <c r="J50">
        <v>36</v>
      </c>
      <c r="K50" t="s">
        <v>237</v>
      </c>
      <c r="V50">
        <v>0.50695400000000002</v>
      </c>
      <c r="Z50" s="57" t="s">
        <v>1594</v>
      </c>
      <c r="AA50" s="57" t="s">
        <v>1592</v>
      </c>
      <c r="AB50" s="93" t="s">
        <v>1702</v>
      </c>
      <c r="AC50">
        <v>0.123276</v>
      </c>
    </row>
    <row r="51" spans="9:30" x14ac:dyDescent="0.2">
      <c r="I51" s="57"/>
      <c r="J51">
        <v>36</v>
      </c>
      <c r="K51" t="s">
        <v>237</v>
      </c>
      <c r="V51">
        <v>0.35887400000000003</v>
      </c>
      <c r="Z51" s="57" t="s">
        <v>1595</v>
      </c>
      <c r="AA51" s="57" t="s">
        <v>1593</v>
      </c>
      <c r="AB51" s="93" t="s">
        <v>1702</v>
      </c>
      <c r="AC51">
        <v>5.6946700000000003E-2</v>
      </c>
    </row>
    <row r="52" spans="9:30" x14ac:dyDescent="0.2">
      <c r="I52" s="57" t="s">
        <v>1528</v>
      </c>
      <c r="J52">
        <v>36</v>
      </c>
      <c r="K52" t="s">
        <v>237</v>
      </c>
      <c r="V52">
        <v>0.58976099999999998</v>
      </c>
      <c r="Z52" s="57" t="s">
        <v>1569</v>
      </c>
      <c r="AA52" s="57" t="s">
        <v>1580</v>
      </c>
      <c r="AB52" s="93" t="s">
        <v>1702</v>
      </c>
      <c r="AC52">
        <v>0.164464</v>
      </c>
    </row>
    <row r="53" spans="9:30" x14ac:dyDescent="0.2">
      <c r="I53" s="25" t="s">
        <v>1158</v>
      </c>
      <c r="J53">
        <v>37</v>
      </c>
      <c r="K53" t="s">
        <v>238</v>
      </c>
      <c r="V53">
        <v>0.28157500000000002</v>
      </c>
      <c r="Z53" s="4" t="s">
        <v>1590</v>
      </c>
      <c r="AA53" s="4" t="s">
        <v>1591</v>
      </c>
      <c r="AB53" s="93" t="s">
        <v>1702</v>
      </c>
      <c r="AC53">
        <v>5.3796999999999998E-2</v>
      </c>
    </row>
    <row r="54" spans="9:30" x14ac:dyDescent="0.2">
      <c r="I54" s="25"/>
      <c r="J54">
        <v>37</v>
      </c>
      <c r="K54" t="s">
        <v>238</v>
      </c>
      <c r="V54">
        <v>0.38053199999999998</v>
      </c>
      <c r="Z54" s="4" t="s">
        <v>1596</v>
      </c>
      <c r="AA54" s="4" t="s">
        <v>1597</v>
      </c>
      <c r="AB54" s="93" t="s">
        <v>1702</v>
      </c>
      <c r="AC54">
        <v>4.3699599999999998E-2</v>
      </c>
    </row>
    <row r="55" spans="9:30" x14ac:dyDescent="0.2">
      <c r="I55" s="57" t="s">
        <v>1514</v>
      </c>
      <c r="J55">
        <v>38</v>
      </c>
      <c r="K55" t="s">
        <v>236</v>
      </c>
      <c r="V55">
        <v>0.96125799999999995</v>
      </c>
      <c r="Z55" s="57" t="s">
        <v>1541</v>
      </c>
      <c r="AA55" s="57" t="s">
        <v>1556</v>
      </c>
      <c r="AB55" s="93" t="s">
        <v>1695</v>
      </c>
      <c r="AC55">
        <v>0.479796</v>
      </c>
    </row>
    <row r="56" spans="9:30" x14ac:dyDescent="0.2">
      <c r="I56" s="57" t="s">
        <v>1529</v>
      </c>
      <c r="J56">
        <v>39</v>
      </c>
      <c r="K56" t="s">
        <v>237</v>
      </c>
      <c r="V56">
        <v>0.28912399999999999</v>
      </c>
      <c r="W56" t="s">
        <v>1793</v>
      </c>
      <c r="X56">
        <v>39</v>
      </c>
      <c r="Y56">
        <v>4</v>
      </c>
      <c r="Z56" s="57" t="s">
        <v>1570</v>
      </c>
      <c r="AA56" s="57" t="s">
        <v>1581</v>
      </c>
      <c r="AB56" s="93" t="s">
        <v>1702</v>
      </c>
      <c r="AC56">
        <v>3.62332E-2</v>
      </c>
    </row>
    <row r="57" spans="9:30" x14ac:dyDescent="0.2">
      <c r="I57" s="25" t="s">
        <v>1149</v>
      </c>
      <c r="J57">
        <v>41</v>
      </c>
      <c r="K57" t="s">
        <v>237</v>
      </c>
      <c r="V57">
        <v>0.23640900000000001</v>
      </c>
      <c r="Z57" s="4" t="s">
        <v>1304</v>
      </c>
      <c r="AA57" s="4" t="s">
        <v>1381</v>
      </c>
      <c r="AB57" s="93" t="s">
        <v>1702</v>
      </c>
      <c r="AC57">
        <v>4.8734300000000001E-2</v>
      </c>
    </row>
    <row r="58" spans="9:30" x14ac:dyDescent="0.2">
      <c r="I58" s="57" t="s">
        <v>1526</v>
      </c>
      <c r="J58">
        <v>43</v>
      </c>
      <c r="K58" t="s">
        <v>237</v>
      </c>
      <c r="V58">
        <v>0.24978</v>
      </c>
      <c r="W58" t="s">
        <v>1792</v>
      </c>
      <c r="X58">
        <v>44</v>
      </c>
      <c r="Y58">
        <v>5</v>
      </c>
      <c r="Z58" s="57" t="s">
        <v>1568</v>
      </c>
      <c r="AA58" s="57" t="s">
        <v>1579</v>
      </c>
      <c r="AB58" s="93" t="s">
        <v>1702</v>
      </c>
      <c r="AC58">
        <v>3.5458400000000001E-2</v>
      </c>
    </row>
    <row r="59" spans="9:30" x14ac:dyDescent="0.2">
      <c r="I59" s="57" t="s">
        <v>1530</v>
      </c>
      <c r="J59">
        <v>44</v>
      </c>
      <c r="K59" t="s">
        <v>237</v>
      </c>
      <c r="V59">
        <v>0.49771300000000002</v>
      </c>
      <c r="W59" t="s">
        <v>1794</v>
      </c>
      <c r="X59">
        <v>66</v>
      </c>
      <c r="Y59">
        <v>6</v>
      </c>
      <c r="Z59" s="57" t="s">
        <v>1571</v>
      </c>
      <c r="AA59" s="57" t="s">
        <v>1582</v>
      </c>
      <c r="AB59" s="93" t="s">
        <v>1702</v>
      </c>
      <c r="AC59">
        <v>1.58967E-2</v>
      </c>
    </row>
    <row r="60" spans="9:30" x14ac:dyDescent="0.2">
      <c r="I60" s="25" t="s">
        <v>1155</v>
      </c>
      <c r="J60">
        <v>47</v>
      </c>
      <c r="K60" t="s">
        <v>521</v>
      </c>
      <c r="V60">
        <v>0.86306300000000002</v>
      </c>
      <c r="Z60" s="4" t="s">
        <v>1457</v>
      </c>
      <c r="AA60" s="4" t="s">
        <v>1458</v>
      </c>
      <c r="AB60" s="93" t="s">
        <v>1702</v>
      </c>
      <c r="AC60">
        <v>4.2179300000000003E-2</v>
      </c>
    </row>
    <row r="61" spans="9:30" x14ac:dyDescent="0.2">
      <c r="I61" s="25"/>
      <c r="J61">
        <v>47</v>
      </c>
      <c r="K61" t="s">
        <v>238</v>
      </c>
      <c r="V61">
        <v>0.202074</v>
      </c>
      <c r="Z61" s="4" t="s">
        <v>1460</v>
      </c>
      <c r="AA61" s="4" t="s">
        <v>1459</v>
      </c>
      <c r="AB61" s="93" t="s">
        <v>1702</v>
      </c>
      <c r="AC61">
        <v>2.6127399999999999E-2</v>
      </c>
    </row>
    <row r="62" spans="9:30" x14ac:dyDescent="0.2">
      <c r="I62" s="57" t="s">
        <v>1513</v>
      </c>
      <c r="J62">
        <v>47</v>
      </c>
      <c r="K62" t="s">
        <v>237</v>
      </c>
      <c r="V62">
        <v>0.24182500000000001</v>
      </c>
      <c r="Z62" s="57" t="s">
        <v>1540</v>
      </c>
      <c r="AA62" s="57" t="s">
        <v>1555</v>
      </c>
      <c r="AB62" s="93" t="s">
        <v>1702</v>
      </c>
      <c r="AC62">
        <v>3.9196300000000003E-2</v>
      </c>
    </row>
    <row r="63" spans="9:30" x14ac:dyDescent="0.2">
      <c r="I63" s="57" t="s">
        <v>1512</v>
      </c>
      <c r="J63">
        <v>49</v>
      </c>
      <c r="K63" t="s">
        <v>237</v>
      </c>
      <c r="V63">
        <v>0.39800799999999997</v>
      </c>
      <c r="Z63" s="57" t="s">
        <v>1539</v>
      </c>
      <c r="AA63" s="57" t="s">
        <v>1554</v>
      </c>
      <c r="AB63" s="93" t="s">
        <v>1702</v>
      </c>
      <c r="AC63">
        <v>4.1922099999999997E-2</v>
      </c>
    </row>
    <row r="64" spans="9:30" x14ac:dyDescent="0.2">
      <c r="I64" s="25" t="s">
        <v>1152</v>
      </c>
      <c r="J64">
        <v>51</v>
      </c>
      <c r="K64" t="s">
        <v>237</v>
      </c>
      <c r="V64">
        <v>0.237651</v>
      </c>
      <c r="Z64" s="4" t="s">
        <v>1306</v>
      </c>
      <c r="AA64" s="4" t="s">
        <v>1383</v>
      </c>
      <c r="AB64" s="93" t="s">
        <v>1696</v>
      </c>
      <c r="AD64">
        <v>3.6333900000000002E-2</v>
      </c>
    </row>
    <row r="65" spans="9:29" x14ac:dyDescent="0.2">
      <c r="I65" s="25" t="s">
        <v>1150</v>
      </c>
      <c r="J65">
        <v>52</v>
      </c>
      <c r="K65" t="s">
        <v>237</v>
      </c>
      <c r="V65">
        <v>0.28351799999999999</v>
      </c>
      <c r="W65" t="s">
        <v>1760</v>
      </c>
      <c r="X65">
        <v>64</v>
      </c>
      <c r="Y65">
        <v>6</v>
      </c>
      <c r="Z65" s="4" t="s">
        <v>1305</v>
      </c>
      <c r="AA65" s="4" t="s">
        <v>1382</v>
      </c>
      <c r="AB65" s="93" t="s">
        <v>1702</v>
      </c>
      <c r="AC65">
        <v>3.7130099999999999E-2</v>
      </c>
    </row>
    <row r="66" spans="9:29" x14ac:dyDescent="0.2">
      <c r="I66" s="25"/>
      <c r="J66">
        <v>52</v>
      </c>
      <c r="W66" t="s">
        <v>1781</v>
      </c>
      <c r="X66">
        <v>47</v>
      </c>
      <c r="Y66">
        <v>4</v>
      </c>
      <c r="Z66" s="4"/>
      <c r="AA66" s="4"/>
      <c r="AB66" s="93"/>
    </row>
    <row r="67" spans="9:29" x14ac:dyDescent="0.2">
      <c r="I67" s="25" t="s">
        <v>1151</v>
      </c>
      <c r="J67">
        <v>57</v>
      </c>
      <c r="K67" t="s">
        <v>238</v>
      </c>
      <c r="V67">
        <v>0.28063199999999999</v>
      </c>
      <c r="W67" t="s">
        <v>1761</v>
      </c>
      <c r="X67">
        <v>73</v>
      </c>
      <c r="Y67">
        <v>4</v>
      </c>
      <c r="Z67" s="4" t="s">
        <v>1453</v>
      </c>
      <c r="AA67" s="4" t="s">
        <v>1454</v>
      </c>
      <c r="AB67" s="93" t="s">
        <v>1702</v>
      </c>
      <c r="AC67">
        <v>4.8149400000000002E-2</v>
      </c>
    </row>
    <row r="68" spans="9:29" x14ac:dyDescent="0.2">
      <c r="I68" s="25"/>
      <c r="J68">
        <v>57</v>
      </c>
      <c r="K68" t="s">
        <v>238</v>
      </c>
      <c r="V68">
        <v>0.317774</v>
      </c>
      <c r="W68" t="s">
        <v>1762</v>
      </c>
      <c r="X68">
        <v>71</v>
      </c>
      <c r="Y68">
        <v>6</v>
      </c>
      <c r="Z68" s="4" t="s">
        <v>1456</v>
      </c>
      <c r="AA68" s="4" t="s">
        <v>1455</v>
      </c>
      <c r="AB68" s="93" t="s">
        <v>1702</v>
      </c>
      <c r="AC68">
        <v>3.7797600000000001E-2</v>
      </c>
    </row>
    <row r="69" spans="9:29" x14ac:dyDescent="0.2">
      <c r="I69" s="25" t="s">
        <v>1153</v>
      </c>
      <c r="J69">
        <v>57</v>
      </c>
      <c r="K69" t="s">
        <v>236</v>
      </c>
      <c r="V69">
        <v>1.1110800000000001</v>
      </c>
      <c r="Z69" s="4" t="s">
        <v>1307</v>
      </c>
      <c r="AA69" s="4" t="s">
        <v>1384</v>
      </c>
      <c r="AB69" s="93" t="s">
        <v>1695</v>
      </c>
      <c r="AC69">
        <v>0.166328</v>
      </c>
    </row>
    <row r="70" spans="9:29" x14ac:dyDescent="0.2">
      <c r="I70" s="25" t="s">
        <v>1154</v>
      </c>
      <c r="J70">
        <v>59</v>
      </c>
      <c r="Z70" s="4" t="s">
        <v>1308</v>
      </c>
      <c r="AA70" s="4" t="s">
        <v>1385</v>
      </c>
      <c r="AB70" s="93" t="s">
        <v>1759</v>
      </c>
    </row>
    <row r="71" spans="9:29" x14ac:dyDescent="0.2">
      <c r="I71" s="25" t="s">
        <v>1160</v>
      </c>
      <c r="J71">
        <v>60</v>
      </c>
      <c r="K71" t="s">
        <v>237</v>
      </c>
      <c r="V71">
        <v>0.53041899999999997</v>
      </c>
      <c r="Z71" s="4" t="s">
        <v>1312</v>
      </c>
      <c r="AA71" s="4" t="s">
        <v>1389</v>
      </c>
      <c r="AB71" s="93" t="s">
        <v>1702</v>
      </c>
      <c r="AC71">
        <v>2.77922E-2</v>
      </c>
    </row>
    <row r="72" spans="9:29" x14ac:dyDescent="0.2">
      <c r="I72" s="25" t="s">
        <v>1165</v>
      </c>
      <c r="J72">
        <v>63</v>
      </c>
      <c r="K72" t="s">
        <v>237</v>
      </c>
      <c r="V72">
        <v>0.51090400000000002</v>
      </c>
      <c r="Z72" s="4" t="s">
        <v>1317</v>
      </c>
      <c r="AA72" s="4" t="s">
        <v>1394</v>
      </c>
      <c r="AB72" s="93" t="s">
        <v>1702</v>
      </c>
      <c r="AC72">
        <v>6.7578399999999997E-2</v>
      </c>
    </row>
    <row r="73" spans="9:29" x14ac:dyDescent="0.2">
      <c r="I73" s="57" t="s">
        <v>1511</v>
      </c>
      <c r="J73">
        <v>65</v>
      </c>
      <c r="K73" t="s">
        <v>237</v>
      </c>
      <c r="V73">
        <v>0.379413</v>
      </c>
      <c r="W73" t="s">
        <v>1795</v>
      </c>
      <c r="X73">
        <v>36</v>
      </c>
      <c r="Y73">
        <v>5</v>
      </c>
      <c r="Z73" s="57" t="s">
        <v>1538</v>
      </c>
      <c r="AA73" s="57" t="s">
        <v>1553</v>
      </c>
      <c r="AB73" s="93" t="s">
        <v>1702</v>
      </c>
      <c r="AC73">
        <v>4.3564499999999999E-2</v>
      </c>
    </row>
    <row r="74" spans="9:29" x14ac:dyDescent="0.2">
      <c r="I74" s="25" t="s">
        <v>1281</v>
      </c>
      <c r="J74">
        <v>67</v>
      </c>
      <c r="K74" t="s">
        <v>236</v>
      </c>
      <c r="V74">
        <v>0.65138700000000005</v>
      </c>
      <c r="Z74" s="4" t="s">
        <v>1360</v>
      </c>
      <c r="AA74" s="4" t="s">
        <v>1437</v>
      </c>
      <c r="AB74" s="93" t="s">
        <v>1702</v>
      </c>
      <c r="AC74">
        <v>1.83E-2</v>
      </c>
    </row>
    <row r="75" spans="9:29" x14ac:dyDescent="0.2">
      <c r="I75" s="25" t="s">
        <v>1161</v>
      </c>
      <c r="J75">
        <v>74</v>
      </c>
      <c r="K75" t="s">
        <v>237</v>
      </c>
      <c r="V75">
        <v>0.42521199999999998</v>
      </c>
      <c r="Z75" s="4" t="s">
        <v>1313</v>
      </c>
      <c r="AA75" s="4" t="s">
        <v>1390</v>
      </c>
      <c r="AB75" s="93" t="s">
        <v>1702</v>
      </c>
      <c r="AC75">
        <v>5.4765099999999997E-2</v>
      </c>
    </row>
    <row r="76" spans="9:29" x14ac:dyDescent="0.2">
      <c r="I76" s="25" t="s">
        <v>1163</v>
      </c>
      <c r="J76">
        <v>74</v>
      </c>
      <c r="Z76" s="4" t="s">
        <v>1315</v>
      </c>
      <c r="AA76" s="4" t="s">
        <v>1392</v>
      </c>
      <c r="AB76" s="97"/>
    </row>
    <row r="77" spans="9:29" x14ac:dyDescent="0.2">
      <c r="I77" s="25" t="s">
        <v>1169</v>
      </c>
      <c r="J77">
        <v>76</v>
      </c>
      <c r="K77" t="s">
        <v>1694</v>
      </c>
      <c r="V77">
        <v>0.28959000000000001</v>
      </c>
      <c r="Z77" s="4" t="s">
        <v>1746</v>
      </c>
      <c r="AA77" s="4" t="s">
        <v>1747</v>
      </c>
      <c r="AB77" s="93" t="s">
        <v>1702</v>
      </c>
      <c r="AC77">
        <v>3.2693600000000003E-2</v>
      </c>
    </row>
    <row r="78" spans="9:29" x14ac:dyDescent="0.2">
      <c r="I78" s="25"/>
      <c r="J78">
        <v>76</v>
      </c>
      <c r="K78" t="s">
        <v>238</v>
      </c>
      <c r="V78">
        <v>0.24286099999999999</v>
      </c>
      <c r="Z78" s="4" t="s">
        <v>1749</v>
      </c>
      <c r="AA78" s="4" t="s">
        <v>1748</v>
      </c>
      <c r="AB78" s="93" t="s">
        <v>1702</v>
      </c>
      <c r="AC78">
        <v>2.0181399999999999E-2</v>
      </c>
    </row>
    <row r="79" spans="9:29" x14ac:dyDescent="0.2">
      <c r="I79" s="25" t="s">
        <v>1162</v>
      </c>
      <c r="J79">
        <v>77</v>
      </c>
      <c r="Z79" s="4" t="s">
        <v>1314</v>
      </c>
      <c r="AA79" s="4" t="s">
        <v>1391</v>
      </c>
      <c r="AB79" s="93"/>
    </row>
    <row r="80" spans="9:29" x14ac:dyDescent="0.2">
      <c r="I80" s="25" t="s">
        <v>1173</v>
      </c>
      <c r="J80">
        <v>77</v>
      </c>
      <c r="K80" t="s">
        <v>238</v>
      </c>
      <c r="V80">
        <v>0.17569799999999999</v>
      </c>
      <c r="W80" t="s">
        <v>1785</v>
      </c>
      <c r="X80">
        <v>98</v>
      </c>
      <c r="Y80">
        <v>4</v>
      </c>
      <c r="Z80" s="4" t="s">
        <v>1465</v>
      </c>
      <c r="AA80" s="4" t="s">
        <v>1466</v>
      </c>
      <c r="AB80" s="93" t="s">
        <v>1702</v>
      </c>
      <c r="AC80">
        <v>3.9101299999999999E-2</v>
      </c>
    </row>
    <row r="81" spans="9:30" x14ac:dyDescent="0.2">
      <c r="I81" s="25"/>
      <c r="J81">
        <v>77</v>
      </c>
      <c r="K81" t="s">
        <v>238</v>
      </c>
      <c r="V81">
        <v>0.29866799999999999</v>
      </c>
      <c r="Z81" s="4" t="s">
        <v>1467</v>
      </c>
      <c r="AA81" s="4" t="s">
        <v>1468</v>
      </c>
      <c r="AB81" s="93" t="s">
        <v>1702</v>
      </c>
      <c r="AC81">
        <v>3.0473699999999999E-2</v>
      </c>
    </row>
    <row r="82" spans="9:30" x14ac:dyDescent="0.2">
      <c r="I82" s="25" t="s">
        <v>1168</v>
      </c>
      <c r="J82">
        <v>79</v>
      </c>
      <c r="K82" t="s">
        <v>236</v>
      </c>
      <c r="V82">
        <v>0.92624200000000001</v>
      </c>
      <c r="W82" t="s">
        <v>1764</v>
      </c>
      <c r="X82">
        <v>77</v>
      </c>
      <c r="Y82">
        <v>11</v>
      </c>
      <c r="Z82" s="4" t="s">
        <v>1320</v>
      </c>
      <c r="AA82" s="4" t="s">
        <v>1397</v>
      </c>
      <c r="AB82" s="93" t="s">
        <v>1695</v>
      </c>
      <c r="AC82">
        <v>0.45027699999999998</v>
      </c>
    </row>
    <row r="83" spans="9:30" x14ac:dyDescent="0.2">
      <c r="I83" s="25" t="s">
        <v>1166</v>
      </c>
      <c r="J83">
        <v>81</v>
      </c>
      <c r="K83" t="s">
        <v>237</v>
      </c>
      <c r="V83">
        <v>0.30866199999999999</v>
      </c>
      <c r="Z83" s="4" t="s">
        <v>1318</v>
      </c>
      <c r="AA83" s="4" t="s">
        <v>1395</v>
      </c>
      <c r="AB83" s="93" t="s">
        <v>1702</v>
      </c>
      <c r="AC83">
        <v>4.2294699999999998E-2</v>
      </c>
    </row>
    <row r="84" spans="9:30" x14ac:dyDescent="0.2">
      <c r="I84" s="25" t="s">
        <v>1164</v>
      </c>
      <c r="J84">
        <v>85</v>
      </c>
      <c r="K84" t="s">
        <v>237</v>
      </c>
      <c r="V84">
        <v>0.53095099999999995</v>
      </c>
      <c r="Z84" s="4" t="s">
        <v>1316</v>
      </c>
      <c r="AA84" s="4" t="s">
        <v>1393</v>
      </c>
      <c r="AB84" s="93" t="s">
        <v>1702</v>
      </c>
      <c r="AC84">
        <v>0.13225000000000001</v>
      </c>
    </row>
    <row r="85" spans="9:30" x14ac:dyDescent="0.2">
      <c r="I85" s="25" t="s">
        <v>1170</v>
      </c>
      <c r="J85">
        <v>85</v>
      </c>
      <c r="K85" t="s">
        <v>237</v>
      </c>
      <c r="V85">
        <v>0.31775999999999999</v>
      </c>
      <c r="Z85" s="4" t="s">
        <v>1321</v>
      </c>
      <c r="AA85" s="4" t="s">
        <v>1398</v>
      </c>
      <c r="AB85" s="93" t="s">
        <v>1702</v>
      </c>
      <c r="AC85">
        <v>5.7395700000000001E-2</v>
      </c>
    </row>
    <row r="86" spans="9:30" x14ac:dyDescent="0.2">
      <c r="I86" s="25" t="s">
        <v>1174</v>
      </c>
      <c r="J86">
        <v>86</v>
      </c>
      <c r="K86" t="s">
        <v>237</v>
      </c>
      <c r="V86">
        <v>0.45707199999999998</v>
      </c>
      <c r="Z86" s="4" t="s">
        <v>1323</v>
      </c>
      <c r="AA86" s="4" t="s">
        <v>1400</v>
      </c>
      <c r="AB86" s="93" t="s">
        <v>1750</v>
      </c>
      <c r="AD86">
        <v>3.7017300000000003E-2</v>
      </c>
    </row>
    <row r="87" spans="9:30" x14ac:dyDescent="0.2">
      <c r="I87" s="25" t="s">
        <v>1175</v>
      </c>
      <c r="J87">
        <v>87</v>
      </c>
      <c r="K87" t="s">
        <v>237</v>
      </c>
      <c r="V87">
        <v>0.48527199999999998</v>
      </c>
      <c r="Z87" s="4" t="s">
        <v>1324</v>
      </c>
      <c r="AA87" s="4" t="s">
        <v>1401</v>
      </c>
      <c r="AB87" s="93" t="s">
        <v>1702</v>
      </c>
      <c r="AC87">
        <v>5.9468800000000002E-2</v>
      </c>
    </row>
    <row r="88" spans="9:30" x14ac:dyDescent="0.2">
      <c r="I88" s="25" t="s">
        <v>1167</v>
      </c>
      <c r="J88">
        <v>89</v>
      </c>
      <c r="K88" t="s">
        <v>236</v>
      </c>
      <c r="V88">
        <v>0.28458600000000001</v>
      </c>
      <c r="W88" t="s">
        <v>1763</v>
      </c>
      <c r="X88">
        <v>88</v>
      </c>
      <c r="Y88">
        <v>6</v>
      </c>
      <c r="Z88" s="4" t="s">
        <v>1319</v>
      </c>
      <c r="AA88" s="4" t="s">
        <v>1396</v>
      </c>
      <c r="AB88" s="93" t="s">
        <v>1695</v>
      </c>
      <c r="AC88">
        <v>3.2462699999999997E-2</v>
      </c>
    </row>
    <row r="89" spans="9:30" x14ac:dyDescent="0.2">
      <c r="I89" s="25"/>
      <c r="J89">
        <v>89</v>
      </c>
      <c r="W89" t="s">
        <v>1783</v>
      </c>
      <c r="X89">
        <v>91</v>
      </c>
      <c r="Y89">
        <v>12</v>
      </c>
      <c r="Z89" s="4"/>
      <c r="AA89" s="4"/>
      <c r="AB89" s="93"/>
    </row>
    <row r="90" spans="9:30" x14ac:dyDescent="0.2">
      <c r="I90" s="25" t="s">
        <v>1171</v>
      </c>
      <c r="J90">
        <v>97</v>
      </c>
      <c r="K90" t="s">
        <v>238</v>
      </c>
      <c r="V90">
        <v>0.191633</v>
      </c>
      <c r="W90" t="s">
        <v>1784</v>
      </c>
      <c r="X90">
        <v>93</v>
      </c>
      <c r="Y90">
        <v>20</v>
      </c>
      <c r="Z90" s="4" t="s">
        <v>1461</v>
      </c>
      <c r="AA90" s="4" t="s">
        <v>1462</v>
      </c>
      <c r="AB90" s="93" t="s">
        <v>1702</v>
      </c>
      <c r="AC90">
        <v>1.7997800000000001E-2</v>
      </c>
    </row>
    <row r="91" spans="9:30" x14ac:dyDescent="0.2">
      <c r="I91" s="25"/>
      <c r="J91">
        <v>97</v>
      </c>
      <c r="K91" t="s">
        <v>238</v>
      </c>
      <c r="V91">
        <v>0.42520400000000003</v>
      </c>
      <c r="Z91" s="4" t="s">
        <v>1463</v>
      </c>
      <c r="AA91" s="4" t="s">
        <v>1464</v>
      </c>
      <c r="AB91" s="93" t="s">
        <v>1702</v>
      </c>
      <c r="AC91">
        <v>3.8141300000000003E-2</v>
      </c>
    </row>
    <row r="92" spans="9:30" x14ac:dyDescent="0.2">
      <c r="I92" s="25" t="s">
        <v>1172</v>
      </c>
      <c r="J92">
        <v>98</v>
      </c>
      <c r="K92" t="s">
        <v>237</v>
      </c>
      <c r="V92">
        <v>0.26036700000000002</v>
      </c>
      <c r="Z92" s="4" t="s">
        <v>1322</v>
      </c>
      <c r="AA92" s="4" t="s">
        <v>1399</v>
      </c>
      <c r="AB92" s="93" t="s">
        <v>1702</v>
      </c>
      <c r="AC92">
        <v>3.8329200000000001E-2</v>
      </c>
    </row>
    <row r="93" spans="9:30" x14ac:dyDescent="0.2">
      <c r="I93" s="25" t="s">
        <v>1235</v>
      </c>
      <c r="J93">
        <v>98</v>
      </c>
      <c r="K93" t="s">
        <v>237</v>
      </c>
      <c r="V93">
        <v>0.212807</v>
      </c>
      <c r="Z93" s="4" t="s">
        <v>1325</v>
      </c>
      <c r="AA93" s="4" t="s">
        <v>1402</v>
      </c>
      <c r="AB93" s="93" t="s">
        <v>1702</v>
      </c>
      <c r="AC93">
        <v>2.6484500000000001E-2</v>
      </c>
    </row>
    <row r="94" spans="9:30" x14ac:dyDescent="0.2">
      <c r="I94" s="25" t="s">
        <v>1236</v>
      </c>
      <c r="J94">
        <v>104</v>
      </c>
      <c r="K94" t="s">
        <v>236</v>
      </c>
      <c r="V94">
        <v>0.83931900000000004</v>
      </c>
      <c r="Z94" s="4" t="s">
        <v>1326</v>
      </c>
      <c r="AA94" s="4" t="s">
        <v>1403</v>
      </c>
      <c r="AB94" s="93" t="s">
        <v>1695</v>
      </c>
      <c r="AC94">
        <v>0.264432</v>
      </c>
    </row>
    <row r="95" spans="9:30" x14ac:dyDescent="0.2">
      <c r="I95" s="25" t="s">
        <v>1264</v>
      </c>
      <c r="J95">
        <v>105</v>
      </c>
      <c r="K95" t="s">
        <v>237</v>
      </c>
      <c r="V95">
        <v>0.25814999999999999</v>
      </c>
      <c r="Z95" s="4" t="s">
        <v>1349</v>
      </c>
      <c r="AA95" s="4" t="s">
        <v>1426</v>
      </c>
      <c r="AB95" s="93" t="s">
        <v>1702</v>
      </c>
      <c r="AC95">
        <v>2.19975E-2</v>
      </c>
    </row>
    <row r="96" spans="9:30" x14ac:dyDescent="0.2">
      <c r="I96" s="25" t="s">
        <v>1237</v>
      </c>
      <c r="J96">
        <v>107</v>
      </c>
      <c r="K96" t="s">
        <v>237</v>
      </c>
      <c r="V96">
        <v>0.38286999999999999</v>
      </c>
      <c r="Z96" s="4" t="s">
        <v>1327</v>
      </c>
      <c r="AA96" s="4" t="s">
        <v>1404</v>
      </c>
      <c r="AB96" s="93" t="s">
        <v>1702</v>
      </c>
      <c r="AC96">
        <v>3.4548599999999999E-2</v>
      </c>
    </row>
    <row r="97" spans="9:29" x14ac:dyDescent="0.2">
      <c r="I97" s="25" t="s">
        <v>1265</v>
      </c>
      <c r="J97">
        <v>108</v>
      </c>
      <c r="K97" t="s">
        <v>238</v>
      </c>
      <c r="V97">
        <v>0.243592</v>
      </c>
      <c r="W97" t="s">
        <v>1771</v>
      </c>
      <c r="X97">
        <v>115</v>
      </c>
      <c r="Y97">
        <v>5</v>
      </c>
      <c r="Z97" s="4" t="s">
        <v>1489</v>
      </c>
      <c r="AA97" s="4" t="s">
        <v>1490</v>
      </c>
      <c r="AB97" s="93" t="s">
        <v>1702</v>
      </c>
      <c r="AC97">
        <v>7.4195299999999997E-3</v>
      </c>
    </row>
    <row r="98" spans="9:29" x14ac:dyDescent="0.2">
      <c r="I98" s="25"/>
      <c r="J98">
        <v>108</v>
      </c>
      <c r="K98" t="s">
        <v>238</v>
      </c>
      <c r="V98">
        <v>0.26450000000000001</v>
      </c>
      <c r="Z98" s="4" t="s">
        <v>1495</v>
      </c>
      <c r="AA98" s="4" t="s">
        <v>1496</v>
      </c>
      <c r="AB98" s="93" t="s">
        <v>1702</v>
      </c>
      <c r="AC98">
        <v>2.33019E-2</v>
      </c>
    </row>
    <row r="99" spans="9:29" x14ac:dyDescent="0.2">
      <c r="I99" s="25" t="s">
        <v>1238</v>
      </c>
      <c r="J99">
        <v>109</v>
      </c>
      <c r="K99" t="s">
        <v>237</v>
      </c>
      <c r="V99">
        <v>0.47531699999999999</v>
      </c>
      <c r="W99" t="s">
        <v>1786</v>
      </c>
      <c r="X99">
        <v>111</v>
      </c>
      <c r="Y99">
        <v>13</v>
      </c>
      <c r="Z99" s="4" t="s">
        <v>1328</v>
      </c>
      <c r="AA99" s="4" t="s">
        <v>1405</v>
      </c>
      <c r="AB99" s="93" t="s">
        <v>1702</v>
      </c>
      <c r="AC99">
        <v>5.9653900000000003E-2</v>
      </c>
    </row>
    <row r="100" spans="9:29" x14ac:dyDescent="0.2">
      <c r="I100" s="25" t="s">
        <v>1239</v>
      </c>
      <c r="J100">
        <v>112</v>
      </c>
      <c r="K100" t="s">
        <v>238</v>
      </c>
      <c r="V100">
        <v>0.58174499999999996</v>
      </c>
      <c r="Z100" s="4" t="s">
        <v>1469</v>
      </c>
      <c r="AA100" s="4" t="s">
        <v>1470</v>
      </c>
      <c r="AB100" s="93" t="s">
        <v>1702</v>
      </c>
      <c r="AC100">
        <v>4.7768999999999999E-2</v>
      </c>
    </row>
    <row r="101" spans="9:29" x14ac:dyDescent="0.2">
      <c r="I101" s="25"/>
      <c r="J101">
        <v>112</v>
      </c>
      <c r="K101" t="s">
        <v>238</v>
      </c>
      <c r="V101">
        <v>0.38011600000000001</v>
      </c>
      <c r="Z101" s="4" t="s">
        <v>1471</v>
      </c>
      <c r="AA101" s="4" t="s">
        <v>1472</v>
      </c>
      <c r="AB101" s="93" t="s">
        <v>1702</v>
      </c>
      <c r="AC101">
        <v>2.8202499999999998E-2</v>
      </c>
    </row>
    <row r="102" spans="9:29" x14ac:dyDescent="0.2">
      <c r="I102" s="25" t="s">
        <v>1240</v>
      </c>
      <c r="J102">
        <v>119</v>
      </c>
      <c r="K102" t="s">
        <v>237</v>
      </c>
      <c r="V102">
        <v>0.25197999999999998</v>
      </c>
      <c r="W102" t="s">
        <v>1787</v>
      </c>
      <c r="X102">
        <v>116</v>
      </c>
      <c r="Y102">
        <v>4</v>
      </c>
      <c r="Z102" s="4" t="s">
        <v>1329</v>
      </c>
      <c r="AA102" s="4" t="s">
        <v>1406</v>
      </c>
      <c r="AB102" s="93" t="s">
        <v>1702</v>
      </c>
      <c r="AC102">
        <v>2.0852300000000001E-2</v>
      </c>
    </row>
    <row r="103" spans="9:29" x14ac:dyDescent="0.2">
      <c r="I103" s="25" t="s">
        <v>1241</v>
      </c>
      <c r="J103">
        <v>120</v>
      </c>
      <c r="K103" t="s">
        <v>237</v>
      </c>
      <c r="V103">
        <v>0.421796</v>
      </c>
      <c r="Z103" s="4" t="s">
        <v>1473</v>
      </c>
      <c r="AA103" s="4" t="s">
        <v>1474</v>
      </c>
      <c r="AB103" s="93" t="s">
        <v>1751</v>
      </c>
      <c r="AC103">
        <v>4.8438000000000002E-2</v>
      </c>
    </row>
    <row r="104" spans="9:29" x14ac:dyDescent="0.2">
      <c r="I104" s="25"/>
      <c r="J104">
        <v>120</v>
      </c>
      <c r="K104" t="s">
        <v>237</v>
      </c>
      <c r="Z104" s="4" t="s">
        <v>1475</v>
      </c>
      <c r="AA104" s="4" t="s">
        <v>1476</v>
      </c>
      <c r="AB104" s="93" t="s">
        <v>1751</v>
      </c>
      <c r="AC104">
        <v>2.6738000000000001E-2</v>
      </c>
    </row>
    <row r="105" spans="9:29" x14ac:dyDescent="0.2">
      <c r="I105" s="25" t="s">
        <v>1246</v>
      </c>
      <c r="J105">
        <v>123</v>
      </c>
      <c r="K105" t="s">
        <v>237</v>
      </c>
      <c r="V105">
        <v>0.21590599999999999</v>
      </c>
      <c r="Z105" s="4" t="s">
        <v>1334</v>
      </c>
      <c r="AA105" s="4" t="s">
        <v>1411</v>
      </c>
      <c r="AB105" s="93" t="s">
        <v>1702</v>
      </c>
      <c r="AC105">
        <v>2.3011899999999998E-2</v>
      </c>
    </row>
    <row r="106" spans="9:29" x14ac:dyDescent="0.2">
      <c r="I106" s="25" t="s">
        <v>1247</v>
      </c>
      <c r="J106">
        <v>123</v>
      </c>
      <c r="K106" t="s">
        <v>237</v>
      </c>
      <c r="V106">
        <v>0.26644099999999998</v>
      </c>
      <c r="Z106" s="4" t="s">
        <v>1335</v>
      </c>
      <c r="AA106" s="4" t="s">
        <v>1412</v>
      </c>
      <c r="AB106" s="93" t="s">
        <v>1702</v>
      </c>
      <c r="AC106">
        <v>2.8133999999999999E-2</v>
      </c>
    </row>
    <row r="107" spans="9:29" x14ac:dyDescent="0.2">
      <c r="I107" s="25" t="s">
        <v>1242</v>
      </c>
      <c r="J107">
        <v>126</v>
      </c>
      <c r="K107" t="s">
        <v>236</v>
      </c>
      <c r="V107">
        <v>0.74964299999999995</v>
      </c>
      <c r="Z107" s="4" t="s">
        <v>1330</v>
      </c>
      <c r="AA107" s="4" t="s">
        <v>1407</v>
      </c>
      <c r="AB107" s="93" t="s">
        <v>1695</v>
      </c>
      <c r="AC107">
        <v>0.44884000000000002</v>
      </c>
    </row>
    <row r="108" spans="9:29" x14ac:dyDescent="0.2">
      <c r="I108" s="25" t="s">
        <v>1243</v>
      </c>
      <c r="J108">
        <v>127</v>
      </c>
      <c r="K108" t="s">
        <v>237</v>
      </c>
      <c r="V108">
        <v>0.34214</v>
      </c>
      <c r="Z108" s="4" t="s">
        <v>1331</v>
      </c>
      <c r="AA108" s="4" t="s">
        <v>1408</v>
      </c>
      <c r="AB108" s="93" t="s">
        <v>1702</v>
      </c>
      <c r="AC108">
        <v>3.9069300000000001E-2</v>
      </c>
    </row>
    <row r="109" spans="9:29" x14ac:dyDescent="0.2">
      <c r="I109" s="25" t="s">
        <v>1244</v>
      </c>
      <c r="J109">
        <v>129</v>
      </c>
      <c r="K109" t="s">
        <v>237</v>
      </c>
      <c r="V109">
        <v>0.38280900000000001</v>
      </c>
      <c r="Z109" s="4" t="s">
        <v>1332</v>
      </c>
      <c r="AA109" s="4" t="s">
        <v>1409</v>
      </c>
      <c r="AB109" s="93" t="s">
        <v>1702</v>
      </c>
      <c r="AC109">
        <v>0.15664700000000001</v>
      </c>
    </row>
    <row r="110" spans="9:29" x14ac:dyDescent="0.2">
      <c r="I110" s="25" t="s">
        <v>1245</v>
      </c>
      <c r="J110">
        <v>131</v>
      </c>
      <c r="K110" t="s">
        <v>237</v>
      </c>
      <c r="V110">
        <v>0.36876399999999998</v>
      </c>
      <c r="Z110" s="4" t="s">
        <v>1333</v>
      </c>
      <c r="AA110" s="4" t="s">
        <v>1410</v>
      </c>
      <c r="AB110" s="93" t="s">
        <v>1702</v>
      </c>
      <c r="AC110">
        <v>5.1593199999999999E-2</v>
      </c>
    </row>
    <row r="111" spans="9:29" x14ac:dyDescent="0.2">
      <c r="I111" s="25" t="s">
        <v>1249</v>
      </c>
      <c r="J111">
        <v>137</v>
      </c>
      <c r="K111" t="s">
        <v>237</v>
      </c>
      <c r="V111">
        <v>0.349526</v>
      </c>
      <c r="Z111" s="4" t="s">
        <v>1337</v>
      </c>
      <c r="AA111" s="4" t="s">
        <v>1414</v>
      </c>
      <c r="AB111" s="93" t="s">
        <v>1702</v>
      </c>
      <c r="AC111">
        <v>4.4974199999999999E-2</v>
      </c>
    </row>
    <row r="112" spans="9:29" x14ac:dyDescent="0.2">
      <c r="I112" s="25" t="s">
        <v>1248</v>
      </c>
      <c r="J112">
        <v>138</v>
      </c>
      <c r="K112" t="s">
        <v>236</v>
      </c>
      <c r="V112">
        <v>0.65876400000000002</v>
      </c>
      <c r="Z112" s="4" t="s">
        <v>1336</v>
      </c>
      <c r="AA112" s="4" t="s">
        <v>1413</v>
      </c>
      <c r="AB112" s="93" t="s">
        <v>1702</v>
      </c>
      <c r="AC112">
        <v>0.123045</v>
      </c>
    </row>
    <row r="113" spans="9:29" x14ac:dyDescent="0.2">
      <c r="I113" s="25" t="s">
        <v>1250</v>
      </c>
      <c r="J113">
        <v>139</v>
      </c>
      <c r="K113" t="s">
        <v>238</v>
      </c>
      <c r="V113">
        <v>0.43627899999999997</v>
      </c>
      <c r="Z113" s="4" t="s">
        <v>1477</v>
      </c>
      <c r="AA113" s="4" t="s">
        <v>1478</v>
      </c>
      <c r="AB113" s="93" t="s">
        <v>1702</v>
      </c>
      <c r="AC113">
        <v>9.0534400000000001E-2</v>
      </c>
    </row>
    <row r="114" spans="9:29" x14ac:dyDescent="0.2">
      <c r="I114" s="25"/>
      <c r="J114">
        <v>139</v>
      </c>
      <c r="K114" t="s">
        <v>238</v>
      </c>
      <c r="V114">
        <v>0.32650800000000002</v>
      </c>
      <c r="Z114" s="4" t="s">
        <v>1479</v>
      </c>
      <c r="AA114" s="4" t="s">
        <v>1480</v>
      </c>
      <c r="AB114" s="93" t="s">
        <v>1702</v>
      </c>
      <c r="AC114">
        <v>3.62542E-2</v>
      </c>
    </row>
    <row r="115" spans="9:29" x14ac:dyDescent="0.2">
      <c r="I115" s="25" t="s">
        <v>1251</v>
      </c>
      <c r="J115">
        <v>139</v>
      </c>
      <c r="K115" t="s">
        <v>237</v>
      </c>
      <c r="V115">
        <v>0.27224900000000002</v>
      </c>
      <c r="Z115" s="4" t="s">
        <v>1338</v>
      </c>
      <c r="AA115" s="4" t="s">
        <v>1415</v>
      </c>
      <c r="AB115" s="93" t="s">
        <v>1702</v>
      </c>
      <c r="AC115">
        <v>3.0204700000000001E-2</v>
      </c>
    </row>
    <row r="116" spans="9:29" x14ac:dyDescent="0.2">
      <c r="I116" s="25" t="s">
        <v>1758</v>
      </c>
      <c r="J116">
        <v>141</v>
      </c>
      <c r="K116" t="s">
        <v>253</v>
      </c>
      <c r="W116" t="s">
        <v>1779</v>
      </c>
      <c r="X116">
        <v>139</v>
      </c>
      <c r="Y116">
        <v>49</v>
      </c>
      <c r="Z116" s="4"/>
      <c r="AA116" s="4"/>
      <c r="AB116" s="93"/>
    </row>
    <row r="117" spans="9:29" x14ac:dyDescent="0.2">
      <c r="I117" s="25" t="s">
        <v>1254</v>
      </c>
      <c r="J117">
        <v>145</v>
      </c>
      <c r="K117" t="s">
        <v>237</v>
      </c>
      <c r="V117">
        <v>0.29781099999999999</v>
      </c>
      <c r="W117" t="s">
        <v>1766</v>
      </c>
      <c r="X117">
        <v>147</v>
      </c>
      <c r="Y117">
        <v>5</v>
      </c>
      <c r="Z117" s="4" t="s">
        <v>1340</v>
      </c>
      <c r="AA117" s="4" t="s">
        <v>1417</v>
      </c>
      <c r="AB117" s="93" t="s">
        <v>1702</v>
      </c>
      <c r="AC117">
        <v>4.95214E-2</v>
      </c>
    </row>
    <row r="118" spans="9:29" x14ac:dyDescent="0.2">
      <c r="I118" s="25" t="s">
        <v>1255</v>
      </c>
      <c r="J118">
        <v>151</v>
      </c>
      <c r="K118" t="s">
        <v>236</v>
      </c>
      <c r="V118">
        <v>0.61227399999999998</v>
      </c>
      <c r="W118" t="s">
        <v>1767</v>
      </c>
      <c r="X118">
        <v>158</v>
      </c>
      <c r="Y118">
        <v>8</v>
      </c>
      <c r="Z118" s="4" t="s">
        <v>1341</v>
      </c>
      <c r="AA118" s="4" t="s">
        <v>1418</v>
      </c>
      <c r="AB118" s="93" t="s">
        <v>1702</v>
      </c>
      <c r="AC118">
        <v>6.6034800000000005E-2</v>
      </c>
    </row>
    <row r="119" spans="9:29" x14ac:dyDescent="0.2">
      <c r="I119" s="25" t="s">
        <v>1252</v>
      </c>
      <c r="J119">
        <v>152</v>
      </c>
      <c r="K119" t="s">
        <v>521</v>
      </c>
      <c r="V119">
        <v>0.67363300000000004</v>
      </c>
      <c r="W119" t="s">
        <v>1765</v>
      </c>
      <c r="X119">
        <v>139</v>
      </c>
      <c r="Y119">
        <v>4</v>
      </c>
      <c r="Z119" s="4" t="s">
        <v>1481</v>
      </c>
      <c r="AA119" s="4" t="s">
        <v>1482</v>
      </c>
      <c r="AB119" s="93" t="s">
        <v>1695</v>
      </c>
      <c r="AC119">
        <v>9.4647700000000001E-2</v>
      </c>
    </row>
    <row r="120" spans="9:29" x14ac:dyDescent="0.2">
      <c r="I120" s="25"/>
      <c r="J120">
        <v>152</v>
      </c>
      <c r="K120" t="s">
        <v>238</v>
      </c>
      <c r="Z120" s="4" t="s">
        <v>1485</v>
      </c>
      <c r="AA120" s="4" t="s">
        <v>1486</v>
      </c>
      <c r="AB120" s="93" t="s">
        <v>1702</v>
      </c>
      <c r="AC120">
        <v>1.0382499999999999E-2</v>
      </c>
    </row>
    <row r="121" spans="9:29" x14ac:dyDescent="0.2">
      <c r="I121" s="25" t="s">
        <v>1253</v>
      </c>
      <c r="J121">
        <v>152</v>
      </c>
      <c r="K121" t="s">
        <v>236</v>
      </c>
      <c r="V121">
        <v>1.10284</v>
      </c>
      <c r="Z121" s="4" t="s">
        <v>1339</v>
      </c>
      <c r="AA121" s="4" t="s">
        <v>1416</v>
      </c>
      <c r="AB121" s="93" t="s">
        <v>1695</v>
      </c>
      <c r="AC121">
        <v>0.279754</v>
      </c>
    </row>
    <row r="122" spans="9:29" x14ac:dyDescent="0.2">
      <c r="I122" s="25" t="s">
        <v>1256</v>
      </c>
      <c r="J122">
        <v>156</v>
      </c>
      <c r="K122" t="s">
        <v>237</v>
      </c>
      <c r="V122">
        <v>0.35646499999999998</v>
      </c>
      <c r="Z122" s="4" t="s">
        <v>1342</v>
      </c>
      <c r="AA122" s="4" t="s">
        <v>1419</v>
      </c>
      <c r="AB122" s="93" t="s">
        <v>1702</v>
      </c>
      <c r="AC122">
        <v>3.2057299999999997E-2</v>
      </c>
    </row>
    <row r="123" spans="9:29" x14ac:dyDescent="0.2">
      <c r="I123" s="25" t="s">
        <v>1282</v>
      </c>
      <c r="J123">
        <v>156</v>
      </c>
      <c r="K123" t="s">
        <v>237</v>
      </c>
      <c r="V123">
        <v>0.196822</v>
      </c>
      <c r="Z123" s="4" t="s">
        <v>1361</v>
      </c>
      <c r="AA123" s="4" t="s">
        <v>1438</v>
      </c>
      <c r="AB123" s="93" t="s">
        <v>1702</v>
      </c>
      <c r="AC123">
        <v>1.2994500000000001E-2</v>
      </c>
    </row>
    <row r="124" spans="9:29" x14ac:dyDescent="0.2">
      <c r="I124" s="25" t="s">
        <v>1757</v>
      </c>
      <c r="J124">
        <v>156</v>
      </c>
      <c r="Z124" s="92"/>
      <c r="AA124" s="92"/>
      <c r="AB124" s="93" t="s">
        <v>1759</v>
      </c>
    </row>
    <row r="125" spans="9:29" x14ac:dyDescent="0.2">
      <c r="I125" s="25" t="s">
        <v>1260</v>
      </c>
      <c r="J125">
        <v>157</v>
      </c>
      <c r="K125" t="s">
        <v>236</v>
      </c>
      <c r="V125">
        <v>0.88396399999999997</v>
      </c>
      <c r="W125" t="s">
        <v>1769</v>
      </c>
      <c r="X125">
        <v>161</v>
      </c>
      <c r="Y125">
        <v>22</v>
      </c>
      <c r="Z125" s="92" t="s">
        <v>1346</v>
      </c>
      <c r="AA125" s="92" t="s">
        <v>1423</v>
      </c>
      <c r="AB125" s="93" t="s">
        <v>1695</v>
      </c>
      <c r="AC125">
        <v>0.23885300000000001</v>
      </c>
    </row>
    <row r="126" spans="9:29" x14ac:dyDescent="0.2">
      <c r="I126" s="96" t="s">
        <v>1257</v>
      </c>
      <c r="J126">
        <v>164</v>
      </c>
      <c r="Z126" s="95" t="s">
        <v>1343</v>
      </c>
      <c r="AA126" s="95" t="s">
        <v>1420</v>
      </c>
      <c r="AB126" s="93" t="s">
        <v>1759</v>
      </c>
    </row>
    <row r="127" spans="9:29" x14ac:dyDescent="0.2">
      <c r="I127" s="96" t="s">
        <v>1263</v>
      </c>
      <c r="J127">
        <v>164</v>
      </c>
      <c r="K127" t="s">
        <v>237</v>
      </c>
      <c r="V127">
        <v>0.35166999999999998</v>
      </c>
      <c r="W127" t="s">
        <v>1777</v>
      </c>
      <c r="X127">
        <v>160</v>
      </c>
      <c r="Y127">
        <v>5</v>
      </c>
      <c r="Z127" s="95" t="s">
        <v>1348</v>
      </c>
      <c r="AA127" s="95" t="s">
        <v>1425</v>
      </c>
      <c r="AB127" s="93" t="s">
        <v>1702</v>
      </c>
      <c r="AC127">
        <v>0.149176</v>
      </c>
    </row>
    <row r="128" spans="9:29" x14ac:dyDescent="0.2">
      <c r="I128" s="96" t="s">
        <v>1261</v>
      </c>
      <c r="J128">
        <v>165</v>
      </c>
      <c r="K128" t="s">
        <v>237</v>
      </c>
      <c r="V128">
        <v>0.46738299999999999</v>
      </c>
      <c r="W128" t="s">
        <v>1770</v>
      </c>
      <c r="X128">
        <v>162</v>
      </c>
      <c r="Y128">
        <v>4</v>
      </c>
      <c r="Z128" s="95" t="s">
        <v>1347</v>
      </c>
      <c r="AA128" s="95" t="s">
        <v>1424</v>
      </c>
      <c r="AB128" s="93" t="s">
        <v>1702</v>
      </c>
      <c r="AC128">
        <v>5.0680299999999998E-2</v>
      </c>
    </row>
    <row r="129" spans="9:29" x14ac:dyDescent="0.2">
      <c r="I129" s="96" t="s">
        <v>1259</v>
      </c>
      <c r="J129">
        <v>167</v>
      </c>
      <c r="K129" t="s">
        <v>237</v>
      </c>
      <c r="V129">
        <v>0.43074200000000001</v>
      </c>
      <c r="Z129" s="95" t="s">
        <v>1345</v>
      </c>
      <c r="AA129" s="95" t="s">
        <v>1422</v>
      </c>
      <c r="AB129" s="93" t="s">
        <v>1702</v>
      </c>
      <c r="AC129">
        <v>4.5315800000000003E-2</v>
      </c>
    </row>
    <row r="130" spans="9:29" x14ac:dyDescent="0.2">
      <c r="I130" s="96" t="s">
        <v>1258</v>
      </c>
      <c r="J130">
        <v>168</v>
      </c>
      <c r="K130" t="s">
        <v>237</v>
      </c>
      <c r="V130">
        <v>0.22745000000000001</v>
      </c>
      <c r="W130" t="s">
        <v>1768</v>
      </c>
      <c r="X130">
        <v>172</v>
      </c>
      <c r="Y130">
        <v>5</v>
      </c>
      <c r="Z130" s="95" t="s">
        <v>1344</v>
      </c>
      <c r="AA130" s="95" t="s">
        <v>1421</v>
      </c>
      <c r="AB130" s="95" t="s">
        <v>1702</v>
      </c>
      <c r="AC130">
        <v>5.8658099999999998E-2</v>
      </c>
    </row>
    <row r="131" spans="9:29" x14ac:dyDescent="0.2">
      <c r="I131" s="96" t="s">
        <v>1266</v>
      </c>
      <c r="J131">
        <v>168</v>
      </c>
      <c r="K131" t="s">
        <v>236</v>
      </c>
      <c r="V131">
        <v>0.78587499999999999</v>
      </c>
      <c r="Z131" s="95" t="s">
        <v>1350</v>
      </c>
      <c r="AA131" s="95" t="s">
        <v>1427</v>
      </c>
      <c r="AB131" s="95" t="s">
        <v>1695</v>
      </c>
      <c r="AC131">
        <v>0.157525</v>
      </c>
    </row>
    <row r="132" spans="9:29" x14ac:dyDescent="0.2">
      <c r="I132" s="96" t="s">
        <v>1262</v>
      </c>
      <c r="J132">
        <v>172</v>
      </c>
      <c r="K132" t="s">
        <v>238</v>
      </c>
      <c r="V132">
        <v>0.31850800000000001</v>
      </c>
      <c r="W132" t="s">
        <v>1788</v>
      </c>
      <c r="X132">
        <v>180</v>
      </c>
      <c r="Y132">
        <v>8</v>
      </c>
      <c r="Z132" s="95" t="s">
        <v>1483</v>
      </c>
      <c r="AA132" s="95" t="s">
        <v>1484</v>
      </c>
      <c r="AB132" s="92" t="s">
        <v>1702</v>
      </c>
      <c r="AC132">
        <v>7.2008199999999994E-2</v>
      </c>
    </row>
    <row r="133" spans="9:29" x14ac:dyDescent="0.2">
      <c r="I133" s="96"/>
      <c r="J133">
        <v>172</v>
      </c>
      <c r="K133" t="s">
        <v>238</v>
      </c>
      <c r="V133">
        <v>0.28936299999999998</v>
      </c>
      <c r="W133" t="s">
        <v>1778</v>
      </c>
      <c r="X133">
        <v>180</v>
      </c>
      <c r="Y133">
        <v>4</v>
      </c>
      <c r="Z133" s="95" t="s">
        <v>1487</v>
      </c>
      <c r="AA133" s="95" t="s">
        <v>1488</v>
      </c>
      <c r="AB133" s="92" t="s">
        <v>1752</v>
      </c>
      <c r="AC133">
        <v>2.9311400000000001E-2</v>
      </c>
    </row>
    <row r="134" spans="9:29" x14ac:dyDescent="0.2">
      <c r="I134" s="96" t="s">
        <v>1267</v>
      </c>
      <c r="J134">
        <v>172</v>
      </c>
      <c r="K134" t="s">
        <v>237</v>
      </c>
      <c r="V134">
        <v>0.40382899999999999</v>
      </c>
      <c r="Z134" s="95" t="s">
        <v>1351</v>
      </c>
      <c r="AA134" s="95" t="s">
        <v>1428</v>
      </c>
      <c r="AB134" s="92" t="s">
        <v>1702</v>
      </c>
      <c r="AC134">
        <v>5.8650000000000001E-2</v>
      </c>
    </row>
    <row r="135" spans="9:29" x14ac:dyDescent="0.2">
      <c r="I135" s="96" t="s">
        <v>1268</v>
      </c>
      <c r="J135">
        <v>174</v>
      </c>
      <c r="K135" t="s">
        <v>238</v>
      </c>
      <c r="V135">
        <v>0.32264799999999999</v>
      </c>
      <c r="W135" t="s">
        <v>1772</v>
      </c>
      <c r="X135">
        <v>169</v>
      </c>
      <c r="Y135">
        <v>9</v>
      </c>
      <c r="Z135" s="95" t="s">
        <v>1491</v>
      </c>
      <c r="AA135" s="95" t="s">
        <v>1492</v>
      </c>
      <c r="AB135" s="92" t="s">
        <v>1702</v>
      </c>
      <c r="AC135">
        <v>3.7092600000000003E-2</v>
      </c>
    </row>
    <row r="136" spans="9:29" x14ac:dyDescent="0.2">
      <c r="I136" s="96"/>
      <c r="J136">
        <v>174</v>
      </c>
      <c r="K136" t="s">
        <v>238</v>
      </c>
      <c r="V136">
        <v>0.47967700000000002</v>
      </c>
      <c r="Z136" s="95" t="s">
        <v>1493</v>
      </c>
      <c r="AA136" s="95" t="s">
        <v>1494</v>
      </c>
      <c r="AB136" s="92" t="s">
        <v>1702</v>
      </c>
      <c r="AC136">
        <v>2.7507400000000001E-2</v>
      </c>
    </row>
    <row r="137" spans="9:29" x14ac:dyDescent="0.2">
      <c r="I137" s="96" t="s">
        <v>1269</v>
      </c>
      <c r="J137">
        <v>181</v>
      </c>
      <c r="K137" t="s">
        <v>237</v>
      </c>
      <c r="V137">
        <v>0.40822999999999998</v>
      </c>
      <c r="Z137" s="95" t="s">
        <v>1352</v>
      </c>
      <c r="AA137" s="95" t="s">
        <v>1429</v>
      </c>
      <c r="AB137" s="92" t="s">
        <v>1702</v>
      </c>
      <c r="AC137">
        <v>4.4482000000000001E-2</v>
      </c>
    </row>
    <row r="138" spans="9:29" x14ac:dyDescent="0.2">
      <c r="I138" s="96" t="s">
        <v>1272</v>
      </c>
      <c r="J138">
        <v>183</v>
      </c>
      <c r="K138" t="s">
        <v>237</v>
      </c>
      <c r="V138">
        <v>0.30804599999999999</v>
      </c>
      <c r="W138" t="s">
        <v>1774</v>
      </c>
      <c r="X138">
        <v>185</v>
      </c>
      <c r="Y138">
        <v>7</v>
      </c>
      <c r="Z138" s="95" t="s">
        <v>1355</v>
      </c>
      <c r="AA138" s="95" t="s">
        <v>1432</v>
      </c>
      <c r="AB138" s="92" t="s">
        <v>1702</v>
      </c>
      <c r="AC138">
        <v>2.0494999999999999E-2</v>
      </c>
    </row>
    <row r="139" spans="9:29" x14ac:dyDescent="0.2">
      <c r="I139" s="96" t="s">
        <v>1270</v>
      </c>
      <c r="J139">
        <v>184</v>
      </c>
      <c r="K139" t="s">
        <v>237</v>
      </c>
      <c r="V139">
        <v>0.595472</v>
      </c>
      <c r="Z139" s="95" t="s">
        <v>1353</v>
      </c>
      <c r="AA139" s="95" t="s">
        <v>1430</v>
      </c>
      <c r="AB139" s="92" t="s">
        <v>1702</v>
      </c>
      <c r="AC139">
        <v>6.0044199999999999E-2</v>
      </c>
    </row>
    <row r="140" spans="9:29" x14ac:dyDescent="0.2">
      <c r="I140" s="96" t="s">
        <v>1271</v>
      </c>
      <c r="J140">
        <v>184</v>
      </c>
      <c r="K140" t="s">
        <v>237</v>
      </c>
      <c r="V140">
        <v>0.47086099999999997</v>
      </c>
      <c r="W140" t="s">
        <v>1773</v>
      </c>
      <c r="X140">
        <v>190</v>
      </c>
      <c r="Y140">
        <v>8</v>
      </c>
      <c r="Z140" s="95" t="s">
        <v>1354</v>
      </c>
      <c r="AA140" s="95" t="s">
        <v>1431</v>
      </c>
      <c r="AB140" s="92" t="s">
        <v>1702</v>
      </c>
      <c r="AC140">
        <v>3.1596600000000002E-2</v>
      </c>
    </row>
    <row r="141" spans="9:29" x14ac:dyDescent="0.2">
      <c r="I141" s="96" t="s">
        <v>1278</v>
      </c>
      <c r="J141">
        <v>185</v>
      </c>
      <c r="K141" t="s">
        <v>237</v>
      </c>
      <c r="V141">
        <v>0.35375000000000001</v>
      </c>
      <c r="Z141" s="95" t="s">
        <v>1507</v>
      </c>
      <c r="AA141" s="95" t="s">
        <v>1508</v>
      </c>
      <c r="AB141" s="92" t="s">
        <v>1702</v>
      </c>
      <c r="AC141">
        <v>5.4512900000000003E-2</v>
      </c>
    </row>
    <row r="142" spans="9:29" x14ac:dyDescent="0.2">
      <c r="I142" s="96"/>
      <c r="J142">
        <v>185</v>
      </c>
      <c r="K142" t="s">
        <v>237</v>
      </c>
      <c r="V142">
        <v>0.33767900000000001</v>
      </c>
      <c r="Z142" s="95" t="s">
        <v>1509</v>
      </c>
      <c r="AA142" s="95" t="s">
        <v>1510</v>
      </c>
      <c r="AB142" s="92" t="s">
        <v>1702</v>
      </c>
      <c r="AC142">
        <v>1.4663199999999999E-2</v>
      </c>
    </row>
    <row r="143" spans="9:29" x14ac:dyDescent="0.2">
      <c r="I143" s="96" t="s">
        <v>1273</v>
      </c>
      <c r="J143">
        <v>187</v>
      </c>
      <c r="K143" t="s">
        <v>236</v>
      </c>
      <c r="V143">
        <v>0.94573200000000002</v>
      </c>
      <c r="W143" t="s">
        <v>1775</v>
      </c>
      <c r="X143">
        <v>169</v>
      </c>
      <c r="Y143">
        <v>20</v>
      </c>
      <c r="Z143" s="95" t="s">
        <v>1356</v>
      </c>
      <c r="AA143" s="95" t="s">
        <v>1433</v>
      </c>
      <c r="AB143" s="92" t="s">
        <v>1702</v>
      </c>
      <c r="AC143">
        <v>0.39538800000000002</v>
      </c>
    </row>
    <row r="144" spans="9:29" x14ac:dyDescent="0.2">
      <c r="I144" s="96" t="s">
        <v>1274</v>
      </c>
      <c r="J144">
        <v>187</v>
      </c>
      <c r="K144" t="s">
        <v>236</v>
      </c>
      <c r="V144">
        <v>0.66983499999999996</v>
      </c>
      <c r="W144" t="s">
        <v>1776</v>
      </c>
      <c r="X144">
        <v>171</v>
      </c>
      <c r="Y144">
        <v>4</v>
      </c>
      <c r="Z144" s="95" t="s">
        <v>1357</v>
      </c>
      <c r="AA144" s="95" t="s">
        <v>1434</v>
      </c>
      <c r="AB144" s="92" t="s">
        <v>1702</v>
      </c>
      <c r="AC144">
        <v>0.122921</v>
      </c>
    </row>
    <row r="145" spans="1:29" x14ac:dyDescent="0.2">
      <c r="I145" s="96" t="s">
        <v>1276</v>
      </c>
      <c r="J145">
        <v>189</v>
      </c>
      <c r="K145" t="s">
        <v>237</v>
      </c>
      <c r="V145">
        <v>0.38189299999999998</v>
      </c>
      <c r="Z145" s="95" t="s">
        <v>1497</v>
      </c>
      <c r="AA145" s="95" t="s">
        <v>1498</v>
      </c>
      <c r="AB145" s="92" t="s">
        <v>1702</v>
      </c>
      <c r="AC145">
        <v>2.3933599999999999E-2</v>
      </c>
    </row>
    <row r="146" spans="1:29" x14ac:dyDescent="0.2">
      <c r="I146" s="96"/>
      <c r="J146">
        <v>189</v>
      </c>
      <c r="K146" t="s">
        <v>237</v>
      </c>
      <c r="V146">
        <v>0.50046900000000005</v>
      </c>
      <c r="Z146" s="95" t="s">
        <v>1499</v>
      </c>
      <c r="AA146" s="95" t="s">
        <v>1500</v>
      </c>
      <c r="AB146" s="92" t="s">
        <v>1702</v>
      </c>
      <c r="AC146">
        <v>1.97103E-2</v>
      </c>
    </row>
    <row r="147" spans="1:29" x14ac:dyDescent="0.2">
      <c r="I147" s="96" t="s">
        <v>1275</v>
      </c>
      <c r="J147">
        <v>192</v>
      </c>
      <c r="K147" t="s">
        <v>237</v>
      </c>
      <c r="V147">
        <v>0.50316499999999997</v>
      </c>
      <c r="W147" t="s">
        <v>1789</v>
      </c>
      <c r="X147">
        <v>187</v>
      </c>
      <c r="Y147">
        <v>7</v>
      </c>
      <c r="Z147" s="95" t="s">
        <v>1358</v>
      </c>
      <c r="AA147" s="95" t="s">
        <v>1435</v>
      </c>
      <c r="AB147" s="92" t="s">
        <v>1702</v>
      </c>
      <c r="AC147">
        <v>6.2913499999999997E-2</v>
      </c>
    </row>
    <row r="148" spans="1:29" x14ac:dyDescent="0.2">
      <c r="I148" s="96" t="s">
        <v>1280</v>
      </c>
      <c r="J148">
        <v>192</v>
      </c>
      <c r="K148" t="s">
        <v>418</v>
      </c>
      <c r="V148">
        <v>0.28868500000000002</v>
      </c>
      <c r="Z148" s="95" t="s">
        <v>1753</v>
      </c>
      <c r="AA148" s="95" t="s">
        <v>1754</v>
      </c>
      <c r="AB148" s="92" t="s">
        <v>1702</v>
      </c>
      <c r="AC148">
        <v>4.0049899999999999E-2</v>
      </c>
    </row>
    <row r="149" spans="1:29" x14ac:dyDescent="0.2">
      <c r="I149" s="96"/>
      <c r="J149">
        <v>192</v>
      </c>
      <c r="K149" t="s">
        <v>349</v>
      </c>
      <c r="Z149" s="95" t="s">
        <v>1755</v>
      </c>
      <c r="AA149" s="95" t="s">
        <v>1756</v>
      </c>
      <c r="AB149" s="92" t="s">
        <v>349</v>
      </c>
    </row>
    <row r="150" spans="1:29" x14ac:dyDescent="0.2">
      <c r="I150" s="96" t="s">
        <v>1279</v>
      </c>
      <c r="J150">
        <v>197</v>
      </c>
      <c r="K150" t="s">
        <v>236</v>
      </c>
      <c r="V150">
        <v>0.69159899999999996</v>
      </c>
      <c r="W150" t="s">
        <v>1790</v>
      </c>
      <c r="X150">
        <v>185</v>
      </c>
      <c r="Y150">
        <v>3</v>
      </c>
      <c r="Z150" s="95" t="s">
        <v>1359</v>
      </c>
      <c r="AA150" s="95" t="s">
        <v>1436</v>
      </c>
      <c r="AB150" s="92" t="s">
        <v>1702</v>
      </c>
      <c r="AC150">
        <v>3.2498100000000002E-2</v>
      </c>
    </row>
    <row r="151" spans="1:29" x14ac:dyDescent="0.2">
      <c r="I151" s="96" t="s">
        <v>1277</v>
      </c>
      <c r="J151">
        <v>200</v>
      </c>
      <c r="K151" t="s">
        <v>237</v>
      </c>
      <c r="V151">
        <v>0.23878099999999999</v>
      </c>
      <c r="Z151" s="95" t="s">
        <v>1501</v>
      </c>
      <c r="AA151" s="95" t="s">
        <v>1502</v>
      </c>
      <c r="AB151" s="92" t="s">
        <v>1702</v>
      </c>
      <c r="AC151">
        <v>2.17433E-2</v>
      </c>
    </row>
    <row r="152" spans="1:29" x14ac:dyDescent="0.2">
      <c r="I152" s="96"/>
      <c r="J152">
        <v>200</v>
      </c>
      <c r="K152" t="s">
        <v>237</v>
      </c>
      <c r="V152">
        <v>0.257685</v>
      </c>
      <c r="Z152" s="95" t="s">
        <v>1503</v>
      </c>
      <c r="AA152" s="95" t="s">
        <v>1504</v>
      </c>
      <c r="AB152" s="92" t="s">
        <v>1702</v>
      </c>
      <c r="AC152">
        <v>4.5954200000000001E-2</v>
      </c>
    </row>
    <row r="153" spans="1:29" x14ac:dyDescent="0.2">
      <c r="I153" s="96"/>
      <c r="J153">
        <v>200</v>
      </c>
      <c r="K153" t="s">
        <v>237</v>
      </c>
      <c r="V153">
        <v>0.51378900000000005</v>
      </c>
      <c r="Z153" s="95" t="s">
        <v>1505</v>
      </c>
      <c r="AA153" s="95" t="s">
        <v>1506</v>
      </c>
      <c r="AB153" s="92" t="s">
        <v>1702</v>
      </c>
      <c r="AC153">
        <v>7.3071800000000006E-2</v>
      </c>
    </row>
    <row r="154" spans="1:29" x14ac:dyDescent="0.2">
      <c r="AB154" s="92" t="s">
        <v>2193</v>
      </c>
      <c r="AC154">
        <f>SUM(AC14:AC153)</f>
        <v>8.3765573299999989</v>
      </c>
    </row>
    <row r="155" spans="1:29" x14ac:dyDescent="0.2">
      <c r="A155" s="87" t="s">
        <v>1799</v>
      </c>
      <c r="I155">
        <v>101</v>
      </c>
    </row>
  </sheetData>
  <sortState ref="A2:BF153">
    <sortCondition ref="J2:J153"/>
  </sortState>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83"/>
  <sheetViews>
    <sheetView topLeftCell="B1" workbookViewId="0">
      <pane ySplit="1" topLeftCell="A2" activePane="bottomLeft" state="frozen"/>
      <selection pane="bottomLeft" activeCell="M2" sqref="M2"/>
    </sheetView>
  </sheetViews>
  <sheetFormatPr defaultRowHeight="12.75" x14ac:dyDescent="0.2"/>
  <cols>
    <col min="1" max="1" width="14.7109375" style="4" bestFit="1" customWidth="1"/>
    <col min="2" max="2" width="12" bestFit="1" customWidth="1"/>
    <col min="3" max="3" width="13.140625" customWidth="1"/>
    <col min="4" max="4" width="20.7109375" customWidth="1"/>
    <col min="5" max="5" width="26.28515625" customWidth="1"/>
    <col min="6" max="6" width="11.85546875" bestFit="1" customWidth="1"/>
    <col min="7" max="7" width="11.140625" bestFit="1" customWidth="1"/>
    <col min="8" max="8" width="11.85546875" bestFit="1" customWidth="1"/>
    <col min="9" max="9" width="5.5703125" bestFit="1" customWidth="1"/>
    <col min="10" max="10" width="6.28515625" bestFit="1" customWidth="1"/>
    <col min="11" max="11" width="6.28515625" customWidth="1"/>
    <col min="12" max="12" width="19.7109375" customWidth="1"/>
    <col min="13" max="13" width="13.5703125" customWidth="1"/>
    <col min="14" max="14" width="9.85546875" bestFit="1" customWidth="1"/>
    <col min="16" max="16" width="9.7109375" customWidth="1"/>
  </cols>
  <sheetData>
    <row r="1" spans="1:28" ht="27.75" customHeight="1" x14ac:dyDescent="0.2">
      <c r="A1" s="43" t="s">
        <v>14</v>
      </c>
      <c r="B1" s="102" t="s">
        <v>1890</v>
      </c>
      <c r="C1" s="102" t="s">
        <v>1889</v>
      </c>
      <c r="D1" s="101" t="s">
        <v>1888</v>
      </c>
      <c r="E1" s="101" t="s">
        <v>1887</v>
      </c>
      <c r="F1" s="100" t="s">
        <v>1886</v>
      </c>
      <c r="G1" s="100" t="s">
        <v>1885</v>
      </c>
      <c r="H1" s="100" t="s">
        <v>1884</v>
      </c>
      <c r="I1" s="100" t="s">
        <v>1883</v>
      </c>
      <c r="J1" s="100" t="s">
        <v>1892</v>
      </c>
      <c r="K1" s="100" t="s">
        <v>1958</v>
      </c>
      <c r="L1" s="100" t="s">
        <v>1882</v>
      </c>
      <c r="M1" s="100" t="s">
        <v>1893</v>
      </c>
      <c r="N1" s="100" t="s">
        <v>1881</v>
      </c>
      <c r="O1" s="99" t="s">
        <v>1880</v>
      </c>
      <c r="P1" s="105" t="s">
        <v>1959</v>
      </c>
      <c r="Q1" s="105" t="s">
        <v>1960</v>
      </c>
      <c r="R1" s="105" t="s">
        <v>1961</v>
      </c>
      <c r="S1" s="105" t="s">
        <v>1962</v>
      </c>
      <c r="T1" s="105" t="s">
        <v>1963</v>
      </c>
      <c r="U1" s="100" t="s">
        <v>1964</v>
      </c>
      <c r="V1" s="100" t="s">
        <v>1965</v>
      </c>
      <c r="W1" s="100" t="s">
        <v>1966</v>
      </c>
      <c r="X1" s="100" t="s">
        <v>1967</v>
      </c>
      <c r="Y1" s="100" t="s">
        <v>1968</v>
      </c>
      <c r="Z1" s="100" t="s">
        <v>1969</v>
      </c>
    </row>
    <row r="2" spans="1:28" x14ac:dyDescent="0.2">
      <c r="A2" s="6" t="s">
        <v>1879</v>
      </c>
      <c r="B2" t="s">
        <v>1878</v>
      </c>
      <c r="C2" t="s">
        <v>1895</v>
      </c>
      <c r="D2" t="s">
        <v>1897</v>
      </c>
      <c r="F2">
        <v>73</v>
      </c>
      <c r="G2">
        <v>95</v>
      </c>
      <c r="H2">
        <f t="shared" ref="H2:H76" si="0">G2-F2+1</f>
        <v>23</v>
      </c>
      <c r="I2" t="s">
        <v>1898</v>
      </c>
      <c r="J2" s="103">
        <f>COUNTIF(I2:I76, "=Yes")</f>
        <v>32</v>
      </c>
      <c r="K2" s="103"/>
      <c r="L2" t="s">
        <v>1899</v>
      </c>
      <c r="M2" s="103">
        <v>16</v>
      </c>
      <c r="N2" t="s">
        <v>1898</v>
      </c>
      <c r="O2" s="103" t="s">
        <v>1900</v>
      </c>
      <c r="P2" s="7" t="s">
        <v>1971</v>
      </c>
      <c r="Q2">
        <f>COUNTIF(P2:P66, "=Excitatory")</f>
        <v>64</v>
      </c>
      <c r="R2">
        <f>Q2/AA6</f>
        <v>1.7472771739566288</v>
      </c>
      <c r="S2">
        <f>COUNTIF(P2:P66, "=Inhibitory")</f>
        <v>1</v>
      </c>
      <c r="T2">
        <f>S2/AA6</f>
        <v>2.7301205843072326E-2</v>
      </c>
      <c r="U2">
        <f>COUNTIF(C2:C76, "=Non")</f>
        <v>19</v>
      </c>
      <c r="V2">
        <v>0</v>
      </c>
      <c r="W2">
        <v>40</v>
      </c>
      <c r="X2">
        <v>0</v>
      </c>
      <c r="Y2">
        <v>15</v>
      </c>
      <c r="Z2">
        <v>1</v>
      </c>
    </row>
    <row r="3" spans="1:28" x14ac:dyDescent="0.2">
      <c r="A3" s="6" t="s">
        <v>205</v>
      </c>
      <c r="B3" t="s">
        <v>1877</v>
      </c>
      <c r="C3" t="s">
        <v>1895</v>
      </c>
      <c r="D3" t="s">
        <v>1897</v>
      </c>
      <c r="F3">
        <v>75</v>
      </c>
      <c r="G3">
        <v>82</v>
      </c>
      <c r="H3">
        <f t="shared" si="0"/>
        <v>8</v>
      </c>
      <c r="I3" s="87" t="s">
        <v>1899</v>
      </c>
      <c r="J3" s="87">
        <f>32/75</f>
        <v>0.42666666666666669</v>
      </c>
      <c r="K3" s="7"/>
      <c r="L3" s="87" t="s">
        <v>1899</v>
      </c>
      <c r="M3" s="87">
        <f>20/75</f>
        <v>0.26666666666666666</v>
      </c>
      <c r="N3" s="87" t="s">
        <v>1898</v>
      </c>
      <c r="P3" s="7" t="s">
        <v>1971</v>
      </c>
      <c r="W3">
        <f>COUNTIF(C2:C76, "=Single")</f>
        <v>40</v>
      </c>
      <c r="Y3">
        <f>COUNTIF(C2:C76, "=Multi")</f>
        <v>16</v>
      </c>
    </row>
    <row r="4" spans="1:28" x14ac:dyDescent="0.2">
      <c r="A4" s="6" t="s">
        <v>168</v>
      </c>
      <c r="B4" t="s">
        <v>1876</v>
      </c>
      <c r="C4" t="s">
        <v>1894</v>
      </c>
      <c r="F4">
        <v>78</v>
      </c>
      <c r="G4">
        <v>92</v>
      </c>
      <c r="H4">
        <f t="shared" si="0"/>
        <v>15</v>
      </c>
      <c r="I4" t="s">
        <v>1898</v>
      </c>
      <c r="K4" s="9"/>
      <c r="M4" t="s">
        <v>1901</v>
      </c>
      <c r="N4" t="s">
        <v>1898</v>
      </c>
      <c r="P4" s="7" t="s">
        <v>1971</v>
      </c>
    </row>
    <row r="5" spans="1:28" x14ac:dyDescent="0.2">
      <c r="A5" s="24">
        <v>40128</v>
      </c>
      <c r="B5" t="s">
        <v>1875</v>
      </c>
      <c r="C5" t="s">
        <v>1894</v>
      </c>
      <c r="F5">
        <v>79</v>
      </c>
      <c r="G5">
        <v>91</v>
      </c>
      <c r="H5">
        <f t="shared" si="0"/>
        <v>13</v>
      </c>
      <c r="I5" t="s">
        <v>1899</v>
      </c>
      <c r="K5" s="9"/>
      <c r="L5" t="s">
        <v>1899</v>
      </c>
      <c r="N5" t="s">
        <v>1898</v>
      </c>
      <c r="O5" t="s">
        <v>1900</v>
      </c>
      <c r="P5" s="7" t="s">
        <v>1971</v>
      </c>
    </row>
    <row r="6" spans="1:28" x14ac:dyDescent="0.2">
      <c r="A6" s="6" t="s">
        <v>1891</v>
      </c>
      <c r="B6" t="s">
        <v>1874</v>
      </c>
      <c r="C6" s="87" t="s">
        <v>1895</v>
      </c>
      <c r="D6" t="s">
        <v>276</v>
      </c>
      <c r="E6" t="s">
        <v>1903</v>
      </c>
      <c r="F6">
        <v>82</v>
      </c>
      <c r="G6">
        <v>94</v>
      </c>
      <c r="H6">
        <f t="shared" si="0"/>
        <v>13</v>
      </c>
      <c r="I6" t="s">
        <v>1898</v>
      </c>
      <c r="K6" s="9"/>
      <c r="L6" t="s">
        <v>1899</v>
      </c>
      <c r="N6" t="s">
        <v>1898</v>
      </c>
      <c r="O6" t="s">
        <v>1900</v>
      </c>
      <c r="P6" s="7" t="s">
        <v>1971</v>
      </c>
      <c r="AA6">
        <f>3.5*3.5*(50*0.0598015)</f>
        <v>36.628418750000002</v>
      </c>
      <c r="AB6" t="s">
        <v>1957</v>
      </c>
    </row>
    <row r="7" spans="1:28" x14ac:dyDescent="0.2">
      <c r="A7" s="4" t="s">
        <v>26</v>
      </c>
      <c r="B7" t="s">
        <v>1873</v>
      </c>
      <c r="C7" s="87" t="s">
        <v>1895</v>
      </c>
      <c r="D7" s="87" t="s">
        <v>1633</v>
      </c>
      <c r="F7">
        <v>82</v>
      </c>
      <c r="G7">
        <v>95</v>
      </c>
      <c r="H7">
        <f t="shared" si="0"/>
        <v>14</v>
      </c>
      <c r="I7" s="87" t="s">
        <v>1898</v>
      </c>
      <c r="J7" s="87"/>
      <c r="K7" s="104"/>
      <c r="L7" s="87" t="s">
        <v>1899</v>
      </c>
      <c r="M7" s="87"/>
      <c r="N7" s="87" t="s">
        <v>1899</v>
      </c>
      <c r="P7" s="7" t="s">
        <v>1971</v>
      </c>
    </row>
    <row r="8" spans="1:28" x14ac:dyDescent="0.2">
      <c r="A8" s="4" t="s">
        <v>973</v>
      </c>
      <c r="B8" t="s">
        <v>1872</v>
      </c>
      <c r="C8" s="87" t="s">
        <v>1895</v>
      </c>
      <c r="D8" s="87" t="s">
        <v>955</v>
      </c>
      <c r="E8" s="12" t="s">
        <v>1902</v>
      </c>
      <c r="F8">
        <v>74</v>
      </c>
      <c r="G8">
        <v>85</v>
      </c>
      <c r="H8">
        <f t="shared" si="0"/>
        <v>12</v>
      </c>
      <c r="I8" s="87" t="s">
        <v>1898</v>
      </c>
      <c r="J8" s="87"/>
      <c r="K8" s="104"/>
      <c r="L8" s="87" t="s">
        <v>1899</v>
      </c>
      <c r="M8" s="87"/>
      <c r="N8" s="87" t="s">
        <v>1899</v>
      </c>
      <c r="P8" s="7" t="s">
        <v>1971</v>
      </c>
    </row>
    <row r="9" spans="1:28" x14ac:dyDescent="0.2">
      <c r="B9" t="s">
        <v>1871</v>
      </c>
      <c r="C9" s="87" t="s">
        <v>1895</v>
      </c>
      <c r="D9" s="87" t="s">
        <v>615</v>
      </c>
      <c r="F9">
        <v>75</v>
      </c>
      <c r="G9">
        <v>85</v>
      </c>
      <c r="H9">
        <f t="shared" si="0"/>
        <v>11</v>
      </c>
      <c r="I9" s="87" t="s">
        <v>1898</v>
      </c>
      <c r="J9" s="87"/>
      <c r="K9" s="104"/>
      <c r="L9" s="87" t="s">
        <v>1899</v>
      </c>
      <c r="M9" s="87"/>
      <c r="N9" s="87" t="s">
        <v>1898</v>
      </c>
      <c r="P9" s="7" t="s">
        <v>1971</v>
      </c>
    </row>
    <row r="10" spans="1:28" x14ac:dyDescent="0.2">
      <c r="A10" s="47" t="s">
        <v>110</v>
      </c>
      <c r="B10" t="s">
        <v>1870</v>
      </c>
      <c r="C10" s="87" t="s">
        <v>1896</v>
      </c>
      <c r="D10" s="87" t="s">
        <v>1904</v>
      </c>
      <c r="F10">
        <v>66</v>
      </c>
      <c r="G10">
        <v>80</v>
      </c>
      <c r="H10">
        <f t="shared" si="0"/>
        <v>15</v>
      </c>
      <c r="I10" s="87" t="s">
        <v>1898</v>
      </c>
      <c r="J10" s="87"/>
      <c r="K10" s="104"/>
      <c r="L10" s="87" t="s">
        <v>1899</v>
      </c>
      <c r="M10" s="87"/>
      <c r="N10" s="87" t="s">
        <v>1898</v>
      </c>
      <c r="P10" s="7" t="s">
        <v>1971</v>
      </c>
    </row>
    <row r="11" spans="1:28" x14ac:dyDescent="0.2">
      <c r="B11" t="s">
        <v>1869</v>
      </c>
      <c r="C11" s="87" t="s">
        <v>1895</v>
      </c>
      <c r="D11" s="87" t="s">
        <v>613</v>
      </c>
      <c r="F11">
        <v>74</v>
      </c>
      <c r="G11">
        <v>85</v>
      </c>
      <c r="H11">
        <f t="shared" si="0"/>
        <v>12</v>
      </c>
      <c r="I11" s="87" t="s">
        <v>1898</v>
      </c>
      <c r="J11" s="87"/>
      <c r="K11" s="104"/>
      <c r="M11" s="87" t="s">
        <v>1905</v>
      </c>
      <c r="N11" s="87" t="s">
        <v>1898</v>
      </c>
      <c r="P11" s="7" t="s">
        <v>1971</v>
      </c>
    </row>
    <row r="12" spans="1:28" x14ac:dyDescent="0.2">
      <c r="B12" t="s">
        <v>1868</v>
      </c>
      <c r="C12" s="87" t="s">
        <v>1895</v>
      </c>
      <c r="D12" s="87" t="s">
        <v>1088</v>
      </c>
      <c r="E12" s="12"/>
      <c r="F12">
        <v>76</v>
      </c>
      <c r="G12">
        <v>95</v>
      </c>
      <c r="H12">
        <f t="shared" si="0"/>
        <v>20</v>
      </c>
      <c r="I12" s="87" t="s">
        <v>1899</v>
      </c>
      <c r="J12" s="87"/>
      <c r="K12" s="104"/>
      <c r="L12" s="87" t="s">
        <v>1899</v>
      </c>
      <c r="M12" s="87"/>
      <c r="N12" s="87" t="s">
        <v>1899</v>
      </c>
      <c r="P12" s="7" t="s">
        <v>1971</v>
      </c>
    </row>
    <row r="13" spans="1:28" x14ac:dyDescent="0.2">
      <c r="B13" t="s">
        <v>1867</v>
      </c>
      <c r="C13" s="87" t="s">
        <v>1894</v>
      </c>
      <c r="D13" s="87"/>
      <c r="F13">
        <v>81</v>
      </c>
      <c r="G13">
        <v>87</v>
      </c>
      <c r="H13">
        <f t="shared" si="0"/>
        <v>7</v>
      </c>
      <c r="I13" s="87" t="s">
        <v>1898</v>
      </c>
      <c r="J13" s="87"/>
      <c r="K13" s="104"/>
      <c r="L13" s="87" t="s">
        <v>1899</v>
      </c>
      <c r="M13" s="87"/>
      <c r="N13" s="87" t="s">
        <v>1898</v>
      </c>
      <c r="O13" s="87"/>
      <c r="P13" s="7" t="s">
        <v>1971</v>
      </c>
    </row>
    <row r="14" spans="1:28" x14ac:dyDescent="0.2">
      <c r="B14" t="s">
        <v>1866</v>
      </c>
      <c r="C14" s="87" t="s">
        <v>1895</v>
      </c>
      <c r="D14" s="87"/>
      <c r="E14" s="87"/>
      <c r="F14">
        <v>84</v>
      </c>
      <c r="G14">
        <v>99</v>
      </c>
      <c r="H14">
        <f t="shared" si="0"/>
        <v>16</v>
      </c>
      <c r="I14" s="87" t="s">
        <v>1898</v>
      </c>
      <c r="J14" s="87"/>
      <c r="K14" s="7"/>
      <c r="L14" s="87" t="s">
        <v>1899</v>
      </c>
      <c r="M14" s="87"/>
      <c r="N14" s="87" t="s">
        <v>1898</v>
      </c>
      <c r="P14" s="7" t="s">
        <v>1971</v>
      </c>
    </row>
    <row r="15" spans="1:28" x14ac:dyDescent="0.2">
      <c r="B15" t="s">
        <v>1865</v>
      </c>
      <c r="C15" s="87" t="s">
        <v>1896</v>
      </c>
      <c r="D15" s="87" t="s">
        <v>1907</v>
      </c>
      <c r="E15" s="87"/>
      <c r="F15">
        <v>85</v>
      </c>
      <c r="G15">
        <v>101</v>
      </c>
      <c r="H15">
        <f t="shared" si="0"/>
        <v>17</v>
      </c>
      <c r="I15" s="87" t="s">
        <v>1898</v>
      </c>
      <c r="J15" s="87"/>
      <c r="K15" s="7"/>
      <c r="M15" s="87" t="s">
        <v>1906</v>
      </c>
      <c r="N15" s="87" t="s">
        <v>1898</v>
      </c>
      <c r="P15" s="7" t="s">
        <v>1971</v>
      </c>
    </row>
    <row r="16" spans="1:28" x14ac:dyDescent="0.2">
      <c r="B16" t="s">
        <v>1864</v>
      </c>
      <c r="C16" s="87" t="s">
        <v>1895</v>
      </c>
      <c r="D16" s="87" t="s">
        <v>464</v>
      </c>
      <c r="E16" s="12" t="s">
        <v>1908</v>
      </c>
      <c r="F16">
        <v>95</v>
      </c>
      <c r="G16">
        <v>111</v>
      </c>
      <c r="H16">
        <f t="shared" si="0"/>
        <v>17</v>
      </c>
      <c r="I16" s="87" t="s">
        <v>1898</v>
      </c>
      <c r="J16" s="87"/>
      <c r="K16" s="7"/>
      <c r="L16" s="87" t="s">
        <v>1899</v>
      </c>
      <c r="M16" s="87"/>
      <c r="N16" s="87" t="s">
        <v>1898</v>
      </c>
      <c r="O16" s="87"/>
      <c r="P16" s="7" t="s">
        <v>1971</v>
      </c>
    </row>
    <row r="17" spans="2:16" customFormat="1" x14ac:dyDescent="0.2">
      <c r="B17" t="s">
        <v>1863</v>
      </c>
      <c r="C17" s="87" t="s">
        <v>1895</v>
      </c>
      <c r="D17" s="87"/>
      <c r="F17">
        <v>87</v>
      </c>
      <c r="G17">
        <v>100</v>
      </c>
      <c r="H17">
        <f t="shared" si="0"/>
        <v>14</v>
      </c>
      <c r="I17" s="87" t="s">
        <v>1899</v>
      </c>
      <c r="J17" s="87"/>
      <c r="K17" s="7"/>
      <c r="L17" s="87" t="s">
        <v>1906</v>
      </c>
      <c r="M17" s="87"/>
      <c r="N17" s="87" t="s">
        <v>1898</v>
      </c>
      <c r="O17" s="87"/>
      <c r="P17" s="7" t="s">
        <v>1971</v>
      </c>
    </row>
    <row r="18" spans="2:16" customFormat="1" x14ac:dyDescent="0.2">
      <c r="B18" t="s">
        <v>1862</v>
      </c>
      <c r="C18" s="87" t="s">
        <v>1895</v>
      </c>
      <c r="D18" s="87" t="s">
        <v>1897</v>
      </c>
      <c r="E18" s="12"/>
      <c r="F18">
        <v>87</v>
      </c>
      <c r="G18">
        <v>91</v>
      </c>
      <c r="H18">
        <f t="shared" si="0"/>
        <v>5</v>
      </c>
      <c r="I18" s="87" t="s">
        <v>1899</v>
      </c>
      <c r="J18" s="87"/>
      <c r="K18" s="7"/>
      <c r="L18" s="87" t="s">
        <v>1899</v>
      </c>
      <c r="M18" s="87"/>
      <c r="N18" s="87" t="s">
        <v>1899</v>
      </c>
      <c r="P18" s="7" t="s">
        <v>1971</v>
      </c>
    </row>
    <row r="19" spans="2:16" customFormat="1" x14ac:dyDescent="0.2">
      <c r="B19" t="s">
        <v>1861</v>
      </c>
      <c r="C19" s="87" t="s">
        <v>1895</v>
      </c>
      <c r="D19" s="87"/>
      <c r="E19" s="12"/>
      <c r="F19">
        <v>73</v>
      </c>
      <c r="G19">
        <v>81</v>
      </c>
      <c r="H19">
        <f t="shared" si="0"/>
        <v>9</v>
      </c>
      <c r="I19" s="87" t="s">
        <v>1899</v>
      </c>
      <c r="J19" s="87"/>
      <c r="K19" s="7"/>
      <c r="L19" s="87" t="s">
        <v>1899</v>
      </c>
      <c r="M19" s="87"/>
      <c r="N19" s="87" t="s">
        <v>1899</v>
      </c>
      <c r="P19" s="7" t="s">
        <v>1971</v>
      </c>
    </row>
    <row r="20" spans="2:16" customFormat="1" x14ac:dyDescent="0.2">
      <c r="B20" t="s">
        <v>1860</v>
      </c>
      <c r="C20" s="87" t="s">
        <v>1895</v>
      </c>
      <c r="D20" s="87" t="s">
        <v>1602</v>
      </c>
      <c r="E20" s="12"/>
      <c r="F20">
        <v>75</v>
      </c>
      <c r="G20">
        <v>86</v>
      </c>
      <c r="H20">
        <f t="shared" si="0"/>
        <v>12</v>
      </c>
      <c r="I20" s="87" t="s">
        <v>1899</v>
      </c>
      <c r="J20" s="87"/>
      <c r="K20" s="7"/>
      <c r="L20" s="87" t="s">
        <v>1899</v>
      </c>
      <c r="M20" s="87"/>
      <c r="N20" s="87" t="s">
        <v>1899</v>
      </c>
      <c r="P20" s="7" t="s">
        <v>1971</v>
      </c>
    </row>
    <row r="21" spans="2:16" customFormat="1" x14ac:dyDescent="0.2">
      <c r="B21" t="s">
        <v>1859</v>
      </c>
      <c r="C21" s="87" t="s">
        <v>1894</v>
      </c>
      <c r="F21">
        <v>79</v>
      </c>
      <c r="G21">
        <v>83</v>
      </c>
      <c r="H21">
        <f t="shared" si="0"/>
        <v>5</v>
      </c>
      <c r="I21" s="87" t="s">
        <v>1899</v>
      </c>
      <c r="J21" s="87"/>
      <c r="K21" s="7"/>
      <c r="L21" s="87" t="s">
        <v>1899</v>
      </c>
      <c r="M21" s="87"/>
      <c r="N21" s="87" t="s">
        <v>1898</v>
      </c>
      <c r="P21" s="7" t="s">
        <v>1971</v>
      </c>
    </row>
    <row r="22" spans="2:16" customFormat="1" x14ac:dyDescent="0.2">
      <c r="B22" t="s">
        <v>1858</v>
      </c>
      <c r="C22" s="87" t="s">
        <v>1895</v>
      </c>
      <c r="D22" s="87" t="s">
        <v>1897</v>
      </c>
      <c r="F22">
        <v>81</v>
      </c>
      <c r="G22">
        <v>96</v>
      </c>
      <c r="H22">
        <f t="shared" si="0"/>
        <v>16</v>
      </c>
      <c r="I22" s="87" t="s">
        <v>1898</v>
      </c>
      <c r="J22" s="87"/>
      <c r="K22" s="7"/>
      <c r="L22" s="87" t="s">
        <v>1899</v>
      </c>
      <c r="M22" s="87"/>
      <c r="N22" s="87" t="s">
        <v>1898</v>
      </c>
      <c r="P22" s="7" t="s">
        <v>1971</v>
      </c>
    </row>
    <row r="23" spans="2:16" customFormat="1" x14ac:dyDescent="0.2">
      <c r="B23" t="s">
        <v>1857</v>
      </c>
      <c r="C23" s="87" t="s">
        <v>1895</v>
      </c>
      <c r="D23" s="87"/>
      <c r="E23" s="12"/>
      <c r="F23">
        <v>82</v>
      </c>
      <c r="G23">
        <v>89</v>
      </c>
      <c r="H23">
        <f t="shared" si="0"/>
        <v>8</v>
      </c>
      <c r="I23" s="87" t="s">
        <v>1899</v>
      </c>
      <c r="K23" s="9"/>
      <c r="L23" s="87" t="s">
        <v>1899</v>
      </c>
      <c r="N23" s="87" t="s">
        <v>1899</v>
      </c>
      <c r="P23" s="7" t="s">
        <v>1971</v>
      </c>
    </row>
    <row r="24" spans="2:16" customFormat="1" x14ac:dyDescent="0.2">
      <c r="B24" t="s">
        <v>1856</v>
      </c>
      <c r="C24" s="87" t="s">
        <v>1895</v>
      </c>
      <c r="D24" s="87" t="s">
        <v>1044</v>
      </c>
      <c r="E24" s="87" t="s">
        <v>1909</v>
      </c>
      <c r="F24">
        <v>89</v>
      </c>
      <c r="G24">
        <v>96</v>
      </c>
      <c r="H24">
        <f t="shared" si="0"/>
        <v>8</v>
      </c>
      <c r="I24" s="87" t="s">
        <v>1899</v>
      </c>
      <c r="J24" s="87"/>
      <c r="K24" s="104"/>
      <c r="L24" s="87" t="s">
        <v>1899</v>
      </c>
      <c r="M24" s="87"/>
      <c r="N24" s="87" t="s">
        <v>1899</v>
      </c>
      <c r="O24" s="87"/>
      <c r="P24" s="7" t="s">
        <v>1971</v>
      </c>
    </row>
    <row r="25" spans="2:16" customFormat="1" x14ac:dyDescent="0.2">
      <c r="B25" t="s">
        <v>1855</v>
      </c>
      <c r="C25" s="87" t="s">
        <v>1896</v>
      </c>
      <c r="D25" s="87" t="s">
        <v>1910</v>
      </c>
      <c r="F25">
        <v>89</v>
      </c>
      <c r="G25">
        <v>112</v>
      </c>
      <c r="H25">
        <f t="shared" si="0"/>
        <v>24</v>
      </c>
      <c r="I25" s="87" t="s">
        <v>1898</v>
      </c>
      <c r="J25" s="87"/>
      <c r="K25" s="104"/>
      <c r="L25" s="87" t="s">
        <v>1899</v>
      </c>
      <c r="M25" s="87"/>
      <c r="N25" s="87" t="s">
        <v>1898</v>
      </c>
      <c r="P25" s="7" t="s">
        <v>1971</v>
      </c>
    </row>
    <row r="26" spans="2:16" customFormat="1" x14ac:dyDescent="0.2">
      <c r="B26" t="s">
        <v>1854</v>
      </c>
      <c r="C26" s="87" t="s">
        <v>1896</v>
      </c>
      <c r="D26" s="87" t="s">
        <v>1911</v>
      </c>
      <c r="E26" s="87" t="s">
        <v>1913</v>
      </c>
      <c r="F26">
        <v>91</v>
      </c>
      <c r="G26">
        <v>119</v>
      </c>
      <c r="H26">
        <f t="shared" si="0"/>
        <v>29</v>
      </c>
      <c r="I26" s="87" t="s">
        <v>1898</v>
      </c>
      <c r="J26" s="87"/>
      <c r="K26" s="104"/>
      <c r="L26" s="87" t="s">
        <v>1912</v>
      </c>
      <c r="M26" s="87"/>
      <c r="N26" s="87" t="s">
        <v>1898</v>
      </c>
      <c r="P26" s="7" t="s">
        <v>1971</v>
      </c>
    </row>
    <row r="27" spans="2:16" customFormat="1" x14ac:dyDescent="0.2">
      <c r="B27" t="s">
        <v>1853</v>
      </c>
      <c r="C27" s="87" t="s">
        <v>1896</v>
      </c>
      <c r="D27" s="87" t="s">
        <v>1915</v>
      </c>
      <c r="E27" t="s">
        <v>1914</v>
      </c>
      <c r="F27">
        <v>92</v>
      </c>
      <c r="G27">
        <v>111</v>
      </c>
      <c r="H27">
        <f t="shared" si="0"/>
        <v>20</v>
      </c>
      <c r="I27" s="87" t="s">
        <v>1898</v>
      </c>
      <c r="J27" s="87"/>
      <c r="K27" s="104"/>
      <c r="L27" s="87" t="s">
        <v>1899</v>
      </c>
      <c r="M27" s="87"/>
      <c r="N27" s="87" t="s">
        <v>1898</v>
      </c>
      <c r="P27" s="7" t="s">
        <v>1971</v>
      </c>
    </row>
    <row r="28" spans="2:16" customFormat="1" x14ac:dyDescent="0.2">
      <c r="B28" t="s">
        <v>1852</v>
      </c>
      <c r="C28" s="87" t="s">
        <v>1894</v>
      </c>
      <c r="F28">
        <v>89</v>
      </c>
      <c r="G28">
        <v>93</v>
      </c>
      <c r="H28">
        <f t="shared" si="0"/>
        <v>5</v>
      </c>
      <c r="I28" s="87" t="s">
        <v>1899</v>
      </c>
      <c r="J28" s="87"/>
      <c r="K28" s="7"/>
      <c r="L28" s="87" t="s">
        <v>1916</v>
      </c>
      <c r="M28" s="87" t="s">
        <v>1972</v>
      </c>
      <c r="N28" s="87" t="s">
        <v>1898</v>
      </c>
      <c r="P28" s="7" t="s">
        <v>1971</v>
      </c>
    </row>
    <row r="29" spans="2:16" customFormat="1" x14ac:dyDescent="0.2">
      <c r="B29" t="s">
        <v>1851</v>
      </c>
      <c r="C29" s="87" t="s">
        <v>1894</v>
      </c>
      <c r="F29">
        <v>91</v>
      </c>
      <c r="G29">
        <v>96</v>
      </c>
      <c r="H29">
        <f t="shared" si="0"/>
        <v>6</v>
      </c>
      <c r="I29" s="87" t="s">
        <v>1899</v>
      </c>
      <c r="J29" s="87"/>
      <c r="K29" s="7"/>
      <c r="L29" s="87" t="s">
        <v>1899</v>
      </c>
      <c r="M29" s="87"/>
      <c r="N29" s="87" t="s">
        <v>1898</v>
      </c>
      <c r="P29" s="7" t="s">
        <v>1971</v>
      </c>
    </row>
    <row r="30" spans="2:16" customFormat="1" x14ac:dyDescent="0.2">
      <c r="B30" s="103" t="s">
        <v>1850</v>
      </c>
      <c r="C30" s="106" t="s">
        <v>1896</v>
      </c>
      <c r="D30" s="103" t="s">
        <v>1917</v>
      </c>
      <c r="E30" s="103" t="s">
        <v>1918</v>
      </c>
      <c r="F30" s="103">
        <v>91</v>
      </c>
      <c r="G30" s="103">
        <v>102</v>
      </c>
      <c r="H30" s="103">
        <f t="shared" si="0"/>
        <v>12</v>
      </c>
      <c r="I30" s="106" t="s">
        <v>1898</v>
      </c>
      <c r="J30" s="106"/>
      <c r="K30" s="106"/>
      <c r="L30" s="106" t="s">
        <v>1919</v>
      </c>
      <c r="M30" s="106"/>
      <c r="N30" s="106" t="s">
        <v>1898</v>
      </c>
      <c r="O30" s="103" t="s">
        <v>1970</v>
      </c>
      <c r="P30" s="106" t="s">
        <v>1970</v>
      </c>
    </row>
    <row r="31" spans="2:16" customFormat="1" x14ac:dyDescent="0.2">
      <c r="B31" t="s">
        <v>1849</v>
      </c>
      <c r="C31" s="87" t="s">
        <v>1894</v>
      </c>
      <c r="F31">
        <v>93</v>
      </c>
      <c r="G31">
        <v>95</v>
      </c>
      <c r="H31">
        <f t="shared" si="0"/>
        <v>3</v>
      </c>
      <c r="I31" s="87" t="s">
        <v>1899</v>
      </c>
      <c r="J31" s="87"/>
      <c r="K31" s="7"/>
      <c r="L31" s="87" t="s">
        <v>1899</v>
      </c>
      <c r="M31" s="87"/>
      <c r="N31" s="87" t="s">
        <v>1898</v>
      </c>
      <c r="P31" s="7" t="s">
        <v>1971</v>
      </c>
    </row>
    <row r="32" spans="2:16" customFormat="1" x14ac:dyDescent="0.2">
      <c r="B32" t="s">
        <v>1848</v>
      </c>
      <c r="C32" s="87" t="s">
        <v>1895</v>
      </c>
      <c r="D32" t="s">
        <v>1897</v>
      </c>
      <c r="F32">
        <v>95</v>
      </c>
      <c r="G32">
        <v>103</v>
      </c>
      <c r="H32">
        <f t="shared" si="0"/>
        <v>9</v>
      </c>
      <c r="I32" s="87" t="s">
        <v>1898</v>
      </c>
      <c r="J32" s="87"/>
      <c r="K32" s="7"/>
      <c r="L32" s="87" t="s">
        <v>1899</v>
      </c>
      <c r="M32" s="87"/>
      <c r="N32" s="87" t="s">
        <v>1898</v>
      </c>
      <c r="P32" s="7" t="s">
        <v>1971</v>
      </c>
    </row>
    <row r="33" spans="2:16" customFormat="1" x14ac:dyDescent="0.2">
      <c r="B33" t="s">
        <v>1847</v>
      </c>
      <c r="C33" s="87" t="s">
        <v>1894</v>
      </c>
      <c r="F33">
        <v>95</v>
      </c>
      <c r="G33">
        <v>105</v>
      </c>
      <c r="H33">
        <f t="shared" si="0"/>
        <v>11</v>
      </c>
      <c r="I33" s="87" t="s">
        <v>1899</v>
      </c>
      <c r="J33" s="87"/>
      <c r="K33" s="7"/>
      <c r="L33" s="87" t="s">
        <v>1899</v>
      </c>
      <c r="M33" s="87"/>
      <c r="N33" s="87" t="s">
        <v>1898</v>
      </c>
      <c r="P33" s="7" t="s">
        <v>1971</v>
      </c>
    </row>
    <row r="34" spans="2:16" customFormat="1" x14ac:dyDescent="0.2">
      <c r="B34" t="s">
        <v>1846</v>
      </c>
      <c r="C34" s="87" t="s">
        <v>1896</v>
      </c>
      <c r="D34" t="s">
        <v>1920</v>
      </c>
      <c r="E34" t="s">
        <v>1921</v>
      </c>
      <c r="F34">
        <v>102</v>
      </c>
      <c r="G34">
        <v>125</v>
      </c>
      <c r="H34">
        <f t="shared" si="0"/>
        <v>24</v>
      </c>
      <c r="I34" s="87" t="s">
        <v>1898</v>
      </c>
      <c r="J34" s="87"/>
      <c r="K34" s="7"/>
      <c r="L34" s="87" t="s">
        <v>1974</v>
      </c>
      <c r="M34" s="87">
        <v>108</v>
      </c>
      <c r="N34" s="87" t="s">
        <v>1898</v>
      </c>
      <c r="O34" s="87" t="s">
        <v>1900</v>
      </c>
      <c r="P34" s="7" t="s">
        <v>1971</v>
      </c>
    </row>
    <row r="35" spans="2:16" customFormat="1" x14ac:dyDescent="0.2">
      <c r="B35" t="s">
        <v>1845</v>
      </c>
      <c r="C35" s="87" t="s">
        <v>1896</v>
      </c>
      <c r="D35" t="s">
        <v>1922</v>
      </c>
      <c r="E35" t="s">
        <v>1923</v>
      </c>
      <c r="F35">
        <v>95</v>
      </c>
      <c r="G35">
        <v>105</v>
      </c>
      <c r="H35">
        <f t="shared" si="0"/>
        <v>11</v>
      </c>
      <c r="I35" s="87" t="s">
        <v>1899</v>
      </c>
      <c r="J35" s="87"/>
      <c r="K35" s="7"/>
      <c r="L35" s="87" t="s">
        <v>1899</v>
      </c>
      <c r="M35" s="87"/>
      <c r="N35" s="87" t="s">
        <v>1898</v>
      </c>
      <c r="P35" s="7" t="s">
        <v>1971</v>
      </c>
    </row>
    <row r="36" spans="2:16" customFormat="1" x14ac:dyDescent="0.2">
      <c r="B36" t="s">
        <v>1844</v>
      </c>
      <c r="C36" s="87" t="s">
        <v>1895</v>
      </c>
      <c r="D36" t="s">
        <v>1897</v>
      </c>
      <c r="F36">
        <v>102</v>
      </c>
      <c r="G36">
        <v>115</v>
      </c>
      <c r="H36">
        <f t="shared" si="0"/>
        <v>14</v>
      </c>
      <c r="I36" s="87" t="s">
        <v>1898</v>
      </c>
      <c r="J36" s="87"/>
      <c r="K36" s="7"/>
      <c r="L36" s="87" t="s">
        <v>1899</v>
      </c>
      <c r="M36" s="87"/>
      <c r="N36" s="87" t="s">
        <v>1898</v>
      </c>
      <c r="P36" s="7" t="s">
        <v>1971</v>
      </c>
    </row>
    <row r="37" spans="2:16" customFormat="1" x14ac:dyDescent="0.2">
      <c r="B37" t="s">
        <v>1843</v>
      </c>
      <c r="C37" s="87" t="s">
        <v>1894</v>
      </c>
      <c r="F37">
        <v>110</v>
      </c>
      <c r="G37">
        <v>125</v>
      </c>
      <c r="H37">
        <f t="shared" si="0"/>
        <v>16</v>
      </c>
      <c r="I37" s="87" t="s">
        <v>1898</v>
      </c>
      <c r="J37" s="87"/>
      <c r="K37" s="7"/>
      <c r="M37" s="87" t="s">
        <v>1924</v>
      </c>
      <c r="N37" s="87" t="s">
        <v>1898</v>
      </c>
      <c r="P37" s="7" t="s">
        <v>1971</v>
      </c>
    </row>
    <row r="38" spans="2:16" customFormat="1" x14ac:dyDescent="0.2">
      <c r="B38" t="s">
        <v>1842</v>
      </c>
      <c r="C38" s="87" t="s">
        <v>1895</v>
      </c>
      <c r="D38" t="s">
        <v>1473</v>
      </c>
      <c r="F38">
        <v>111</v>
      </c>
      <c r="G38">
        <v>122</v>
      </c>
      <c r="H38">
        <f t="shared" si="0"/>
        <v>12</v>
      </c>
      <c r="I38" s="87" t="s">
        <v>1898</v>
      </c>
      <c r="J38" s="87"/>
      <c r="K38" s="7"/>
      <c r="L38" s="87" t="s">
        <v>1899</v>
      </c>
      <c r="M38" s="87"/>
      <c r="N38" s="87" t="s">
        <v>1898</v>
      </c>
      <c r="P38" s="7" t="s">
        <v>1971</v>
      </c>
    </row>
    <row r="39" spans="2:16" customFormat="1" x14ac:dyDescent="0.2">
      <c r="B39" t="s">
        <v>1841</v>
      </c>
      <c r="C39" s="87" t="s">
        <v>1896</v>
      </c>
      <c r="D39" t="s">
        <v>1907</v>
      </c>
      <c r="F39">
        <v>113</v>
      </c>
      <c r="G39">
        <v>125</v>
      </c>
      <c r="H39">
        <f t="shared" si="0"/>
        <v>13</v>
      </c>
      <c r="I39" s="87" t="s">
        <v>1899</v>
      </c>
      <c r="J39" s="87"/>
      <c r="K39" s="7"/>
      <c r="L39" s="87" t="s">
        <v>1899</v>
      </c>
      <c r="M39" s="87"/>
      <c r="N39" s="87" t="s">
        <v>1899</v>
      </c>
      <c r="P39" s="7" t="s">
        <v>1971</v>
      </c>
    </row>
    <row r="40" spans="2:16" customFormat="1" x14ac:dyDescent="0.2">
      <c r="B40" t="s">
        <v>1840</v>
      </c>
      <c r="C40" s="87" t="s">
        <v>1895</v>
      </c>
      <c r="D40" t="s">
        <v>1897</v>
      </c>
      <c r="F40">
        <v>99</v>
      </c>
      <c r="G40">
        <v>105</v>
      </c>
      <c r="H40">
        <f t="shared" si="0"/>
        <v>7</v>
      </c>
      <c r="I40" s="87" t="s">
        <v>1899</v>
      </c>
      <c r="J40" s="87"/>
      <c r="K40" s="7"/>
      <c r="L40" s="87" t="s">
        <v>1925</v>
      </c>
      <c r="M40" s="87"/>
      <c r="N40" s="87" t="s">
        <v>1899</v>
      </c>
      <c r="P40" s="7" t="s">
        <v>1971</v>
      </c>
    </row>
    <row r="41" spans="2:16" customFormat="1" x14ac:dyDescent="0.2">
      <c r="B41" t="s">
        <v>1839</v>
      </c>
      <c r="C41" s="87" t="s">
        <v>1894</v>
      </c>
      <c r="F41">
        <v>98</v>
      </c>
      <c r="G41">
        <v>102</v>
      </c>
      <c r="H41">
        <f t="shared" si="0"/>
        <v>5</v>
      </c>
      <c r="I41" s="87" t="s">
        <v>1899</v>
      </c>
      <c r="J41" s="87"/>
      <c r="K41" s="7"/>
      <c r="L41" s="87" t="s">
        <v>1899</v>
      </c>
      <c r="M41" s="87"/>
      <c r="N41" s="87" t="s">
        <v>1899</v>
      </c>
      <c r="P41" s="7" t="s">
        <v>1971</v>
      </c>
    </row>
    <row r="42" spans="2:16" customFormat="1" x14ac:dyDescent="0.2">
      <c r="B42" t="s">
        <v>1838</v>
      </c>
      <c r="C42" s="87" t="s">
        <v>1895</v>
      </c>
      <c r="D42" t="s">
        <v>286</v>
      </c>
      <c r="E42" t="s">
        <v>1926</v>
      </c>
      <c r="F42">
        <v>104</v>
      </c>
      <c r="G42">
        <v>117</v>
      </c>
      <c r="H42">
        <f t="shared" si="0"/>
        <v>14</v>
      </c>
      <c r="I42" s="87" t="s">
        <v>1899</v>
      </c>
      <c r="J42" s="87"/>
      <c r="K42" s="7"/>
      <c r="L42" s="87" t="s">
        <v>1899</v>
      </c>
      <c r="M42" s="87"/>
      <c r="N42" s="87" t="s">
        <v>1899</v>
      </c>
      <c r="P42" s="7" t="s">
        <v>1971</v>
      </c>
    </row>
    <row r="43" spans="2:16" customFormat="1" x14ac:dyDescent="0.2">
      <c r="B43" t="s">
        <v>1837</v>
      </c>
      <c r="C43" s="87" t="s">
        <v>1895</v>
      </c>
      <c r="D43" t="s">
        <v>1326</v>
      </c>
      <c r="F43">
        <v>106</v>
      </c>
      <c r="G43">
        <v>122</v>
      </c>
      <c r="H43">
        <f t="shared" si="0"/>
        <v>17</v>
      </c>
      <c r="I43" s="87" t="s">
        <v>1899</v>
      </c>
      <c r="J43" s="87"/>
      <c r="K43" s="7"/>
      <c r="L43" s="87" t="s">
        <v>1975</v>
      </c>
      <c r="M43" s="87"/>
      <c r="N43" s="87" t="s">
        <v>1899</v>
      </c>
      <c r="P43" s="7" t="s">
        <v>1971</v>
      </c>
    </row>
    <row r="44" spans="2:16" customFormat="1" x14ac:dyDescent="0.2">
      <c r="B44" t="s">
        <v>1836</v>
      </c>
      <c r="C44" s="87" t="s">
        <v>1895</v>
      </c>
      <c r="D44" t="s">
        <v>1495</v>
      </c>
      <c r="F44">
        <v>113</v>
      </c>
      <c r="G44">
        <v>121</v>
      </c>
      <c r="H44">
        <f t="shared" si="0"/>
        <v>9</v>
      </c>
      <c r="I44" s="87" t="s">
        <v>1899</v>
      </c>
      <c r="J44" s="87"/>
      <c r="K44" s="7"/>
      <c r="L44" s="87" t="s">
        <v>1927</v>
      </c>
      <c r="M44" s="87"/>
      <c r="N44" s="87" t="s">
        <v>1899</v>
      </c>
      <c r="P44" s="7" t="s">
        <v>1971</v>
      </c>
    </row>
    <row r="45" spans="2:16" customFormat="1" x14ac:dyDescent="0.2">
      <c r="B45" t="s">
        <v>1835</v>
      </c>
      <c r="C45" s="87" t="s">
        <v>1894</v>
      </c>
      <c r="F45">
        <v>110</v>
      </c>
      <c r="G45">
        <v>117</v>
      </c>
      <c r="H45">
        <f t="shared" si="0"/>
        <v>8</v>
      </c>
      <c r="I45" s="87" t="s">
        <v>1899</v>
      </c>
      <c r="J45" s="87"/>
      <c r="K45" s="7"/>
      <c r="L45" s="87" t="s">
        <v>1899</v>
      </c>
      <c r="M45" s="87"/>
      <c r="N45" s="87" t="s">
        <v>1899</v>
      </c>
      <c r="P45" s="7" t="s">
        <v>1971</v>
      </c>
    </row>
    <row r="46" spans="2:16" customFormat="1" x14ac:dyDescent="0.2">
      <c r="B46" t="s">
        <v>1834</v>
      </c>
      <c r="C46" s="87" t="s">
        <v>1896</v>
      </c>
      <c r="D46" t="s">
        <v>1928</v>
      </c>
      <c r="F46">
        <v>104</v>
      </c>
      <c r="G46">
        <v>114</v>
      </c>
      <c r="H46">
        <f t="shared" si="0"/>
        <v>11</v>
      </c>
      <c r="I46" s="87" t="s">
        <v>1899</v>
      </c>
      <c r="J46" s="87"/>
      <c r="K46" s="7"/>
      <c r="L46" s="87" t="s">
        <v>1929</v>
      </c>
      <c r="M46" s="87" t="s">
        <v>1972</v>
      </c>
      <c r="N46" s="87" t="s">
        <v>1898</v>
      </c>
      <c r="P46" s="7" t="s">
        <v>1971</v>
      </c>
    </row>
    <row r="47" spans="2:16" customFormat="1" x14ac:dyDescent="0.2">
      <c r="B47" t="s">
        <v>1833</v>
      </c>
      <c r="C47" s="87" t="s">
        <v>1894</v>
      </c>
      <c r="F47">
        <v>107</v>
      </c>
      <c r="G47">
        <v>110</v>
      </c>
      <c r="H47">
        <f t="shared" si="0"/>
        <v>4</v>
      </c>
      <c r="I47" s="87" t="s">
        <v>1899</v>
      </c>
      <c r="J47" s="87"/>
      <c r="K47" s="7"/>
      <c r="L47" s="87" t="s">
        <v>1899</v>
      </c>
      <c r="M47" s="87"/>
      <c r="N47" s="87" t="s">
        <v>1899</v>
      </c>
      <c r="P47" s="7" t="s">
        <v>1971</v>
      </c>
    </row>
    <row r="48" spans="2:16" customFormat="1" x14ac:dyDescent="0.2">
      <c r="B48" t="s">
        <v>1832</v>
      </c>
      <c r="C48" s="87" t="s">
        <v>1894</v>
      </c>
      <c r="F48">
        <v>104</v>
      </c>
      <c r="G48">
        <v>109</v>
      </c>
      <c r="H48">
        <f t="shared" si="0"/>
        <v>6</v>
      </c>
      <c r="I48" s="87" t="s">
        <v>1899</v>
      </c>
      <c r="J48" s="87"/>
      <c r="K48" s="7"/>
      <c r="L48" s="87" t="s">
        <v>1899</v>
      </c>
      <c r="M48" s="87"/>
      <c r="N48" s="87" t="s">
        <v>1899</v>
      </c>
      <c r="P48" s="7" t="s">
        <v>1971</v>
      </c>
    </row>
    <row r="49" spans="2:16" customFormat="1" x14ac:dyDescent="0.2">
      <c r="B49" t="s">
        <v>1831</v>
      </c>
      <c r="C49" s="87" t="s">
        <v>1896</v>
      </c>
      <c r="D49" t="s">
        <v>1930</v>
      </c>
      <c r="F49">
        <v>106</v>
      </c>
      <c r="G49">
        <v>115</v>
      </c>
      <c r="H49">
        <f t="shared" si="0"/>
        <v>10</v>
      </c>
      <c r="I49" s="87" t="s">
        <v>1898</v>
      </c>
      <c r="J49" s="87"/>
      <c r="K49" s="7"/>
      <c r="L49" s="87" t="s">
        <v>1899</v>
      </c>
      <c r="M49" s="87"/>
      <c r="N49" s="87" t="s">
        <v>1898</v>
      </c>
      <c r="P49" s="7" t="s">
        <v>1971</v>
      </c>
    </row>
    <row r="50" spans="2:16" customFormat="1" x14ac:dyDescent="0.2">
      <c r="B50" t="s">
        <v>1830</v>
      </c>
      <c r="C50" s="87" t="s">
        <v>1895</v>
      </c>
      <c r="D50" t="s">
        <v>1634</v>
      </c>
      <c r="F50">
        <v>102</v>
      </c>
      <c r="G50">
        <v>111</v>
      </c>
      <c r="H50">
        <f t="shared" si="0"/>
        <v>10</v>
      </c>
      <c r="I50" s="87" t="s">
        <v>1899</v>
      </c>
      <c r="J50" s="87"/>
      <c r="K50" s="7"/>
      <c r="L50" s="87" t="s">
        <v>1973</v>
      </c>
      <c r="M50" s="87">
        <v>106</v>
      </c>
      <c r="N50" s="87" t="s">
        <v>1899</v>
      </c>
      <c r="P50" s="7" t="s">
        <v>1971</v>
      </c>
    </row>
    <row r="51" spans="2:16" customFormat="1" x14ac:dyDescent="0.2">
      <c r="B51" t="s">
        <v>1829</v>
      </c>
      <c r="C51" s="87" t="s">
        <v>1895</v>
      </c>
      <c r="D51" t="s">
        <v>1897</v>
      </c>
      <c r="F51">
        <v>103</v>
      </c>
      <c r="G51">
        <v>110</v>
      </c>
      <c r="H51">
        <f t="shared" si="0"/>
        <v>8</v>
      </c>
      <c r="I51" s="87" t="s">
        <v>1899</v>
      </c>
      <c r="J51" s="87"/>
      <c r="K51" s="7"/>
      <c r="L51" s="87" t="s">
        <v>1899</v>
      </c>
      <c r="M51" s="87"/>
      <c r="N51" s="87" t="s">
        <v>1898</v>
      </c>
      <c r="P51" s="7" t="s">
        <v>1971</v>
      </c>
    </row>
    <row r="52" spans="2:16" customFormat="1" x14ac:dyDescent="0.2">
      <c r="B52" t="s">
        <v>1828</v>
      </c>
      <c r="C52" s="87" t="s">
        <v>1895</v>
      </c>
      <c r="D52" t="s">
        <v>1897</v>
      </c>
      <c r="F52">
        <v>110</v>
      </c>
      <c r="G52">
        <v>116</v>
      </c>
      <c r="H52">
        <f t="shared" si="0"/>
        <v>7</v>
      </c>
      <c r="I52" s="87" t="s">
        <v>1899</v>
      </c>
      <c r="J52" s="87"/>
      <c r="K52" s="7"/>
      <c r="L52" s="87" t="s">
        <v>1899</v>
      </c>
      <c r="M52" s="87"/>
      <c r="N52" s="87" t="s">
        <v>1899</v>
      </c>
      <c r="P52" s="7" t="s">
        <v>1971</v>
      </c>
    </row>
    <row r="53" spans="2:16" customFormat="1" x14ac:dyDescent="0.2">
      <c r="B53" t="s">
        <v>1827</v>
      </c>
      <c r="C53" s="87" t="s">
        <v>1895</v>
      </c>
      <c r="D53" t="s">
        <v>282</v>
      </c>
      <c r="E53" t="s">
        <v>1931</v>
      </c>
      <c r="F53">
        <v>112</v>
      </c>
      <c r="G53">
        <v>119</v>
      </c>
      <c r="H53">
        <f t="shared" si="0"/>
        <v>8</v>
      </c>
      <c r="I53" s="87" t="s">
        <v>1899</v>
      </c>
      <c r="J53" s="87"/>
      <c r="K53" s="7"/>
      <c r="L53" s="87" t="s">
        <v>1899</v>
      </c>
      <c r="M53" s="87"/>
      <c r="N53" s="87" t="s">
        <v>1899</v>
      </c>
      <c r="P53" s="7" t="s">
        <v>1971</v>
      </c>
    </row>
    <row r="54" spans="2:16" customFormat="1" x14ac:dyDescent="0.2">
      <c r="B54" t="s">
        <v>1826</v>
      </c>
      <c r="C54" s="87" t="s">
        <v>1895</v>
      </c>
      <c r="D54" t="s">
        <v>1897</v>
      </c>
      <c r="F54">
        <v>116</v>
      </c>
      <c r="G54">
        <v>128</v>
      </c>
      <c r="H54">
        <f t="shared" si="0"/>
        <v>13</v>
      </c>
      <c r="I54" s="87" t="s">
        <v>1898</v>
      </c>
      <c r="J54" s="87"/>
      <c r="K54" s="7"/>
      <c r="L54" s="87" t="s">
        <v>1899</v>
      </c>
      <c r="M54" s="87"/>
      <c r="N54" s="87" t="s">
        <v>1898</v>
      </c>
      <c r="P54" s="7" t="s">
        <v>1971</v>
      </c>
    </row>
    <row r="55" spans="2:16" customFormat="1" x14ac:dyDescent="0.2">
      <c r="B55" t="s">
        <v>1825</v>
      </c>
      <c r="C55" s="87" t="s">
        <v>1895</v>
      </c>
      <c r="D55" t="s">
        <v>1609</v>
      </c>
      <c r="F55">
        <v>116</v>
      </c>
      <c r="G55">
        <v>128</v>
      </c>
      <c r="H55">
        <f t="shared" si="0"/>
        <v>13</v>
      </c>
      <c r="I55" s="87" t="s">
        <v>1898</v>
      </c>
      <c r="J55" s="87"/>
      <c r="K55" s="7"/>
      <c r="L55" s="87" t="s">
        <v>1899</v>
      </c>
      <c r="M55" s="87"/>
      <c r="N55" s="87" t="s">
        <v>1898</v>
      </c>
      <c r="P55" s="7" t="s">
        <v>1971</v>
      </c>
    </row>
    <row r="56" spans="2:16" customFormat="1" x14ac:dyDescent="0.2">
      <c r="B56" t="s">
        <v>1824</v>
      </c>
      <c r="C56" s="87" t="s">
        <v>1894</v>
      </c>
      <c r="F56">
        <v>118</v>
      </c>
      <c r="G56">
        <v>130</v>
      </c>
      <c r="H56">
        <f t="shared" si="0"/>
        <v>13</v>
      </c>
      <c r="I56" s="87" t="s">
        <v>1899</v>
      </c>
      <c r="J56" s="87"/>
      <c r="K56" s="7"/>
      <c r="L56" s="87" t="s">
        <v>1899</v>
      </c>
      <c r="M56" s="87"/>
      <c r="N56" s="87" t="s">
        <v>1899</v>
      </c>
      <c r="P56" s="7" t="s">
        <v>1971</v>
      </c>
    </row>
    <row r="57" spans="2:16" customFormat="1" x14ac:dyDescent="0.2">
      <c r="B57" t="s">
        <v>1823</v>
      </c>
      <c r="C57" s="87" t="s">
        <v>1895</v>
      </c>
      <c r="D57" t="s">
        <v>1897</v>
      </c>
      <c r="F57">
        <v>104</v>
      </c>
      <c r="G57">
        <v>113</v>
      </c>
      <c r="H57">
        <f t="shared" si="0"/>
        <v>10</v>
      </c>
      <c r="I57" s="87" t="s">
        <v>1898</v>
      </c>
      <c r="J57" s="87"/>
      <c r="K57" s="7"/>
      <c r="L57" s="87" t="s">
        <v>1899</v>
      </c>
      <c r="M57" s="87"/>
      <c r="N57" s="87" t="s">
        <v>1898</v>
      </c>
      <c r="P57" s="7" t="s">
        <v>1971</v>
      </c>
    </row>
    <row r="58" spans="2:16" customFormat="1" x14ac:dyDescent="0.2">
      <c r="B58" t="s">
        <v>1822</v>
      </c>
      <c r="C58" s="87" t="s">
        <v>1895</v>
      </c>
      <c r="D58" t="s">
        <v>1897</v>
      </c>
      <c r="F58">
        <v>105</v>
      </c>
      <c r="G58">
        <v>112</v>
      </c>
      <c r="H58">
        <f t="shared" si="0"/>
        <v>8</v>
      </c>
      <c r="I58" s="87" t="s">
        <v>1899</v>
      </c>
      <c r="J58" s="87"/>
      <c r="K58" s="7"/>
      <c r="L58" s="87" t="s">
        <v>1899</v>
      </c>
      <c r="M58" s="87"/>
      <c r="N58" s="87" t="s">
        <v>1899</v>
      </c>
      <c r="O58" s="87" t="s">
        <v>1932</v>
      </c>
      <c r="P58" s="7" t="s">
        <v>1971</v>
      </c>
    </row>
    <row r="59" spans="2:16" customFormat="1" x14ac:dyDescent="0.2">
      <c r="B59" t="s">
        <v>1821</v>
      </c>
      <c r="C59" s="87" t="s">
        <v>1895</v>
      </c>
      <c r="D59" t="s">
        <v>1897</v>
      </c>
      <c r="F59">
        <v>107</v>
      </c>
      <c r="G59">
        <v>119</v>
      </c>
      <c r="H59">
        <f t="shared" si="0"/>
        <v>13</v>
      </c>
      <c r="I59" s="87" t="s">
        <v>1899</v>
      </c>
      <c r="J59" s="87"/>
      <c r="K59" s="7"/>
      <c r="L59" s="87" t="s">
        <v>1899</v>
      </c>
      <c r="M59" s="87"/>
      <c r="N59" s="87" t="s">
        <v>1899</v>
      </c>
      <c r="P59" s="7" t="s">
        <v>1971</v>
      </c>
    </row>
    <row r="60" spans="2:16" customFormat="1" x14ac:dyDescent="0.2">
      <c r="B60" t="s">
        <v>1820</v>
      </c>
      <c r="C60" s="87" t="s">
        <v>1895</v>
      </c>
      <c r="D60" t="s">
        <v>1897</v>
      </c>
      <c r="F60">
        <v>118</v>
      </c>
      <c r="G60">
        <v>130</v>
      </c>
      <c r="H60">
        <f t="shared" si="0"/>
        <v>13</v>
      </c>
      <c r="I60" s="87" t="s">
        <v>1898</v>
      </c>
      <c r="J60" s="87"/>
      <c r="K60" s="7"/>
      <c r="L60" s="87" t="s">
        <v>1899</v>
      </c>
      <c r="M60" s="87"/>
      <c r="N60" s="87" t="s">
        <v>1898</v>
      </c>
      <c r="P60" s="7" t="s">
        <v>1971</v>
      </c>
    </row>
    <row r="61" spans="2:16" customFormat="1" x14ac:dyDescent="0.2">
      <c r="B61" t="s">
        <v>1819</v>
      </c>
      <c r="C61" s="87" t="s">
        <v>1896</v>
      </c>
      <c r="D61" t="s">
        <v>1933</v>
      </c>
      <c r="F61">
        <v>117</v>
      </c>
      <c r="G61">
        <v>132</v>
      </c>
      <c r="H61">
        <f t="shared" si="0"/>
        <v>16</v>
      </c>
      <c r="I61" s="87" t="s">
        <v>1898</v>
      </c>
      <c r="J61" s="87"/>
      <c r="K61" s="7"/>
      <c r="L61" s="87" t="s">
        <v>1934</v>
      </c>
      <c r="M61" s="87"/>
      <c r="N61" s="87" t="s">
        <v>1899</v>
      </c>
      <c r="P61" s="7" t="s">
        <v>1971</v>
      </c>
    </row>
    <row r="62" spans="2:16" customFormat="1" x14ac:dyDescent="0.2">
      <c r="B62" t="s">
        <v>1818</v>
      </c>
      <c r="C62" s="87" t="s">
        <v>1895</v>
      </c>
      <c r="F62">
        <v>111</v>
      </c>
      <c r="G62">
        <v>119</v>
      </c>
      <c r="H62">
        <f t="shared" si="0"/>
        <v>9</v>
      </c>
      <c r="I62" s="87" t="s">
        <v>1899</v>
      </c>
      <c r="J62" s="87"/>
      <c r="K62" s="7"/>
      <c r="L62" s="87" t="s">
        <v>1899</v>
      </c>
      <c r="M62" s="87"/>
      <c r="N62" s="87" t="s">
        <v>1898</v>
      </c>
      <c r="P62" s="7" t="s">
        <v>1971</v>
      </c>
    </row>
    <row r="63" spans="2:16" customFormat="1" x14ac:dyDescent="0.2">
      <c r="B63" t="s">
        <v>1817</v>
      </c>
      <c r="C63" s="87" t="s">
        <v>1896</v>
      </c>
      <c r="D63" t="s">
        <v>1935</v>
      </c>
      <c r="F63">
        <v>111</v>
      </c>
      <c r="G63">
        <v>129</v>
      </c>
      <c r="H63">
        <f t="shared" si="0"/>
        <v>19</v>
      </c>
      <c r="I63" s="87" t="s">
        <v>1898</v>
      </c>
      <c r="J63" s="87"/>
      <c r="K63" s="7"/>
      <c r="L63" s="87" t="s">
        <v>1899</v>
      </c>
      <c r="M63" s="87"/>
      <c r="N63" s="87" t="s">
        <v>1899</v>
      </c>
      <c r="P63" s="7" t="s">
        <v>1971</v>
      </c>
    </row>
    <row r="64" spans="2:16" customFormat="1" x14ac:dyDescent="0.2">
      <c r="B64" t="s">
        <v>1816</v>
      </c>
      <c r="C64" s="87" t="s">
        <v>1894</v>
      </c>
      <c r="F64">
        <v>110</v>
      </c>
      <c r="G64">
        <v>114</v>
      </c>
      <c r="H64">
        <f t="shared" si="0"/>
        <v>5</v>
      </c>
      <c r="I64" s="87" t="s">
        <v>1899</v>
      </c>
      <c r="J64" s="87"/>
      <c r="K64" s="7"/>
      <c r="L64" s="87" t="s">
        <v>1899</v>
      </c>
      <c r="M64" s="87"/>
      <c r="N64" s="87" t="s">
        <v>1899</v>
      </c>
      <c r="P64" s="7" t="s">
        <v>1971</v>
      </c>
    </row>
    <row r="65" spans="2:16" customFormat="1" x14ac:dyDescent="0.2">
      <c r="B65" t="s">
        <v>1815</v>
      </c>
      <c r="C65" s="87" t="s">
        <v>1894</v>
      </c>
      <c r="F65">
        <v>107</v>
      </c>
      <c r="G65">
        <v>115</v>
      </c>
      <c r="H65">
        <f t="shared" si="0"/>
        <v>9</v>
      </c>
      <c r="I65" s="87" t="s">
        <v>1899</v>
      </c>
      <c r="J65" s="87"/>
      <c r="K65" s="7"/>
      <c r="L65" s="87" t="s">
        <v>1899</v>
      </c>
      <c r="M65" s="87"/>
      <c r="N65" s="87" t="s">
        <v>1899</v>
      </c>
      <c r="P65" s="7" t="s">
        <v>1971</v>
      </c>
    </row>
    <row r="66" spans="2:16" customFormat="1" x14ac:dyDescent="0.2">
      <c r="B66" t="s">
        <v>1814</v>
      </c>
      <c r="C66" s="87" t="s">
        <v>1896</v>
      </c>
      <c r="D66" t="s">
        <v>1936</v>
      </c>
      <c r="F66">
        <v>112</v>
      </c>
      <c r="G66">
        <v>125</v>
      </c>
      <c r="H66">
        <f t="shared" si="0"/>
        <v>14</v>
      </c>
      <c r="I66" s="87" t="s">
        <v>1899</v>
      </c>
      <c r="J66" s="87"/>
      <c r="K66" s="7"/>
      <c r="L66" s="87" t="s">
        <v>1899</v>
      </c>
      <c r="M66" s="87"/>
      <c r="N66" s="87" t="s">
        <v>1898</v>
      </c>
      <c r="O66" s="87" t="s">
        <v>1900</v>
      </c>
      <c r="P66" s="7" t="s">
        <v>1971</v>
      </c>
    </row>
    <row r="67" spans="2:16" customFormat="1" x14ac:dyDescent="0.2">
      <c r="B67" t="s">
        <v>1813</v>
      </c>
      <c r="C67" s="87" t="s">
        <v>1896</v>
      </c>
      <c r="D67" t="s">
        <v>1938</v>
      </c>
      <c r="E67" t="s">
        <v>1937</v>
      </c>
      <c r="F67">
        <v>121</v>
      </c>
      <c r="G67">
        <v>140</v>
      </c>
      <c r="H67">
        <f t="shared" si="0"/>
        <v>20</v>
      </c>
      <c r="I67" s="87" t="s">
        <v>1898</v>
      </c>
      <c r="J67" s="87"/>
      <c r="K67" s="7"/>
      <c r="L67" s="87" t="s">
        <v>1955</v>
      </c>
      <c r="M67" s="87"/>
      <c r="N67" s="87" t="s">
        <v>1898</v>
      </c>
      <c r="O67" s="87" t="s">
        <v>1900</v>
      </c>
      <c r="P67" s="7" t="s">
        <v>1971</v>
      </c>
    </row>
    <row r="68" spans="2:16" customFormat="1" x14ac:dyDescent="0.2">
      <c r="B68" t="s">
        <v>1812</v>
      </c>
      <c r="C68" s="87" t="s">
        <v>1895</v>
      </c>
      <c r="F68">
        <v>120</v>
      </c>
      <c r="G68">
        <v>130</v>
      </c>
      <c r="H68">
        <f t="shared" si="0"/>
        <v>11</v>
      </c>
      <c r="I68" s="87" t="s">
        <v>1899</v>
      </c>
      <c r="J68" s="87"/>
      <c r="K68" s="7"/>
      <c r="L68" s="87" t="s">
        <v>1899</v>
      </c>
      <c r="M68" s="87"/>
      <c r="N68" s="87" t="s">
        <v>1899</v>
      </c>
      <c r="P68" s="7" t="s">
        <v>1971</v>
      </c>
    </row>
    <row r="69" spans="2:16" customFormat="1" x14ac:dyDescent="0.2">
      <c r="B69" t="s">
        <v>1811</v>
      </c>
      <c r="C69" s="87" t="s">
        <v>1894</v>
      </c>
      <c r="F69">
        <v>124</v>
      </c>
      <c r="G69">
        <v>132</v>
      </c>
      <c r="H69">
        <f t="shared" si="0"/>
        <v>9</v>
      </c>
      <c r="I69" s="87" t="s">
        <v>1899</v>
      </c>
      <c r="J69" s="87"/>
      <c r="K69" s="7"/>
      <c r="L69" s="87" t="s">
        <v>1899</v>
      </c>
      <c r="M69" s="87"/>
      <c r="N69" s="87" t="s">
        <v>1898</v>
      </c>
      <c r="P69" s="7" t="s">
        <v>1971</v>
      </c>
    </row>
    <row r="70" spans="2:16" customFormat="1" x14ac:dyDescent="0.2">
      <c r="B70" t="s">
        <v>1810</v>
      </c>
      <c r="C70" s="87" t="s">
        <v>1894</v>
      </c>
      <c r="F70">
        <v>123</v>
      </c>
      <c r="G70">
        <v>131</v>
      </c>
      <c r="H70">
        <f t="shared" si="0"/>
        <v>9</v>
      </c>
      <c r="I70" s="87" t="s">
        <v>1898</v>
      </c>
      <c r="J70" s="87"/>
      <c r="K70" s="7"/>
      <c r="L70" s="87" t="s">
        <v>1899</v>
      </c>
      <c r="M70" s="87"/>
      <c r="N70" s="87" t="s">
        <v>1899</v>
      </c>
      <c r="P70" s="7" t="s">
        <v>1971</v>
      </c>
    </row>
    <row r="71" spans="2:16" customFormat="1" x14ac:dyDescent="0.2">
      <c r="B71" t="s">
        <v>1809</v>
      </c>
      <c r="C71" s="87" t="s">
        <v>1895</v>
      </c>
      <c r="D71" t="s">
        <v>294</v>
      </c>
      <c r="E71" t="s">
        <v>1939</v>
      </c>
      <c r="F71">
        <v>121</v>
      </c>
      <c r="G71">
        <v>130</v>
      </c>
      <c r="H71">
        <f t="shared" si="0"/>
        <v>10</v>
      </c>
      <c r="I71" s="87" t="s">
        <v>1899</v>
      </c>
      <c r="J71" s="87"/>
      <c r="K71" s="7"/>
      <c r="L71" s="87" t="s">
        <v>1899</v>
      </c>
      <c r="M71" s="87"/>
      <c r="N71" s="87" t="s">
        <v>1899</v>
      </c>
      <c r="P71" s="7" t="s">
        <v>1971</v>
      </c>
    </row>
    <row r="72" spans="2:16" x14ac:dyDescent="0.2">
      <c r="B72" t="s">
        <v>1940</v>
      </c>
      <c r="C72" s="87" t="s">
        <v>1896</v>
      </c>
      <c r="D72" t="s">
        <v>1952</v>
      </c>
      <c r="E72" t="s">
        <v>1953</v>
      </c>
      <c r="F72">
        <v>125</v>
      </c>
      <c r="G72">
        <v>139</v>
      </c>
      <c r="H72">
        <f t="shared" si="0"/>
        <v>15</v>
      </c>
      <c r="I72" s="87" t="s">
        <v>1899</v>
      </c>
      <c r="J72" s="87"/>
      <c r="K72" s="7"/>
      <c r="L72" s="87" t="s">
        <v>1899</v>
      </c>
      <c r="M72" s="87"/>
      <c r="N72" s="87" t="s">
        <v>1899</v>
      </c>
      <c r="P72" s="7" t="s">
        <v>1971</v>
      </c>
    </row>
    <row r="73" spans="2:16" x14ac:dyDescent="0.2">
      <c r="B73" t="s">
        <v>1941</v>
      </c>
      <c r="C73" s="87" t="s">
        <v>1895</v>
      </c>
      <c r="D73" t="s">
        <v>1954</v>
      </c>
      <c r="F73">
        <v>126</v>
      </c>
      <c r="G73">
        <v>137</v>
      </c>
      <c r="H73">
        <f t="shared" si="0"/>
        <v>12</v>
      </c>
      <c r="I73" s="87" t="s">
        <v>1898</v>
      </c>
      <c r="K73" s="7"/>
      <c r="L73" s="87" t="s">
        <v>1899</v>
      </c>
      <c r="N73" s="87" t="s">
        <v>1898</v>
      </c>
      <c r="P73" s="7" t="s">
        <v>1971</v>
      </c>
    </row>
    <row r="74" spans="2:16" x14ac:dyDescent="0.2">
      <c r="B74" t="s">
        <v>1942</v>
      </c>
      <c r="C74" s="87" t="s">
        <v>1894</v>
      </c>
      <c r="F74">
        <v>125</v>
      </c>
      <c r="G74">
        <v>134</v>
      </c>
      <c r="H74">
        <f t="shared" si="0"/>
        <v>10</v>
      </c>
      <c r="I74" s="87" t="s">
        <v>1899</v>
      </c>
      <c r="K74" s="9"/>
      <c r="L74" s="87" t="s">
        <v>1955</v>
      </c>
      <c r="N74" s="87" t="s">
        <v>1899</v>
      </c>
      <c r="P74" s="7" t="s">
        <v>1971</v>
      </c>
    </row>
    <row r="75" spans="2:16" x14ac:dyDescent="0.2">
      <c r="B75" t="s">
        <v>1943</v>
      </c>
      <c r="C75" s="87" t="s">
        <v>1895</v>
      </c>
      <c r="D75" t="s">
        <v>488</v>
      </c>
      <c r="E75" t="s">
        <v>1956</v>
      </c>
      <c r="F75">
        <v>127</v>
      </c>
      <c r="G75">
        <v>146</v>
      </c>
      <c r="H75">
        <f t="shared" si="0"/>
        <v>20</v>
      </c>
      <c r="I75" s="87" t="s">
        <v>1899</v>
      </c>
      <c r="K75" s="9"/>
      <c r="L75" s="87" t="s">
        <v>1899</v>
      </c>
      <c r="N75" s="87" t="s">
        <v>1899</v>
      </c>
      <c r="P75" s="7" t="s">
        <v>1971</v>
      </c>
    </row>
    <row r="76" spans="2:16" x14ac:dyDescent="0.2">
      <c r="B76" t="s">
        <v>1944</v>
      </c>
      <c r="C76" s="87" t="s">
        <v>1895</v>
      </c>
      <c r="D76" t="s">
        <v>1897</v>
      </c>
      <c r="F76">
        <v>126</v>
      </c>
      <c r="G76">
        <v>138</v>
      </c>
      <c r="H76">
        <f t="shared" si="0"/>
        <v>13</v>
      </c>
      <c r="I76" s="87" t="s">
        <v>1899</v>
      </c>
      <c r="K76" s="9"/>
      <c r="L76" s="87" t="s">
        <v>1899</v>
      </c>
      <c r="N76" s="87" t="s">
        <v>1898</v>
      </c>
      <c r="P76" s="7" t="s">
        <v>1971</v>
      </c>
    </row>
    <row r="77" spans="2:16" x14ac:dyDescent="0.2">
      <c r="B77" t="s">
        <v>1945</v>
      </c>
      <c r="K77" s="9"/>
      <c r="P77" s="7"/>
    </row>
    <row r="78" spans="2:16" x14ac:dyDescent="0.2">
      <c r="B78" t="s">
        <v>1946</v>
      </c>
      <c r="P78" s="7"/>
    </row>
    <row r="79" spans="2:16" x14ac:dyDescent="0.2">
      <c r="B79" t="s">
        <v>1947</v>
      </c>
      <c r="P79" s="7"/>
    </row>
    <row r="80" spans="2:16" x14ac:dyDescent="0.2">
      <c r="B80" t="s">
        <v>1948</v>
      </c>
      <c r="P80" s="7"/>
    </row>
    <row r="81" spans="2:16" x14ac:dyDescent="0.2">
      <c r="B81" t="s">
        <v>1949</v>
      </c>
      <c r="P81" s="7"/>
    </row>
    <row r="82" spans="2:16" x14ac:dyDescent="0.2">
      <c r="B82" t="s">
        <v>1950</v>
      </c>
    </row>
    <row r="83" spans="2:16" x14ac:dyDescent="0.2">
      <c r="B83" t="s">
        <v>1951</v>
      </c>
    </row>
  </sheetData>
  <pageMargins left="0.7" right="0.7" top="0.75" bottom="0.75" header="0.3" footer="0.3"/>
  <pageSetup orientation="portrait" horizontalDpi="0"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3"/>
  <sheetViews>
    <sheetView workbookViewId="0">
      <pane xSplit="4" topLeftCell="K1" activePane="topRight" state="frozen"/>
      <selection pane="topRight" activeCell="G12" sqref="G12"/>
    </sheetView>
  </sheetViews>
  <sheetFormatPr defaultRowHeight="12.75" x14ac:dyDescent="0.2"/>
  <cols>
    <col min="1" max="1" width="12" bestFit="1" customWidth="1"/>
    <col min="4" max="4" width="9.140625" style="15"/>
    <col min="6" max="6" width="9.140625" style="70"/>
    <col min="8" max="8" width="9.140625" style="15"/>
    <col min="9" max="14" width="12.28515625" customWidth="1"/>
    <col min="15" max="15" width="12.28515625" bestFit="1" customWidth="1"/>
    <col min="16" max="21" width="12.28515625" style="71" customWidth="1"/>
    <col min="22" max="27" width="11.5703125" customWidth="1"/>
    <col min="28" max="33" width="12.140625" customWidth="1"/>
  </cols>
  <sheetData>
    <row r="1" spans="1:33" ht="28.5" customHeight="1" x14ac:dyDescent="0.2">
      <c r="A1" s="49" t="s">
        <v>128</v>
      </c>
      <c r="B1" s="49" t="s">
        <v>65</v>
      </c>
      <c r="C1" s="49" t="s">
        <v>46</v>
      </c>
      <c r="D1" s="50" t="s">
        <v>47</v>
      </c>
      <c r="E1" s="49" t="s">
        <v>129</v>
      </c>
      <c r="F1" s="51" t="s">
        <v>130</v>
      </c>
      <c r="G1" s="49" t="s">
        <v>131</v>
      </c>
      <c r="H1" s="50" t="s">
        <v>132</v>
      </c>
      <c r="I1" s="49" t="s">
        <v>133</v>
      </c>
      <c r="J1" s="49" t="s">
        <v>134</v>
      </c>
      <c r="K1" s="49" t="s">
        <v>135</v>
      </c>
      <c r="L1" s="49" t="s">
        <v>136</v>
      </c>
      <c r="M1" s="49" t="s">
        <v>137</v>
      </c>
      <c r="N1" s="49" t="s">
        <v>138</v>
      </c>
      <c r="O1" s="52" t="s">
        <v>139</v>
      </c>
      <c r="P1" s="53" t="s">
        <v>140</v>
      </c>
      <c r="Q1" s="53" t="s">
        <v>141</v>
      </c>
      <c r="R1" s="53" t="s">
        <v>142</v>
      </c>
      <c r="S1" s="53" t="s">
        <v>143</v>
      </c>
      <c r="T1" s="54" t="s">
        <v>144</v>
      </c>
      <c r="U1" s="53" t="s">
        <v>145</v>
      </c>
      <c r="V1" s="55" t="s">
        <v>146</v>
      </c>
      <c r="W1" s="55" t="s">
        <v>147</v>
      </c>
      <c r="X1" s="55" t="s">
        <v>148</v>
      </c>
      <c r="Y1" s="55" t="s">
        <v>149</v>
      </c>
      <c r="Z1" s="55" t="s">
        <v>150</v>
      </c>
      <c r="AA1" s="55" t="s">
        <v>151</v>
      </c>
      <c r="AB1" s="56" t="s">
        <v>152</v>
      </c>
      <c r="AC1" s="56" t="s">
        <v>153</v>
      </c>
      <c r="AD1" s="56" t="s">
        <v>154</v>
      </c>
      <c r="AE1" s="56" t="s">
        <v>155</v>
      </c>
      <c r="AF1" s="56" t="s">
        <v>156</v>
      </c>
      <c r="AG1" s="56" t="s">
        <v>157</v>
      </c>
    </row>
    <row r="2" spans="1:33" x14ac:dyDescent="0.2">
      <c r="A2" s="57"/>
      <c r="B2" s="57"/>
      <c r="C2" s="57"/>
      <c r="D2" s="17"/>
      <c r="E2" s="57"/>
      <c r="F2" s="58"/>
      <c r="G2" s="57"/>
      <c r="H2" s="17"/>
      <c r="I2" s="17"/>
      <c r="J2" s="17"/>
      <c r="K2" s="17"/>
      <c r="L2" s="17"/>
      <c r="M2" s="17"/>
      <c r="N2" s="17"/>
      <c r="O2" s="57"/>
      <c r="P2" s="59"/>
      <c r="Q2" s="59"/>
      <c r="R2" s="59"/>
      <c r="S2" s="59"/>
      <c r="T2" s="59"/>
      <c r="U2" s="59"/>
      <c r="V2" s="60"/>
      <c r="W2" s="60"/>
      <c r="X2" s="60"/>
      <c r="Y2" s="60"/>
      <c r="Z2" s="60"/>
      <c r="AA2" s="60"/>
      <c r="AB2" s="60"/>
      <c r="AC2" s="60"/>
      <c r="AD2" s="60"/>
      <c r="AE2" s="60"/>
      <c r="AF2" s="60"/>
      <c r="AG2" s="60"/>
    </row>
    <row r="3" spans="1:33" x14ac:dyDescent="0.2">
      <c r="A3" s="57"/>
      <c r="B3" s="57"/>
      <c r="C3" s="57"/>
      <c r="D3" s="61"/>
      <c r="E3" s="57"/>
      <c r="F3" s="62"/>
      <c r="G3" s="57"/>
      <c r="H3" s="17"/>
      <c r="I3" s="60"/>
      <c r="J3" s="60"/>
      <c r="K3" s="63"/>
      <c r="L3" s="63"/>
      <c r="M3" s="63"/>
      <c r="N3" s="63"/>
      <c r="O3" s="57"/>
      <c r="P3" s="59"/>
      <c r="Q3" s="59"/>
      <c r="R3" s="59"/>
      <c r="S3" s="59"/>
      <c r="T3" s="59"/>
      <c r="U3" s="59"/>
      <c r="V3" s="60"/>
      <c r="W3" s="60"/>
      <c r="X3" s="60"/>
      <c r="Y3" s="60"/>
      <c r="Z3" s="60"/>
      <c r="AA3" s="60"/>
      <c r="AB3" s="60"/>
      <c r="AC3" s="60"/>
      <c r="AD3" s="60"/>
      <c r="AE3" s="60"/>
      <c r="AF3" s="60"/>
      <c r="AG3" s="60"/>
    </row>
    <row r="4" spans="1:33" x14ac:dyDescent="0.2">
      <c r="A4" s="57"/>
      <c r="B4" s="57"/>
      <c r="C4" s="57"/>
      <c r="D4" s="61"/>
      <c r="E4" s="57"/>
      <c r="F4" s="62"/>
      <c r="G4" s="57"/>
      <c r="H4" s="17"/>
      <c r="I4" s="60"/>
      <c r="J4" s="60"/>
      <c r="K4" s="63"/>
      <c r="L4" s="63"/>
      <c r="M4" s="63"/>
      <c r="N4" s="63"/>
      <c r="O4" s="57"/>
      <c r="P4" s="59"/>
      <c r="Q4" s="59"/>
      <c r="R4" s="59"/>
      <c r="S4" s="59"/>
      <c r="T4" s="59"/>
      <c r="U4" s="59"/>
      <c r="V4" s="60"/>
      <c r="W4" s="60"/>
      <c r="X4" s="60"/>
      <c r="Y4" s="60"/>
      <c r="Z4" s="60"/>
      <c r="AA4" s="60"/>
      <c r="AB4" s="60"/>
      <c r="AC4" s="60"/>
      <c r="AD4" s="60"/>
      <c r="AE4" s="60"/>
      <c r="AF4" s="60"/>
      <c r="AG4" s="60"/>
    </row>
    <row r="5" spans="1:33" x14ac:dyDescent="0.2">
      <c r="A5" s="57"/>
      <c r="B5" s="57"/>
      <c r="C5" s="57"/>
      <c r="D5" s="61"/>
      <c r="E5" s="17"/>
      <c r="F5" s="62"/>
      <c r="G5" s="57"/>
      <c r="H5" s="17"/>
      <c r="I5" s="139"/>
      <c r="J5" s="140"/>
      <c r="K5" s="140"/>
      <c r="L5" s="140"/>
      <c r="M5" s="140"/>
      <c r="N5" s="141"/>
      <c r="O5" s="57"/>
      <c r="P5" s="142"/>
      <c r="Q5" s="143"/>
      <c r="R5" s="143"/>
      <c r="S5" s="143"/>
      <c r="T5" s="143"/>
      <c r="U5" s="144"/>
      <c r="V5" s="139"/>
      <c r="W5" s="140"/>
      <c r="X5" s="140"/>
      <c r="Y5" s="140"/>
      <c r="Z5" s="140"/>
      <c r="AA5" s="141"/>
      <c r="AB5" s="139"/>
      <c r="AC5" s="140"/>
      <c r="AD5" s="140"/>
      <c r="AE5" s="140"/>
      <c r="AF5" s="140"/>
      <c r="AG5" s="141"/>
    </row>
    <row r="6" spans="1:33" x14ac:dyDescent="0.2">
      <c r="A6" s="57"/>
      <c r="B6" s="57"/>
      <c r="C6" s="57"/>
      <c r="D6" s="4"/>
      <c r="E6" s="17"/>
      <c r="F6" s="62"/>
      <c r="G6" s="57"/>
      <c r="H6" s="17"/>
      <c r="I6" s="60"/>
      <c r="J6" s="60"/>
      <c r="K6" s="60"/>
      <c r="L6" s="60"/>
      <c r="M6" s="60"/>
      <c r="N6" s="60"/>
      <c r="O6" s="57"/>
      <c r="P6" s="59"/>
      <c r="Q6" s="59"/>
      <c r="R6" s="59"/>
      <c r="S6" s="59"/>
      <c r="T6" s="59"/>
      <c r="U6" s="59"/>
      <c r="V6" s="60"/>
      <c r="W6" s="60"/>
      <c r="X6" s="60"/>
      <c r="Y6" s="60"/>
      <c r="Z6" s="60"/>
      <c r="AA6" s="60"/>
      <c r="AB6" s="60"/>
      <c r="AC6" s="60"/>
      <c r="AD6" s="60"/>
      <c r="AE6" s="60"/>
      <c r="AF6" s="60"/>
      <c r="AG6" s="60"/>
    </row>
    <row r="7" spans="1:33" x14ac:dyDescent="0.2">
      <c r="A7" s="57"/>
      <c r="B7" s="57"/>
      <c r="C7" s="57"/>
      <c r="D7" s="61"/>
      <c r="E7" s="17"/>
      <c r="F7" s="62"/>
      <c r="G7" s="57"/>
      <c r="H7" s="17"/>
      <c r="I7" s="60"/>
      <c r="J7" s="60"/>
      <c r="K7" s="60"/>
      <c r="L7" s="60"/>
      <c r="M7" s="60"/>
      <c r="N7" s="60"/>
      <c r="O7" s="57"/>
      <c r="P7" s="59"/>
      <c r="Q7" s="59"/>
      <c r="R7" s="59"/>
      <c r="S7" s="59"/>
      <c r="T7" s="59"/>
      <c r="U7" s="59"/>
      <c r="V7" s="60"/>
      <c r="W7" s="60"/>
      <c r="X7" s="60"/>
      <c r="Y7" s="60"/>
      <c r="Z7" s="60"/>
      <c r="AA7" s="60"/>
      <c r="AB7" s="60"/>
      <c r="AC7" s="60"/>
      <c r="AD7" s="60"/>
      <c r="AE7" s="60"/>
      <c r="AF7" s="60"/>
      <c r="AG7" s="60"/>
    </row>
    <row r="8" spans="1:33" x14ac:dyDescent="0.2">
      <c r="A8" s="57"/>
      <c r="B8" s="57"/>
      <c r="C8" s="57"/>
      <c r="D8" s="61"/>
      <c r="E8" s="17"/>
      <c r="F8" s="62"/>
      <c r="G8" s="57"/>
      <c r="H8" s="17"/>
      <c r="I8" s="60"/>
      <c r="J8" s="60"/>
      <c r="K8" s="60"/>
      <c r="L8" s="60"/>
      <c r="M8" s="60"/>
      <c r="N8" s="60"/>
      <c r="O8" s="57"/>
      <c r="P8" s="59"/>
      <c r="Q8" s="59"/>
      <c r="R8" s="59"/>
      <c r="S8" s="59"/>
      <c r="T8" s="59"/>
      <c r="U8" s="59"/>
      <c r="V8" s="60"/>
      <c r="W8" s="60"/>
      <c r="X8" s="60"/>
      <c r="Y8" s="60"/>
      <c r="Z8" s="60"/>
      <c r="AA8" s="60"/>
      <c r="AB8" s="60"/>
      <c r="AC8" s="60"/>
      <c r="AD8" s="60"/>
      <c r="AE8" s="60"/>
      <c r="AF8" s="60"/>
      <c r="AG8" s="60"/>
    </row>
    <row r="9" spans="1:33" x14ac:dyDescent="0.2">
      <c r="A9" s="57"/>
      <c r="B9" s="57"/>
      <c r="C9" s="57"/>
      <c r="D9" s="61"/>
      <c r="E9" s="17"/>
      <c r="F9" s="62"/>
      <c r="G9" s="57"/>
      <c r="H9" s="17"/>
      <c r="I9" s="60"/>
      <c r="J9" s="60"/>
      <c r="K9" s="60"/>
      <c r="L9" s="60"/>
      <c r="M9" s="60"/>
      <c r="N9" s="60"/>
      <c r="O9" s="57"/>
      <c r="P9" s="59"/>
      <c r="Q9" s="59"/>
      <c r="R9" s="59"/>
      <c r="S9" s="59"/>
      <c r="T9" s="59"/>
      <c r="U9" s="59"/>
      <c r="V9" s="60"/>
      <c r="W9" s="60"/>
      <c r="X9" s="60"/>
      <c r="Y9" s="60"/>
      <c r="Z9" s="60"/>
      <c r="AA9" s="60"/>
      <c r="AB9" s="60"/>
      <c r="AC9" s="60"/>
      <c r="AD9" s="60"/>
      <c r="AE9" s="60"/>
      <c r="AF9" s="60"/>
      <c r="AG9" s="60"/>
    </row>
    <row r="10" spans="1:33" x14ac:dyDescent="0.2">
      <c r="A10" s="64" t="s">
        <v>158</v>
      </c>
      <c r="B10" s="57"/>
      <c r="C10" s="57"/>
      <c r="D10" s="65" t="s">
        <v>159</v>
      </c>
      <c r="E10" s="57"/>
      <c r="F10" s="58"/>
      <c r="G10" s="57"/>
      <c r="H10" s="17"/>
      <c r="I10" s="63"/>
      <c r="J10" s="63"/>
      <c r="K10" s="63"/>
      <c r="L10" s="63"/>
      <c r="M10" s="63"/>
      <c r="N10" s="63"/>
      <c r="O10" s="65" t="s">
        <v>159</v>
      </c>
      <c r="P10" s="66"/>
      <c r="Q10" s="66"/>
      <c r="R10" s="66"/>
      <c r="S10" s="66"/>
      <c r="T10" s="66"/>
      <c r="U10" s="66"/>
      <c r="V10" s="67"/>
      <c r="W10" s="67"/>
      <c r="X10" s="67"/>
      <c r="Y10" s="67"/>
      <c r="Z10" s="67"/>
      <c r="AA10" s="67"/>
      <c r="AB10" s="68"/>
      <c r="AC10" s="68"/>
      <c r="AD10" s="68"/>
      <c r="AE10" s="68"/>
      <c r="AF10" s="68"/>
      <c r="AG10" s="68"/>
    </row>
    <row r="11" spans="1:33" x14ac:dyDescent="0.2">
      <c r="A11" s="55" t="s">
        <v>160</v>
      </c>
      <c r="B11" s="57"/>
      <c r="C11" s="57"/>
      <c r="D11" s="57" t="s">
        <v>161</v>
      </c>
      <c r="E11" s="57"/>
      <c r="F11" s="58"/>
      <c r="G11" s="57"/>
      <c r="H11" s="17"/>
      <c r="I11" s="17"/>
      <c r="J11" s="17"/>
      <c r="K11" s="17"/>
      <c r="L11" s="17"/>
      <c r="M11" s="17"/>
      <c r="N11" s="17"/>
      <c r="O11" s="57" t="s">
        <v>161</v>
      </c>
      <c r="P11" s="69"/>
      <c r="Q11" s="69"/>
      <c r="R11" s="69"/>
      <c r="S11" s="69"/>
      <c r="T11" s="69"/>
      <c r="U11" s="69"/>
      <c r="V11" s="63"/>
      <c r="W11" s="63"/>
      <c r="X11" s="63"/>
      <c r="Y11" s="63"/>
      <c r="Z11" s="63"/>
      <c r="AA11" s="63"/>
      <c r="AB11" s="63"/>
      <c r="AC11" s="63"/>
      <c r="AD11" s="63"/>
      <c r="AE11" s="63"/>
      <c r="AF11" s="63"/>
      <c r="AG11" s="63"/>
    </row>
    <row r="12" spans="1:33" ht="14.25" x14ac:dyDescent="0.2">
      <c r="A12" s="56" t="s">
        <v>162</v>
      </c>
      <c r="B12" s="57"/>
      <c r="C12" s="57"/>
      <c r="D12" s="57"/>
      <c r="E12" s="57"/>
      <c r="F12" s="58"/>
      <c r="G12" s="57"/>
      <c r="H12" s="17"/>
      <c r="I12" s="17"/>
      <c r="J12" s="17"/>
      <c r="K12" s="17"/>
      <c r="L12" s="17"/>
      <c r="M12" s="57"/>
      <c r="N12" s="17"/>
      <c r="O12" s="57"/>
      <c r="P12" s="69"/>
      <c r="Q12" s="69"/>
      <c r="R12" s="69"/>
      <c r="S12" s="69"/>
      <c r="T12" s="69"/>
      <c r="U12" s="69"/>
      <c r="V12" s="63"/>
      <c r="W12" s="63"/>
      <c r="X12" s="63"/>
      <c r="Y12" s="63"/>
      <c r="Z12" s="63"/>
      <c r="AA12" s="63"/>
      <c r="AB12" s="63"/>
      <c r="AC12" s="63"/>
      <c r="AD12" s="63"/>
      <c r="AE12" s="63"/>
      <c r="AF12" s="63"/>
      <c r="AG12" s="63"/>
    </row>
    <row r="13" spans="1:33" x14ac:dyDescent="0.2">
      <c r="D13" s="57"/>
      <c r="O13" s="57"/>
      <c r="P13" s="69"/>
      <c r="Q13" s="69"/>
      <c r="R13" s="69"/>
      <c r="S13" s="69"/>
      <c r="T13" s="69"/>
      <c r="U13" s="69"/>
      <c r="V13" s="63"/>
      <c r="W13" s="63"/>
      <c r="X13" s="63"/>
      <c r="Y13" s="63"/>
      <c r="Z13" s="63"/>
      <c r="AA13" s="63"/>
      <c r="AB13" s="63"/>
      <c r="AC13" s="63"/>
      <c r="AD13" s="63"/>
      <c r="AE13" s="63"/>
      <c r="AF13" s="63"/>
      <c r="AG13" s="63"/>
    </row>
  </sheetData>
  <mergeCells count="4">
    <mergeCell ref="I5:N5"/>
    <mergeCell ref="P5:U5"/>
    <mergeCell ref="V5:AA5"/>
    <mergeCell ref="AB5:AG5"/>
  </mergeCells>
  <phoneticPr fontId="4" type="noConversion"/>
  <pageMargins left="0.75" right="0.75" top="1" bottom="1" header="0.5" footer="0.5"/>
  <pageSetup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10"/>
  </sheetPr>
  <dimension ref="A1:A9"/>
  <sheetViews>
    <sheetView workbookViewId="0">
      <selection activeCell="C16" sqref="C16"/>
    </sheetView>
  </sheetViews>
  <sheetFormatPr defaultRowHeight="12.75" x14ac:dyDescent="0.2"/>
  <sheetData>
    <row r="1" spans="1:1" x14ac:dyDescent="0.2">
      <c r="A1" s="43" t="s">
        <v>14</v>
      </c>
    </row>
    <row r="2" spans="1:1" x14ac:dyDescent="0.2">
      <c r="A2" s="6" t="s">
        <v>15</v>
      </c>
    </row>
    <row r="3" spans="1:1" x14ac:dyDescent="0.2">
      <c r="A3" s="6" t="s">
        <v>29</v>
      </c>
    </row>
    <row r="4" spans="1:1" x14ac:dyDescent="0.2">
      <c r="A4" s="24" t="s">
        <v>25</v>
      </c>
    </row>
    <row r="5" spans="1:1" x14ac:dyDescent="0.2">
      <c r="A5" s="6" t="s">
        <v>24</v>
      </c>
    </row>
    <row r="6" spans="1:1" x14ac:dyDescent="0.2">
      <c r="A6" s="4" t="s">
        <v>26</v>
      </c>
    </row>
    <row r="7" spans="1:1" x14ac:dyDescent="0.2">
      <c r="A7" s="4" t="s">
        <v>30</v>
      </c>
    </row>
    <row r="8" spans="1:1" x14ac:dyDescent="0.2">
      <c r="A8" s="4" t="s">
        <v>31</v>
      </c>
    </row>
    <row r="9" spans="1:1" x14ac:dyDescent="0.2">
      <c r="A9" s="4"/>
    </row>
  </sheetData>
  <phoneticPr fontId="4" type="noConversion"/>
  <pageMargins left="0.75" right="0.75" top="1" bottom="1" header="0.5" footer="0.5"/>
  <headerFooter alignWithMargins="0"/>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BR44"/>
  <sheetViews>
    <sheetView workbookViewId="0">
      <selection activeCell="D21" sqref="D21"/>
    </sheetView>
  </sheetViews>
  <sheetFormatPr defaultColWidth="10.7109375" defaultRowHeight="12.75" x14ac:dyDescent="0.2"/>
  <cols>
    <col min="1" max="46" width="10.7109375" customWidth="1"/>
    <col min="47" max="70" width="10.7109375" style="22" customWidth="1"/>
  </cols>
  <sheetData>
    <row r="1" spans="1:27" x14ac:dyDescent="0.2">
      <c r="A1" s="43" t="s">
        <v>14</v>
      </c>
      <c r="E1" s="1"/>
      <c r="G1" s="1"/>
      <c r="H1" s="1"/>
      <c r="I1" s="1"/>
      <c r="J1" s="1"/>
      <c r="K1" s="1"/>
      <c r="L1" s="1"/>
      <c r="M1" s="1"/>
      <c r="N1" s="1"/>
      <c r="O1" s="1"/>
      <c r="P1" s="1"/>
      <c r="R1" s="1"/>
      <c r="U1" s="1"/>
      <c r="V1" s="1"/>
      <c r="W1" s="1"/>
      <c r="X1" s="1"/>
      <c r="Y1" s="1"/>
      <c r="Z1" s="1"/>
      <c r="AA1" s="1"/>
    </row>
    <row r="2" spans="1:27" x14ac:dyDescent="0.2">
      <c r="A2" s="6" t="s">
        <v>15</v>
      </c>
      <c r="E2" s="1"/>
      <c r="G2" s="1"/>
      <c r="H2" s="1"/>
      <c r="I2" s="1"/>
      <c r="J2" s="1"/>
      <c r="K2" s="1"/>
      <c r="L2" s="1"/>
      <c r="M2" s="1"/>
      <c r="N2" s="1"/>
      <c r="O2" s="1"/>
      <c r="P2" s="1"/>
      <c r="R2" s="1"/>
      <c r="U2" s="1"/>
      <c r="V2" s="1"/>
      <c r="W2" s="1"/>
      <c r="X2" s="1"/>
      <c r="Y2" s="1"/>
      <c r="Z2" s="1"/>
      <c r="AA2" s="1"/>
    </row>
    <row r="3" spans="1:27" x14ac:dyDescent="0.2">
      <c r="A3" s="6" t="s">
        <v>29</v>
      </c>
      <c r="E3" s="1"/>
      <c r="G3" s="1"/>
      <c r="H3" s="1"/>
      <c r="I3" s="1"/>
      <c r="J3" s="1"/>
      <c r="K3" s="1"/>
      <c r="L3" s="1"/>
      <c r="M3" s="1"/>
      <c r="N3" s="1"/>
      <c r="O3" s="1"/>
      <c r="P3" s="1"/>
      <c r="R3" s="1"/>
      <c r="S3" s="1"/>
      <c r="U3" s="1"/>
      <c r="V3" s="16"/>
      <c r="W3" s="1"/>
      <c r="X3" s="1"/>
      <c r="Y3" s="1"/>
      <c r="Z3" s="1"/>
      <c r="AA3" s="1"/>
    </row>
    <row r="4" spans="1:27" x14ac:dyDescent="0.2">
      <c r="A4" s="24" t="s">
        <v>25</v>
      </c>
      <c r="E4" s="1"/>
      <c r="G4" s="1"/>
      <c r="H4" s="1"/>
      <c r="I4" s="1"/>
      <c r="J4" s="1"/>
      <c r="K4" s="1"/>
      <c r="L4" s="1"/>
      <c r="M4" s="1"/>
      <c r="N4" s="1"/>
      <c r="O4" s="1"/>
      <c r="P4" s="1"/>
      <c r="R4" s="1"/>
      <c r="U4" s="1"/>
      <c r="V4" s="1"/>
      <c r="W4" s="1"/>
      <c r="X4" s="1"/>
      <c r="Y4" s="1"/>
      <c r="Z4" s="1"/>
      <c r="AA4" s="1"/>
    </row>
    <row r="5" spans="1:27" x14ac:dyDescent="0.2">
      <c r="A5" s="6" t="s">
        <v>24</v>
      </c>
      <c r="E5" s="1"/>
      <c r="G5" s="1"/>
      <c r="H5" s="1"/>
      <c r="I5" s="1"/>
      <c r="J5" s="1"/>
      <c r="K5" s="1"/>
      <c r="L5" s="1"/>
      <c r="M5" s="1"/>
      <c r="N5" s="1"/>
      <c r="O5" s="1"/>
      <c r="P5" s="1"/>
      <c r="R5" s="1"/>
      <c r="U5" s="1"/>
      <c r="V5" s="1"/>
      <c r="W5" s="1"/>
      <c r="X5" s="1"/>
      <c r="Y5" s="1"/>
      <c r="Z5" s="1"/>
    </row>
    <row r="6" spans="1:27" x14ac:dyDescent="0.2">
      <c r="A6" s="4" t="s">
        <v>26</v>
      </c>
      <c r="E6" s="1"/>
      <c r="G6" s="1"/>
      <c r="H6" s="1"/>
      <c r="I6" s="1"/>
      <c r="J6" s="1"/>
      <c r="K6" s="1"/>
      <c r="L6" s="1"/>
      <c r="M6" s="1"/>
      <c r="N6" s="1"/>
      <c r="O6" s="1"/>
      <c r="P6" s="1"/>
      <c r="R6" s="1"/>
      <c r="U6" s="1"/>
      <c r="V6" s="1"/>
      <c r="W6" s="1"/>
      <c r="X6" s="1"/>
      <c r="Y6" s="1"/>
      <c r="Z6" s="1"/>
      <c r="AA6" s="1"/>
    </row>
    <row r="7" spans="1:27" x14ac:dyDescent="0.2">
      <c r="A7" s="4" t="s">
        <v>30</v>
      </c>
      <c r="E7" s="1"/>
      <c r="G7" s="1"/>
      <c r="H7" s="1"/>
      <c r="I7" s="1"/>
      <c r="J7" s="1"/>
      <c r="K7" s="1"/>
      <c r="L7" s="1"/>
      <c r="M7" s="1"/>
      <c r="N7" s="1"/>
      <c r="O7" s="1"/>
      <c r="P7" s="1"/>
      <c r="R7" s="1"/>
      <c r="U7" s="1"/>
      <c r="V7" s="1"/>
      <c r="W7" s="1"/>
      <c r="X7" s="1"/>
      <c r="Y7" s="1"/>
      <c r="Z7" s="1"/>
      <c r="AA7" s="1"/>
    </row>
    <row r="8" spans="1:27" x14ac:dyDescent="0.2">
      <c r="A8" s="4" t="s">
        <v>31</v>
      </c>
      <c r="E8" s="1"/>
      <c r="G8" s="1"/>
      <c r="H8" s="1"/>
      <c r="I8" s="1"/>
      <c r="J8" s="1"/>
      <c r="K8" s="1"/>
      <c r="L8" s="1"/>
      <c r="M8" s="1"/>
      <c r="N8" s="1"/>
      <c r="O8" s="1"/>
      <c r="P8" s="1"/>
      <c r="R8" s="1"/>
      <c r="U8" s="1"/>
      <c r="V8" s="1"/>
      <c r="W8" s="1"/>
      <c r="X8" s="1"/>
      <c r="Y8" s="1"/>
      <c r="Z8" s="1"/>
    </row>
    <row r="9" spans="1:27" x14ac:dyDescent="0.2">
      <c r="A9" s="4"/>
      <c r="AA9" s="1"/>
    </row>
    <row r="10" spans="1:27" x14ac:dyDescent="0.2">
      <c r="AA10" s="1"/>
    </row>
    <row r="11" spans="1:27" x14ac:dyDescent="0.2">
      <c r="AA11" s="1"/>
    </row>
    <row r="12" spans="1:27" x14ac:dyDescent="0.2">
      <c r="AA12" s="1"/>
    </row>
    <row r="13" spans="1:27" x14ac:dyDescent="0.2">
      <c r="AA13" s="1"/>
    </row>
    <row r="14" spans="1:27" x14ac:dyDescent="0.2">
      <c r="AA14" s="1"/>
    </row>
    <row r="15" spans="1:27" x14ac:dyDescent="0.2">
      <c r="E15" s="17"/>
      <c r="G15" s="13"/>
      <c r="H15" s="13"/>
      <c r="I15" s="13"/>
      <c r="J15" s="13"/>
    </row>
    <row r="16" spans="1:27" x14ac:dyDescent="0.2">
      <c r="AA16" s="1"/>
    </row>
    <row r="17" spans="2:27" x14ac:dyDescent="0.2">
      <c r="AA17" s="1"/>
    </row>
    <row r="18" spans="2:27" x14ac:dyDescent="0.2">
      <c r="AA18" s="1"/>
    </row>
    <row r="19" spans="2:27" x14ac:dyDescent="0.2">
      <c r="AA19" s="1"/>
    </row>
    <row r="20" spans="2:27" x14ac:dyDescent="0.2">
      <c r="AA20" s="1"/>
    </row>
    <row r="21" spans="2:27" x14ac:dyDescent="0.2">
      <c r="B21" s="18"/>
      <c r="E21" s="18"/>
      <c r="G21" s="18"/>
      <c r="H21" s="18"/>
      <c r="I21" s="18"/>
      <c r="J21" s="18"/>
      <c r="K21" s="18"/>
      <c r="L21" s="18"/>
      <c r="M21" s="18"/>
      <c r="N21" s="18"/>
      <c r="O21" s="18"/>
      <c r="P21" s="18"/>
      <c r="R21" s="18"/>
      <c r="S21" s="18"/>
      <c r="U21" s="18"/>
      <c r="V21" s="18"/>
      <c r="W21" s="18"/>
      <c r="X21" s="18"/>
      <c r="Y21" s="18"/>
      <c r="Z21" s="18"/>
      <c r="AA21" s="18"/>
    </row>
    <row r="22" spans="2:27" x14ac:dyDescent="0.2">
      <c r="B22" s="18"/>
      <c r="E22" s="18"/>
      <c r="G22" s="18"/>
      <c r="H22" s="18"/>
      <c r="I22" s="18"/>
      <c r="J22" s="18"/>
      <c r="K22" s="18"/>
      <c r="L22" s="18"/>
      <c r="M22" s="18"/>
      <c r="N22" s="18"/>
      <c r="O22" s="18"/>
      <c r="P22" s="18"/>
      <c r="R22" s="18"/>
      <c r="S22" s="18"/>
      <c r="U22" s="18"/>
      <c r="V22" s="18"/>
      <c r="W22" s="18"/>
      <c r="X22" s="18"/>
      <c r="Y22" s="18"/>
      <c r="Z22" s="18"/>
      <c r="AA22" s="18"/>
    </row>
    <row r="23" spans="2:27" x14ac:dyDescent="0.2">
      <c r="B23" s="18"/>
      <c r="E23" s="19"/>
      <c r="G23" s="19"/>
      <c r="H23" s="19"/>
      <c r="I23" s="19"/>
      <c r="J23" s="19"/>
      <c r="K23" s="18"/>
      <c r="L23" s="18"/>
      <c r="M23" s="18"/>
      <c r="N23" s="18"/>
      <c r="O23" s="18"/>
      <c r="P23" s="18"/>
      <c r="R23" s="18"/>
      <c r="S23" s="18"/>
      <c r="U23" s="18"/>
      <c r="V23" s="18"/>
      <c r="W23" s="18"/>
      <c r="X23" s="18"/>
      <c r="Y23" s="18"/>
      <c r="Z23" s="18"/>
      <c r="AA23" s="18"/>
    </row>
    <row r="24" spans="2:27" x14ac:dyDescent="0.2">
      <c r="B24" s="18"/>
      <c r="E24" s="19"/>
      <c r="G24" s="19"/>
      <c r="H24" s="19"/>
      <c r="I24" s="19"/>
      <c r="J24" s="19"/>
      <c r="K24" s="18"/>
      <c r="L24" s="18"/>
      <c r="M24" s="18"/>
      <c r="N24" s="18"/>
      <c r="O24" s="18"/>
      <c r="P24" s="18"/>
      <c r="R24" s="18"/>
      <c r="S24" s="18"/>
      <c r="U24" s="18"/>
      <c r="V24" s="18"/>
      <c r="W24" s="18"/>
      <c r="X24" s="18"/>
      <c r="Y24" s="18"/>
      <c r="Z24" s="18"/>
      <c r="AA24" s="18"/>
    </row>
    <row r="25" spans="2:27" x14ac:dyDescent="0.2">
      <c r="B25" s="18"/>
      <c r="E25" s="18"/>
      <c r="G25" s="18"/>
      <c r="H25" s="18"/>
      <c r="I25" s="18"/>
      <c r="J25" s="18"/>
      <c r="K25" s="18"/>
      <c r="L25" s="18"/>
      <c r="M25" s="18"/>
      <c r="N25" s="18"/>
      <c r="O25" s="18"/>
      <c r="P25" s="18"/>
      <c r="R25" s="18"/>
      <c r="S25" s="18"/>
      <c r="U25" s="18"/>
      <c r="V25" s="18"/>
      <c r="W25" s="18"/>
      <c r="X25" s="18"/>
      <c r="Y25" s="18"/>
      <c r="Z25" s="18"/>
      <c r="AA25" s="18"/>
    </row>
    <row r="26" spans="2:27" x14ac:dyDescent="0.2">
      <c r="B26" s="18"/>
      <c r="E26" s="18"/>
      <c r="G26" s="18"/>
      <c r="H26" s="18"/>
      <c r="I26" s="18"/>
      <c r="J26" s="18"/>
      <c r="K26" s="18"/>
      <c r="L26" s="18"/>
      <c r="M26" s="18"/>
      <c r="N26" s="18"/>
      <c r="O26" s="18"/>
      <c r="P26" s="18"/>
      <c r="R26" s="18"/>
      <c r="S26" s="18"/>
      <c r="U26" s="18"/>
      <c r="V26" s="18"/>
      <c r="W26" s="18"/>
      <c r="X26" s="18"/>
      <c r="Y26" s="18"/>
      <c r="Z26" s="18"/>
      <c r="AA26" s="18"/>
    </row>
    <row r="27" spans="2:27" x14ac:dyDescent="0.2">
      <c r="B27" s="18"/>
      <c r="E27" s="19"/>
      <c r="G27" s="19"/>
      <c r="H27" s="19"/>
      <c r="I27" s="19"/>
      <c r="J27" s="19"/>
      <c r="K27" s="18"/>
      <c r="L27" s="18"/>
      <c r="M27" s="18"/>
      <c r="N27" s="18"/>
      <c r="O27" s="18"/>
      <c r="P27" s="18"/>
      <c r="R27" s="18"/>
      <c r="S27" s="20"/>
      <c r="U27" s="18"/>
      <c r="V27" s="18"/>
      <c r="W27" s="18"/>
      <c r="X27" s="18"/>
      <c r="Y27" s="18"/>
      <c r="Z27" s="18"/>
      <c r="AA27" s="18"/>
    </row>
    <row r="28" spans="2:27" x14ac:dyDescent="0.2">
      <c r="AA28" s="20"/>
    </row>
    <row r="29" spans="2:27" x14ac:dyDescent="0.2">
      <c r="AA29" s="20"/>
    </row>
    <row r="30" spans="2:27" x14ac:dyDescent="0.2">
      <c r="AA30" s="20"/>
    </row>
    <row r="31" spans="2:27" x14ac:dyDescent="0.2">
      <c r="AA31" s="20"/>
    </row>
    <row r="32" spans="2:27" x14ac:dyDescent="0.2">
      <c r="AA32" s="20"/>
    </row>
    <row r="33" spans="27:27" x14ac:dyDescent="0.2">
      <c r="AA33" s="20"/>
    </row>
    <row r="34" spans="27:27" x14ac:dyDescent="0.2">
      <c r="AA34" s="20"/>
    </row>
    <row r="36" spans="27:27" x14ac:dyDescent="0.2">
      <c r="AA36" s="20"/>
    </row>
    <row r="37" spans="27:27" x14ac:dyDescent="0.2">
      <c r="AA37" s="20"/>
    </row>
    <row r="38" spans="27:27" x14ac:dyDescent="0.2">
      <c r="AA38" s="20"/>
    </row>
    <row r="39" spans="27:27" x14ac:dyDescent="0.2">
      <c r="AA39" s="20"/>
    </row>
    <row r="40" spans="27:27" x14ac:dyDescent="0.2">
      <c r="AA40" s="20"/>
    </row>
    <row r="41" spans="27:27" x14ac:dyDescent="0.2">
      <c r="AA41" s="20"/>
    </row>
    <row r="42" spans="27:27" x14ac:dyDescent="0.2">
      <c r="AA42" s="20"/>
    </row>
    <row r="43" spans="27:27" x14ac:dyDescent="0.2">
      <c r="AA43" s="20"/>
    </row>
    <row r="44" spans="27:27" x14ac:dyDescent="0.2">
      <c r="AA44" s="20"/>
    </row>
  </sheetData>
  <phoneticPr fontId="4" type="noConversion"/>
  <pageMargins left="0.75" right="0.75" top="1" bottom="1" header="0.5" footer="0.5"/>
  <headerFooter alignWithMargins="0"/>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D9"/>
  <sheetViews>
    <sheetView zoomScale="75" workbookViewId="0">
      <selection activeCell="C29" sqref="C29"/>
    </sheetView>
  </sheetViews>
  <sheetFormatPr defaultRowHeight="12.75" x14ac:dyDescent="0.2"/>
  <cols>
    <col min="1" max="1" width="15.85546875" customWidth="1"/>
    <col min="2" max="2" width="22.28515625" customWidth="1"/>
    <col min="3" max="3" width="18.28515625" customWidth="1"/>
  </cols>
  <sheetData>
    <row r="1" spans="1:4" x14ac:dyDescent="0.2">
      <c r="A1" s="43" t="s">
        <v>14</v>
      </c>
      <c r="B1" t="s">
        <v>77</v>
      </c>
      <c r="C1" t="s">
        <v>76</v>
      </c>
      <c r="D1" t="s">
        <v>78</v>
      </c>
    </row>
    <row r="2" spans="1:4" x14ac:dyDescent="0.2">
      <c r="A2" s="6" t="s">
        <v>15</v>
      </c>
    </row>
    <row r="3" spans="1:4" x14ac:dyDescent="0.2">
      <c r="A3" s="6" t="s">
        <v>29</v>
      </c>
    </row>
    <row r="4" spans="1:4" x14ac:dyDescent="0.2">
      <c r="A4" s="24" t="s">
        <v>25</v>
      </c>
    </row>
    <row r="5" spans="1:4" x14ac:dyDescent="0.2">
      <c r="A5" s="6" t="s">
        <v>24</v>
      </c>
    </row>
    <row r="6" spans="1:4" x14ac:dyDescent="0.2">
      <c r="A6" s="4" t="s">
        <v>26</v>
      </c>
    </row>
    <row r="7" spans="1:4" x14ac:dyDescent="0.2">
      <c r="A7" s="4" t="s">
        <v>30</v>
      </c>
    </row>
    <row r="8" spans="1:4" x14ac:dyDescent="0.2">
      <c r="A8" s="4" t="s">
        <v>31</v>
      </c>
    </row>
    <row r="9" spans="1:4" x14ac:dyDescent="0.2">
      <c r="A9" s="4"/>
    </row>
  </sheetData>
  <phoneticPr fontId="4" type="noConversion"/>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tabColor indexed="26"/>
  </sheetPr>
  <dimension ref="A1:J32"/>
  <sheetViews>
    <sheetView workbookViewId="0">
      <selection activeCell="F31" sqref="F31"/>
    </sheetView>
  </sheetViews>
  <sheetFormatPr defaultRowHeight="12.75" x14ac:dyDescent="0.2"/>
  <cols>
    <col min="1" max="1" width="10" style="9" bestFit="1" customWidth="1"/>
    <col min="2" max="2" width="6.5703125" bestFit="1" customWidth="1"/>
    <col min="3" max="3" width="8.42578125" bestFit="1" customWidth="1"/>
    <col min="4" max="4" width="6.7109375" bestFit="1" customWidth="1"/>
    <col min="5" max="5" width="8.28515625" customWidth="1"/>
    <col min="6" max="6" width="8.42578125" customWidth="1"/>
    <col min="7" max="7" width="8.42578125" style="15" bestFit="1" customWidth="1"/>
    <col min="8" max="8" width="8.85546875" bestFit="1" customWidth="1"/>
    <col min="9" max="9" width="7.5703125" customWidth="1"/>
    <col min="10" max="16384" width="9.140625" style="9"/>
  </cols>
  <sheetData>
    <row r="1" spans="1:10" ht="25.5" customHeight="1" x14ac:dyDescent="0.2">
      <c r="A1" s="9" t="s">
        <v>14</v>
      </c>
      <c r="B1" s="10" t="s">
        <v>16</v>
      </c>
      <c r="C1" s="10" t="s">
        <v>21</v>
      </c>
      <c r="D1" s="10" t="s">
        <v>20</v>
      </c>
      <c r="E1" s="10" t="s">
        <v>22</v>
      </c>
      <c r="F1" s="10" t="s">
        <v>23</v>
      </c>
      <c r="G1" s="10" t="s">
        <v>17</v>
      </c>
      <c r="H1" s="10" t="s">
        <v>18</v>
      </c>
      <c r="I1" s="10" t="s">
        <v>19</v>
      </c>
      <c r="J1" s="2"/>
    </row>
    <row r="2" spans="1:10" x14ac:dyDescent="0.2">
      <c r="A2" s="3" t="s">
        <v>166</v>
      </c>
      <c r="B2" s="11" t="s">
        <v>0</v>
      </c>
      <c r="C2" s="2">
        <v>2</v>
      </c>
      <c r="D2" s="2">
        <v>0.5</v>
      </c>
      <c r="E2" s="2">
        <v>7</v>
      </c>
      <c r="F2" s="2">
        <v>0.5</v>
      </c>
      <c r="G2" s="14" t="s">
        <v>169</v>
      </c>
      <c r="H2" s="2">
        <v>0.335671</v>
      </c>
      <c r="I2" s="2">
        <f t="shared" ref="I2:I12" si="0">H2/(E2-C2-1+D2+F2)</f>
        <v>6.7134200000000005E-2</v>
      </c>
      <c r="J2" s="2"/>
    </row>
    <row r="3" spans="1:10" x14ac:dyDescent="0.2">
      <c r="A3" s="9" t="s">
        <v>167</v>
      </c>
      <c r="B3" s="11" t="s">
        <v>1</v>
      </c>
      <c r="C3" s="2">
        <v>34</v>
      </c>
      <c r="D3" s="2">
        <v>0.25</v>
      </c>
      <c r="E3" s="2">
        <v>40</v>
      </c>
      <c r="F3" s="2">
        <v>0.5</v>
      </c>
      <c r="G3" s="14" t="s">
        <v>170</v>
      </c>
      <c r="H3" s="2">
        <v>0.335345</v>
      </c>
      <c r="I3" s="2">
        <f t="shared" si="0"/>
        <v>5.8320869565217391E-2</v>
      </c>
      <c r="J3" s="2"/>
    </row>
    <row r="4" spans="1:10" x14ac:dyDescent="0.2">
      <c r="A4" s="9" t="s">
        <v>168</v>
      </c>
      <c r="B4" s="11" t="s">
        <v>2</v>
      </c>
      <c r="C4" s="2">
        <v>46</v>
      </c>
      <c r="D4" s="2">
        <v>0.25</v>
      </c>
      <c r="E4" s="2">
        <v>51</v>
      </c>
      <c r="F4" s="2">
        <v>0.5</v>
      </c>
      <c r="G4" s="14" t="s">
        <v>171</v>
      </c>
      <c r="H4" s="2">
        <v>0.30884699999999998</v>
      </c>
      <c r="I4" s="2">
        <f t="shared" si="0"/>
        <v>6.5020421052631575E-2</v>
      </c>
      <c r="J4" s="2"/>
    </row>
    <row r="5" spans="1:10" x14ac:dyDescent="0.2">
      <c r="B5" s="11" t="s">
        <v>3</v>
      </c>
      <c r="C5" s="2">
        <v>54</v>
      </c>
      <c r="D5" s="2">
        <v>0.5</v>
      </c>
      <c r="E5" s="2">
        <v>59</v>
      </c>
      <c r="F5" s="2">
        <v>0.25</v>
      </c>
      <c r="G5" s="14" t="s">
        <v>172</v>
      </c>
      <c r="H5" s="2">
        <v>0.30511100000000002</v>
      </c>
      <c r="I5" s="2">
        <f t="shared" si="0"/>
        <v>6.4233894736842115E-2</v>
      </c>
      <c r="J5" s="2"/>
    </row>
    <row r="6" spans="1:10" x14ac:dyDescent="0.2">
      <c r="B6" s="11" t="s">
        <v>4</v>
      </c>
      <c r="C6" s="2">
        <v>71</v>
      </c>
      <c r="D6" s="2">
        <v>0.5</v>
      </c>
      <c r="E6" s="2">
        <v>75</v>
      </c>
      <c r="F6" s="2">
        <v>0.5</v>
      </c>
      <c r="G6" s="14" t="s">
        <v>173</v>
      </c>
      <c r="H6" s="2">
        <v>0.25940999999999997</v>
      </c>
      <c r="I6" s="2">
        <f t="shared" si="0"/>
        <v>6.4852499999999993E-2</v>
      </c>
      <c r="J6" s="2"/>
    </row>
    <row r="7" spans="1:10" x14ac:dyDescent="0.2">
      <c r="B7" s="11" t="s">
        <v>5</v>
      </c>
      <c r="C7" s="2">
        <v>82</v>
      </c>
      <c r="D7" s="2">
        <v>0.75</v>
      </c>
      <c r="E7" s="2">
        <v>86</v>
      </c>
      <c r="F7" s="2">
        <v>0.75</v>
      </c>
      <c r="G7" s="14" t="s">
        <v>174</v>
      </c>
      <c r="H7" s="2">
        <v>0.349858</v>
      </c>
      <c r="I7" s="2">
        <f t="shared" si="0"/>
        <v>7.7746222222222217E-2</v>
      </c>
      <c r="J7" s="2"/>
    </row>
    <row r="8" spans="1:10" x14ac:dyDescent="0.2">
      <c r="B8" s="11" t="s">
        <v>6</v>
      </c>
      <c r="C8" s="2">
        <v>104</v>
      </c>
      <c r="D8" s="2">
        <v>0.25</v>
      </c>
      <c r="E8" s="2">
        <v>109</v>
      </c>
      <c r="F8" s="2">
        <v>0.75</v>
      </c>
      <c r="G8" s="14" t="s">
        <v>175</v>
      </c>
      <c r="H8" s="2">
        <v>0.32895400000000002</v>
      </c>
      <c r="I8" s="2">
        <f t="shared" si="0"/>
        <v>6.579080000000001E-2</v>
      </c>
      <c r="J8" s="2"/>
    </row>
    <row r="9" spans="1:10" x14ac:dyDescent="0.2">
      <c r="B9" s="11" t="s">
        <v>7</v>
      </c>
      <c r="C9" s="2">
        <v>113</v>
      </c>
      <c r="D9" s="2">
        <v>0.25</v>
      </c>
      <c r="E9" s="2">
        <v>118</v>
      </c>
      <c r="F9" s="2">
        <v>0.75</v>
      </c>
      <c r="G9" s="14" t="s">
        <v>176</v>
      </c>
      <c r="H9" s="2">
        <v>0.35646299999999997</v>
      </c>
      <c r="I9" s="2">
        <f t="shared" si="0"/>
        <v>7.1292599999999998E-2</v>
      </c>
      <c r="J9" s="2"/>
    </row>
    <row r="10" spans="1:10" x14ac:dyDescent="0.2">
      <c r="B10" s="11" t="s">
        <v>8</v>
      </c>
      <c r="C10" s="2">
        <v>126</v>
      </c>
      <c r="D10" s="2">
        <v>0.25</v>
      </c>
      <c r="E10" s="2">
        <v>132</v>
      </c>
      <c r="F10" s="2">
        <v>0.5</v>
      </c>
      <c r="G10" s="14" t="s">
        <v>177</v>
      </c>
      <c r="H10" s="2">
        <v>0.20235900000000001</v>
      </c>
      <c r="I10" s="2">
        <f t="shared" si="0"/>
        <v>3.5192869565217395E-2</v>
      </c>
      <c r="J10" s="2"/>
    </row>
    <row r="11" spans="1:10" x14ac:dyDescent="0.2">
      <c r="B11" s="11" t="s">
        <v>9</v>
      </c>
      <c r="C11" s="2">
        <v>144</v>
      </c>
      <c r="D11" s="2">
        <v>0.5</v>
      </c>
      <c r="E11" s="2">
        <v>148</v>
      </c>
      <c r="F11" s="2">
        <v>0.5</v>
      </c>
      <c r="G11" s="14" t="s">
        <v>178</v>
      </c>
      <c r="H11" s="2">
        <v>0.22228800000000001</v>
      </c>
      <c r="I11" s="2">
        <f t="shared" si="0"/>
        <v>5.5572000000000003E-2</v>
      </c>
      <c r="J11" s="2"/>
    </row>
    <row r="12" spans="1:10" x14ac:dyDescent="0.2">
      <c r="B12" s="11" t="s">
        <v>10</v>
      </c>
      <c r="C12" s="2">
        <v>157</v>
      </c>
      <c r="D12" s="2">
        <v>0.75</v>
      </c>
      <c r="E12" s="2">
        <v>163</v>
      </c>
      <c r="F12" s="2">
        <v>0.75</v>
      </c>
      <c r="G12" s="14" t="s">
        <v>179</v>
      </c>
      <c r="H12" s="2">
        <v>0.21228900000000001</v>
      </c>
      <c r="I12" s="2">
        <f t="shared" si="0"/>
        <v>3.2659846153846157E-2</v>
      </c>
      <c r="J12" s="2"/>
    </row>
    <row r="13" spans="1:10" x14ac:dyDescent="0.2">
      <c r="C13" s="2"/>
      <c r="D13" s="2"/>
      <c r="E13" s="2"/>
      <c r="F13" s="2"/>
      <c r="G13" s="11"/>
      <c r="H13" s="11" t="s">
        <v>11</v>
      </c>
      <c r="I13" s="2">
        <f>AVERAGE(I2:I12)</f>
        <v>5.9801474845088805E-2</v>
      </c>
      <c r="J13" s="2"/>
    </row>
    <row r="14" spans="1:10" x14ac:dyDescent="0.2">
      <c r="B14" s="3"/>
      <c r="C14" s="3"/>
      <c r="D14" s="3"/>
      <c r="E14" s="3"/>
      <c r="F14" s="3"/>
      <c r="G14" s="13"/>
      <c r="H14" s="3" t="s">
        <v>13</v>
      </c>
      <c r="I14" s="2">
        <f>STDEV(I2:I13)</f>
        <v>1.3411085990149663E-2</v>
      </c>
      <c r="J14" s="2"/>
    </row>
    <row r="15" spans="1:10" x14ac:dyDescent="0.2">
      <c r="B15" s="21"/>
      <c r="C15" s="3"/>
      <c r="D15" s="3"/>
      <c r="E15" s="3"/>
      <c r="F15" s="3"/>
      <c r="G15" s="13"/>
      <c r="H15" s="3"/>
      <c r="I15" s="3"/>
      <c r="J15" s="2"/>
    </row>
    <row r="16" spans="1:10" x14ac:dyDescent="0.2">
      <c r="B16" s="21"/>
      <c r="C16" s="3"/>
      <c r="D16" s="3"/>
      <c r="E16" s="3"/>
      <c r="F16" s="3"/>
      <c r="G16" s="13"/>
      <c r="H16" s="3"/>
      <c r="I16" s="3"/>
      <c r="J16" s="2"/>
    </row>
    <row r="17" spans="2:10" x14ac:dyDescent="0.2">
      <c r="B17" s="11"/>
      <c r="C17" s="2"/>
      <c r="D17" s="2"/>
      <c r="E17" s="2"/>
      <c r="F17" s="2"/>
      <c r="G17" s="14"/>
      <c r="H17" s="2"/>
      <c r="I17" s="2"/>
      <c r="J17" s="2"/>
    </row>
    <row r="18" spans="2:10" x14ac:dyDescent="0.2">
      <c r="B18" s="11"/>
      <c r="C18" s="2"/>
      <c r="D18" s="2"/>
      <c r="E18" s="2"/>
      <c r="F18" s="2"/>
      <c r="G18" s="14"/>
      <c r="H18" s="2"/>
      <c r="I18" s="2"/>
      <c r="J18" s="2"/>
    </row>
    <row r="19" spans="2:10" x14ac:dyDescent="0.2">
      <c r="B19" s="11"/>
      <c r="C19" s="2"/>
      <c r="D19" s="2"/>
      <c r="E19" s="2"/>
      <c r="F19" s="2"/>
      <c r="G19" s="14"/>
      <c r="H19" s="2"/>
      <c r="I19" s="2"/>
      <c r="J19" s="2"/>
    </row>
    <row r="20" spans="2:10" x14ac:dyDescent="0.2">
      <c r="B20" s="11"/>
      <c r="C20" s="2"/>
      <c r="D20" s="2"/>
      <c r="E20" s="2"/>
      <c r="F20" s="2"/>
      <c r="G20" s="14"/>
      <c r="H20" s="2"/>
      <c r="I20" s="2"/>
      <c r="J20" s="2"/>
    </row>
    <row r="21" spans="2:10" x14ac:dyDescent="0.2">
      <c r="B21" s="11"/>
      <c r="C21" s="2"/>
      <c r="D21" s="2"/>
      <c r="E21" s="2"/>
      <c r="F21" s="2"/>
      <c r="G21" s="14"/>
      <c r="H21" s="2"/>
      <c r="I21" s="2"/>
      <c r="J21" s="2"/>
    </row>
    <row r="22" spans="2:10" x14ac:dyDescent="0.2">
      <c r="B22" s="11"/>
      <c r="C22" s="2"/>
      <c r="D22" s="2"/>
      <c r="E22" s="2"/>
      <c r="F22" s="2"/>
      <c r="G22" s="14"/>
      <c r="H22" s="2"/>
      <c r="I22" s="2"/>
      <c r="J22" s="2"/>
    </row>
    <row r="23" spans="2:10" x14ac:dyDescent="0.2">
      <c r="B23" s="11"/>
      <c r="C23" s="2"/>
      <c r="D23" s="2"/>
      <c r="E23" s="2"/>
      <c r="F23" s="2"/>
      <c r="G23" s="14"/>
      <c r="H23" s="2"/>
      <c r="I23" s="2"/>
      <c r="J23" s="2"/>
    </row>
    <row r="24" spans="2:10" x14ac:dyDescent="0.2">
      <c r="B24" s="11"/>
      <c r="C24" s="2"/>
      <c r="D24" s="2"/>
      <c r="E24" s="2"/>
      <c r="F24" s="2"/>
      <c r="G24" s="14"/>
      <c r="H24" s="2"/>
      <c r="I24" s="2"/>
      <c r="J24" s="2"/>
    </row>
    <row r="25" spans="2:10" x14ac:dyDescent="0.2">
      <c r="B25" s="11"/>
      <c r="C25" s="2"/>
      <c r="D25" s="2"/>
      <c r="E25" s="2"/>
      <c r="F25" s="2"/>
      <c r="G25" s="14"/>
      <c r="H25" s="2"/>
      <c r="I25" s="2"/>
      <c r="J25" s="2"/>
    </row>
    <row r="26" spans="2:10" x14ac:dyDescent="0.2">
      <c r="B26" s="11"/>
      <c r="C26" s="2"/>
      <c r="D26" s="2"/>
      <c r="E26" s="2"/>
      <c r="F26" s="2"/>
      <c r="G26" s="14"/>
      <c r="H26" s="2"/>
      <c r="I26" s="2"/>
      <c r="J26" s="2"/>
    </row>
    <row r="27" spans="2:10" x14ac:dyDescent="0.2">
      <c r="B27" s="11"/>
      <c r="C27" s="2"/>
      <c r="D27" s="2"/>
      <c r="E27" s="2"/>
      <c r="F27" s="2"/>
      <c r="G27" s="14"/>
      <c r="H27" s="2"/>
      <c r="I27" s="2"/>
      <c r="J27" s="2"/>
    </row>
    <row r="28" spans="2:10" x14ac:dyDescent="0.2">
      <c r="H28" s="11"/>
      <c r="I28" s="2"/>
      <c r="J28" s="2"/>
    </row>
    <row r="29" spans="2:10" x14ac:dyDescent="0.2">
      <c r="H29" s="3"/>
      <c r="I29" s="2"/>
      <c r="J29" s="2"/>
    </row>
    <row r="30" spans="2:10" x14ac:dyDescent="0.2">
      <c r="J30" s="2"/>
    </row>
    <row r="31" spans="2:10" x14ac:dyDescent="0.2">
      <c r="J31" s="2"/>
    </row>
    <row r="32" spans="2:10" x14ac:dyDescent="0.2">
      <c r="J32" s="2"/>
    </row>
  </sheetData>
  <phoneticPr fontId="0" type="noConversion"/>
  <pageMargins left="0.75" right="0.75" top="1" bottom="1" header="0.5" footer="0.5"/>
  <pageSetup orientation="portrait" horizontalDpi="4294967295"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2"/>
  <sheetViews>
    <sheetView workbookViewId="0">
      <selection activeCell="E9" sqref="E9"/>
    </sheetView>
  </sheetViews>
  <sheetFormatPr defaultRowHeight="15" x14ac:dyDescent="0.2"/>
  <cols>
    <col min="1" max="1" width="17.7109375" style="41" customWidth="1"/>
    <col min="2" max="2" width="12.5703125" style="40" customWidth="1"/>
    <col min="3" max="3" width="18.42578125" style="40" customWidth="1"/>
    <col min="4" max="4" width="8.85546875" style="41" customWidth="1"/>
    <col min="5" max="5" width="18.28515625" style="41" customWidth="1"/>
    <col min="15" max="15" width="12" customWidth="1"/>
    <col min="16" max="16" width="24.85546875" customWidth="1"/>
  </cols>
  <sheetData>
    <row r="1" spans="1:5" ht="30" x14ac:dyDescent="0.2">
      <c r="A1" s="39" t="s">
        <v>79</v>
      </c>
      <c r="B1" s="40" t="s">
        <v>80</v>
      </c>
      <c r="C1" s="40" t="s">
        <v>12</v>
      </c>
      <c r="D1" s="41" t="s">
        <v>81</v>
      </c>
      <c r="E1" s="41" t="s">
        <v>82</v>
      </c>
    </row>
    <row r="2" spans="1:5" x14ac:dyDescent="0.2">
      <c r="A2" s="41">
        <v>210</v>
      </c>
      <c r="B2" s="42">
        <v>100</v>
      </c>
      <c r="C2" s="40" t="s">
        <v>180</v>
      </c>
      <c r="D2" s="41" t="s">
        <v>180</v>
      </c>
    </row>
    <row r="3" spans="1:5" x14ac:dyDescent="0.2">
      <c r="B3" s="42">
        <v>101</v>
      </c>
      <c r="C3" s="40" t="s">
        <v>181</v>
      </c>
      <c r="D3" s="41" t="s">
        <v>180</v>
      </c>
    </row>
    <row r="4" spans="1:5" x14ac:dyDescent="0.2">
      <c r="B4" s="42">
        <v>102</v>
      </c>
      <c r="C4" s="40" t="s">
        <v>180</v>
      </c>
      <c r="D4" s="41" t="s">
        <v>180</v>
      </c>
    </row>
    <row r="5" spans="1:5" x14ac:dyDescent="0.2">
      <c r="B5" s="42">
        <v>103</v>
      </c>
      <c r="C5" s="40" t="s">
        <v>180</v>
      </c>
      <c r="D5" s="41" t="s">
        <v>180</v>
      </c>
    </row>
    <row r="6" spans="1:5" x14ac:dyDescent="0.2">
      <c r="B6" s="42">
        <v>104</v>
      </c>
      <c r="C6" s="40" t="s">
        <v>181</v>
      </c>
      <c r="D6" s="41" t="s">
        <v>180</v>
      </c>
    </row>
    <row r="7" spans="1:5" x14ac:dyDescent="0.2">
      <c r="B7" s="40">
        <v>105</v>
      </c>
      <c r="C7" s="40" t="s">
        <v>181</v>
      </c>
      <c r="D7" s="41" t="s">
        <v>180</v>
      </c>
    </row>
    <row r="8" spans="1:5" x14ac:dyDescent="0.2">
      <c r="B8" s="40">
        <v>106</v>
      </c>
      <c r="C8" s="40" t="s">
        <v>180</v>
      </c>
      <c r="D8" s="41" t="s">
        <v>180</v>
      </c>
      <c r="E8" s="41" t="s">
        <v>183</v>
      </c>
    </row>
    <row r="9" spans="1:5" x14ac:dyDescent="0.2">
      <c r="B9" s="40">
        <v>107</v>
      </c>
      <c r="C9" s="40" t="s">
        <v>180</v>
      </c>
      <c r="D9" s="41" t="s">
        <v>180</v>
      </c>
    </row>
    <row r="10" spans="1:5" x14ac:dyDescent="0.2">
      <c r="B10" s="40">
        <v>108</v>
      </c>
      <c r="C10" s="40" t="s">
        <v>182</v>
      </c>
      <c r="D10" s="41" t="s">
        <v>180</v>
      </c>
    </row>
    <row r="11" spans="1:5" x14ac:dyDescent="0.2">
      <c r="B11" s="40">
        <v>109</v>
      </c>
      <c r="C11" s="40" t="s">
        <v>180</v>
      </c>
      <c r="D11" s="41" t="s">
        <v>180</v>
      </c>
    </row>
    <row r="12" spans="1:5" x14ac:dyDescent="0.2">
      <c r="B12" s="40">
        <v>110</v>
      </c>
      <c r="C12" s="40" t="s">
        <v>180</v>
      </c>
      <c r="D12" s="41" t="s">
        <v>180</v>
      </c>
    </row>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9"/>
  <sheetViews>
    <sheetView workbookViewId="0">
      <selection activeCell="I12" sqref="I12"/>
    </sheetView>
  </sheetViews>
  <sheetFormatPr defaultColWidth="10.7109375" defaultRowHeight="12.75" x14ac:dyDescent="0.2"/>
  <cols>
    <col min="2" max="3" width="10.7109375" style="15"/>
    <col min="4" max="7" width="10.7109375" style="15" customWidth="1"/>
    <col min="8" max="8" width="31.7109375" style="15" customWidth="1"/>
    <col min="9" max="9" width="15.140625" style="15" customWidth="1"/>
    <col min="10" max="11" width="10.7109375" style="15"/>
  </cols>
  <sheetData>
    <row r="1" spans="1:14" s="35" customFormat="1" x14ac:dyDescent="0.2">
      <c r="A1" s="43" t="s">
        <v>14</v>
      </c>
      <c r="B1" s="36" t="s">
        <v>85</v>
      </c>
      <c r="C1" s="36" t="s">
        <v>86</v>
      </c>
      <c r="D1" s="36" t="s">
        <v>87</v>
      </c>
      <c r="E1" s="36" t="s">
        <v>88</v>
      </c>
      <c r="F1" s="36" t="s">
        <v>89</v>
      </c>
      <c r="G1" s="36" t="s">
        <v>90</v>
      </c>
      <c r="H1" s="36" t="s">
        <v>91</v>
      </c>
      <c r="I1" s="36" t="s">
        <v>1095</v>
      </c>
      <c r="J1" s="37" t="s">
        <v>92</v>
      </c>
      <c r="K1" s="91" t="s">
        <v>1094</v>
      </c>
      <c r="L1" s="34" t="s">
        <v>93</v>
      </c>
      <c r="N1" s="35" t="s">
        <v>1118</v>
      </c>
    </row>
    <row r="2" spans="1:14" x14ac:dyDescent="0.2">
      <c r="A2" s="6" t="s">
        <v>167</v>
      </c>
      <c r="B2" s="73" t="s">
        <v>184</v>
      </c>
      <c r="C2" s="73">
        <v>1</v>
      </c>
      <c r="D2" s="73">
        <v>210</v>
      </c>
      <c r="E2" s="73" t="s">
        <v>195</v>
      </c>
      <c r="F2" s="73" t="s">
        <v>196</v>
      </c>
      <c r="G2" s="73">
        <f>D2-C2+1</f>
        <v>210</v>
      </c>
      <c r="H2" s="73" t="s">
        <v>1116</v>
      </c>
      <c r="I2" s="73">
        <v>0.65</v>
      </c>
      <c r="J2" s="73" t="s">
        <v>198</v>
      </c>
      <c r="K2" s="73">
        <v>18</v>
      </c>
      <c r="L2" s="74"/>
      <c r="M2" s="87" t="s">
        <v>168</v>
      </c>
    </row>
    <row r="3" spans="1:14" x14ac:dyDescent="0.2">
      <c r="A3" s="6" t="s">
        <v>168</v>
      </c>
      <c r="B3" s="73" t="s">
        <v>185</v>
      </c>
      <c r="C3" s="73">
        <v>1</v>
      </c>
      <c r="D3" s="73">
        <v>210</v>
      </c>
      <c r="E3" s="73" t="s">
        <v>195</v>
      </c>
      <c r="F3" s="73" t="s">
        <v>196</v>
      </c>
      <c r="G3" s="73">
        <f t="shared" ref="G3:G10" si="0">D3-C3+1</f>
        <v>210</v>
      </c>
      <c r="H3" s="73" t="s">
        <v>1117</v>
      </c>
      <c r="I3" s="73">
        <v>0.67</v>
      </c>
      <c r="J3" s="73" t="s">
        <v>199</v>
      </c>
      <c r="K3" s="73">
        <v>19</v>
      </c>
      <c r="L3" s="74"/>
      <c r="M3" s="87" t="s">
        <v>168</v>
      </c>
    </row>
    <row r="4" spans="1:14" x14ac:dyDescent="0.2">
      <c r="A4" s="24">
        <v>39589</v>
      </c>
      <c r="B4" s="75" t="s">
        <v>186</v>
      </c>
      <c r="C4" s="75">
        <v>1</v>
      </c>
      <c r="D4" s="75">
        <v>91</v>
      </c>
      <c r="E4" s="75" t="s">
        <v>195</v>
      </c>
      <c r="F4" s="75" t="s">
        <v>196</v>
      </c>
      <c r="G4" s="75">
        <f t="shared" si="0"/>
        <v>91</v>
      </c>
      <c r="H4" s="75"/>
      <c r="I4" s="75"/>
      <c r="J4" s="75"/>
      <c r="K4" s="75"/>
      <c r="L4" s="76"/>
    </row>
    <row r="5" spans="1:14" x14ac:dyDescent="0.2">
      <c r="A5" s="6" t="s">
        <v>166</v>
      </c>
      <c r="B5" s="84" t="s">
        <v>187</v>
      </c>
      <c r="C5" s="84">
        <v>1</v>
      </c>
      <c r="D5" s="84">
        <v>210</v>
      </c>
      <c r="E5" s="84" t="s">
        <v>195</v>
      </c>
      <c r="F5" s="84" t="s">
        <v>196</v>
      </c>
      <c r="G5" s="84">
        <f>D5-C5+1</f>
        <v>210</v>
      </c>
      <c r="H5" s="84" t="s">
        <v>1114</v>
      </c>
      <c r="I5" s="84">
        <v>0.59</v>
      </c>
      <c r="J5" s="84" t="s">
        <v>202</v>
      </c>
      <c r="K5" s="84">
        <v>34</v>
      </c>
      <c r="L5" s="85"/>
      <c r="M5" s="87" t="s">
        <v>168</v>
      </c>
    </row>
    <row r="6" spans="1:14" x14ac:dyDescent="0.2">
      <c r="A6" s="4" t="s">
        <v>26</v>
      </c>
      <c r="B6" s="73" t="s">
        <v>188</v>
      </c>
      <c r="C6" s="73">
        <v>1</v>
      </c>
      <c r="D6" s="73">
        <v>210</v>
      </c>
      <c r="E6" s="73" t="s">
        <v>195</v>
      </c>
      <c r="F6" s="73" t="s">
        <v>196</v>
      </c>
      <c r="G6" s="73">
        <f t="shared" si="0"/>
        <v>210</v>
      </c>
      <c r="H6" s="73" t="s">
        <v>1115</v>
      </c>
      <c r="I6" s="73">
        <v>0.55000000000000004</v>
      </c>
      <c r="J6" s="73" t="s">
        <v>201</v>
      </c>
      <c r="K6" s="73">
        <v>12</v>
      </c>
      <c r="L6" s="74"/>
      <c r="M6" s="87" t="s">
        <v>168</v>
      </c>
    </row>
    <row r="7" spans="1:14" x14ac:dyDescent="0.2">
      <c r="A7" s="4" t="s">
        <v>30</v>
      </c>
      <c r="B7" s="77" t="s">
        <v>189</v>
      </c>
      <c r="C7" s="77">
        <v>1</v>
      </c>
      <c r="D7" s="77">
        <v>210</v>
      </c>
      <c r="E7" s="77" t="s">
        <v>195</v>
      </c>
      <c r="F7" s="77" t="s">
        <v>196</v>
      </c>
      <c r="G7" s="77">
        <f t="shared" si="0"/>
        <v>210</v>
      </c>
      <c r="H7" s="77"/>
      <c r="I7" s="77"/>
      <c r="J7" s="77"/>
      <c r="K7" s="77"/>
      <c r="L7" s="78"/>
      <c r="M7" t="s">
        <v>194</v>
      </c>
    </row>
    <row r="8" spans="1:14" x14ac:dyDescent="0.2">
      <c r="A8" s="4" t="s">
        <v>31</v>
      </c>
      <c r="B8" s="77" t="s">
        <v>190</v>
      </c>
      <c r="C8" s="77">
        <v>21</v>
      </c>
      <c r="D8" s="77">
        <v>210</v>
      </c>
      <c r="E8" s="77" t="s">
        <v>195</v>
      </c>
      <c r="F8" s="77" t="s">
        <v>196</v>
      </c>
      <c r="G8" s="77">
        <f t="shared" si="0"/>
        <v>190</v>
      </c>
      <c r="H8" s="77"/>
      <c r="I8" s="77"/>
      <c r="J8" s="77"/>
      <c r="K8" s="77"/>
      <c r="L8" s="78"/>
      <c r="M8" t="s">
        <v>194</v>
      </c>
    </row>
    <row r="9" spans="1:14" x14ac:dyDescent="0.2">
      <c r="A9" s="35"/>
      <c r="B9" s="73" t="s">
        <v>191</v>
      </c>
      <c r="C9" s="73">
        <v>1</v>
      </c>
      <c r="D9" s="73">
        <v>210</v>
      </c>
      <c r="E9" s="73" t="s">
        <v>195</v>
      </c>
      <c r="F9" s="73" t="s">
        <v>196</v>
      </c>
      <c r="G9" s="73">
        <f>D9-C9+1</f>
        <v>210</v>
      </c>
      <c r="H9" s="73" t="s">
        <v>1113</v>
      </c>
      <c r="I9" s="73">
        <v>0.51</v>
      </c>
      <c r="J9" s="73" t="s">
        <v>200</v>
      </c>
      <c r="K9" s="73">
        <v>13</v>
      </c>
      <c r="L9" s="74"/>
      <c r="M9" t="s">
        <v>168</v>
      </c>
    </row>
    <row r="10" spans="1:14" x14ac:dyDescent="0.2">
      <c r="B10" s="75" t="s">
        <v>192</v>
      </c>
      <c r="C10" s="75">
        <v>1</v>
      </c>
      <c r="D10" s="75">
        <v>61</v>
      </c>
      <c r="E10" s="75" t="s">
        <v>195</v>
      </c>
      <c r="F10" s="75" t="s">
        <v>196</v>
      </c>
      <c r="G10" s="75">
        <f t="shared" si="0"/>
        <v>61</v>
      </c>
      <c r="H10" s="75"/>
      <c r="I10" s="75"/>
      <c r="J10" s="75"/>
      <c r="K10" s="75"/>
      <c r="L10" s="76"/>
      <c r="M10" s="15" t="s">
        <v>193</v>
      </c>
    </row>
    <row r="11" spans="1:14" x14ac:dyDescent="0.2">
      <c r="B11" s="73" t="s">
        <v>197</v>
      </c>
      <c r="C11" s="73">
        <v>1</v>
      </c>
      <c r="D11" s="73">
        <v>210</v>
      </c>
      <c r="E11" s="73" t="s">
        <v>195</v>
      </c>
      <c r="F11" s="73" t="s">
        <v>196</v>
      </c>
      <c r="G11" s="73">
        <f t="shared" ref="G11" si="1">D11-C11+1</f>
        <v>210</v>
      </c>
      <c r="H11" s="73" t="s">
        <v>1112</v>
      </c>
      <c r="I11" s="73">
        <v>0.54</v>
      </c>
      <c r="J11" s="73" t="s">
        <v>203</v>
      </c>
      <c r="K11" s="73">
        <v>15</v>
      </c>
      <c r="L11" s="74"/>
    </row>
    <row r="12" spans="1:14" x14ac:dyDescent="0.2">
      <c r="B12" s="73" t="s">
        <v>1096</v>
      </c>
      <c r="C12" s="15">
        <v>31</v>
      </c>
      <c r="D12" s="15">
        <v>210</v>
      </c>
      <c r="E12" s="73" t="s">
        <v>195</v>
      </c>
      <c r="F12" s="15" t="s">
        <v>1230</v>
      </c>
      <c r="G12" s="15">
        <v>180</v>
      </c>
      <c r="H12" s="15" t="s">
        <v>1102</v>
      </c>
      <c r="I12" s="15">
        <v>1.42</v>
      </c>
      <c r="J12" s="15" t="s">
        <v>1103</v>
      </c>
      <c r="K12" s="15">
        <v>81</v>
      </c>
      <c r="M12" t="s">
        <v>1101</v>
      </c>
    </row>
    <row r="13" spans="1:14" x14ac:dyDescent="0.2">
      <c r="B13" s="73" t="s">
        <v>1097</v>
      </c>
      <c r="C13" s="15">
        <v>1</v>
      </c>
      <c r="D13" s="15">
        <v>116</v>
      </c>
      <c r="E13" s="73" t="s">
        <v>195</v>
      </c>
      <c r="G13" s="15">
        <v>117</v>
      </c>
      <c r="H13" s="15" t="s">
        <v>1110</v>
      </c>
      <c r="I13" s="15">
        <v>1.37</v>
      </c>
      <c r="J13" s="15" t="s">
        <v>1111</v>
      </c>
      <c r="K13" s="15">
        <v>102</v>
      </c>
    </row>
    <row r="14" spans="1:14" x14ac:dyDescent="0.2">
      <c r="B14" s="73" t="s">
        <v>1098</v>
      </c>
      <c r="C14" s="15">
        <v>1</v>
      </c>
      <c r="D14" s="15">
        <v>210</v>
      </c>
      <c r="E14" s="73" t="s">
        <v>195</v>
      </c>
      <c r="F14" s="15" t="s">
        <v>1230</v>
      </c>
      <c r="G14" s="15">
        <v>211</v>
      </c>
      <c r="H14" s="15" t="s">
        <v>1108</v>
      </c>
      <c r="I14" s="15">
        <v>1.42</v>
      </c>
      <c r="J14" s="15" t="s">
        <v>1109</v>
      </c>
      <c r="K14" s="15">
        <v>95</v>
      </c>
      <c r="M14" t="s">
        <v>1101</v>
      </c>
    </row>
    <row r="15" spans="1:14" x14ac:dyDescent="0.2">
      <c r="B15" s="73" t="s">
        <v>1099</v>
      </c>
      <c r="C15" s="15">
        <v>8</v>
      </c>
      <c r="D15" s="15">
        <v>172</v>
      </c>
      <c r="E15" s="73" t="s">
        <v>195</v>
      </c>
      <c r="G15" s="15">
        <v>166</v>
      </c>
      <c r="H15" s="15" t="s">
        <v>1106</v>
      </c>
      <c r="I15" s="15">
        <v>0.57999999999999996</v>
      </c>
      <c r="J15" s="15" t="s">
        <v>1107</v>
      </c>
      <c r="K15" s="15">
        <v>9</v>
      </c>
    </row>
    <row r="16" spans="1:14" x14ac:dyDescent="0.2">
      <c r="B16" s="73" t="s">
        <v>1100</v>
      </c>
      <c r="C16" s="15">
        <v>22</v>
      </c>
      <c r="D16" s="15">
        <v>156</v>
      </c>
      <c r="E16" s="73" t="s">
        <v>195</v>
      </c>
      <c r="G16" s="15">
        <v>135</v>
      </c>
      <c r="H16" s="15" t="s">
        <v>1104</v>
      </c>
      <c r="I16" s="15">
        <v>0.46</v>
      </c>
      <c r="J16" s="15" t="s">
        <v>1105</v>
      </c>
      <c r="K16" s="15">
        <v>6</v>
      </c>
      <c r="N16" t="s">
        <v>1119</v>
      </c>
    </row>
    <row r="17" spans="2:14" x14ac:dyDescent="0.2">
      <c r="B17" s="15" t="s">
        <v>1227</v>
      </c>
      <c r="C17" s="15">
        <v>1</v>
      </c>
      <c r="D17" s="15">
        <v>62</v>
      </c>
      <c r="E17" s="15" t="s">
        <v>195</v>
      </c>
      <c r="F17" s="15" t="s">
        <v>1230</v>
      </c>
      <c r="G17" s="15">
        <v>63</v>
      </c>
      <c r="H17" s="15" t="s">
        <v>1229</v>
      </c>
      <c r="I17" s="15">
        <v>0.69</v>
      </c>
      <c r="J17" s="15" t="s">
        <v>1228</v>
      </c>
      <c r="K17" s="15">
        <v>17</v>
      </c>
      <c r="N17">
        <v>83.48</v>
      </c>
    </row>
    <row r="18" spans="2:14" x14ac:dyDescent="0.2">
      <c r="B18" s="15" t="s">
        <v>1231</v>
      </c>
      <c r="C18" s="15">
        <v>1</v>
      </c>
      <c r="D18" s="15">
        <v>44</v>
      </c>
      <c r="E18" s="15" t="s">
        <v>195</v>
      </c>
      <c r="F18" s="15" t="s">
        <v>1232</v>
      </c>
      <c r="G18" s="15">
        <v>45</v>
      </c>
      <c r="H18" s="15" t="s">
        <v>1233</v>
      </c>
      <c r="I18" s="15">
        <v>0.61</v>
      </c>
      <c r="J18" s="15" t="s">
        <v>1234</v>
      </c>
      <c r="K18" s="15">
        <v>9</v>
      </c>
    </row>
    <row r="19" spans="2:14" x14ac:dyDescent="0.2">
      <c r="F19" s="15" t="s">
        <v>1120</v>
      </c>
      <c r="H19" s="15" t="s">
        <v>1121</v>
      </c>
    </row>
  </sheetData>
  <phoneticPr fontId="4" type="noConversion"/>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dimension ref="A1:BG37"/>
  <sheetViews>
    <sheetView topLeftCell="I1" zoomScale="90" zoomScaleNormal="90" workbookViewId="0">
      <selection sqref="A1:BF18"/>
    </sheetView>
  </sheetViews>
  <sheetFormatPr defaultColWidth="10.7109375" defaultRowHeight="12.75" x14ac:dyDescent="0.2"/>
  <cols>
    <col min="1" max="1" width="10.140625" style="4" bestFit="1" customWidth="1"/>
    <col min="2" max="2" width="9.7109375" style="4" bestFit="1" customWidth="1"/>
    <col min="3" max="3" width="9.140625" style="4" bestFit="1" customWidth="1"/>
    <col min="4" max="4" width="6.140625" style="5" bestFit="1" customWidth="1"/>
    <col min="5" max="5" width="9.5703125" style="5" bestFit="1" customWidth="1"/>
    <col min="6" max="6" width="7.5703125" style="5" bestFit="1" customWidth="1"/>
    <col min="7" max="7" width="8.140625" style="5" bestFit="1" customWidth="1"/>
    <col min="8" max="8" width="12.140625" style="5" bestFit="1" customWidth="1"/>
    <col min="9" max="9" width="10" style="25" bestFit="1" customWidth="1"/>
    <col min="10" max="10" width="8.28515625" style="5" bestFit="1" customWidth="1"/>
    <col min="11" max="11" width="8.7109375" style="4" bestFit="1" customWidth="1"/>
    <col min="12" max="12" width="9.5703125" style="4" bestFit="1" customWidth="1"/>
    <col min="13" max="13" width="9.7109375" style="4" bestFit="1" customWidth="1"/>
    <col min="14" max="14" width="7.85546875" style="4" bestFit="1" customWidth="1"/>
    <col min="15" max="15" width="11.140625" style="4" bestFit="1" customWidth="1"/>
    <col min="16" max="16" width="10.140625" style="4" bestFit="1" customWidth="1"/>
    <col min="17" max="17" width="5.7109375" style="4" bestFit="1" customWidth="1"/>
    <col min="18" max="18" width="10.7109375" style="4" bestFit="1" customWidth="1"/>
    <col min="19" max="19" width="9.140625" style="4" bestFit="1" customWidth="1"/>
    <col min="20" max="20" width="8.28515625" style="4" bestFit="1" customWidth="1"/>
    <col min="21" max="21" width="7" style="4" bestFit="1" customWidth="1"/>
    <col min="22" max="22" width="12.42578125" style="4" customWidth="1"/>
    <col min="23" max="23" width="7.28515625" style="4" bestFit="1" customWidth="1"/>
    <col min="24" max="24" width="8.85546875" style="4" bestFit="1" customWidth="1"/>
    <col min="25" max="25" width="8.7109375" style="4" bestFit="1" customWidth="1"/>
    <col min="26" max="26" width="13" style="4" bestFit="1" customWidth="1"/>
    <col min="27" max="27" width="12.7109375" style="4" bestFit="1" customWidth="1"/>
    <col min="28" max="28" width="8.85546875" style="4" bestFit="1" customWidth="1"/>
    <col min="29" max="29" width="9.7109375" style="4" bestFit="1" customWidth="1"/>
    <col min="30" max="30" width="5.28515625" style="5" bestFit="1" customWidth="1"/>
    <col min="31" max="31" width="6" style="5" bestFit="1" customWidth="1"/>
    <col min="32" max="32" width="6.85546875" style="5" bestFit="1" customWidth="1"/>
    <col min="33" max="33" width="7.5703125" style="5" bestFit="1" customWidth="1"/>
    <col min="34" max="34" width="11.7109375" style="5" bestFit="1" customWidth="1"/>
    <col min="35" max="35" width="7.140625" style="5" bestFit="1" customWidth="1"/>
    <col min="36" max="36" width="9.7109375" style="5" bestFit="1" customWidth="1"/>
    <col min="37" max="37" width="10.28515625" style="5" bestFit="1" customWidth="1"/>
    <col min="38" max="38" width="9.85546875" style="5" bestFit="1" customWidth="1"/>
    <col min="39" max="39" width="9.42578125" style="5" bestFit="1" customWidth="1"/>
    <col min="40" max="40" width="9.5703125" style="5" bestFit="1" customWidth="1"/>
    <col min="41" max="41" width="10.7109375" style="5" bestFit="1" customWidth="1"/>
    <col min="42" max="42" width="11.140625" style="5" bestFit="1" customWidth="1"/>
    <col min="43" max="43" width="7.7109375" style="5" bestFit="1" customWidth="1"/>
    <col min="44" max="44" width="8.5703125" style="5" bestFit="1" customWidth="1"/>
    <col min="45" max="45" width="8.7109375" style="5" bestFit="1" customWidth="1"/>
    <col min="46" max="46" width="11.28515625" style="5" bestFit="1" customWidth="1"/>
    <col min="47" max="47" width="7" style="5" bestFit="1" customWidth="1"/>
    <col min="48" max="48" width="10.28515625" style="5" bestFit="1" customWidth="1"/>
    <col min="49" max="49" width="7.42578125" style="5" bestFit="1" customWidth="1"/>
    <col min="50" max="50" width="14.28515625" style="5" bestFit="1" customWidth="1"/>
    <col min="51" max="51" width="8.7109375" style="5" bestFit="1" customWidth="1"/>
    <col min="52" max="52" width="6.28515625" style="5" bestFit="1" customWidth="1"/>
    <col min="53" max="53" width="11.7109375" style="5" bestFit="1" customWidth="1"/>
    <col min="54" max="54" width="8.28515625" style="5" bestFit="1" customWidth="1"/>
    <col min="55" max="55" width="8.85546875" style="5" bestFit="1" customWidth="1"/>
    <col min="56" max="56" width="7.28515625" style="5" bestFit="1" customWidth="1"/>
    <col min="57" max="57" width="12.7109375" style="5" bestFit="1" customWidth="1"/>
    <col min="58" max="58" width="10.5703125" style="5" bestFit="1" customWidth="1"/>
    <col min="59" max="59" width="9.85546875" style="5" bestFit="1" customWidth="1"/>
    <col min="60" max="16384" width="10.7109375" style="5"/>
  </cols>
  <sheetData>
    <row r="1" spans="1:59" s="43" customFormat="1" ht="23.25" customHeight="1" x14ac:dyDescent="0.2">
      <c r="A1" s="43" t="s">
        <v>14</v>
      </c>
      <c r="B1" s="43" t="s">
        <v>34</v>
      </c>
      <c r="C1" s="43" t="s">
        <v>32</v>
      </c>
      <c r="D1" s="43" t="s">
        <v>36</v>
      </c>
      <c r="E1" s="43" t="s">
        <v>35</v>
      </c>
      <c r="F1" s="43" t="s">
        <v>33</v>
      </c>
      <c r="G1" s="43" t="s">
        <v>63</v>
      </c>
      <c r="H1" s="43" t="s">
        <v>64</v>
      </c>
      <c r="I1" s="45" t="s">
        <v>65</v>
      </c>
      <c r="J1" s="43" t="s">
        <v>46</v>
      </c>
      <c r="K1" s="43" t="s">
        <v>47</v>
      </c>
      <c r="L1" s="46" t="s">
        <v>56</v>
      </c>
      <c r="M1" s="46" t="s">
        <v>57</v>
      </c>
      <c r="N1" s="43" t="s">
        <v>58</v>
      </c>
      <c r="O1" s="43" t="s">
        <v>59</v>
      </c>
      <c r="P1" s="43" t="s">
        <v>122</v>
      </c>
      <c r="Q1" s="48" t="s">
        <v>123</v>
      </c>
      <c r="R1" s="48" t="s">
        <v>124</v>
      </c>
      <c r="S1" s="48" t="s">
        <v>125</v>
      </c>
      <c r="T1" s="48" t="s">
        <v>126</v>
      </c>
      <c r="U1" s="48" t="s">
        <v>127</v>
      </c>
      <c r="V1" s="43" t="s">
        <v>163</v>
      </c>
      <c r="W1" s="43" t="s">
        <v>48</v>
      </c>
      <c r="X1" s="43" t="s">
        <v>49</v>
      </c>
      <c r="Y1" s="43" t="s">
        <v>50</v>
      </c>
      <c r="Z1" s="43" t="s">
        <v>108</v>
      </c>
      <c r="AA1" s="43" t="s">
        <v>109</v>
      </c>
      <c r="AB1" s="43" t="s">
        <v>60</v>
      </c>
      <c r="AC1" s="43" t="s">
        <v>107</v>
      </c>
      <c r="AD1" s="43" t="s">
        <v>39</v>
      </c>
      <c r="AE1" s="43" t="s">
        <v>70</v>
      </c>
      <c r="AF1" s="43" t="s">
        <v>40</v>
      </c>
      <c r="AG1" s="43" t="s">
        <v>62</v>
      </c>
      <c r="AH1" s="43" t="s">
        <v>61</v>
      </c>
      <c r="AI1" s="43" t="s">
        <v>66</v>
      </c>
      <c r="AJ1" s="43" t="s">
        <v>67</v>
      </c>
      <c r="AK1" s="43" t="s">
        <v>68</v>
      </c>
      <c r="AL1" s="43" t="s">
        <v>69</v>
      </c>
      <c r="AM1" s="43" t="s">
        <v>71</v>
      </c>
      <c r="AN1" s="43" t="s">
        <v>43</v>
      </c>
      <c r="AO1" s="43" t="s">
        <v>41</v>
      </c>
      <c r="AP1" s="43" t="s">
        <v>42</v>
      </c>
      <c r="AQ1" s="43" t="s">
        <v>100</v>
      </c>
      <c r="AR1" s="43" t="s">
        <v>101</v>
      </c>
      <c r="AS1" s="43" t="s">
        <v>102</v>
      </c>
      <c r="AT1" s="43" t="s">
        <v>103</v>
      </c>
      <c r="AU1" s="43" t="s">
        <v>72</v>
      </c>
      <c r="AV1" s="43" t="s">
        <v>74</v>
      </c>
      <c r="AW1" s="43" t="s">
        <v>117</v>
      </c>
      <c r="AX1" s="43" t="s">
        <v>118</v>
      </c>
      <c r="AY1" s="43" t="s">
        <v>73</v>
      </c>
      <c r="AZ1" s="43" t="s">
        <v>27</v>
      </c>
      <c r="BA1" s="43" t="s">
        <v>75</v>
      </c>
      <c r="BB1" s="43" t="s">
        <v>119</v>
      </c>
      <c r="BC1" s="43" t="s">
        <v>44</v>
      </c>
      <c r="BD1" s="43" t="s">
        <v>28</v>
      </c>
      <c r="BE1" s="43" t="s">
        <v>120</v>
      </c>
      <c r="BF1" s="43" t="s">
        <v>121</v>
      </c>
      <c r="BG1" s="43" t="s">
        <v>45</v>
      </c>
    </row>
    <row r="2" spans="1:59" x14ac:dyDescent="0.2">
      <c r="A2" s="6" t="s">
        <v>51</v>
      </c>
      <c r="B2" s="4" t="s">
        <v>37</v>
      </c>
      <c r="C2" s="4" t="s">
        <v>11</v>
      </c>
    </row>
    <row r="3" spans="1:59" x14ac:dyDescent="0.2">
      <c r="A3" s="6" t="s">
        <v>15</v>
      </c>
      <c r="B3" s="4" t="s">
        <v>38</v>
      </c>
      <c r="C3" s="4" t="s">
        <v>52</v>
      </c>
    </row>
    <row r="4" spans="1:59" x14ac:dyDescent="0.2">
      <c r="A4" s="6" t="s">
        <v>29</v>
      </c>
      <c r="C4" s="4" t="s">
        <v>53</v>
      </c>
    </row>
    <row r="5" spans="1:59" x14ac:dyDescent="0.2">
      <c r="A5" s="24" t="s">
        <v>25</v>
      </c>
      <c r="C5" s="4" t="s">
        <v>54</v>
      </c>
    </row>
    <row r="6" spans="1:59" x14ac:dyDescent="0.2">
      <c r="A6" s="6" t="s">
        <v>24</v>
      </c>
      <c r="C6" s="4" t="s">
        <v>55</v>
      </c>
    </row>
    <row r="7" spans="1:59" x14ac:dyDescent="0.2">
      <c r="A7" s="4" t="s">
        <v>26</v>
      </c>
    </row>
    <row r="8" spans="1:59" x14ac:dyDescent="0.2">
      <c r="A8" s="4" t="s">
        <v>30</v>
      </c>
    </row>
    <row r="9" spans="1:59" x14ac:dyDescent="0.2">
      <c r="A9" s="4" t="s">
        <v>31</v>
      </c>
      <c r="M9" s="38"/>
    </row>
    <row r="10" spans="1:59" x14ac:dyDescent="0.2">
      <c r="A10" s="47" t="s">
        <v>110</v>
      </c>
    </row>
    <row r="36" spans="2:2" x14ac:dyDescent="0.2">
      <c r="B36" s="8"/>
    </row>
    <row r="37" spans="2:2" x14ac:dyDescent="0.2">
      <c r="B37" s="8"/>
    </row>
  </sheetData>
  <phoneticPr fontId="0" type="noConversion"/>
  <pageMargins left="0.75" right="0.75" top="1" bottom="1" header="0.5" footer="0.5"/>
  <pageSetup orientation="portrait" horizontalDpi="4294967295"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BJ56"/>
  <sheetViews>
    <sheetView topLeftCell="D1" zoomScale="90" zoomScaleNormal="90" workbookViewId="0">
      <selection activeCell="X1" sqref="X1:Y1048576"/>
    </sheetView>
  </sheetViews>
  <sheetFormatPr defaultColWidth="10.7109375" defaultRowHeight="12.75" x14ac:dyDescent="0.2"/>
  <cols>
    <col min="1" max="1" width="15" style="4" customWidth="1"/>
    <col min="2" max="2" width="9.7109375" style="4" bestFit="1" customWidth="1"/>
    <col min="3" max="3" width="9.140625" style="4" bestFit="1" customWidth="1"/>
    <col min="4" max="4" width="8" style="5" customWidth="1"/>
    <col min="5" max="5" width="9.5703125" style="5" bestFit="1" customWidth="1"/>
    <col min="6" max="6" width="7.5703125" style="5" bestFit="1" customWidth="1"/>
    <col min="7" max="7" width="8.140625" style="5" hidden="1" customWidth="1"/>
    <col min="8" max="8" width="12.140625" style="5" hidden="1" customWidth="1"/>
    <col min="9" max="9" width="10" style="25" bestFit="1" customWidth="1"/>
    <col min="10" max="10" width="8.28515625" style="136" bestFit="1" customWidth="1"/>
    <col min="11" max="11" width="8.7109375" style="4" bestFit="1" customWidth="1"/>
    <col min="12" max="12" width="9.5703125" style="4" bestFit="1" customWidth="1"/>
    <col min="13" max="13" width="9.7109375" style="4" hidden="1" customWidth="1"/>
    <col min="14" max="14" width="7.85546875" style="4" hidden="1" customWidth="1"/>
    <col min="15" max="15" width="11.140625" style="4" hidden="1" customWidth="1"/>
    <col min="16" max="16" width="10.140625" style="4" hidden="1" customWidth="1"/>
    <col min="17" max="17" width="5.7109375" style="4" hidden="1" customWidth="1"/>
    <col min="18" max="18" width="10.7109375" style="4" hidden="1" customWidth="1"/>
    <col min="19" max="19" width="9.140625" style="4" hidden="1" customWidth="1"/>
    <col min="20" max="20" width="8.28515625" style="4" hidden="1" customWidth="1"/>
    <col min="21" max="21" width="7" style="4" hidden="1" customWidth="1"/>
    <col min="22" max="22" width="11.28515625" style="4" customWidth="1"/>
    <col min="23" max="23" width="7" style="4" customWidth="1"/>
    <col min="24" max="24" width="8.42578125" style="4" customWidth="1"/>
    <col min="25" max="25" width="10.140625" style="4" customWidth="1"/>
    <col min="26" max="26" width="12.42578125" style="4" customWidth="1"/>
    <col min="27" max="27" width="10" style="4" customWidth="1"/>
    <col min="28" max="28" width="8.85546875" style="4" bestFit="1" customWidth="1"/>
    <col min="29" max="29" width="8.7109375" style="4" bestFit="1" customWidth="1"/>
    <col min="30" max="30" width="13" style="4" bestFit="1" customWidth="1"/>
    <col min="31" max="31" width="12.7109375" style="4" bestFit="1" customWidth="1"/>
    <col min="32" max="32" width="8.85546875" style="4" bestFit="1" customWidth="1"/>
    <col min="33" max="33" width="9.7109375" style="4" bestFit="1" customWidth="1"/>
    <col min="34" max="34" width="12.7109375" style="4" bestFit="1" customWidth="1"/>
    <col min="35" max="37" width="9.140625" style="4" bestFit="1" customWidth="1"/>
    <col min="38" max="38" width="9.140625" style="4" customWidth="1"/>
    <col min="39" max="39" width="7.7109375" style="4" bestFit="1" customWidth="1"/>
    <col min="40" max="40" width="11.140625" style="4" bestFit="1" customWidth="1"/>
    <col min="41" max="41" width="7.7109375" style="4" bestFit="1" customWidth="1"/>
    <col min="42" max="42" width="7" style="4" customWidth="1"/>
    <col min="43" max="43" width="7.42578125" style="4" bestFit="1" customWidth="1"/>
    <col min="44" max="44" width="6.28515625" style="4" bestFit="1" customWidth="1"/>
    <col min="45" max="45" width="7.85546875" style="4" bestFit="1" customWidth="1"/>
    <col min="46" max="46" width="8.5703125" style="4" bestFit="1" customWidth="1"/>
    <col min="47" max="47" width="10" style="4" bestFit="1" customWidth="1"/>
    <col min="48" max="48" width="10.140625" style="4" bestFit="1" customWidth="1"/>
    <col min="49" max="49" width="7.85546875" style="4" customWidth="1"/>
    <col min="50" max="50" width="7" style="5" bestFit="1" customWidth="1"/>
    <col min="51" max="51" width="10.28515625" style="5" bestFit="1" customWidth="1"/>
    <col min="52" max="52" width="7.42578125" style="5" bestFit="1" customWidth="1"/>
    <col min="53" max="53" width="14.28515625" style="5" bestFit="1" customWidth="1"/>
    <col min="54" max="54" width="8.7109375" style="5" bestFit="1" customWidth="1"/>
    <col min="55" max="55" width="6.28515625" style="5" bestFit="1" customWidth="1"/>
    <col min="56" max="56" width="11.7109375" style="5" bestFit="1" customWidth="1"/>
    <col min="57" max="57" width="8.28515625" style="5" bestFit="1" customWidth="1"/>
    <col min="58" max="58" width="8.85546875" style="5" bestFit="1" customWidth="1"/>
    <col min="59" max="59" width="7.28515625" style="5" bestFit="1" customWidth="1"/>
    <col min="60" max="60" width="12.7109375" style="5" bestFit="1" customWidth="1"/>
    <col min="61" max="61" width="10.5703125" style="5" bestFit="1" customWidth="1"/>
    <col min="62" max="62" width="9.85546875" style="5" bestFit="1" customWidth="1"/>
    <col min="63" max="16384" width="10.7109375" style="5"/>
  </cols>
  <sheetData>
    <row r="1" spans="1:62" s="43" customFormat="1" ht="23.25" customHeight="1" x14ac:dyDescent="0.2">
      <c r="A1" s="43" t="s">
        <v>14</v>
      </c>
      <c r="B1" s="43" t="s">
        <v>34</v>
      </c>
      <c r="C1" s="43" t="s">
        <v>32</v>
      </c>
      <c r="D1" s="43" t="s">
        <v>36</v>
      </c>
      <c r="E1" s="43" t="s">
        <v>35</v>
      </c>
      <c r="F1" s="43" t="s">
        <v>33</v>
      </c>
      <c r="G1" s="43" t="s">
        <v>63</v>
      </c>
      <c r="H1" s="43" t="s">
        <v>64</v>
      </c>
      <c r="I1" s="45" t="s">
        <v>65</v>
      </c>
      <c r="J1" s="135" t="s">
        <v>46</v>
      </c>
      <c r="K1" s="43" t="s">
        <v>47</v>
      </c>
      <c r="L1" s="46" t="s">
        <v>56</v>
      </c>
      <c r="M1" s="46" t="s">
        <v>57</v>
      </c>
      <c r="N1" s="43" t="s">
        <v>58</v>
      </c>
      <c r="O1" s="43" t="s">
        <v>59</v>
      </c>
      <c r="P1" s="43" t="s">
        <v>122</v>
      </c>
      <c r="Q1" s="48" t="s">
        <v>123</v>
      </c>
      <c r="R1" s="48" t="s">
        <v>124</v>
      </c>
      <c r="S1" s="48" t="s">
        <v>125</v>
      </c>
      <c r="T1" s="48" t="s">
        <v>126</v>
      </c>
      <c r="U1" s="48" t="s">
        <v>127</v>
      </c>
      <c r="V1" s="43" t="s">
        <v>122</v>
      </c>
      <c r="W1" s="48" t="s">
        <v>1976</v>
      </c>
      <c r="X1" s="48" t="s">
        <v>2420</v>
      </c>
      <c r="Y1" s="48" t="s">
        <v>2421</v>
      </c>
      <c r="Z1" s="43" t="s">
        <v>163</v>
      </c>
      <c r="AA1" s="43" t="s">
        <v>48</v>
      </c>
      <c r="AB1" s="43" t="s">
        <v>49</v>
      </c>
      <c r="AC1" s="43" t="s">
        <v>50</v>
      </c>
      <c r="AD1" s="43" t="s">
        <v>108</v>
      </c>
      <c r="AE1" s="43" t="s">
        <v>109</v>
      </c>
      <c r="AF1" s="43" t="s">
        <v>60</v>
      </c>
      <c r="AG1" s="43" t="s">
        <v>107</v>
      </c>
      <c r="AH1" s="114" t="s">
        <v>39</v>
      </c>
      <c r="AI1" s="114" t="s">
        <v>2046</v>
      </c>
      <c r="AJ1" s="114" t="s">
        <v>2047</v>
      </c>
      <c r="AK1" s="114" t="s">
        <v>2048</v>
      </c>
      <c r="AL1" s="114" t="s">
        <v>2049</v>
      </c>
      <c r="AM1" s="114" t="s">
        <v>2050</v>
      </c>
      <c r="AN1" s="114" t="s">
        <v>2051</v>
      </c>
      <c r="AO1" s="115" t="s">
        <v>2052</v>
      </c>
      <c r="AP1" s="115" t="s">
        <v>2053</v>
      </c>
      <c r="AQ1" s="115" t="s">
        <v>2054</v>
      </c>
      <c r="AR1" s="115" t="s">
        <v>2055</v>
      </c>
      <c r="AS1" s="115" t="s">
        <v>2056</v>
      </c>
      <c r="AT1" s="116" t="s">
        <v>2057</v>
      </c>
      <c r="AU1" s="116" t="s">
        <v>2058</v>
      </c>
      <c r="AV1" s="116" t="s">
        <v>2059</v>
      </c>
      <c r="AW1" s="116" t="s">
        <v>2060</v>
      </c>
      <c r="AX1" s="43" t="s">
        <v>72</v>
      </c>
      <c r="AY1" s="43" t="s">
        <v>74</v>
      </c>
      <c r="AZ1" s="43" t="s">
        <v>117</v>
      </c>
      <c r="BA1" s="43" t="s">
        <v>118</v>
      </c>
      <c r="BB1" s="43" t="s">
        <v>73</v>
      </c>
      <c r="BC1" s="43" t="s">
        <v>27</v>
      </c>
      <c r="BD1" s="43" t="s">
        <v>75</v>
      </c>
      <c r="BE1" s="43" t="s">
        <v>119</v>
      </c>
      <c r="BF1" s="43" t="s">
        <v>44</v>
      </c>
      <c r="BG1" s="43" t="s">
        <v>28</v>
      </c>
      <c r="BH1" s="43" t="s">
        <v>120</v>
      </c>
      <c r="BI1" s="43" t="s">
        <v>121</v>
      </c>
      <c r="BJ1" s="43" t="s">
        <v>45</v>
      </c>
    </row>
    <row r="2" spans="1:62" x14ac:dyDescent="0.2">
      <c r="A2" s="6" t="s">
        <v>204</v>
      </c>
      <c r="B2" s="4">
        <v>9</v>
      </c>
      <c r="C2" s="4" t="s">
        <v>11</v>
      </c>
      <c r="D2" s="5" t="s">
        <v>356</v>
      </c>
      <c r="E2" s="5">
        <v>49</v>
      </c>
      <c r="F2" s="5">
        <v>14</v>
      </c>
      <c r="I2" s="25" t="s">
        <v>206</v>
      </c>
      <c r="J2" s="136" t="s">
        <v>2194</v>
      </c>
      <c r="K2" s="4" t="s">
        <v>236</v>
      </c>
      <c r="L2">
        <v>5.98857E-2</v>
      </c>
      <c r="V2" s="4" t="s">
        <v>1982</v>
      </c>
      <c r="W2" s="4" t="s">
        <v>1898</v>
      </c>
      <c r="X2" s="4">
        <v>0.44459900000000002</v>
      </c>
      <c r="Y2" s="4">
        <v>1.4452E-2</v>
      </c>
      <c r="Z2" s="4">
        <v>0.87700199999999995</v>
      </c>
      <c r="AA2" s="4" t="s">
        <v>354</v>
      </c>
      <c r="AB2" s="4">
        <v>9</v>
      </c>
      <c r="AC2" s="4">
        <v>7</v>
      </c>
      <c r="AD2" s="4" t="s">
        <v>254</v>
      </c>
      <c r="AE2" s="4" t="s">
        <v>255</v>
      </c>
      <c r="AF2" s="4" t="s">
        <v>340</v>
      </c>
      <c r="AG2">
        <v>0.36157099999999998</v>
      </c>
      <c r="AH2" s="108"/>
      <c r="AI2" s="108"/>
      <c r="AJ2" s="108"/>
      <c r="AK2" s="108"/>
      <c r="AL2" s="108"/>
      <c r="AM2" s="108"/>
      <c r="AN2" s="108" t="s">
        <v>349</v>
      </c>
      <c r="AO2" s="108"/>
      <c r="AP2" s="108"/>
      <c r="AQ2" s="108"/>
      <c r="AR2" s="108"/>
      <c r="AS2" s="108"/>
      <c r="AT2" s="109">
        <v>0.36157099999999998</v>
      </c>
      <c r="AU2" s="108"/>
      <c r="AV2" s="108"/>
      <c r="AW2" s="108"/>
    </row>
    <row r="3" spans="1:62" ht="13.5" customHeight="1" x14ac:dyDescent="0.2">
      <c r="A3" s="6" t="s">
        <v>205</v>
      </c>
      <c r="B3" s="4">
        <v>208</v>
      </c>
      <c r="C3" s="4" t="s">
        <v>52</v>
      </c>
      <c r="D3" s="5" t="s">
        <v>358</v>
      </c>
      <c r="E3" s="5">
        <v>61</v>
      </c>
      <c r="F3" s="5">
        <v>6</v>
      </c>
      <c r="AA3" s="4" t="s">
        <v>355</v>
      </c>
      <c r="AB3" s="4">
        <v>9</v>
      </c>
      <c r="AC3" s="4">
        <v>11</v>
      </c>
      <c r="AU3" s="9"/>
    </row>
    <row r="4" spans="1:62" x14ac:dyDescent="0.2">
      <c r="A4" s="6" t="s">
        <v>168</v>
      </c>
      <c r="C4" s="4" t="s">
        <v>53</v>
      </c>
      <c r="D4" s="5" t="s">
        <v>362</v>
      </c>
      <c r="E4" s="5">
        <v>133</v>
      </c>
      <c r="F4" s="5">
        <v>11</v>
      </c>
      <c r="I4" s="25" t="s">
        <v>207</v>
      </c>
      <c r="J4" s="136" t="s">
        <v>2195</v>
      </c>
      <c r="K4" s="4" t="s">
        <v>237</v>
      </c>
      <c r="L4">
        <v>0.964009</v>
      </c>
      <c r="Z4" s="4">
        <v>0.327158</v>
      </c>
      <c r="AD4" s="4" t="s">
        <v>256</v>
      </c>
      <c r="AE4" s="4" t="s">
        <v>257</v>
      </c>
      <c r="AF4" s="4" t="s">
        <v>340</v>
      </c>
      <c r="AG4">
        <v>7.7568399999999996E-2</v>
      </c>
      <c r="AH4" s="4" t="s">
        <v>2007</v>
      </c>
      <c r="AI4" s="4">
        <v>9</v>
      </c>
      <c r="AJ4" s="4">
        <v>6</v>
      </c>
      <c r="AM4" s="4">
        <v>582</v>
      </c>
      <c r="AO4" s="4" t="s">
        <v>2008</v>
      </c>
      <c r="AP4" s="4" t="s">
        <v>2008</v>
      </c>
      <c r="AT4" s="110">
        <v>7.7568399999999996E-2</v>
      </c>
      <c r="AU4" s="9">
        <v>5.2500900000000003E-2</v>
      </c>
    </row>
    <row r="5" spans="1:62" x14ac:dyDescent="0.2">
      <c r="A5" s="24">
        <v>39590</v>
      </c>
      <c r="C5" s="4" t="s">
        <v>54</v>
      </c>
      <c r="D5" s="5" t="s">
        <v>369</v>
      </c>
      <c r="E5" s="5">
        <v>190</v>
      </c>
      <c r="F5" s="5">
        <v>14</v>
      </c>
      <c r="I5" s="25" t="s">
        <v>208</v>
      </c>
      <c r="J5" s="136" t="s">
        <v>2196</v>
      </c>
      <c r="K5" s="4" t="s">
        <v>236</v>
      </c>
      <c r="L5">
        <v>0.73658500000000005</v>
      </c>
      <c r="V5" s="4" t="s">
        <v>1981</v>
      </c>
      <c r="W5" s="4" t="s">
        <v>1898</v>
      </c>
      <c r="X5" s="4">
        <v>0.82181199999999999</v>
      </c>
      <c r="Y5" s="4">
        <v>2.21598E-2</v>
      </c>
      <c r="Z5" s="4">
        <v>1.0059499999999999</v>
      </c>
      <c r="AD5" s="4" t="s">
        <v>258</v>
      </c>
      <c r="AE5" s="4" t="s">
        <v>259</v>
      </c>
      <c r="AF5" s="4" t="s">
        <v>340</v>
      </c>
      <c r="AG5">
        <v>0.34414299999999998</v>
      </c>
      <c r="AH5" s="108"/>
      <c r="AI5" s="108"/>
      <c r="AJ5" s="108"/>
      <c r="AK5" s="108"/>
      <c r="AL5" s="108"/>
      <c r="AM5" s="108"/>
      <c r="AN5" s="108" t="s">
        <v>349</v>
      </c>
      <c r="AO5" s="108"/>
      <c r="AP5" s="108"/>
      <c r="AQ5" s="108"/>
      <c r="AR5" s="108"/>
      <c r="AS5" s="108"/>
      <c r="AT5" s="109">
        <v>0.34414299999999998</v>
      </c>
      <c r="AU5" s="108"/>
      <c r="AV5" s="108"/>
      <c r="AW5" s="108"/>
    </row>
    <row r="6" spans="1:62" x14ac:dyDescent="0.2">
      <c r="A6" s="6" t="s">
        <v>166</v>
      </c>
      <c r="C6" s="4" t="s">
        <v>55</v>
      </c>
      <c r="D6" s="5" t="s">
        <v>371</v>
      </c>
      <c r="E6" s="5">
        <v>53</v>
      </c>
      <c r="F6" s="5">
        <v>4</v>
      </c>
      <c r="I6" s="25" t="s">
        <v>209</v>
      </c>
      <c r="J6" s="136" t="s">
        <v>2197</v>
      </c>
      <c r="K6" s="4" t="s">
        <v>237</v>
      </c>
      <c r="L6">
        <v>0.20735200000000001</v>
      </c>
      <c r="Z6" s="4">
        <v>0.56622799999999995</v>
      </c>
      <c r="AD6" s="4" t="s">
        <v>260</v>
      </c>
      <c r="AE6" s="4" t="s">
        <v>261</v>
      </c>
      <c r="AF6" s="4" t="s">
        <v>340</v>
      </c>
      <c r="AG6">
        <v>9.2741900000000002E-2</v>
      </c>
      <c r="AH6" s="108"/>
      <c r="AI6" s="108"/>
      <c r="AJ6" s="108"/>
      <c r="AK6" s="108"/>
      <c r="AL6" s="108"/>
      <c r="AM6" s="108"/>
      <c r="AN6" s="108" t="s">
        <v>2009</v>
      </c>
      <c r="AO6" s="108"/>
      <c r="AP6" s="108"/>
      <c r="AQ6" s="108"/>
      <c r="AR6" s="108"/>
      <c r="AS6" s="108"/>
      <c r="AT6" s="109">
        <v>9.2741900000000002E-2</v>
      </c>
      <c r="AU6" s="108"/>
      <c r="AV6" s="108"/>
      <c r="AW6" s="108"/>
    </row>
    <row r="7" spans="1:62" x14ac:dyDescent="0.2">
      <c r="A7" s="4" t="s">
        <v>26</v>
      </c>
      <c r="I7" s="25" t="s">
        <v>210</v>
      </c>
      <c r="J7" s="136" t="s">
        <v>2198</v>
      </c>
      <c r="K7" s="4" t="s">
        <v>237</v>
      </c>
      <c r="L7">
        <v>0.79141700000000004</v>
      </c>
      <c r="Z7" s="4">
        <v>0.40621200000000002</v>
      </c>
      <c r="AD7" s="4" t="s">
        <v>262</v>
      </c>
      <c r="AE7" s="4" t="s">
        <v>263</v>
      </c>
      <c r="AF7" s="4" t="s">
        <v>340</v>
      </c>
      <c r="AG7">
        <v>8.20438E-2</v>
      </c>
      <c r="AH7" s="4" t="s">
        <v>2010</v>
      </c>
      <c r="AI7" s="4">
        <v>2</v>
      </c>
      <c r="AJ7" s="4">
        <v>10</v>
      </c>
      <c r="AM7" s="4">
        <v>612</v>
      </c>
      <c r="AO7" s="4" t="s">
        <v>2008</v>
      </c>
      <c r="AP7" s="4" t="s">
        <v>2008</v>
      </c>
      <c r="AT7" s="110">
        <v>8.20438E-2</v>
      </c>
      <c r="AU7" s="110">
        <v>7.5287800000000002E-2</v>
      </c>
    </row>
    <row r="8" spans="1:62" x14ac:dyDescent="0.2">
      <c r="A8" s="4" t="s">
        <v>973</v>
      </c>
      <c r="B8" s="57"/>
      <c r="C8" s="57"/>
      <c r="D8" s="57"/>
      <c r="I8" s="25" t="s">
        <v>211</v>
      </c>
      <c r="J8" s="136" t="s">
        <v>2199</v>
      </c>
      <c r="K8" s="4" t="s">
        <v>237</v>
      </c>
      <c r="L8" s="4">
        <v>0</v>
      </c>
      <c r="Z8" s="4">
        <v>0.38544</v>
      </c>
      <c r="AA8" s="4" t="s">
        <v>357</v>
      </c>
      <c r="AB8" s="4">
        <v>56</v>
      </c>
      <c r="AC8" s="4">
        <v>7</v>
      </c>
      <c r="AD8" s="4" t="s">
        <v>264</v>
      </c>
      <c r="AE8" s="4" t="s">
        <v>265</v>
      </c>
      <c r="AF8" s="4" t="s">
        <v>340</v>
      </c>
      <c r="AG8">
        <v>7.5994699999999998E-2</v>
      </c>
      <c r="AH8" s="4" t="s">
        <v>2011</v>
      </c>
      <c r="AI8" s="4">
        <v>7</v>
      </c>
      <c r="AJ8" s="4">
        <v>3</v>
      </c>
      <c r="AM8" s="4">
        <v>308</v>
      </c>
      <c r="AP8" s="4" t="s">
        <v>2008</v>
      </c>
      <c r="AT8" s="110">
        <v>7.5994699999999998E-2</v>
      </c>
      <c r="AU8" s="9">
        <v>4.9486500000000003E-2</v>
      </c>
    </row>
    <row r="9" spans="1:62" x14ac:dyDescent="0.2">
      <c r="A9" s="4" t="s">
        <v>2187</v>
      </c>
      <c r="B9" s="57"/>
      <c r="C9" s="57"/>
      <c r="D9" s="57"/>
      <c r="I9" s="25" t="s">
        <v>212</v>
      </c>
      <c r="J9" s="136" t="s">
        <v>2200</v>
      </c>
      <c r="K9" s="4" t="s">
        <v>237</v>
      </c>
      <c r="L9">
        <v>6.6576899999999994E-2</v>
      </c>
      <c r="Z9" s="4">
        <v>0.43750699999999998</v>
      </c>
      <c r="AD9" s="4" t="s">
        <v>266</v>
      </c>
      <c r="AE9" s="4" t="s">
        <v>267</v>
      </c>
      <c r="AF9" s="4" t="s">
        <v>340</v>
      </c>
      <c r="AG9">
        <v>6.3436999999999993E-2</v>
      </c>
      <c r="AH9" s="4" t="s">
        <v>2012</v>
      </c>
      <c r="AI9" s="4">
        <v>4</v>
      </c>
      <c r="AJ9" s="4">
        <v>3</v>
      </c>
      <c r="AM9" s="4">
        <v>437</v>
      </c>
      <c r="AP9" s="4" t="s">
        <v>2008</v>
      </c>
      <c r="AT9" s="110">
        <v>6.3436999999999993E-2</v>
      </c>
      <c r="AU9" s="110">
        <v>3.7543699999999999E-2</v>
      </c>
    </row>
    <row r="10" spans="1:62" x14ac:dyDescent="0.2">
      <c r="A10" s="47" t="s">
        <v>110</v>
      </c>
      <c r="B10" s="57"/>
      <c r="C10" s="57"/>
      <c r="D10" s="57"/>
      <c r="I10" s="25" t="s">
        <v>213</v>
      </c>
      <c r="J10" s="136" t="s">
        <v>2201</v>
      </c>
      <c r="K10" s="4" t="s">
        <v>237</v>
      </c>
      <c r="L10">
        <v>0.19054199999999999</v>
      </c>
      <c r="M10" s="38"/>
      <c r="Z10" s="4">
        <v>0.271729</v>
      </c>
      <c r="AD10" s="4" t="s">
        <v>268</v>
      </c>
      <c r="AE10" s="4" t="s">
        <v>269</v>
      </c>
      <c r="AF10" s="4" t="s">
        <v>340</v>
      </c>
      <c r="AG10">
        <v>7.0899000000000004E-2</v>
      </c>
      <c r="AH10" s="4" t="s">
        <v>2013</v>
      </c>
      <c r="AI10" s="4">
        <v>3</v>
      </c>
      <c r="AM10" s="4">
        <v>85</v>
      </c>
      <c r="AP10" s="4" t="s">
        <v>2008</v>
      </c>
      <c r="AT10" s="110">
        <v>7.0899000000000004E-2</v>
      </c>
    </row>
    <row r="11" spans="1:62" x14ac:dyDescent="0.2">
      <c r="B11" s="57"/>
      <c r="C11" s="57"/>
      <c r="D11" s="57"/>
      <c r="I11" s="25" t="s">
        <v>372</v>
      </c>
      <c r="J11" s="136" t="s">
        <v>2202</v>
      </c>
      <c r="K11" s="4" t="s">
        <v>236</v>
      </c>
      <c r="L11">
        <v>0.24073800000000001</v>
      </c>
      <c r="M11" s="38"/>
      <c r="V11" s="4" t="s">
        <v>1980</v>
      </c>
      <c r="W11" s="4" t="s">
        <v>1899</v>
      </c>
      <c r="X11" s="4">
        <v>0.34447800000000001</v>
      </c>
      <c r="Y11" s="4">
        <v>7.8483200000000006E-3</v>
      </c>
      <c r="Z11" s="4">
        <v>0.61598200000000003</v>
      </c>
      <c r="AA11" s="4" t="s">
        <v>375</v>
      </c>
      <c r="AB11" s="4">
        <v>38</v>
      </c>
      <c r="AC11" s="4">
        <v>4</v>
      </c>
      <c r="AD11" s="4" t="s">
        <v>373</v>
      </c>
      <c r="AE11" s="4" t="s">
        <v>374</v>
      </c>
      <c r="AF11" s="4" t="s">
        <v>340</v>
      </c>
      <c r="AG11">
        <v>0.19813900000000001</v>
      </c>
      <c r="AH11" s="4" t="s">
        <v>2014</v>
      </c>
      <c r="AI11" s="4">
        <v>10</v>
      </c>
      <c r="AM11" s="4">
        <v>411</v>
      </c>
      <c r="AP11" s="4" t="s">
        <v>2008</v>
      </c>
      <c r="AT11" s="110">
        <v>0.19813900000000001</v>
      </c>
    </row>
    <row r="12" spans="1:62" x14ac:dyDescent="0.2">
      <c r="B12" s="57"/>
      <c r="C12" s="57"/>
      <c r="D12" s="57"/>
      <c r="I12" s="25" t="s">
        <v>214</v>
      </c>
      <c r="J12" s="136" t="s">
        <v>2203</v>
      </c>
      <c r="K12" s="4" t="s">
        <v>236</v>
      </c>
      <c r="L12">
        <v>1.00579</v>
      </c>
      <c r="V12" s="4" t="s">
        <v>1979</v>
      </c>
      <c r="W12" s="4" t="s">
        <v>1898</v>
      </c>
      <c r="X12" s="4">
        <v>0.58903499999999998</v>
      </c>
      <c r="Y12" s="4">
        <v>1.8088400000000001E-2</v>
      </c>
      <c r="Z12" s="4">
        <v>0.966171</v>
      </c>
      <c r="AD12" s="4" t="s">
        <v>270</v>
      </c>
      <c r="AE12" s="4" t="s">
        <v>271</v>
      </c>
      <c r="AF12" s="4" t="s">
        <v>340</v>
      </c>
      <c r="AG12">
        <v>0.46254800000000001</v>
      </c>
      <c r="AH12" s="4" t="s">
        <v>2015</v>
      </c>
      <c r="AI12" s="4">
        <v>40</v>
      </c>
      <c r="AJ12" s="4">
        <v>1</v>
      </c>
      <c r="AM12" s="4">
        <v>963</v>
      </c>
      <c r="AO12" s="4" t="s">
        <v>2008</v>
      </c>
      <c r="AP12" s="4" t="s">
        <v>2008</v>
      </c>
      <c r="AT12" s="110">
        <v>0.46254800000000001</v>
      </c>
      <c r="AU12" s="110">
        <v>3.71504E-2</v>
      </c>
    </row>
    <row r="13" spans="1:62" x14ac:dyDescent="0.2">
      <c r="B13" s="57"/>
      <c r="C13" s="57"/>
      <c r="D13" s="57"/>
      <c r="I13" s="25" t="s">
        <v>215</v>
      </c>
      <c r="J13" s="136" t="s">
        <v>2204</v>
      </c>
      <c r="K13" s="4" t="s">
        <v>237</v>
      </c>
      <c r="L13">
        <v>0.24063399999999999</v>
      </c>
      <c r="Z13" s="4">
        <v>0.33956199999999997</v>
      </c>
      <c r="AD13" s="4" t="s">
        <v>272</v>
      </c>
      <c r="AE13" s="4" t="s">
        <v>273</v>
      </c>
      <c r="AF13" s="4" t="s">
        <v>340</v>
      </c>
      <c r="AG13">
        <v>5.54481E-2</v>
      </c>
      <c r="AH13" s="4" t="s">
        <v>2016</v>
      </c>
      <c r="AI13" s="4">
        <v>4</v>
      </c>
      <c r="AJ13" s="4">
        <v>2</v>
      </c>
      <c r="AK13" s="4">
        <v>4</v>
      </c>
      <c r="AM13" s="4">
        <v>493</v>
      </c>
      <c r="AO13" s="4" t="s">
        <v>2008</v>
      </c>
      <c r="AP13" s="4" t="s">
        <v>2008</v>
      </c>
      <c r="AT13" s="110">
        <v>5.54481E-2</v>
      </c>
      <c r="AU13" s="9">
        <v>4.4934300000000003E-2</v>
      </c>
      <c r="AV13" s="9">
        <v>4.06877E-2</v>
      </c>
    </row>
    <row r="14" spans="1:62" x14ac:dyDescent="0.2">
      <c r="B14" s="57"/>
      <c r="C14" s="57"/>
      <c r="D14" s="57"/>
      <c r="I14" s="25" t="s">
        <v>216</v>
      </c>
      <c r="J14" s="136" t="s">
        <v>2205</v>
      </c>
      <c r="K14" s="4" t="s">
        <v>237</v>
      </c>
      <c r="L14">
        <v>0.18515200000000001</v>
      </c>
      <c r="Z14" s="4">
        <v>0.26930100000000001</v>
      </c>
      <c r="AD14" s="4" t="s">
        <v>274</v>
      </c>
      <c r="AE14" s="4" t="s">
        <v>275</v>
      </c>
      <c r="AF14" s="4" t="s">
        <v>340</v>
      </c>
      <c r="AG14">
        <v>5.44894E-2</v>
      </c>
      <c r="AH14" s="4" t="s">
        <v>2017</v>
      </c>
      <c r="AI14" s="4">
        <v>4</v>
      </c>
      <c r="AM14" s="4">
        <v>161</v>
      </c>
      <c r="AO14" s="4" t="s">
        <v>2008</v>
      </c>
      <c r="AT14" s="110">
        <v>5.44894E-2</v>
      </c>
    </row>
    <row r="15" spans="1:62" x14ac:dyDescent="0.2">
      <c r="B15" s="57"/>
      <c r="C15" s="57"/>
      <c r="D15" s="57"/>
      <c r="I15" s="25" t="s">
        <v>217</v>
      </c>
      <c r="J15" s="136" t="s">
        <v>2206</v>
      </c>
      <c r="K15" s="4" t="s">
        <v>237</v>
      </c>
      <c r="L15">
        <v>0.60128199999999998</v>
      </c>
      <c r="Z15" s="4">
        <v>0.32128600000000002</v>
      </c>
      <c r="AD15" s="4" t="s">
        <v>276</v>
      </c>
      <c r="AE15" s="4" t="s">
        <v>277</v>
      </c>
      <c r="AF15" s="4" t="s">
        <v>340</v>
      </c>
      <c r="AG15">
        <v>8.5547799999999993E-2</v>
      </c>
      <c r="AH15" s="4" t="s">
        <v>2018</v>
      </c>
      <c r="AI15" s="4">
        <v>8</v>
      </c>
      <c r="AM15" s="4">
        <v>323</v>
      </c>
      <c r="AO15" s="4" t="s">
        <v>2008</v>
      </c>
      <c r="AP15" s="4" t="s">
        <v>2008</v>
      </c>
      <c r="AS15" s="4" t="s">
        <v>2008</v>
      </c>
      <c r="AT15" s="110">
        <v>8.5547799999999993E-2</v>
      </c>
    </row>
    <row r="16" spans="1:62" x14ac:dyDescent="0.2">
      <c r="B16" s="57"/>
      <c r="C16" s="57"/>
      <c r="D16" s="57"/>
      <c r="I16" s="25" t="s">
        <v>218</v>
      </c>
      <c r="J16" s="136" t="s">
        <v>2207</v>
      </c>
      <c r="K16" s="4" t="s">
        <v>238</v>
      </c>
      <c r="L16" s="4">
        <v>0</v>
      </c>
      <c r="Z16" s="4">
        <v>0.430672</v>
      </c>
      <c r="AA16" s="4" t="s">
        <v>359</v>
      </c>
      <c r="AB16" s="4">
        <v>96</v>
      </c>
      <c r="AC16" s="4">
        <v>32</v>
      </c>
      <c r="AD16" s="4" t="s">
        <v>336</v>
      </c>
      <c r="AE16" s="4" t="s">
        <v>337</v>
      </c>
      <c r="AF16" s="4" t="s">
        <v>340</v>
      </c>
      <c r="AG16">
        <v>6.8406700000000001E-2</v>
      </c>
      <c r="AH16" s="4" t="s">
        <v>2019</v>
      </c>
      <c r="AI16" s="4">
        <v>4</v>
      </c>
      <c r="AJ16" s="4">
        <v>2</v>
      </c>
      <c r="AM16" s="4">
        <v>271</v>
      </c>
      <c r="AO16" s="4" t="s">
        <v>2008</v>
      </c>
      <c r="AP16" s="4" t="s">
        <v>2008</v>
      </c>
      <c r="AT16" s="110">
        <v>6.8406700000000001E-2</v>
      </c>
      <c r="AU16" s="110">
        <v>3.8212500000000003E-2</v>
      </c>
    </row>
    <row r="17" spans="2:48" x14ac:dyDescent="0.2">
      <c r="B17" s="57"/>
      <c r="C17" s="57"/>
      <c r="D17" s="57"/>
      <c r="K17" s="4" t="s">
        <v>238</v>
      </c>
      <c r="L17">
        <v>7.7744900000000006E-2</v>
      </c>
      <c r="Z17" s="4">
        <v>0.39567400000000003</v>
      </c>
      <c r="AD17" s="4" t="s">
        <v>338</v>
      </c>
      <c r="AE17" s="4" t="s">
        <v>339</v>
      </c>
      <c r="AF17" s="4" t="s">
        <v>340</v>
      </c>
      <c r="AG17">
        <v>7.5309299999999996E-2</v>
      </c>
      <c r="AH17" s="4" t="s">
        <v>1923</v>
      </c>
      <c r="AI17" s="4">
        <v>4</v>
      </c>
      <c r="AJ17" s="4">
        <v>3</v>
      </c>
      <c r="AM17" s="4">
        <v>199</v>
      </c>
      <c r="AP17" s="4" t="s">
        <v>2008</v>
      </c>
      <c r="AT17" s="110">
        <v>7.5309299999999996E-2</v>
      </c>
      <c r="AU17" s="110">
        <v>2.1412899999999999E-2</v>
      </c>
    </row>
    <row r="18" spans="2:48" x14ac:dyDescent="0.2">
      <c r="B18" s="57"/>
      <c r="C18" s="57"/>
      <c r="D18" s="57"/>
      <c r="I18" s="25" t="s">
        <v>219</v>
      </c>
      <c r="J18" s="136" t="s">
        <v>2208</v>
      </c>
      <c r="K18" s="4" t="s">
        <v>237</v>
      </c>
      <c r="L18">
        <v>0.200435</v>
      </c>
      <c r="V18" s="107" t="s">
        <v>1978</v>
      </c>
      <c r="W18" s="107" t="s">
        <v>1898</v>
      </c>
      <c r="X18" s="4">
        <v>0.454094</v>
      </c>
      <c r="Y18" s="4">
        <v>8.0254699999999998E-3</v>
      </c>
      <c r="Z18" s="4">
        <v>0.44514500000000001</v>
      </c>
      <c r="AD18" s="4" t="s">
        <v>278</v>
      </c>
      <c r="AE18" s="4" t="s">
        <v>279</v>
      </c>
      <c r="AF18" s="4" t="s">
        <v>340</v>
      </c>
      <c r="AG18">
        <v>0.108594</v>
      </c>
      <c r="AH18" s="4" t="s">
        <v>2020</v>
      </c>
      <c r="AI18" s="4">
        <v>15</v>
      </c>
      <c r="AM18" s="4">
        <v>341</v>
      </c>
      <c r="AO18" s="4" t="s">
        <v>2008</v>
      </c>
      <c r="AP18" s="4" t="s">
        <v>2008</v>
      </c>
      <c r="AT18" s="110">
        <v>0.108594</v>
      </c>
    </row>
    <row r="19" spans="2:48" x14ac:dyDescent="0.2">
      <c r="B19" s="57"/>
      <c r="C19" s="57"/>
      <c r="D19" s="57"/>
      <c r="I19" s="25" t="s">
        <v>220</v>
      </c>
      <c r="J19" s="136" t="s">
        <v>2209</v>
      </c>
      <c r="K19" s="4" t="s">
        <v>237</v>
      </c>
      <c r="L19">
        <v>0.54483599999999999</v>
      </c>
      <c r="Z19" s="4">
        <v>0.27683400000000002</v>
      </c>
      <c r="AD19" s="4" t="s">
        <v>280</v>
      </c>
      <c r="AE19" s="4" t="s">
        <v>281</v>
      </c>
      <c r="AF19" s="4" t="s">
        <v>340</v>
      </c>
      <c r="AG19">
        <v>7.7845999999999999E-2</v>
      </c>
      <c r="AH19" s="4" t="s">
        <v>2021</v>
      </c>
      <c r="AI19" s="4">
        <v>6</v>
      </c>
      <c r="AJ19" s="4">
        <v>28</v>
      </c>
      <c r="AM19" s="4">
        <v>1082</v>
      </c>
      <c r="AO19" s="4" t="s">
        <v>2008</v>
      </c>
      <c r="AP19" s="4" t="s">
        <v>2008</v>
      </c>
      <c r="AT19" s="110">
        <v>7.7845999999999999E-2</v>
      </c>
      <c r="AU19" s="110">
        <v>0.31251299999999999</v>
      </c>
      <c r="AV19" s="111"/>
    </row>
    <row r="20" spans="2:48" x14ac:dyDescent="0.2">
      <c r="B20" s="57"/>
      <c r="C20" s="57"/>
      <c r="D20" s="57"/>
      <c r="I20" s="25" t="s">
        <v>221</v>
      </c>
      <c r="J20" s="136" t="s">
        <v>2210</v>
      </c>
      <c r="K20" s="4" t="s">
        <v>237</v>
      </c>
      <c r="L20">
        <v>0.18375900000000001</v>
      </c>
      <c r="Z20" s="4">
        <v>0.20328099999999999</v>
      </c>
      <c r="AD20" s="4" t="s">
        <v>282</v>
      </c>
      <c r="AE20" s="4" t="s">
        <v>283</v>
      </c>
      <c r="AF20" s="4" t="s">
        <v>340</v>
      </c>
      <c r="AG20">
        <v>5.6646500000000002E-2</v>
      </c>
      <c r="AH20" s="4" t="s">
        <v>1931</v>
      </c>
      <c r="AI20" s="4">
        <v>4</v>
      </c>
      <c r="AM20" s="4">
        <v>151</v>
      </c>
      <c r="AP20" s="4" t="s">
        <v>2008</v>
      </c>
      <c r="AT20" s="110">
        <v>5.6646500000000002E-2</v>
      </c>
      <c r="AU20" s="111"/>
      <c r="AV20" s="111"/>
    </row>
    <row r="21" spans="2:48" x14ac:dyDescent="0.2">
      <c r="B21" s="57"/>
      <c r="C21" s="57"/>
      <c r="D21" s="57"/>
      <c r="I21" s="25" t="s">
        <v>222</v>
      </c>
      <c r="J21" s="136" t="s">
        <v>2211</v>
      </c>
      <c r="K21" s="4" t="s">
        <v>237</v>
      </c>
      <c r="L21">
        <v>0.166653</v>
      </c>
      <c r="Z21" s="4">
        <v>0.42797800000000003</v>
      </c>
      <c r="AD21" s="4" t="s">
        <v>284</v>
      </c>
      <c r="AE21" s="4" t="s">
        <v>285</v>
      </c>
      <c r="AF21" s="4" t="s">
        <v>340</v>
      </c>
      <c r="AG21">
        <v>6.6034800000000005E-2</v>
      </c>
      <c r="AH21" s="4" t="s">
        <v>2022</v>
      </c>
      <c r="AI21" s="4">
        <v>4</v>
      </c>
      <c r="AM21" s="4">
        <v>123</v>
      </c>
      <c r="AO21" s="4" t="s">
        <v>2008</v>
      </c>
      <c r="AT21" s="110">
        <v>6.6034800000000005E-2</v>
      </c>
      <c r="AU21" s="111"/>
      <c r="AV21" s="111"/>
    </row>
    <row r="22" spans="2:48" x14ac:dyDescent="0.2">
      <c r="B22" s="57"/>
      <c r="C22" s="57"/>
      <c r="D22" s="57"/>
      <c r="I22" s="25" t="s">
        <v>223</v>
      </c>
      <c r="J22" s="136" t="s">
        <v>2212</v>
      </c>
      <c r="K22" s="4" t="s">
        <v>237</v>
      </c>
      <c r="L22">
        <v>0.27201500000000001</v>
      </c>
      <c r="X22" s="92"/>
      <c r="Y22" s="92"/>
      <c r="Z22" s="4">
        <v>0.19858300000000001</v>
      </c>
      <c r="AD22" s="4" t="s">
        <v>286</v>
      </c>
      <c r="AE22" s="4" t="s">
        <v>287</v>
      </c>
      <c r="AF22" s="4" t="s">
        <v>340</v>
      </c>
      <c r="AG22">
        <v>2.3700300000000001E-2</v>
      </c>
      <c r="AH22" s="4" t="s">
        <v>1926</v>
      </c>
      <c r="AI22" s="4">
        <v>1</v>
      </c>
      <c r="AM22" s="4">
        <v>124</v>
      </c>
      <c r="AT22" s="110">
        <v>2.3700300000000001E-2</v>
      </c>
      <c r="AU22" s="111"/>
      <c r="AV22" s="111"/>
    </row>
    <row r="23" spans="2:48" x14ac:dyDescent="0.2">
      <c r="B23" s="57"/>
      <c r="C23" s="57"/>
      <c r="D23" s="57"/>
      <c r="I23" s="25" t="s">
        <v>224</v>
      </c>
      <c r="J23" s="136" t="s">
        <v>2213</v>
      </c>
      <c r="K23" s="4" t="s">
        <v>237</v>
      </c>
      <c r="L23">
        <v>0.183895</v>
      </c>
      <c r="Z23" s="4">
        <v>0.52142699999999997</v>
      </c>
      <c r="AD23" s="4" t="s">
        <v>288</v>
      </c>
      <c r="AE23" s="4" t="s">
        <v>289</v>
      </c>
      <c r="AF23" s="4" t="s">
        <v>340</v>
      </c>
      <c r="AG23">
        <v>0.15771199999999999</v>
      </c>
      <c r="AH23" s="4" t="s">
        <v>2023</v>
      </c>
      <c r="AI23" s="4">
        <v>5</v>
      </c>
      <c r="AM23" s="4">
        <v>240</v>
      </c>
      <c r="AO23" s="4" t="s">
        <v>2008</v>
      </c>
      <c r="AP23" s="4" t="s">
        <v>2008</v>
      </c>
      <c r="AS23" s="4" t="s">
        <v>2008</v>
      </c>
      <c r="AT23" s="110">
        <v>0.15771199999999999</v>
      </c>
      <c r="AU23" s="111"/>
      <c r="AV23" s="111"/>
    </row>
    <row r="24" spans="2:48" x14ac:dyDescent="0.2">
      <c r="B24" s="57"/>
      <c r="C24" s="57"/>
      <c r="D24" s="57"/>
      <c r="I24" s="25" t="s">
        <v>225</v>
      </c>
      <c r="J24" s="136" t="s">
        <v>2214</v>
      </c>
      <c r="K24" s="4" t="s">
        <v>237</v>
      </c>
      <c r="L24">
        <v>8.4631200000000004E-2</v>
      </c>
      <c r="Z24" s="4">
        <v>0.375116</v>
      </c>
      <c r="AA24" s="4" t="s">
        <v>360</v>
      </c>
      <c r="AB24" s="4">
        <v>119</v>
      </c>
      <c r="AC24" s="4">
        <v>4</v>
      </c>
      <c r="AD24" s="4" t="s">
        <v>290</v>
      </c>
      <c r="AE24" s="4" t="s">
        <v>291</v>
      </c>
      <c r="AF24" s="4" t="s">
        <v>340</v>
      </c>
      <c r="AG24">
        <v>7.12425E-2</v>
      </c>
      <c r="AH24" s="4" t="s">
        <v>1913</v>
      </c>
      <c r="AI24" s="4">
        <v>5</v>
      </c>
      <c r="AJ24" s="4">
        <v>3</v>
      </c>
      <c r="AK24" s="4">
        <v>6</v>
      </c>
      <c r="AM24" s="4">
        <v>351</v>
      </c>
      <c r="AO24" s="4" t="s">
        <v>2008</v>
      </c>
      <c r="AP24" s="4" t="s">
        <v>2008</v>
      </c>
      <c r="AQ24" s="4" t="s">
        <v>2008</v>
      </c>
      <c r="AS24" s="111"/>
      <c r="AT24" s="110">
        <v>7.12425E-2</v>
      </c>
      <c r="AU24" s="112">
        <v>6.1870399999999999E-2</v>
      </c>
      <c r="AV24" s="111">
        <v>5.9653900000000003E-2</v>
      </c>
    </row>
    <row r="25" spans="2:48" x14ac:dyDescent="0.2">
      <c r="B25" s="57"/>
      <c r="C25" s="57"/>
      <c r="D25" s="57"/>
      <c r="I25" s="25" t="s">
        <v>226</v>
      </c>
      <c r="J25" s="136" t="s">
        <v>2215</v>
      </c>
      <c r="K25" s="4" t="s">
        <v>237</v>
      </c>
      <c r="L25">
        <v>0.483491</v>
      </c>
      <c r="Z25" s="4">
        <v>0.30991299999999999</v>
      </c>
      <c r="AD25" s="4" t="s">
        <v>292</v>
      </c>
      <c r="AE25" s="4" t="s">
        <v>293</v>
      </c>
      <c r="AF25" s="4" t="s">
        <v>340</v>
      </c>
      <c r="AG25">
        <v>7.5491799999999998E-2</v>
      </c>
      <c r="AH25" s="4" t="s">
        <v>2024</v>
      </c>
      <c r="AI25" s="4">
        <v>7</v>
      </c>
      <c r="AJ25" s="4">
        <v>1</v>
      </c>
      <c r="AM25" s="4">
        <v>461</v>
      </c>
      <c r="AP25" s="4" t="s">
        <v>2008</v>
      </c>
      <c r="AT25" s="110">
        <v>7.5491799999999998E-2</v>
      </c>
      <c r="AU25" s="110">
        <v>3.7377100000000003E-2</v>
      </c>
      <c r="AV25" s="111"/>
    </row>
    <row r="26" spans="2:48" x14ac:dyDescent="0.2">
      <c r="B26" s="57"/>
      <c r="C26" s="57"/>
      <c r="D26" s="57"/>
      <c r="I26" s="25" t="s">
        <v>227</v>
      </c>
      <c r="J26" s="136" t="s">
        <v>2216</v>
      </c>
      <c r="K26" s="4" t="s">
        <v>237</v>
      </c>
      <c r="L26">
        <v>0.136626</v>
      </c>
      <c r="Z26" s="4">
        <v>0.22642100000000001</v>
      </c>
      <c r="AD26" s="4" t="s">
        <v>294</v>
      </c>
      <c r="AE26" s="4" t="s">
        <v>295</v>
      </c>
      <c r="AF26" s="4" t="s">
        <v>340</v>
      </c>
      <c r="AG26">
        <v>4.6065200000000001E-2</v>
      </c>
      <c r="AH26" s="4" t="s">
        <v>1939</v>
      </c>
      <c r="AI26" s="4">
        <v>3</v>
      </c>
      <c r="AM26" s="4">
        <v>187</v>
      </c>
      <c r="AP26" s="4" t="s">
        <v>2008</v>
      </c>
      <c r="AT26" s="110">
        <v>4.6065200000000001E-2</v>
      </c>
      <c r="AU26" s="112"/>
      <c r="AV26" s="111"/>
    </row>
    <row r="27" spans="2:48" x14ac:dyDescent="0.2">
      <c r="B27" s="57"/>
      <c r="C27" s="57"/>
      <c r="D27" s="57"/>
      <c r="I27" s="25" t="s">
        <v>228</v>
      </c>
      <c r="J27" s="136" t="s">
        <v>2217</v>
      </c>
      <c r="K27" s="4" t="s">
        <v>237</v>
      </c>
      <c r="L27" s="4">
        <v>0</v>
      </c>
      <c r="Z27" s="4">
        <v>0.203934</v>
      </c>
      <c r="AA27" s="4" t="s">
        <v>361</v>
      </c>
      <c r="AB27" s="4">
        <v>132</v>
      </c>
      <c r="AC27" s="4">
        <v>6</v>
      </c>
      <c r="AD27" s="4" t="s">
        <v>296</v>
      </c>
      <c r="AE27" s="4" t="s">
        <v>297</v>
      </c>
      <c r="AF27" s="4" t="s">
        <v>340</v>
      </c>
      <c r="AG27">
        <v>5.4778100000000003E-2</v>
      </c>
      <c r="AH27" s="4" t="s">
        <v>1953</v>
      </c>
      <c r="AI27" s="4">
        <v>8</v>
      </c>
      <c r="AJ27" s="4">
        <v>1</v>
      </c>
      <c r="AM27" s="4">
        <v>399</v>
      </c>
      <c r="AP27" s="4" t="s">
        <v>2008</v>
      </c>
      <c r="AT27" s="110">
        <v>5.4778100000000003E-2</v>
      </c>
      <c r="AU27" s="110">
        <v>2.3011899999999998E-2</v>
      </c>
      <c r="AV27" s="111"/>
    </row>
    <row r="28" spans="2:48" x14ac:dyDescent="0.2">
      <c r="B28" s="57"/>
      <c r="C28" s="57"/>
      <c r="D28" s="57"/>
      <c r="I28" s="25" t="s">
        <v>229</v>
      </c>
      <c r="J28" s="136" t="s">
        <v>2218</v>
      </c>
      <c r="K28" s="4" t="s">
        <v>237</v>
      </c>
      <c r="L28">
        <v>0.13258500000000001</v>
      </c>
      <c r="Z28" s="4">
        <v>0.26254</v>
      </c>
      <c r="AD28" s="4" t="s">
        <v>298</v>
      </c>
      <c r="AE28" s="4" t="s">
        <v>299</v>
      </c>
      <c r="AF28" s="4" t="s">
        <v>340</v>
      </c>
      <c r="AG28">
        <v>4.4699200000000001E-2</v>
      </c>
      <c r="AH28" s="4" t="s">
        <v>2025</v>
      </c>
      <c r="AI28" s="4">
        <v>3</v>
      </c>
      <c r="AJ28" s="4">
        <v>23</v>
      </c>
      <c r="AM28" s="4">
        <v>958</v>
      </c>
      <c r="AO28" s="4" t="s">
        <v>2008</v>
      </c>
      <c r="AP28" s="4" t="s">
        <v>2008</v>
      </c>
      <c r="AT28" s="110">
        <v>4.4699200000000001E-2</v>
      </c>
      <c r="AU28" s="110">
        <v>0.42255399999999999</v>
      </c>
      <c r="AV28" s="111"/>
    </row>
    <row r="29" spans="2:48" x14ac:dyDescent="0.2">
      <c r="B29" s="57"/>
      <c r="C29" s="57"/>
      <c r="D29" s="57"/>
      <c r="I29" s="25" t="s">
        <v>230</v>
      </c>
      <c r="J29" s="136" t="s">
        <v>2219</v>
      </c>
      <c r="K29" s="4" t="s">
        <v>237</v>
      </c>
      <c r="L29">
        <v>0.31130400000000003</v>
      </c>
      <c r="V29" s="4" t="s">
        <v>1977</v>
      </c>
      <c r="W29" s="4" t="s">
        <v>1898</v>
      </c>
      <c r="X29" s="4">
        <v>0.45737899999999998</v>
      </c>
      <c r="Y29" s="4">
        <v>7.5665100000000002E-3</v>
      </c>
      <c r="Z29" s="4">
        <v>0.53530900000000003</v>
      </c>
      <c r="AD29" s="4" t="s">
        <v>300</v>
      </c>
      <c r="AE29" s="4" t="s">
        <v>301</v>
      </c>
      <c r="AF29" s="4" t="s">
        <v>341</v>
      </c>
      <c r="AG29">
        <v>0.195436</v>
      </c>
      <c r="AH29" s="4" t="s">
        <v>1921</v>
      </c>
      <c r="AI29" s="4">
        <v>17</v>
      </c>
      <c r="AJ29" s="4">
        <v>28</v>
      </c>
      <c r="AK29" s="4">
        <v>2</v>
      </c>
      <c r="AM29" s="4">
        <v>1253</v>
      </c>
      <c r="AO29" s="4" t="s">
        <v>2008</v>
      </c>
      <c r="AP29" s="4" t="s">
        <v>2008</v>
      </c>
      <c r="AQ29" s="4" t="s">
        <v>2008</v>
      </c>
      <c r="AS29" s="111" t="s">
        <v>2008</v>
      </c>
      <c r="AT29" s="110">
        <v>0.195436</v>
      </c>
      <c r="AU29" s="112">
        <v>0.38206000000000001</v>
      </c>
      <c r="AV29" s="111">
        <v>4.8115400000000003E-2</v>
      </c>
    </row>
    <row r="30" spans="2:48" x14ac:dyDescent="0.2">
      <c r="B30" s="57"/>
      <c r="C30" s="57"/>
      <c r="D30" s="57"/>
      <c r="I30" s="25" t="s">
        <v>231</v>
      </c>
      <c r="J30" s="136" t="s">
        <v>2220</v>
      </c>
      <c r="K30" s="4" t="s">
        <v>237</v>
      </c>
      <c r="L30">
        <v>0.18340300000000001</v>
      </c>
      <c r="Z30" s="4">
        <v>0.25261800000000001</v>
      </c>
      <c r="AD30" s="4" t="s">
        <v>302</v>
      </c>
      <c r="AE30" s="4" t="s">
        <v>303</v>
      </c>
      <c r="AF30" s="4" t="s">
        <v>340</v>
      </c>
      <c r="AG30">
        <v>3.0714200000000001E-2</v>
      </c>
      <c r="AH30" s="4" t="s">
        <v>2026</v>
      </c>
      <c r="AI30" s="4">
        <v>1</v>
      </c>
      <c r="AM30" s="4">
        <v>70</v>
      </c>
      <c r="AT30" s="110">
        <v>3.0714200000000001E-2</v>
      </c>
      <c r="AU30" s="112"/>
      <c r="AV30" s="111"/>
    </row>
    <row r="31" spans="2:48" x14ac:dyDescent="0.2">
      <c r="B31" s="57"/>
      <c r="C31" s="57"/>
      <c r="D31" s="57"/>
      <c r="I31" s="25" t="s">
        <v>232</v>
      </c>
      <c r="J31" s="136" t="s">
        <v>2221</v>
      </c>
      <c r="K31" s="4" t="s">
        <v>237</v>
      </c>
      <c r="L31">
        <v>0.26161299999999998</v>
      </c>
      <c r="Z31" s="4">
        <v>0.187088</v>
      </c>
      <c r="AA31" s="4" t="s">
        <v>363</v>
      </c>
      <c r="AB31" s="4">
        <v>139</v>
      </c>
      <c r="AC31" s="4">
        <v>7</v>
      </c>
      <c r="AD31" s="4" t="s">
        <v>304</v>
      </c>
      <c r="AE31" s="4" t="s">
        <v>305</v>
      </c>
      <c r="AF31" s="4" t="s">
        <v>340</v>
      </c>
      <c r="AG31">
        <v>3.9151999999999999E-2</v>
      </c>
      <c r="AH31" s="4" t="s">
        <v>2027</v>
      </c>
      <c r="AI31" s="4">
        <v>4</v>
      </c>
      <c r="AJ31" s="4">
        <v>31</v>
      </c>
      <c r="AM31" s="4">
        <v>864</v>
      </c>
      <c r="AO31" s="4" t="s">
        <v>2008</v>
      </c>
      <c r="AP31" s="4" t="s">
        <v>2008</v>
      </c>
      <c r="AS31" s="4" t="s">
        <v>2008</v>
      </c>
      <c r="AT31" s="110">
        <v>3.9151999999999999E-2</v>
      </c>
      <c r="AU31" s="110">
        <v>0.28720000000000001</v>
      </c>
      <c r="AV31" s="111"/>
    </row>
    <row r="32" spans="2:48" x14ac:dyDescent="0.2">
      <c r="B32" s="57"/>
      <c r="C32" s="57"/>
      <c r="D32" s="57"/>
      <c r="I32" s="98" t="s">
        <v>1802</v>
      </c>
      <c r="J32" s="137" t="s">
        <v>2222</v>
      </c>
      <c r="K32" s="82" t="s">
        <v>253</v>
      </c>
      <c r="L32" s="74"/>
      <c r="M32" s="82"/>
      <c r="N32" s="82"/>
      <c r="O32" s="82"/>
      <c r="P32" s="82"/>
      <c r="Q32" s="82"/>
      <c r="R32" s="82"/>
      <c r="S32" s="82"/>
      <c r="T32" s="82"/>
      <c r="U32" s="82"/>
      <c r="Z32" s="82"/>
      <c r="AA32" s="82"/>
      <c r="AB32" s="82"/>
      <c r="AC32" s="82"/>
      <c r="AD32" s="82" t="s">
        <v>1800</v>
      </c>
      <c r="AE32" s="82" t="s">
        <v>1801</v>
      </c>
      <c r="AF32" s="82" t="s">
        <v>342</v>
      </c>
      <c r="AG32" s="74">
        <v>3.7386500000000003E-2</v>
      </c>
      <c r="AH32" s="4" t="s">
        <v>2028</v>
      </c>
      <c r="AI32" s="4">
        <v>6</v>
      </c>
      <c r="AJ32" s="4">
        <v>3</v>
      </c>
      <c r="AM32" s="4">
        <v>157</v>
      </c>
      <c r="AP32" s="4" t="s">
        <v>2008</v>
      </c>
      <c r="AT32" s="110">
        <v>5.21333E-2</v>
      </c>
      <c r="AU32" s="110">
        <v>2.1006899999999998E-2</v>
      </c>
      <c r="AV32" s="111"/>
    </row>
    <row r="33" spans="2:49" x14ac:dyDescent="0.2">
      <c r="B33" s="57"/>
      <c r="C33" s="57"/>
      <c r="D33" s="57"/>
      <c r="I33" s="25" t="s">
        <v>233</v>
      </c>
      <c r="J33" s="136" t="s">
        <v>2223</v>
      </c>
      <c r="K33" s="4" t="s">
        <v>237</v>
      </c>
      <c r="L33">
        <v>0.17943300000000001</v>
      </c>
      <c r="Z33" s="4">
        <v>0.26050600000000002</v>
      </c>
      <c r="AD33" s="4" t="s">
        <v>306</v>
      </c>
      <c r="AE33" s="4" t="s">
        <v>307</v>
      </c>
      <c r="AF33" s="4" t="s">
        <v>340</v>
      </c>
      <c r="AG33">
        <v>5.21333E-2</v>
      </c>
      <c r="AH33" s="4" t="s">
        <v>2029</v>
      </c>
      <c r="AI33" s="4">
        <v>6</v>
      </c>
      <c r="AM33" s="4">
        <v>264</v>
      </c>
      <c r="AP33" s="4" t="s">
        <v>2008</v>
      </c>
      <c r="AT33" s="110">
        <v>0.10272000000000001</v>
      </c>
    </row>
    <row r="34" spans="2:49" x14ac:dyDescent="0.2">
      <c r="B34" s="57"/>
      <c r="C34" s="57"/>
      <c r="D34" s="57"/>
      <c r="I34" s="98" t="s">
        <v>1803</v>
      </c>
      <c r="J34" s="137" t="s">
        <v>2224</v>
      </c>
      <c r="K34" s="82" t="s">
        <v>237</v>
      </c>
      <c r="L34" s="74"/>
      <c r="M34" s="82"/>
      <c r="N34" s="82"/>
      <c r="O34" s="82"/>
      <c r="P34" s="82"/>
      <c r="Q34" s="82"/>
      <c r="R34" s="82"/>
      <c r="S34" s="82"/>
      <c r="T34" s="82"/>
      <c r="U34" s="82"/>
      <c r="Z34" s="82">
        <v>0.34129700000000002</v>
      </c>
      <c r="AA34" s="82"/>
      <c r="AB34" s="82"/>
      <c r="AC34" s="82"/>
      <c r="AD34" s="82" t="s">
        <v>1804</v>
      </c>
      <c r="AE34" s="82" t="s">
        <v>1808</v>
      </c>
      <c r="AF34" s="82" t="s">
        <v>340</v>
      </c>
      <c r="AG34" s="74">
        <v>3.4904699999999997E-2</v>
      </c>
      <c r="AH34" s="4" t="s">
        <v>2030</v>
      </c>
      <c r="AI34" s="4">
        <v>2</v>
      </c>
      <c r="AJ34" s="4">
        <v>6</v>
      </c>
      <c r="AK34" s="4">
        <v>5</v>
      </c>
      <c r="AM34" s="4">
        <v>399</v>
      </c>
      <c r="AP34" s="4" t="s">
        <v>2008</v>
      </c>
      <c r="AT34" s="110">
        <v>1.3642100000000001E-2</v>
      </c>
      <c r="AU34" s="110">
        <v>2.4539999999999999E-2</v>
      </c>
      <c r="AV34" s="110">
        <v>1.9834999999999998E-2</v>
      </c>
    </row>
    <row r="35" spans="2:49" x14ac:dyDescent="0.2">
      <c r="B35" s="57"/>
      <c r="C35" s="57"/>
      <c r="D35" s="57"/>
      <c r="I35" s="25" t="s">
        <v>234</v>
      </c>
      <c r="J35" s="136" t="s">
        <v>2225</v>
      </c>
      <c r="K35" s="4" t="s">
        <v>237</v>
      </c>
      <c r="L35">
        <v>0.241094</v>
      </c>
      <c r="Z35" s="4">
        <v>0.26539800000000002</v>
      </c>
      <c r="AD35" s="4" t="s">
        <v>308</v>
      </c>
      <c r="AE35" s="4" t="s">
        <v>309</v>
      </c>
      <c r="AF35" s="4" t="s">
        <v>340</v>
      </c>
      <c r="AG35">
        <v>0.10272000000000001</v>
      </c>
      <c r="AH35" s="4" t="s">
        <v>2031</v>
      </c>
      <c r="AI35" s="4">
        <v>4</v>
      </c>
      <c r="AM35" s="4">
        <v>149</v>
      </c>
      <c r="AP35" s="4" t="s">
        <v>2008</v>
      </c>
      <c r="AS35" s="4" t="s">
        <v>2008</v>
      </c>
      <c r="AT35" s="110">
        <v>4.2012000000000001E-2</v>
      </c>
    </row>
    <row r="36" spans="2:49" x14ac:dyDescent="0.2">
      <c r="B36" s="57"/>
      <c r="C36" s="57"/>
      <c r="D36" s="57"/>
      <c r="I36" s="25" t="s">
        <v>235</v>
      </c>
      <c r="J36" s="136" t="s">
        <v>2226</v>
      </c>
      <c r="K36" s="4" t="s">
        <v>237</v>
      </c>
      <c r="L36">
        <v>0.36518200000000001</v>
      </c>
      <c r="Z36" s="4">
        <v>0.153502</v>
      </c>
      <c r="AD36" s="4" t="s">
        <v>310</v>
      </c>
      <c r="AE36" s="4" t="s">
        <v>311</v>
      </c>
      <c r="AF36" s="4" t="s">
        <v>340</v>
      </c>
      <c r="AG36">
        <v>1.3642100000000001E-2</v>
      </c>
      <c r="AH36" s="4" t="s">
        <v>2032</v>
      </c>
      <c r="AI36" s="4">
        <v>20</v>
      </c>
      <c r="AM36" s="4">
        <v>200</v>
      </c>
      <c r="AO36" s="4" t="s">
        <v>2008</v>
      </c>
      <c r="AP36" s="4" t="s">
        <v>2008</v>
      </c>
      <c r="AT36" s="110">
        <v>0.17880399999999999</v>
      </c>
    </row>
    <row r="37" spans="2:49" x14ac:dyDescent="0.2">
      <c r="B37" s="57"/>
      <c r="C37" s="57"/>
      <c r="I37" s="98" t="s">
        <v>1805</v>
      </c>
      <c r="J37" s="137" t="s">
        <v>2227</v>
      </c>
      <c r="K37" s="82" t="s">
        <v>237</v>
      </c>
      <c r="L37" s="74"/>
      <c r="M37" s="82"/>
      <c r="N37" s="82"/>
      <c r="O37" s="82"/>
      <c r="P37" s="82"/>
      <c r="Q37" s="82"/>
      <c r="R37" s="82"/>
      <c r="S37" s="82"/>
      <c r="T37" s="82"/>
      <c r="U37" s="82"/>
      <c r="Z37" s="82">
        <v>0.33695700000000001</v>
      </c>
      <c r="AA37" s="82"/>
      <c r="AB37" s="82"/>
      <c r="AC37" s="82"/>
      <c r="AD37" s="82" t="s">
        <v>1806</v>
      </c>
      <c r="AE37" s="82" t="s">
        <v>1807</v>
      </c>
      <c r="AF37" s="82" t="s">
        <v>340</v>
      </c>
      <c r="AG37" s="74">
        <v>5.2472499999999998E-2</v>
      </c>
      <c r="AH37" s="4" t="s">
        <v>2033</v>
      </c>
      <c r="AI37" s="4">
        <v>2</v>
      </c>
      <c r="AJ37" s="4">
        <v>8</v>
      </c>
      <c r="AM37" s="4">
        <v>375</v>
      </c>
      <c r="AO37" s="4" t="s">
        <v>2008</v>
      </c>
      <c r="AP37" s="4" t="s">
        <v>2008</v>
      </c>
      <c r="AT37" s="110">
        <v>3.1443400000000003E-2</v>
      </c>
      <c r="AU37" s="110">
        <v>8.2761899999999999E-2</v>
      </c>
    </row>
    <row r="38" spans="2:49" x14ac:dyDescent="0.2">
      <c r="B38" s="57"/>
      <c r="C38" s="57"/>
      <c r="I38" s="25" t="s">
        <v>239</v>
      </c>
      <c r="J38" s="136" t="s">
        <v>2228</v>
      </c>
      <c r="K38" s="4" t="s">
        <v>237</v>
      </c>
      <c r="L38">
        <v>0.15681200000000001</v>
      </c>
      <c r="Z38" s="4">
        <v>0.26298199999999999</v>
      </c>
      <c r="AD38" s="4" t="s">
        <v>312</v>
      </c>
      <c r="AE38" s="4" t="s">
        <v>313</v>
      </c>
      <c r="AF38" s="4" t="s">
        <v>340</v>
      </c>
      <c r="AG38">
        <v>4.2012000000000001E-2</v>
      </c>
      <c r="AH38" s="4" t="s">
        <v>2034</v>
      </c>
      <c r="AI38" s="4">
        <v>2</v>
      </c>
      <c r="AM38" s="4">
        <v>43</v>
      </c>
      <c r="AP38" s="4" t="s">
        <v>2008</v>
      </c>
      <c r="AT38" s="110">
        <v>4.9674500000000003E-2</v>
      </c>
    </row>
    <row r="39" spans="2:49" x14ac:dyDescent="0.2">
      <c r="B39" s="57"/>
      <c r="C39" s="57"/>
      <c r="I39" s="25" t="s">
        <v>240</v>
      </c>
      <c r="J39" s="136" t="s">
        <v>2229</v>
      </c>
      <c r="K39" s="4" t="s">
        <v>253</v>
      </c>
      <c r="L39">
        <v>0.17191999999999999</v>
      </c>
      <c r="AD39" s="4" t="s">
        <v>314</v>
      </c>
      <c r="AE39" s="4" t="s">
        <v>315</v>
      </c>
      <c r="AF39" s="4" t="s">
        <v>342</v>
      </c>
      <c r="AG39">
        <v>0.17880399999999999</v>
      </c>
      <c r="AH39" s="4" t="s">
        <v>2035</v>
      </c>
      <c r="AI39" s="4">
        <v>3</v>
      </c>
      <c r="AM39" s="4">
        <v>88</v>
      </c>
      <c r="AT39" s="110">
        <v>5.42925E-2</v>
      </c>
    </row>
    <row r="40" spans="2:49" x14ac:dyDescent="0.2">
      <c r="B40" s="57"/>
      <c r="C40" s="57"/>
      <c r="I40" s="25" t="s">
        <v>241</v>
      </c>
      <c r="J40" s="136" t="s">
        <v>2230</v>
      </c>
      <c r="K40" s="4" t="s">
        <v>238</v>
      </c>
      <c r="L40" s="4">
        <v>0</v>
      </c>
      <c r="Z40" s="4">
        <v>0.24265400000000001</v>
      </c>
      <c r="AD40" s="4" t="s">
        <v>364</v>
      </c>
      <c r="AE40" s="4" t="s">
        <v>365</v>
      </c>
      <c r="AF40" s="4" t="s">
        <v>340</v>
      </c>
      <c r="AG40">
        <v>3.1443400000000003E-2</v>
      </c>
      <c r="AH40" s="4" t="s">
        <v>2036</v>
      </c>
      <c r="AI40" s="4">
        <v>31</v>
      </c>
      <c r="AJ40" s="4">
        <v>15</v>
      </c>
      <c r="AM40" s="4">
        <v>953</v>
      </c>
      <c r="AO40" s="4" t="s">
        <v>2008</v>
      </c>
      <c r="AP40" s="4" t="s">
        <v>2008</v>
      </c>
      <c r="AQ40" s="4" t="s">
        <v>1897</v>
      </c>
      <c r="AT40" s="110">
        <v>0.32807700000000001</v>
      </c>
      <c r="AU40" s="110">
        <v>0.122921</v>
      </c>
    </row>
    <row r="41" spans="2:49" x14ac:dyDescent="0.2">
      <c r="B41" s="57"/>
      <c r="C41" s="57"/>
      <c r="K41" s="4" t="s">
        <v>238</v>
      </c>
      <c r="L41">
        <v>6.2196099999999997E-2</v>
      </c>
      <c r="Z41" s="4">
        <v>0.20893700000000001</v>
      </c>
      <c r="AD41" s="4" t="s">
        <v>366</v>
      </c>
      <c r="AE41" s="4" t="s">
        <v>367</v>
      </c>
      <c r="AF41" s="4" t="s">
        <v>340</v>
      </c>
      <c r="AG41">
        <v>4.9674500000000003E-2</v>
      </c>
      <c r="AH41" s="4" t="s">
        <v>2037</v>
      </c>
      <c r="AI41" s="4">
        <v>3</v>
      </c>
      <c r="AJ41" s="4">
        <v>5</v>
      </c>
      <c r="AM41" s="4">
        <v>221</v>
      </c>
      <c r="AO41" s="4" t="s">
        <v>2008</v>
      </c>
      <c r="AP41" s="4" t="s">
        <v>2008</v>
      </c>
      <c r="AT41" s="110">
        <v>5.2240000000000002E-2</v>
      </c>
      <c r="AU41" s="110">
        <v>5.6548599999999997E-2</v>
      </c>
    </row>
    <row r="42" spans="2:49" x14ac:dyDescent="0.2">
      <c r="B42" s="57"/>
      <c r="C42" s="57"/>
      <c r="I42" s="25" t="s">
        <v>242</v>
      </c>
      <c r="J42" s="136" t="s">
        <v>2231</v>
      </c>
      <c r="K42" s="4" t="s">
        <v>237</v>
      </c>
      <c r="L42">
        <v>6.5586000000000005E-2</v>
      </c>
      <c r="Z42" s="4">
        <v>0.29521500000000001</v>
      </c>
      <c r="AD42" s="4" t="s">
        <v>316</v>
      </c>
      <c r="AE42" s="4" t="s">
        <v>317</v>
      </c>
      <c r="AF42" s="4" t="s">
        <v>340</v>
      </c>
      <c r="AG42">
        <v>5.42925E-2</v>
      </c>
      <c r="AH42" s="4" t="s">
        <v>2038</v>
      </c>
      <c r="AI42" s="4">
        <v>1</v>
      </c>
      <c r="AJ42" s="4">
        <v>5</v>
      </c>
      <c r="AK42" s="113">
        <v>4</v>
      </c>
      <c r="AL42" s="113">
        <v>3</v>
      </c>
      <c r="AM42" s="4">
        <v>533</v>
      </c>
      <c r="AP42" s="4" t="s">
        <v>2008</v>
      </c>
      <c r="AT42" s="110">
        <v>2.21627E-2</v>
      </c>
      <c r="AU42" s="9">
        <v>2.9886200000000002E-2</v>
      </c>
      <c r="AV42" s="9">
        <v>2.4400100000000001E-2</v>
      </c>
      <c r="AW42" s="2">
        <v>3.0102899999999998E-2</v>
      </c>
    </row>
    <row r="43" spans="2:49" x14ac:dyDescent="0.2">
      <c r="B43" s="57"/>
      <c r="C43" s="57"/>
      <c r="I43" s="25" t="s">
        <v>243</v>
      </c>
      <c r="J43" s="136" t="s">
        <v>2232</v>
      </c>
      <c r="K43" s="4" t="s">
        <v>236</v>
      </c>
      <c r="L43">
        <v>0.99593100000000001</v>
      </c>
      <c r="Z43" s="4">
        <v>1.00162</v>
      </c>
      <c r="AD43" s="4" t="s">
        <v>318</v>
      </c>
      <c r="AE43" s="4" t="s">
        <v>319</v>
      </c>
      <c r="AF43" s="4" t="s">
        <v>341</v>
      </c>
      <c r="AG43">
        <v>0.32807700000000001</v>
      </c>
      <c r="AH43" s="108"/>
      <c r="AI43" s="108"/>
      <c r="AJ43" s="108"/>
      <c r="AK43" s="108"/>
      <c r="AL43" s="108"/>
      <c r="AM43" s="108"/>
      <c r="AN43" s="108" t="s">
        <v>2039</v>
      </c>
      <c r="AO43" s="108"/>
      <c r="AP43" s="108"/>
      <c r="AQ43" s="108"/>
      <c r="AR43" s="108"/>
      <c r="AS43" s="108"/>
      <c r="AT43" s="109">
        <v>4.0349200000000002E-2</v>
      </c>
      <c r="AU43" s="108"/>
      <c r="AV43" s="108"/>
      <c r="AW43" s="108"/>
    </row>
    <row r="44" spans="2:49" x14ac:dyDescent="0.2">
      <c r="B44" s="57"/>
      <c r="C44" s="57"/>
      <c r="D44" s="57"/>
      <c r="I44" s="25" t="s">
        <v>244</v>
      </c>
      <c r="J44" s="136" t="s">
        <v>2233</v>
      </c>
      <c r="K44" s="4" t="s">
        <v>237</v>
      </c>
      <c r="L44" s="4">
        <v>0</v>
      </c>
      <c r="Z44" s="4">
        <v>0.23480200000000001</v>
      </c>
      <c r="AD44" s="4" t="s">
        <v>320</v>
      </c>
      <c r="AE44" s="4" t="s">
        <v>321</v>
      </c>
      <c r="AF44" s="4" t="s">
        <v>340</v>
      </c>
      <c r="AG44">
        <v>5.2240000000000002E-2</v>
      </c>
      <c r="AH44" s="4" t="s">
        <v>2040</v>
      </c>
      <c r="AI44" s="4">
        <v>2</v>
      </c>
      <c r="AJ44" s="4">
        <v>7</v>
      </c>
      <c r="AM44" s="4">
        <v>370</v>
      </c>
      <c r="AP44" s="4" t="s">
        <v>2008</v>
      </c>
      <c r="AT44" s="110">
        <v>4.9971399999999999E-2</v>
      </c>
      <c r="AU44" s="110">
        <v>4.39371E-2</v>
      </c>
    </row>
    <row r="45" spans="2:49" x14ac:dyDescent="0.2">
      <c r="B45" s="57"/>
      <c r="C45" s="57"/>
      <c r="I45" s="25" t="s">
        <v>245</v>
      </c>
      <c r="J45" s="136" t="s">
        <v>2234</v>
      </c>
      <c r="K45" s="4" t="s">
        <v>237</v>
      </c>
      <c r="L45">
        <v>0.18088599999999999</v>
      </c>
      <c r="Z45" s="4">
        <v>0.22215699999999999</v>
      </c>
      <c r="AD45" s="4" t="s">
        <v>322</v>
      </c>
      <c r="AE45" s="4" t="s">
        <v>323</v>
      </c>
      <c r="AF45" s="4" t="s">
        <v>340</v>
      </c>
      <c r="AG45">
        <v>2.21627E-2</v>
      </c>
      <c r="AH45" s="4" t="s">
        <v>2041</v>
      </c>
      <c r="AI45" s="4">
        <v>4</v>
      </c>
      <c r="AJ45" s="4">
        <v>32</v>
      </c>
      <c r="AM45" s="4">
        <v>907</v>
      </c>
      <c r="AO45" s="4" t="s">
        <v>2008</v>
      </c>
      <c r="AP45" s="4" t="s">
        <v>2008</v>
      </c>
      <c r="AT45" s="110">
        <v>6.8281999999999995E-2</v>
      </c>
      <c r="AU45" s="110">
        <v>0.27458100000000002</v>
      </c>
    </row>
    <row r="46" spans="2:49" x14ac:dyDescent="0.2">
      <c r="B46" s="57"/>
      <c r="C46" s="57"/>
      <c r="I46" s="25" t="s">
        <v>246</v>
      </c>
      <c r="J46" s="136" t="s">
        <v>2235</v>
      </c>
      <c r="K46" s="4" t="s">
        <v>237</v>
      </c>
      <c r="L46">
        <v>0.226218</v>
      </c>
      <c r="Z46" s="4">
        <v>0.172792</v>
      </c>
      <c r="AD46" s="4" t="s">
        <v>324</v>
      </c>
      <c r="AE46" s="4" t="s">
        <v>325</v>
      </c>
      <c r="AF46" s="4" t="s">
        <v>340</v>
      </c>
      <c r="AG46">
        <v>4.0349200000000002E-2</v>
      </c>
      <c r="AH46" s="4" t="s">
        <v>2042</v>
      </c>
      <c r="AI46" s="4">
        <v>7</v>
      </c>
      <c r="AM46" s="4">
        <v>276</v>
      </c>
      <c r="AO46" s="4" t="s">
        <v>2008</v>
      </c>
      <c r="AP46" s="4" t="s">
        <v>2008</v>
      </c>
      <c r="AT46" s="110">
        <v>8.3677600000000005E-2</v>
      </c>
    </row>
    <row r="47" spans="2:49" x14ac:dyDescent="0.2">
      <c r="B47" s="57"/>
      <c r="C47" s="57"/>
      <c r="I47" s="25" t="s">
        <v>247</v>
      </c>
      <c r="J47" s="136" t="s">
        <v>2236</v>
      </c>
      <c r="K47" s="4" t="s">
        <v>237</v>
      </c>
      <c r="L47">
        <v>0.101961</v>
      </c>
      <c r="Z47" s="4">
        <v>0.35958699999999999</v>
      </c>
      <c r="AD47" s="4" t="s">
        <v>326</v>
      </c>
      <c r="AE47" s="4" t="s">
        <v>327</v>
      </c>
      <c r="AF47" s="4" t="s">
        <v>340</v>
      </c>
      <c r="AG47">
        <v>4.9971399999999999E-2</v>
      </c>
      <c r="AH47" s="4" t="s">
        <v>2043</v>
      </c>
      <c r="AI47" s="4">
        <v>17</v>
      </c>
      <c r="AM47" s="4">
        <v>314</v>
      </c>
      <c r="AP47" s="4" t="s">
        <v>2008</v>
      </c>
      <c r="AS47" s="4" t="s">
        <v>2008</v>
      </c>
      <c r="AT47" s="110">
        <v>0.17735400000000001</v>
      </c>
    </row>
    <row r="48" spans="2:49" x14ac:dyDescent="0.2">
      <c r="B48" s="57"/>
      <c r="C48" s="57"/>
      <c r="I48" s="25" t="s">
        <v>248</v>
      </c>
      <c r="J48" s="136" t="s">
        <v>2237</v>
      </c>
      <c r="K48" s="4" t="s">
        <v>238</v>
      </c>
      <c r="L48" s="4">
        <v>0</v>
      </c>
      <c r="Z48" s="4">
        <v>0.36834899999999998</v>
      </c>
      <c r="AA48" s="4" t="s">
        <v>368</v>
      </c>
      <c r="AB48" s="4">
        <v>186</v>
      </c>
      <c r="AC48" s="4">
        <v>3</v>
      </c>
      <c r="AD48" s="4" t="s">
        <v>343</v>
      </c>
      <c r="AE48" s="4" t="s">
        <v>344</v>
      </c>
      <c r="AF48" s="4" t="s">
        <v>340</v>
      </c>
      <c r="AG48">
        <v>6.8281999999999995E-2</v>
      </c>
      <c r="AH48" s="4" t="s">
        <v>2044</v>
      </c>
      <c r="AI48" s="4">
        <v>15</v>
      </c>
      <c r="AM48" s="4">
        <v>339</v>
      </c>
      <c r="AO48" s="4" t="s">
        <v>2008</v>
      </c>
      <c r="AP48" s="4" t="s">
        <v>2008</v>
      </c>
      <c r="AT48" s="110">
        <v>5.8808899999999997E-2</v>
      </c>
    </row>
    <row r="49" spans="2:49" x14ac:dyDescent="0.2">
      <c r="B49" s="57"/>
      <c r="C49" s="57"/>
      <c r="K49" s="4" t="s">
        <v>238</v>
      </c>
      <c r="L49">
        <v>0.48222799999999999</v>
      </c>
      <c r="Z49" s="4">
        <v>0.24188899999999999</v>
      </c>
      <c r="AD49" s="4" t="s">
        <v>345</v>
      </c>
      <c r="AE49" s="4" t="s">
        <v>346</v>
      </c>
      <c r="AF49" s="4" t="s">
        <v>340</v>
      </c>
      <c r="AG49">
        <v>8.3677600000000005E-2</v>
      </c>
      <c r="AH49" s="108"/>
      <c r="AI49" s="108"/>
      <c r="AJ49" s="108"/>
      <c r="AK49" s="108"/>
      <c r="AL49" s="108"/>
      <c r="AM49" s="108"/>
      <c r="AN49" s="108" t="s">
        <v>349</v>
      </c>
      <c r="AO49" s="108"/>
      <c r="AP49" s="108"/>
      <c r="AQ49" s="108"/>
      <c r="AR49" s="108"/>
      <c r="AS49" s="108"/>
      <c r="AT49" s="109">
        <v>7.0969900000000002E-2</v>
      </c>
      <c r="AU49" s="108"/>
      <c r="AV49" s="108"/>
      <c r="AW49" s="108"/>
    </row>
    <row r="50" spans="2:49" x14ac:dyDescent="0.2">
      <c r="B50" s="57"/>
      <c r="C50" s="57"/>
      <c r="I50" s="25" t="s">
        <v>249</v>
      </c>
      <c r="J50" s="136" t="s">
        <v>2238</v>
      </c>
      <c r="K50" s="4" t="s">
        <v>236</v>
      </c>
      <c r="L50">
        <v>0.22759399999999999</v>
      </c>
      <c r="Z50" s="4">
        <v>0.64193299999999998</v>
      </c>
      <c r="AD50" s="4" t="s">
        <v>328</v>
      </c>
      <c r="AE50" s="4" t="s">
        <v>329</v>
      </c>
      <c r="AF50" s="4" t="s">
        <v>340</v>
      </c>
      <c r="AG50">
        <v>0.17735400000000001</v>
      </c>
      <c r="AH50" s="4" t="s">
        <v>2045</v>
      </c>
      <c r="AI50" s="4">
        <v>8</v>
      </c>
      <c r="AJ50" s="4">
        <v>6</v>
      </c>
      <c r="AM50" s="4">
        <v>544</v>
      </c>
      <c r="AO50" s="4" t="s">
        <v>2008</v>
      </c>
      <c r="AT50" s="110">
        <v>6.7574800000000004E-2</v>
      </c>
      <c r="AU50" s="110">
        <v>6.2950000000000006E-2</v>
      </c>
    </row>
    <row r="51" spans="2:49" x14ac:dyDescent="0.2">
      <c r="B51" s="57"/>
      <c r="C51" s="57"/>
      <c r="I51" s="25" t="s">
        <v>250</v>
      </c>
      <c r="J51" s="136" t="s">
        <v>2239</v>
      </c>
      <c r="K51" s="4" t="s">
        <v>237</v>
      </c>
      <c r="L51">
        <v>0.16434000000000001</v>
      </c>
      <c r="Z51" s="4">
        <v>0.325154</v>
      </c>
      <c r="AD51" s="4" t="s">
        <v>330</v>
      </c>
      <c r="AE51" s="4" t="s">
        <v>331</v>
      </c>
      <c r="AF51" s="4" t="s">
        <v>340</v>
      </c>
      <c r="AG51">
        <v>5.8808899999999997E-2</v>
      </c>
      <c r="AH51" s="108"/>
      <c r="AI51" s="108"/>
      <c r="AJ51" s="108"/>
      <c r="AK51" s="108"/>
      <c r="AL51" s="108"/>
      <c r="AM51" s="108"/>
      <c r="AN51" s="108" t="s">
        <v>349</v>
      </c>
      <c r="AO51" s="108"/>
      <c r="AP51" s="108"/>
      <c r="AQ51" s="108"/>
      <c r="AR51" s="108"/>
      <c r="AS51" s="108"/>
      <c r="AT51" s="109">
        <v>0.27161200000000002</v>
      </c>
      <c r="AU51" s="108"/>
      <c r="AV51" s="108"/>
      <c r="AW51" s="108"/>
    </row>
    <row r="52" spans="2:49" x14ac:dyDescent="0.2">
      <c r="I52" s="25" t="s">
        <v>251</v>
      </c>
      <c r="J52" s="136" t="s">
        <v>2240</v>
      </c>
      <c r="K52" s="4" t="s">
        <v>237</v>
      </c>
      <c r="L52">
        <v>0.24920700000000001</v>
      </c>
      <c r="Z52" s="4">
        <v>0.26446900000000001</v>
      </c>
      <c r="AA52" s="4" t="s">
        <v>370</v>
      </c>
      <c r="AB52" s="4">
        <v>195</v>
      </c>
      <c r="AC52" s="4">
        <v>5</v>
      </c>
      <c r="AD52" s="4" t="s">
        <v>332</v>
      </c>
      <c r="AE52" s="4" t="s">
        <v>333</v>
      </c>
      <c r="AF52" s="4" t="s">
        <v>340</v>
      </c>
      <c r="AG52">
        <v>7.0969900000000002E-2</v>
      </c>
    </row>
    <row r="53" spans="2:49" x14ac:dyDescent="0.2">
      <c r="I53" s="25" t="s">
        <v>252</v>
      </c>
      <c r="J53" s="136" t="s">
        <v>2241</v>
      </c>
      <c r="K53" s="4" t="s">
        <v>237</v>
      </c>
      <c r="L53">
        <v>6.6576899999999994E-2</v>
      </c>
      <c r="Z53" s="4">
        <v>0.383936</v>
      </c>
      <c r="AD53" s="4" t="s">
        <v>334</v>
      </c>
      <c r="AE53" s="4" t="s">
        <v>335</v>
      </c>
      <c r="AF53" s="4" t="s">
        <v>340</v>
      </c>
      <c r="AG53">
        <v>6.7574800000000004E-2</v>
      </c>
    </row>
    <row r="54" spans="2:49" x14ac:dyDescent="0.2">
      <c r="I54" s="25" t="s">
        <v>347</v>
      </c>
      <c r="J54" s="136" t="s">
        <v>2242</v>
      </c>
      <c r="K54" s="4" t="s">
        <v>253</v>
      </c>
      <c r="L54">
        <v>0.70971099999999998</v>
      </c>
      <c r="AD54" s="4" t="s">
        <v>350</v>
      </c>
      <c r="AE54" s="4" t="s">
        <v>351</v>
      </c>
      <c r="AF54" s="4" t="s">
        <v>342</v>
      </c>
      <c r="AG54">
        <v>0.27161200000000002</v>
      </c>
    </row>
    <row r="55" spans="2:49" x14ac:dyDescent="0.2">
      <c r="I55" s="79" t="s">
        <v>348</v>
      </c>
      <c r="J55" s="138">
        <v>208</v>
      </c>
      <c r="K55" s="81" t="s">
        <v>349</v>
      </c>
      <c r="L55" s="76"/>
      <c r="M55" s="81"/>
      <c r="N55" s="81"/>
      <c r="O55" s="81"/>
      <c r="P55" s="81"/>
      <c r="Q55" s="81"/>
      <c r="R55" s="81"/>
      <c r="S55" s="81"/>
      <c r="T55" s="81"/>
      <c r="U55" s="81"/>
      <c r="Z55" s="81"/>
      <c r="AA55" s="81"/>
      <c r="AB55" s="81"/>
      <c r="AC55" s="81"/>
      <c r="AD55" s="81" t="s">
        <v>352</v>
      </c>
      <c r="AE55" s="81" t="s">
        <v>353</v>
      </c>
      <c r="AF55" s="81"/>
      <c r="AG55" s="81"/>
    </row>
    <row r="56" spans="2:49" x14ac:dyDescent="0.2">
      <c r="K56" s="82" t="s">
        <v>376</v>
      </c>
      <c r="L56" s="4">
        <f>SUM(L2:L55)</f>
        <v>13.159830699999997</v>
      </c>
    </row>
  </sheetData>
  <pageMargins left="0.75" right="0.75" top="1" bottom="1" header="0.5" footer="0.5"/>
  <pageSetup orientation="portrait" horizontalDpi="4294967295"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CA51"/>
  <sheetViews>
    <sheetView topLeftCell="D1" zoomScale="90" zoomScaleNormal="90" workbookViewId="0">
      <selection activeCell="X1" sqref="X1:Y1048576"/>
    </sheetView>
  </sheetViews>
  <sheetFormatPr defaultColWidth="10.7109375" defaultRowHeight="12.75" x14ac:dyDescent="0.2"/>
  <cols>
    <col min="1" max="1" width="15" style="4" customWidth="1"/>
    <col min="2" max="2" width="9.7109375" style="4" bestFit="1" customWidth="1"/>
    <col min="3" max="3" width="9.140625" style="4" bestFit="1" customWidth="1"/>
    <col min="4" max="4" width="9" style="5" customWidth="1"/>
    <col min="5" max="5" width="9.5703125" style="5" bestFit="1" customWidth="1"/>
    <col min="6" max="6" width="7.5703125" style="5" bestFit="1" customWidth="1"/>
    <col min="7" max="7" width="8.140625" style="5" hidden="1" customWidth="1"/>
    <col min="8" max="8" width="12.140625" style="5" hidden="1" customWidth="1"/>
    <col min="9" max="9" width="10" style="25" bestFit="1" customWidth="1"/>
    <col min="10" max="10" width="8.28515625" style="5" bestFit="1" customWidth="1"/>
    <col min="11" max="11" width="8.7109375" style="4" bestFit="1" customWidth="1"/>
    <col min="12" max="12" width="9.5703125" style="4" bestFit="1" customWidth="1"/>
    <col min="13" max="13" width="9.7109375" style="4" hidden="1" customWidth="1"/>
    <col min="14" max="14" width="7.85546875" style="4" hidden="1" customWidth="1"/>
    <col min="15" max="15" width="11.140625" style="4" hidden="1" customWidth="1"/>
    <col min="16" max="16" width="10.140625" style="4" hidden="1" customWidth="1"/>
    <col min="17" max="17" width="5.7109375" style="4" hidden="1" customWidth="1"/>
    <col min="18" max="18" width="10.7109375" style="4" hidden="1" customWidth="1"/>
    <col min="19" max="19" width="9.140625" style="4" hidden="1" customWidth="1"/>
    <col min="20" max="20" width="8.28515625" style="4" hidden="1" customWidth="1"/>
    <col min="21" max="21" width="7" style="4" hidden="1" customWidth="1"/>
    <col min="22" max="22" width="11.28515625" style="4" customWidth="1"/>
    <col min="23" max="23" width="7" style="4" customWidth="1"/>
    <col min="24" max="24" width="8.42578125" style="4" customWidth="1"/>
    <col min="25" max="25" width="10.140625" style="4" customWidth="1"/>
    <col min="26" max="26" width="12.42578125" style="4" customWidth="1"/>
    <col min="27" max="27" width="9" style="4" customWidth="1"/>
    <col min="28" max="28" width="8.85546875" style="4" bestFit="1" customWidth="1"/>
    <col min="29" max="29" width="8.7109375" style="4" bestFit="1" customWidth="1"/>
    <col min="30" max="30" width="13" style="4" bestFit="1" customWidth="1"/>
    <col min="31" max="31" width="12.7109375" style="4" bestFit="1" customWidth="1"/>
    <col min="32" max="32" width="8.85546875" style="4" bestFit="1" customWidth="1"/>
    <col min="33" max="33" width="9.7109375" style="4" bestFit="1" customWidth="1"/>
    <col min="34" max="34" width="12.7109375" style="4" bestFit="1" customWidth="1"/>
    <col min="35" max="37" width="9.140625" style="4" bestFit="1" customWidth="1"/>
    <col min="38" max="38" width="9.140625" style="4" customWidth="1"/>
    <col min="39" max="39" width="7.7109375" style="4" bestFit="1" customWidth="1"/>
    <col min="40" max="40" width="7" style="4" bestFit="1" customWidth="1"/>
    <col min="41" max="41" width="7.7109375" style="4" bestFit="1" customWidth="1"/>
    <col min="42" max="42" width="7" style="4" customWidth="1"/>
    <col min="43" max="43" width="7.42578125" style="4" bestFit="1" customWidth="1"/>
    <col min="44" max="44" width="6.28515625" style="4" bestFit="1" customWidth="1"/>
    <col min="45" max="45" width="7.85546875" style="4" bestFit="1" customWidth="1"/>
    <col min="46" max="46" width="8.5703125" style="4" bestFit="1" customWidth="1"/>
    <col min="47" max="47" width="10" style="4" bestFit="1" customWidth="1"/>
    <col min="48" max="48" width="10.140625" style="4" bestFit="1" customWidth="1"/>
    <col min="49" max="49" width="7.85546875" style="4" customWidth="1"/>
    <col min="50" max="50" width="11.140625" style="5" customWidth="1"/>
    <col min="51" max="51" width="6" style="5" bestFit="1" customWidth="1"/>
    <col min="52" max="52" width="6.85546875" style="5" bestFit="1" customWidth="1"/>
    <col min="53" max="53" width="7.5703125" style="5" bestFit="1" customWidth="1"/>
    <col min="54" max="54" width="11.7109375" style="5" bestFit="1" customWidth="1"/>
    <col min="55" max="55" width="7.140625" style="5" bestFit="1" customWidth="1"/>
    <col min="56" max="56" width="9.7109375" style="5" bestFit="1" customWidth="1"/>
    <col min="57" max="57" width="10.28515625" style="5" bestFit="1" customWidth="1"/>
    <col min="58" max="58" width="9.85546875" style="5" bestFit="1" customWidth="1"/>
    <col min="59" max="59" width="9.42578125" style="5" bestFit="1" customWidth="1"/>
    <col min="60" max="60" width="9.5703125" style="5" bestFit="1" customWidth="1"/>
    <col min="61" max="61" width="10.7109375" style="5" bestFit="1" customWidth="1"/>
    <col min="62" max="62" width="11.140625" style="5" bestFit="1" customWidth="1"/>
    <col min="63" max="63" width="7.7109375" style="5" bestFit="1" customWidth="1"/>
    <col min="64" max="64" width="8.5703125" style="5" bestFit="1" customWidth="1"/>
    <col min="65" max="65" width="8.7109375" style="5" bestFit="1" customWidth="1"/>
    <col min="66" max="66" width="11.28515625" style="5" bestFit="1" customWidth="1"/>
    <col min="67" max="67" width="7" style="5" bestFit="1" customWidth="1"/>
    <col min="68" max="68" width="10.28515625" style="5" bestFit="1" customWidth="1"/>
    <col min="69" max="69" width="7.42578125" style="5" bestFit="1" customWidth="1"/>
    <col min="70" max="70" width="14.28515625" style="5" bestFit="1" customWidth="1"/>
    <col min="71" max="71" width="8.7109375" style="5" bestFit="1" customWidth="1"/>
    <col min="72" max="72" width="6.28515625" style="5" bestFit="1" customWidth="1"/>
    <col min="73" max="73" width="11.7109375" style="5" bestFit="1" customWidth="1"/>
    <col min="74" max="74" width="8.28515625" style="5" bestFit="1" customWidth="1"/>
    <col min="75" max="75" width="8.85546875" style="5" bestFit="1" customWidth="1"/>
    <col min="76" max="76" width="7.28515625" style="5" bestFit="1" customWidth="1"/>
    <col min="77" max="77" width="12.7109375" style="5" bestFit="1" customWidth="1"/>
    <col min="78" max="78" width="10.5703125" style="5" bestFit="1" customWidth="1"/>
    <col min="79" max="79" width="9.85546875" style="5" bestFit="1" customWidth="1"/>
    <col min="80" max="16384" width="10.7109375" style="5"/>
  </cols>
  <sheetData>
    <row r="1" spans="1:79" s="43" customFormat="1" ht="23.25" customHeight="1" x14ac:dyDescent="0.2">
      <c r="A1" s="43" t="s">
        <v>14</v>
      </c>
      <c r="B1" s="43" t="s">
        <v>34</v>
      </c>
      <c r="C1" s="43" t="s">
        <v>32</v>
      </c>
      <c r="D1" s="43" t="s">
        <v>36</v>
      </c>
      <c r="E1" s="43" t="s">
        <v>35</v>
      </c>
      <c r="F1" s="43" t="s">
        <v>33</v>
      </c>
      <c r="G1" s="43" t="s">
        <v>63</v>
      </c>
      <c r="H1" s="43" t="s">
        <v>64</v>
      </c>
      <c r="I1" s="45" t="s">
        <v>65</v>
      </c>
      <c r="J1" s="43" t="s">
        <v>46</v>
      </c>
      <c r="K1" s="43" t="s">
        <v>47</v>
      </c>
      <c r="L1" s="46" t="s">
        <v>56</v>
      </c>
      <c r="M1" s="46" t="s">
        <v>57</v>
      </c>
      <c r="N1" s="43" t="s">
        <v>58</v>
      </c>
      <c r="O1" s="43" t="s">
        <v>59</v>
      </c>
      <c r="P1" s="43" t="s">
        <v>122</v>
      </c>
      <c r="Q1" s="48" t="s">
        <v>123</v>
      </c>
      <c r="R1" s="48" t="s">
        <v>124</v>
      </c>
      <c r="S1" s="48" t="s">
        <v>125</v>
      </c>
      <c r="T1" s="48" t="s">
        <v>126</v>
      </c>
      <c r="U1" s="48" t="s">
        <v>127</v>
      </c>
      <c r="V1" s="43" t="s">
        <v>122</v>
      </c>
      <c r="W1" s="48" t="s">
        <v>1976</v>
      </c>
      <c r="X1" s="48" t="s">
        <v>2420</v>
      </c>
      <c r="Y1" s="48" t="s">
        <v>2421</v>
      </c>
      <c r="Z1" s="43" t="s">
        <v>163</v>
      </c>
      <c r="AA1" s="43" t="s">
        <v>48</v>
      </c>
      <c r="AB1" s="43" t="s">
        <v>49</v>
      </c>
      <c r="AC1" s="43" t="s">
        <v>50</v>
      </c>
      <c r="AD1" s="43" t="s">
        <v>108</v>
      </c>
      <c r="AE1" s="43" t="s">
        <v>109</v>
      </c>
      <c r="AF1" s="43" t="s">
        <v>60</v>
      </c>
      <c r="AG1" s="43" t="s">
        <v>107</v>
      </c>
      <c r="AH1" s="114" t="s">
        <v>39</v>
      </c>
      <c r="AI1" s="114" t="s">
        <v>2046</v>
      </c>
      <c r="AJ1" s="114" t="s">
        <v>2047</v>
      </c>
      <c r="AK1" s="114" t="s">
        <v>2048</v>
      </c>
      <c r="AL1" s="114" t="s">
        <v>2049</v>
      </c>
      <c r="AM1" s="114" t="s">
        <v>2050</v>
      </c>
      <c r="AN1" s="114" t="s">
        <v>2051</v>
      </c>
      <c r="AO1" s="115" t="s">
        <v>2052</v>
      </c>
      <c r="AP1" s="115" t="s">
        <v>2053</v>
      </c>
      <c r="AQ1" s="115" t="s">
        <v>2054</v>
      </c>
      <c r="AR1" s="115" t="s">
        <v>2055</v>
      </c>
      <c r="AS1" s="115" t="s">
        <v>2056</v>
      </c>
      <c r="AT1" s="116" t="s">
        <v>2057</v>
      </c>
      <c r="AU1" s="116" t="s">
        <v>2058</v>
      </c>
      <c r="AV1" s="116" t="s">
        <v>2059</v>
      </c>
      <c r="AW1" s="116" t="s">
        <v>2060</v>
      </c>
      <c r="AX1" s="43" t="s">
        <v>39</v>
      </c>
      <c r="AY1" s="43" t="s">
        <v>70</v>
      </c>
      <c r="AZ1" s="43" t="s">
        <v>40</v>
      </c>
      <c r="BA1" s="43" t="s">
        <v>62</v>
      </c>
      <c r="BB1" s="43" t="s">
        <v>61</v>
      </c>
      <c r="BC1" s="43" t="s">
        <v>66</v>
      </c>
      <c r="BD1" s="43" t="s">
        <v>67</v>
      </c>
      <c r="BE1" s="43" t="s">
        <v>68</v>
      </c>
      <c r="BF1" s="43" t="s">
        <v>69</v>
      </c>
      <c r="BG1" s="43" t="s">
        <v>71</v>
      </c>
      <c r="BH1" s="43" t="s">
        <v>43</v>
      </c>
      <c r="BI1" s="43" t="s">
        <v>41</v>
      </c>
      <c r="BJ1" s="43" t="s">
        <v>42</v>
      </c>
      <c r="BK1" s="43" t="s">
        <v>100</v>
      </c>
      <c r="BL1" s="43" t="s">
        <v>101</v>
      </c>
      <c r="BM1" s="43" t="s">
        <v>102</v>
      </c>
      <c r="BN1" s="43" t="s">
        <v>103</v>
      </c>
      <c r="BO1" s="43" t="s">
        <v>72</v>
      </c>
      <c r="BP1" s="43" t="s">
        <v>74</v>
      </c>
      <c r="BQ1" s="43" t="s">
        <v>117</v>
      </c>
      <c r="BR1" s="43" t="s">
        <v>118</v>
      </c>
      <c r="BS1" s="43" t="s">
        <v>73</v>
      </c>
      <c r="BT1" s="43" t="s">
        <v>27</v>
      </c>
      <c r="BU1" s="43" t="s">
        <v>75</v>
      </c>
      <c r="BV1" s="43" t="s">
        <v>119</v>
      </c>
      <c r="BW1" s="43" t="s">
        <v>44</v>
      </c>
      <c r="BX1" s="43" t="s">
        <v>28</v>
      </c>
      <c r="BY1" s="43" t="s">
        <v>120</v>
      </c>
      <c r="BZ1" s="43" t="s">
        <v>121</v>
      </c>
      <c r="CA1" s="43" t="s">
        <v>45</v>
      </c>
    </row>
    <row r="2" spans="1:79" x14ac:dyDescent="0.2">
      <c r="A2" s="6" t="s">
        <v>377</v>
      </c>
      <c r="B2" s="4">
        <v>14</v>
      </c>
      <c r="C2" s="4" t="s">
        <v>11</v>
      </c>
      <c r="D2" s="5" t="s">
        <v>524</v>
      </c>
      <c r="E2" s="5">
        <v>63</v>
      </c>
      <c r="F2" s="5">
        <v>6</v>
      </c>
      <c r="I2" s="79" t="s">
        <v>378</v>
      </c>
      <c r="J2" s="80">
        <v>7</v>
      </c>
      <c r="K2" s="81" t="s">
        <v>237</v>
      </c>
      <c r="L2" s="81"/>
      <c r="M2" s="81"/>
      <c r="N2" s="81"/>
      <c r="O2" s="81"/>
      <c r="P2" s="81"/>
      <c r="Q2" s="81"/>
      <c r="R2" s="81"/>
      <c r="S2" s="81"/>
      <c r="T2" s="81"/>
      <c r="U2" s="81"/>
      <c r="Z2" s="81"/>
      <c r="AA2" s="81"/>
      <c r="AB2" s="81"/>
      <c r="AC2" s="81"/>
      <c r="AD2" s="81" t="s">
        <v>426</v>
      </c>
      <c r="AE2" s="81" t="s">
        <v>427</v>
      </c>
      <c r="AF2" s="81"/>
      <c r="AG2" s="81"/>
    </row>
    <row r="3" spans="1:79" ht="12.75" customHeight="1" x14ac:dyDescent="0.2">
      <c r="A3" s="6" t="s">
        <v>205</v>
      </c>
      <c r="B3" s="4">
        <v>204</v>
      </c>
      <c r="C3" s="4" t="s">
        <v>52</v>
      </c>
      <c r="D3" s="5" t="s">
        <v>525</v>
      </c>
      <c r="E3" s="5">
        <v>73</v>
      </c>
      <c r="F3" s="5">
        <v>8</v>
      </c>
      <c r="I3" s="79" t="s">
        <v>379</v>
      </c>
      <c r="J3" s="80">
        <v>12</v>
      </c>
      <c r="K3" s="81" t="s">
        <v>349</v>
      </c>
      <c r="L3" s="81"/>
      <c r="M3" s="81"/>
      <c r="N3" s="81"/>
      <c r="O3" s="81"/>
      <c r="P3" s="81"/>
      <c r="Q3" s="81"/>
      <c r="R3" s="81"/>
      <c r="S3" s="81"/>
      <c r="T3" s="81"/>
      <c r="U3" s="81"/>
      <c r="Z3" s="81"/>
      <c r="AA3" s="81"/>
      <c r="AB3" s="81"/>
      <c r="AC3" s="81"/>
      <c r="AD3" s="81" t="s">
        <v>428</v>
      </c>
      <c r="AE3" s="81" t="s">
        <v>429</v>
      </c>
      <c r="AF3" s="81"/>
      <c r="AG3" s="81"/>
    </row>
    <row r="4" spans="1:79" x14ac:dyDescent="0.2">
      <c r="A4" s="6" t="s">
        <v>168</v>
      </c>
      <c r="C4" s="4" t="s">
        <v>53</v>
      </c>
      <c r="D4" s="5" t="s">
        <v>526</v>
      </c>
      <c r="E4" s="5">
        <v>78</v>
      </c>
      <c r="F4" s="5">
        <v>10</v>
      </c>
      <c r="I4" s="25" t="s">
        <v>380</v>
      </c>
      <c r="J4" s="5" t="s">
        <v>2243</v>
      </c>
      <c r="K4" s="4" t="s">
        <v>237</v>
      </c>
      <c r="L4">
        <v>0.36741600000000002</v>
      </c>
      <c r="Z4" s="4">
        <v>0.50383500000000003</v>
      </c>
      <c r="AD4" s="4" t="s">
        <v>430</v>
      </c>
      <c r="AE4" s="4" t="s">
        <v>431</v>
      </c>
      <c r="AF4" s="4" t="s">
        <v>340</v>
      </c>
      <c r="AG4">
        <v>0.12695799999999999</v>
      </c>
      <c r="AH4" s="4" t="s">
        <v>2061</v>
      </c>
      <c r="AI4" s="4">
        <v>5</v>
      </c>
      <c r="AM4" s="4">
        <v>379</v>
      </c>
      <c r="AP4" s="4" t="s">
        <v>2008</v>
      </c>
      <c r="AQ4" s="4" t="s">
        <v>1897</v>
      </c>
      <c r="AT4" s="57">
        <v>0.12695799999999999</v>
      </c>
    </row>
    <row r="5" spans="1:79" x14ac:dyDescent="0.2">
      <c r="A5" s="24">
        <v>39593</v>
      </c>
      <c r="C5" s="4" t="s">
        <v>54</v>
      </c>
      <c r="D5" s="5" t="s">
        <v>527</v>
      </c>
      <c r="E5" s="5">
        <v>86</v>
      </c>
      <c r="F5" s="5">
        <v>17</v>
      </c>
      <c r="I5" s="25" t="s">
        <v>381</v>
      </c>
      <c r="J5" s="5" t="s">
        <v>2244</v>
      </c>
      <c r="K5" s="4" t="s">
        <v>236</v>
      </c>
      <c r="L5">
        <v>0.40816000000000002</v>
      </c>
      <c r="V5" s="4" t="s">
        <v>1991</v>
      </c>
      <c r="W5" s="4" t="s">
        <v>1984</v>
      </c>
      <c r="X5" s="4">
        <v>0.94215000000000004</v>
      </c>
      <c r="Y5" s="4">
        <v>2.0752300000000001E-2</v>
      </c>
      <c r="Z5" s="4">
        <v>1.14262</v>
      </c>
      <c r="AD5" s="4" t="s">
        <v>432</v>
      </c>
      <c r="AE5" s="4" t="s">
        <v>433</v>
      </c>
      <c r="AF5" s="4" t="s">
        <v>341</v>
      </c>
      <c r="AG5">
        <v>0.616838</v>
      </c>
      <c r="AH5" s="4" t="s">
        <v>2062</v>
      </c>
      <c r="AI5" s="4">
        <v>48</v>
      </c>
      <c r="AM5" s="4">
        <v>1332</v>
      </c>
      <c r="AO5" s="4" t="s">
        <v>2008</v>
      </c>
      <c r="AP5" s="4" t="s">
        <v>2008</v>
      </c>
      <c r="AQ5" s="4" t="s">
        <v>2008</v>
      </c>
      <c r="AT5" s="57">
        <v>0.616838</v>
      </c>
    </row>
    <row r="6" spans="1:79" x14ac:dyDescent="0.2">
      <c r="A6" s="6" t="s">
        <v>166</v>
      </c>
      <c r="C6" s="4" t="s">
        <v>55</v>
      </c>
      <c r="D6" s="5" t="s">
        <v>530</v>
      </c>
      <c r="E6" s="5">
        <v>161</v>
      </c>
      <c r="F6" s="5">
        <v>19</v>
      </c>
      <c r="I6" s="25" t="s">
        <v>382</v>
      </c>
      <c r="J6" s="5" t="s">
        <v>2245</v>
      </c>
      <c r="K6" s="4" t="s">
        <v>237</v>
      </c>
      <c r="L6">
        <v>0.30618000000000001</v>
      </c>
      <c r="Z6" s="4">
        <v>0.56576899999999997</v>
      </c>
      <c r="AD6" s="4" t="s">
        <v>434</v>
      </c>
      <c r="AE6" s="4" t="s">
        <v>435</v>
      </c>
      <c r="AF6" s="4" t="s">
        <v>340</v>
      </c>
      <c r="AG6">
        <v>8.1739500000000007E-2</v>
      </c>
      <c r="AH6" s="108"/>
      <c r="AI6" s="108"/>
      <c r="AJ6" s="108"/>
      <c r="AK6" s="108"/>
      <c r="AL6" s="108"/>
      <c r="AM6" s="108"/>
      <c r="AN6" s="108" t="s">
        <v>349</v>
      </c>
      <c r="AO6" s="108"/>
      <c r="AP6" s="108"/>
      <c r="AQ6" s="108"/>
      <c r="AR6" s="108"/>
      <c r="AS6" s="108"/>
      <c r="AT6" s="109">
        <v>8.1739500000000007E-2</v>
      </c>
      <c r="AU6" s="108"/>
      <c r="AV6" s="108"/>
      <c r="AW6" s="108"/>
    </row>
    <row r="7" spans="1:79" x14ac:dyDescent="0.2">
      <c r="A7" s="4" t="s">
        <v>26</v>
      </c>
      <c r="I7" s="25" t="s">
        <v>383</v>
      </c>
      <c r="J7" s="5" t="s">
        <v>2246</v>
      </c>
      <c r="K7" s="4" t="s">
        <v>237</v>
      </c>
      <c r="L7">
        <v>0.60734500000000002</v>
      </c>
      <c r="Z7" s="4">
        <v>0.16209599999999999</v>
      </c>
      <c r="AD7" s="4" t="s">
        <v>436</v>
      </c>
      <c r="AE7" s="4" t="s">
        <v>437</v>
      </c>
      <c r="AF7" s="4" t="s">
        <v>340</v>
      </c>
      <c r="AG7">
        <v>3.8543500000000001E-2</v>
      </c>
      <c r="AH7" s="4" t="s">
        <v>2063</v>
      </c>
      <c r="AI7" s="4">
        <v>7</v>
      </c>
      <c r="AM7" s="4">
        <v>55</v>
      </c>
      <c r="AO7" s="4" t="s">
        <v>2008</v>
      </c>
      <c r="AP7" s="4" t="s">
        <v>2008</v>
      </c>
      <c r="AT7" s="57">
        <v>3.8543500000000001E-2</v>
      </c>
    </row>
    <row r="8" spans="1:79" x14ac:dyDescent="0.2">
      <c r="A8" s="4" t="s">
        <v>973</v>
      </c>
      <c r="I8" s="25" t="s">
        <v>384</v>
      </c>
      <c r="J8" s="5" t="s">
        <v>2247</v>
      </c>
      <c r="K8" s="4" t="s">
        <v>237</v>
      </c>
      <c r="L8">
        <v>0.25738699999999998</v>
      </c>
      <c r="Z8" s="4">
        <v>0.252</v>
      </c>
      <c r="AD8" s="4" t="s">
        <v>438</v>
      </c>
      <c r="AE8" s="4" t="s">
        <v>439</v>
      </c>
      <c r="AF8" s="4" t="s">
        <v>340</v>
      </c>
      <c r="AG8">
        <v>3.0385599999999999E-2</v>
      </c>
      <c r="AH8" s="4" t="s">
        <v>2064</v>
      </c>
      <c r="AI8" s="4">
        <v>2</v>
      </c>
      <c r="AJ8" s="4">
        <v>4</v>
      </c>
      <c r="AM8" s="4">
        <v>260</v>
      </c>
      <c r="AO8" s="4" t="s">
        <v>2008</v>
      </c>
      <c r="AP8" s="4" t="s">
        <v>2008</v>
      </c>
      <c r="AT8" s="57">
        <v>3.0385599999999999E-2</v>
      </c>
      <c r="AU8" s="57">
        <v>4.2634600000000002E-2</v>
      </c>
    </row>
    <row r="9" spans="1:79" x14ac:dyDescent="0.2">
      <c r="A9" s="4" t="s">
        <v>2187</v>
      </c>
      <c r="I9" s="79" t="s">
        <v>385</v>
      </c>
      <c r="J9" s="80">
        <v>45</v>
      </c>
      <c r="K9" s="81" t="s">
        <v>349</v>
      </c>
      <c r="L9" s="81"/>
      <c r="M9" s="83"/>
      <c r="N9" s="81"/>
      <c r="O9" s="81"/>
      <c r="P9" s="81"/>
      <c r="Q9" s="81"/>
      <c r="R9" s="81"/>
      <c r="S9" s="81"/>
      <c r="T9" s="81"/>
      <c r="U9" s="81"/>
      <c r="Z9" s="81"/>
      <c r="AA9" s="81" t="s">
        <v>522</v>
      </c>
      <c r="AB9" s="81">
        <v>48</v>
      </c>
      <c r="AC9" s="81">
        <v>15</v>
      </c>
      <c r="AD9" s="81" t="s">
        <v>440</v>
      </c>
      <c r="AE9" s="81" t="s">
        <v>441</v>
      </c>
      <c r="AF9" s="81"/>
      <c r="AG9" s="81"/>
    </row>
    <row r="10" spans="1:79" x14ac:dyDescent="0.2">
      <c r="A10" s="47" t="s">
        <v>110</v>
      </c>
      <c r="I10" s="25" t="s">
        <v>386</v>
      </c>
      <c r="J10" s="5" t="s">
        <v>2248</v>
      </c>
      <c r="K10" s="4" t="s">
        <v>237</v>
      </c>
      <c r="L10">
        <v>0.120991</v>
      </c>
      <c r="Z10" s="4">
        <v>0.29339700000000002</v>
      </c>
      <c r="AD10" s="4" t="s">
        <v>442</v>
      </c>
      <c r="AE10" s="4" t="s">
        <v>443</v>
      </c>
      <c r="AF10" s="4" t="s">
        <v>340</v>
      </c>
      <c r="AG10">
        <v>3.7983200000000002E-2</v>
      </c>
      <c r="AH10" s="117" t="s">
        <v>2065</v>
      </c>
      <c r="AI10" s="117">
        <v>1</v>
      </c>
      <c r="AJ10" s="117">
        <v>5</v>
      </c>
      <c r="AK10" s="117"/>
      <c r="AL10" s="117"/>
      <c r="AM10" s="117">
        <v>352</v>
      </c>
      <c r="AN10" s="117" t="s">
        <v>2066</v>
      </c>
      <c r="AO10" s="117" t="s">
        <v>2008</v>
      </c>
      <c r="AP10" s="117" t="s">
        <v>2008</v>
      </c>
      <c r="AQ10" s="117"/>
      <c r="AR10" s="117"/>
      <c r="AS10" s="117"/>
      <c r="AT10" s="118">
        <v>3.7983200000000002E-2</v>
      </c>
      <c r="AU10" s="118">
        <v>3.7302799999999997E-2</v>
      </c>
      <c r="AV10" s="117"/>
      <c r="AW10" s="117"/>
    </row>
    <row r="11" spans="1:79" x14ac:dyDescent="0.2">
      <c r="I11" s="25" t="s">
        <v>387</v>
      </c>
      <c r="J11" s="5" t="s">
        <v>2249</v>
      </c>
      <c r="K11" s="4" t="s">
        <v>237</v>
      </c>
      <c r="L11">
        <v>0.41964600000000002</v>
      </c>
      <c r="Z11" s="4">
        <v>0.38054199999999999</v>
      </c>
      <c r="AA11" s="4" t="s">
        <v>523</v>
      </c>
      <c r="AB11" s="4">
        <v>50</v>
      </c>
      <c r="AC11" s="4">
        <v>6</v>
      </c>
      <c r="AD11" s="4" t="s">
        <v>444</v>
      </c>
      <c r="AE11" s="4" t="s">
        <v>445</v>
      </c>
      <c r="AF11" s="4" t="s">
        <v>340</v>
      </c>
      <c r="AG11">
        <v>7.4761599999999998E-2</v>
      </c>
      <c r="AH11" s="4" t="s">
        <v>2067</v>
      </c>
      <c r="AI11" s="4">
        <v>4</v>
      </c>
      <c r="AJ11" s="4">
        <v>9</v>
      </c>
      <c r="AM11" s="4">
        <v>632</v>
      </c>
      <c r="AO11" s="4" t="s">
        <v>2008</v>
      </c>
      <c r="AP11" s="4" t="s">
        <v>2008</v>
      </c>
      <c r="AQ11" s="4" t="s">
        <v>2008</v>
      </c>
      <c r="AS11" s="4" t="s">
        <v>2008</v>
      </c>
      <c r="AT11" s="110">
        <v>7.4761599999999998E-2</v>
      </c>
      <c r="AU11" s="9">
        <v>0.331706</v>
      </c>
    </row>
    <row r="12" spans="1:79" x14ac:dyDescent="0.2">
      <c r="I12" s="25" t="s">
        <v>388</v>
      </c>
      <c r="J12" s="5" t="s">
        <v>2250</v>
      </c>
      <c r="K12" s="4" t="s">
        <v>237</v>
      </c>
      <c r="L12">
        <v>0.32848699999999997</v>
      </c>
      <c r="Z12" s="4">
        <v>0.262019</v>
      </c>
      <c r="AD12" s="4" t="s">
        <v>446</v>
      </c>
      <c r="AE12" s="4" t="s">
        <v>447</v>
      </c>
      <c r="AF12" s="4" t="s">
        <v>340</v>
      </c>
      <c r="AG12">
        <v>3.7302799999999997E-2</v>
      </c>
      <c r="AH12" s="117" t="s">
        <v>2068</v>
      </c>
      <c r="AI12" s="117">
        <v>1</v>
      </c>
      <c r="AJ12" s="117">
        <v>5</v>
      </c>
      <c r="AK12" s="117"/>
      <c r="AL12" s="117"/>
      <c r="AM12" s="117">
        <v>352</v>
      </c>
      <c r="AN12" s="117" t="s">
        <v>2066</v>
      </c>
      <c r="AO12" s="117" t="s">
        <v>2008</v>
      </c>
      <c r="AP12" s="117" t="s">
        <v>2008</v>
      </c>
      <c r="AQ12" s="117"/>
      <c r="AR12" s="117"/>
      <c r="AS12" s="117"/>
      <c r="AT12" s="118">
        <v>3.7983200000000002E-2</v>
      </c>
      <c r="AU12" s="118">
        <v>3.7302799999999997E-2</v>
      </c>
      <c r="AV12" s="117"/>
      <c r="AW12" s="117"/>
    </row>
    <row r="13" spans="1:79" x14ac:dyDescent="0.2">
      <c r="I13" s="25" t="s">
        <v>389</v>
      </c>
      <c r="J13" s="5" t="s">
        <v>2251</v>
      </c>
      <c r="K13" s="4" t="s">
        <v>237</v>
      </c>
      <c r="L13">
        <v>7.0084300000000002E-2</v>
      </c>
      <c r="Z13" s="4">
        <v>0.29339700000000002</v>
      </c>
      <c r="AD13" s="4" t="s">
        <v>448</v>
      </c>
      <c r="AE13" s="4" t="s">
        <v>449</v>
      </c>
      <c r="AF13" s="4" t="s">
        <v>340</v>
      </c>
      <c r="AG13">
        <v>5.6426200000000003E-2</v>
      </c>
      <c r="AH13" s="4" t="s">
        <v>2069</v>
      </c>
      <c r="AI13" s="4">
        <v>4</v>
      </c>
      <c r="AM13" s="4">
        <v>158</v>
      </c>
      <c r="AP13" s="4" t="s">
        <v>2008</v>
      </c>
      <c r="AT13" s="57">
        <v>5.6426200000000003E-2</v>
      </c>
    </row>
    <row r="14" spans="1:79" x14ac:dyDescent="0.2">
      <c r="I14" s="25" t="s">
        <v>390</v>
      </c>
      <c r="J14" s="5" t="s">
        <v>2252</v>
      </c>
      <c r="K14" s="4" t="s">
        <v>237</v>
      </c>
      <c r="L14">
        <v>5.9913099999999997E-2</v>
      </c>
      <c r="Z14" s="4">
        <v>0.32386599999999999</v>
      </c>
      <c r="AD14" s="4" t="s">
        <v>450</v>
      </c>
      <c r="AE14" s="4" t="s">
        <v>451</v>
      </c>
      <c r="AF14" s="4" t="s">
        <v>340</v>
      </c>
      <c r="AG14">
        <v>5.1110500000000003E-2</v>
      </c>
      <c r="AH14" s="4" t="s">
        <v>2070</v>
      </c>
      <c r="AI14" s="4">
        <v>1</v>
      </c>
      <c r="AM14" s="4">
        <v>131</v>
      </c>
      <c r="AO14" s="4" t="s">
        <v>2008</v>
      </c>
      <c r="AP14" s="4" t="s">
        <v>2008</v>
      </c>
      <c r="AT14" s="57">
        <v>5.1110500000000003E-2</v>
      </c>
    </row>
    <row r="15" spans="1:79" x14ac:dyDescent="0.2">
      <c r="I15" s="25" t="s">
        <v>391</v>
      </c>
      <c r="J15" s="5" t="s">
        <v>2253</v>
      </c>
      <c r="K15" s="4" t="s">
        <v>253</v>
      </c>
      <c r="L15">
        <v>0.24034800000000001</v>
      </c>
      <c r="AD15" s="4" t="s">
        <v>452</v>
      </c>
      <c r="AE15" s="4" t="s">
        <v>453</v>
      </c>
      <c r="AF15" s="4" t="s">
        <v>342</v>
      </c>
      <c r="AG15">
        <v>0.34013900000000002</v>
      </c>
      <c r="AH15" s="4" t="s">
        <v>2071</v>
      </c>
      <c r="AI15" s="4">
        <v>20</v>
      </c>
      <c r="AM15" s="4">
        <v>197</v>
      </c>
      <c r="AO15" s="4" t="s">
        <v>2008</v>
      </c>
      <c r="AP15" s="4" t="s">
        <v>2008</v>
      </c>
      <c r="AS15" s="4" t="s">
        <v>2008</v>
      </c>
      <c r="AT15" s="57">
        <v>0.34013900000000002</v>
      </c>
      <c r="AV15" s="110"/>
      <c r="AW15" s="110"/>
    </row>
    <row r="16" spans="1:79" x14ac:dyDescent="0.2">
      <c r="I16" s="25" t="s">
        <v>392</v>
      </c>
      <c r="J16" s="5" t="s">
        <v>2254</v>
      </c>
      <c r="K16" s="4" t="s">
        <v>520</v>
      </c>
      <c r="L16">
        <v>0.200265</v>
      </c>
      <c r="AD16" s="4" t="s">
        <v>454</v>
      </c>
      <c r="AE16" s="4" t="s">
        <v>455</v>
      </c>
      <c r="AH16" s="108"/>
      <c r="AI16" s="108"/>
      <c r="AJ16" s="108"/>
      <c r="AK16" s="108"/>
      <c r="AL16" s="108"/>
      <c r="AM16" s="108"/>
      <c r="AN16" s="108" t="s">
        <v>2072</v>
      </c>
      <c r="AO16" s="108"/>
      <c r="AP16" s="108"/>
      <c r="AQ16" s="108"/>
      <c r="AR16" s="108"/>
      <c r="AS16" s="108"/>
      <c r="AT16" s="108"/>
      <c r="AU16" s="108"/>
      <c r="AV16" s="108"/>
      <c r="AW16" s="108"/>
    </row>
    <row r="17" spans="9:49" x14ac:dyDescent="0.2">
      <c r="I17" s="25" t="s">
        <v>393</v>
      </c>
      <c r="J17" s="5" t="s">
        <v>2255</v>
      </c>
      <c r="K17" s="4" t="s">
        <v>237</v>
      </c>
      <c r="L17">
        <v>0.48508000000000001</v>
      </c>
      <c r="Z17" s="4">
        <v>0.388187</v>
      </c>
      <c r="AD17" s="4" t="s">
        <v>456</v>
      </c>
      <c r="AE17" s="4" t="s">
        <v>457</v>
      </c>
      <c r="AF17" s="4" t="s">
        <v>340</v>
      </c>
      <c r="AG17">
        <v>5.06087E-2</v>
      </c>
      <c r="AH17" s="4" t="s">
        <v>2073</v>
      </c>
      <c r="AI17" s="4">
        <v>5</v>
      </c>
      <c r="AM17" s="4">
        <v>108</v>
      </c>
      <c r="AP17" s="4" t="s">
        <v>2008</v>
      </c>
      <c r="AT17" s="57">
        <v>5.06087E-2</v>
      </c>
    </row>
    <row r="18" spans="9:49" x14ac:dyDescent="0.2">
      <c r="I18" s="25" t="s">
        <v>394</v>
      </c>
      <c r="J18" s="5" t="s">
        <v>2204</v>
      </c>
      <c r="K18" s="4" t="s">
        <v>236</v>
      </c>
      <c r="L18">
        <v>0.18706500000000001</v>
      </c>
      <c r="V18" s="4" t="s">
        <v>1990</v>
      </c>
      <c r="W18" s="4" t="s">
        <v>1984</v>
      </c>
      <c r="X18" s="4">
        <v>0.592561</v>
      </c>
      <c r="Y18" s="4">
        <v>1.1320999999999999E-2</v>
      </c>
      <c r="Z18" s="4">
        <v>0.76410599999999995</v>
      </c>
      <c r="AD18" s="4" t="s">
        <v>458</v>
      </c>
      <c r="AE18" s="4" t="s">
        <v>459</v>
      </c>
      <c r="AF18" s="4" t="s">
        <v>340</v>
      </c>
      <c r="AG18">
        <v>0.36859700000000001</v>
      </c>
      <c r="AH18" s="108"/>
      <c r="AI18" s="108"/>
      <c r="AJ18" s="108"/>
      <c r="AK18" s="108"/>
      <c r="AL18" s="108"/>
      <c r="AM18" s="108"/>
      <c r="AN18" s="108" t="s">
        <v>2009</v>
      </c>
      <c r="AO18" s="108"/>
      <c r="AP18" s="108"/>
      <c r="AQ18" s="108"/>
      <c r="AR18" s="108"/>
      <c r="AS18" s="108"/>
      <c r="AT18" s="109">
        <v>0.36859700000000001</v>
      </c>
      <c r="AU18" s="108"/>
      <c r="AV18" s="108"/>
      <c r="AW18" s="108"/>
    </row>
    <row r="19" spans="9:49" x14ac:dyDescent="0.2">
      <c r="I19" s="25" t="s">
        <v>395</v>
      </c>
      <c r="J19" s="5" t="s">
        <v>2256</v>
      </c>
      <c r="K19" s="4" t="s">
        <v>521</v>
      </c>
      <c r="L19" s="4">
        <v>0</v>
      </c>
      <c r="V19" s="4" t="s">
        <v>1989</v>
      </c>
      <c r="W19" s="4" t="s">
        <v>1984</v>
      </c>
      <c r="X19" s="4">
        <v>0.35742400000000002</v>
      </c>
      <c r="Y19" s="4">
        <v>8.2750099999999993E-3</v>
      </c>
      <c r="Z19" s="4">
        <v>1.0152399999999999</v>
      </c>
      <c r="AD19" s="4" t="s">
        <v>532</v>
      </c>
      <c r="AE19" s="4" t="s">
        <v>533</v>
      </c>
      <c r="AF19" s="4" t="s">
        <v>340</v>
      </c>
      <c r="AG19">
        <v>0.24231900000000001</v>
      </c>
      <c r="AH19" s="4" t="s">
        <v>2074</v>
      </c>
      <c r="AI19" s="4">
        <v>17</v>
      </c>
      <c r="AJ19" s="4">
        <v>4</v>
      </c>
      <c r="AM19" s="4">
        <v>570</v>
      </c>
      <c r="AP19" s="4" t="s">
        <v>2008</v>
      </c>
      <c r="AS19" s="111"/>
      <c r="AT19" s="57">
        <v>0.24231900000000001</v>
      </c>
      <c r="AU19" s="119">
        <v>5.6676400000000002E-2</v>
      </c>
      <c r="AV19" s="111"/>
    </row>
    <row r="20" spans="9:49" x14ac:dyDescent="0.2">
      <c r="K20" s="4" t="s">
        <v>238</v>
      </c>
      <c r="L20">
        <v>0.146869</v>
      </c>
      <c r="Z20" s="4">
        <v>0.100551</v>
      </c>
      <c r="AD20" s="4" t="s">
        <v>534</v>
      </c>
      <c r="AE20" s="4" t="s">
        <v>535</v>
      </c>
      <c r="AF20" s="4" t="s">
        <v>340</v>
      </c>
      <c r="AG20">
        <v>5.6823400000000001E-3</v>
      </c>
      <c r="AH20" s="4" t="s">
        <v>2075</v>
      </c>
      <c r="AI20" s="4">
        <v>0</v>
      </c>
      <c r="AM20" s="4">
        <v>24</v>
      </c>
      <c r="AT20" s="57">
        <v>5.6823400000000001E-3</v>
      </c>
      <c r="AU20" s="111"/>
      <c r="AV20" s="111"/>
    </row>
    <row r="21" spans="9:49" x14ac:dyDescent="0.2">
      <c r="I21" s="25" t="s">
        <v>396</v>
      </c>
      <c r="J21" s="5" t="s">
        <v>2205</v>
      </c>
      <c r="K21" s="4" t="s">
        <v>237</v>
      </c>
      <c r="L21">
        <v>0.17940400000000001</v>
      </c>
      <c r="Z21" s="4">
        <v>0.29642200000000002</v>
      </c>
      <c r="AD21" s="4" t="s">
        <v>460</v>
      </c>
      <c r="AE21" s="4" t="s">
        <v>461</v>
      </c>
      <c r="AF21" s="4" t="s">
        <v>340</v>
      </c>
      <c r="AG21">
        <v>4.2580600000000003E-2</v>
      </c>
      <c r="AH21" s="4" t="s">
        <v>2076</v>
      </c>
      <c r="AI21" s="4">
        <v>5</v>
      </c>
      <c r="AJ21" s="4">
        <v>3</v>
      </c>
      <c r="AM21" s="4">
        <v>254</v>
      </c>
      <c r="AP21" s="4" t="s">
        <v>2008</v>
      </c>
      <c r="AT21" s="110">
        <v>4.2580600000000003E-2</v>
      </c>
      <c r="AU21" s="9">
        <v>2.1923399999999999E-2</v>
      </c>
      <c r="AV21" s="111"/>
    </row>
    <row r="22" spans="9:49" x14ac:dyDescent="0.2">
      <c r="I22" s="25" t="s">
        <v>397</v>
      </c>
      <c r="J22" s="5" t="s">
        <v>2257</v>
      </c>
      <c r="K22" s="4" t="s">
        <v>236</v>
      </c>
      <c r="L22">
        <v>0.119603</v>
      </c>
      <c r="X22" s="92"/>
      <c r="Y22" s="92"/>
      <c r="Z22" s="4">
        <v>0.66895199999999999</v>
      </c>
      <c r="AD22" s="4" t="s">
        <v>462</v>
      </c>
      <c r="AE22" s="4" t="s">
        <v>463</v>
      </c>
      <c r="AF22" s="4" t="s">
        <v>340</v>
      </c>
      <c r="AG22">
        <v>0.169262</v>
      </c>
      <c r="AH22" s="4" t="s">
        <v>2077</v>
      </c>
      <c r="AI22" s="4">
        <v>18</v>
      </c>
      <c r="AM22" s="4">
        <v>248</v>
      </c>
      <c r="AP22" s="4" t="s">
        <v>2008</v>
      </c>
      <c r="AQ22" s="4" t="s">
        <v>2008</v>
      </c>
      <c r="AT22" s="110">
        <v>0.169262</v>
      </c>
      <c r="AU22" s="111"/>
      <c r="AV22" s="111"/>
    </row>
    <row r="23" spans="9:49" x14ac:dyDescent="0.2">
      <c r="I23" s="25" t="s">
        <v>398</v>
      </c>
      <c r="J23" s="5" t="s">
        <v>2258</v>
      </c>
      <c r="K23" s="4" t="s">
        <v>236</v>
      </c>
      <c r="L23">
        <v>0.41860999999999998</v>
      </c>
      <c r="V23" s="4" t="s">
        <v>1988</v>
      </c>
      <c r="W23" s="4" t="s">
        <v>1984</v>
      </c>
      <c r="X23" s="4">
        <v>0.34185100000000002</v>
      </c>
      <c r="Y23" s="4">
        <v>8.4281200000000007E-3</v>
      </c>
      <c r="Z23" s="4">
        <v>0.70732200000000001</v>
      </c>
      <c r="AD23" s="4" t="s">
        <v>464</v>
      </c>
      <c r="AE23" s="4" t="s">
        <v>465</v>
      </c>
      <c r="AF23" s="4" t="s">
        <v>340</v>
      </c>
      <c r="AG23">
        <v>0.24495600000000001</v>
      </c>
      <c r="AH23" s="4" t="s">
        <v>1908</v>
      </c>
      <c r="AI23" s="4">
        <v>32</v>
      </c>
      <c r="AM23" s="4">
        <v>919</v>
      </c>
      <c r="AO23" s="4" t="s">
        <v>2008</v>
      </c>
      <c r="AP23" s="4" t="s">
        <v>2008</v>
      </c>
      <c r="AQ23" s="4" t="s">
        <v>2008</v>
      </c>
      <c r="AT23" s="110">
        <v>0.24495600000000001</v>
      </c>
      <c r="AU23" s="111"/>
      <c r="AV23" s="111"/>
    </row>
    <row r="24" spans="9:49" x14ac:dyDescent="0.2">
      <c r="I24" s="25" t="s">
        <v>399</v>
      </c>
      <c r="J24" s="5" t="s">
        <v>2259</v>
      </c>
      <c r="K24" s="4" t="s">
        <v>237</v>
      </c>
      <c r="L24">
        <v>6.15623E-2</v>
      </c>
      <c r="Z24" s="4">
        <v>0.44583600000000001</v>
      </c>
      <c r="AA24" s="4" t="s">
        <v>528</v>
      </c>
      <c r="AB24" s="4">
        <v>94</v>
      </c>
      <c r="AC24" s="4">
        <v>10</v>
      </c>
      <c r="AD24" s="4" t="s">
        <v>466</v>
      </c>
      <c r="AE24" s="4" t="s">
        <v>467</v>
      </c>
      <c r="AF24" s="4" t="s">
        <v>340</v>
      </c>
      <c r="AG24">
        <v>6.0302000000000001E-2</v>
      </c>
      <c r="AH24" s="4" t="s">
        <v>2078</v>
      </c>
      <c r="AI24" s="4">
        <v>5</v>
      </c>
      <c r="AJ24" s="4">
        <v>5</v>
      </c>
      <c r="AM24" s="4">
        <v>333</v>
      </c>
      <c r="AO24" s="4" t="s">
        <v>2008</v>
      </c>
      <c r="AP24" s="4" t="s">
        <v>2008</v>
      </c>
      <c r="AT24" s="110">
        <v>6.0302000000000001E-2</v>
      </c>
      <c r="AU24" s="9">
        <v>4.35638E-2</v>
      </c>
      <c r="AV24" s="111"/>
    </row>
    <row r="25" spans="9:49" x14ac:dyDescent="0.2">
      <c r="I25" s="25" t="s">
        <v>400</v>
      </c>
      <c r="J25" s="5" t="s">
        <v>2207</v>
      </c>
      <c r="K25" s="4" t="s">
        <v>236</v>
      </c>
      <c r="L25">
        <v>0.304759</v>
      </c>
      <c r="Z25" s="4">
        <v>0.63857600000000003</v>
      </c>
      <c r="AA25" s="4" t="s">
        <v>529</v>
      </c>
      <c r="AB25" s="4">
        <v>95</v>
      </c>
      <c r="AC25" s="4">
        <v>8</v>
      </c>
      <c r="AD25" s="4" t="s">
        <v>468</v>
      </c>
      <c r="AE25" s="4" t="s">
        <v>469</v>
      </c>
      <c r="AF25" s="4" t="s">
        <v>340</v>
      </c>
      <c r="AG25">
        <v>8.8392100000000001E-2</v>
      </c>
      <c r="AH25" s="4" t="s">
        <v>2079</v>
      </c>
      <c r="AI25" s="4">
        <v>12</v>
      </c>
      <c r="AM25" s="4">
        <v>641</v>
      </c>
      <c r="AO25" s="4" t="s">
        <v>2008</v>
      </c>
      <c r="AP25" s="4" t="s">
        <v>2008</v>
      </c>
      <c r="AT25" s="110">
        <v>8.8392100000000001E-2</v>
      </c>
      <c r="AU25" s="119"/>
      <c r="AV25" s="111"/>
    </row>
    <row r="26" spans="9:49" x14ac:dyDescent="0.2">
      <c r="I26" s="25" t="s">
        <v>401</v>
      </c>
      <c r="J26" s="5" t="s">
        <v>2260</v>
      </c>
      <c r="K26" s="4" t="s">
        <v>237</v>
      </c>
      <c r="L26">
        <v>0.119603</v>
      </c>
      <c r="Z26" s="4">
        <v>0.273928</v>
      </c>
      <c r="AD26" s="4" t="s">
        <v>470</v>
      </c>
      <c r="AE26" s="4" t="s">
        <v>471</v>
      </c>
      <c r="AF26" s="4" t="s">
        <v>340</v>
      </c>
      <c r="AG26">
        <v>3.8329200000000001E-2</v>
      </c>
      <c r="AH26" s="4" t="s">
        <v>2080</v>
      </c>
      <c r="AI26" s="4">
        <v>2</v>
      </c>
      <c r="AM26" s="4">
        <v>97</v>
      </c>
      <c r="AP26" s="4" t="s">
        <v>2008</v>
      </c>
      <c r="AT26" s="110">
        <v>3.8329200000000001E-2</v>
      </c>
      <c r="AU26" s="112"/>
      <c r="AV26" s="111"/>
    </row>
    <row r="27" spans="9:49" x14ac:dyDescent="0.2">
      <c r="I27" s="25" t="s">
        <v>402</v>
      </c>
      <c r="J27" s="5" t="s">
        <v>2261</v>
      </c>
      <c r="K27" s="4" t="s">
        <v>236</v>
      </c>
      <c r="L27">
        <v>5.98015E-2</v>
      </c>
      <c r="V27" s="4" t="s">
        <v>1987</v>
      </c>
      <c r="W27" s="4" t="s">
        <v>1984</v>
      </c>
      <c r="X27" s="4">
        <v>0.45284999999999997</v>
      </c>
      <c r="Y27" s="4">
        <v>1.6202000000000001E-2</v>
      </c>
      <c r="Z27" s="4">
        <v>1.0442499999999999</v>
      </c>
      <c r="AD27" s="4" t="s">
        <v>472</v>
      </c>
      <c r="AE27" s="4" t="s">
        <v>473</v>
      </c>
      <c r="AF27" s="4" t="s">
        <v>340</v>
      </c>
      <c r="AG27">
        <v>0.52350200000000002</v>
      </c>
      <c r="AH27" s="4" t="s">
        <v>2081</v>
      </c>
      <c r="AI27" s="4">
        <v>20</v>
      </c>
      <c r="AM27" s="4">
        <v>860</v>
      </c>
      <c r="AP27" s="4" t="s">
        <v>2008</v>
      </c>
      <c r="AT27" s="57">
        <v>0.52350200000000002</v>
      </c>
      <c r="AU27" s="111"/>
      <c r="AV27" s="111"/>
    </row>
    <row r="28" spans="9:49" x14ac:dyDescent="0.2">
      <c r="I28" s="25" t="s">
        <v>403</v>
      </c>
      <c r="J28" s="5" t="s">
        <v>2262</v>
      </c>
      <c r="K28" s="4" t="s">
        <v>237</v>
      </c>
      <c r="L28">
        <v>0.119826</v>
      </c>
      <c r="Z28" s="4">
        <v>0.38410100000000003</v>
      </c>
      <c r="AD28" s="4" t="s">
        <v>474</v>
      </c>
      <c r="AE28" s="4" t="s">
        <v>475</v>
      </c>
      <c r="AF28" s="4" t="s">
        <v>340</v>
      </c>
      <c r="AG28">
        <v>4.55425E-2</v>
      </c>
      <c r="AH28" s="4" t="s">
        <v>2082</v>
      </c>
      <c r="AI28" s="4">
        <v>4</v>
      </c>
      <c r="AM28" s="4">
        <v>86</v>
      </c>
      <c r="AP28" s="4" t="s">
        <v>2008</v>
      </c>
      <c r="AT28" s="57">
        <v>4.55425E-2</v>
      </c>
      <c r="AU28" s="111"/>
      <c r="AV28" s="111"/>
    </row>
    <row r="29" spans="9:49" x14ac:dyDescent="0.2">
      <c r="I29" s="25" t="s">
        <v>404</v>
      </c>
      <c r="J29" s="5" t="s">
        <v>2263</v>
      </c>
      <c r="K29" s="4" t="s">
        <v>237</v>
      </c>
      <c r="L29">
        <v>0.18074000000000001</v>
      </c>
      <c r="Z29" s="4">
        <v>0.29813499999999998</v>
      </c>
      <c r="AD29" s="4" t="s">
        <v>476</v>
      </c>
      <c r="AE29" s="4" t="s">
        <v>477</v>
      </c>
      <c r="AF29" s="4" t="s">
        <v>340</v>
      </c>
      <c r="AG29">
        <v>4.8206300000000001E-2</v>
      </c>
      <c r="AH29" s="4" t="s">
        <v>2083</v>
      </c>
      <c r="AI29" s="4">
        <v>4</v>
      </c>
      <c r="AM29" s="4">
        <v>38</v>
      </c>
      <c r="AP29" s="4" t="s">
        <v>2008</v>
      </c>
      <c r="AT29" s="57">
        <v>4.8206300000000001E-2</v>
      </c>
      <c r="AU29" s="111"/>
      <c r="AV29" s="111"/>
    </row>
    <row r="30" spans="9:49" x14ac:dyDescent="0.2">
      <c r="I30" s="25" t="s">
        <v>405</v>
      </c>
      <c r="J30" s="5" t="s">
        <v>2264</v>
      </c>
      <c r="K30" s="4" t="s">
        <v>237</v>
      </c>
      <c r="L30">
        <v>0.33463199999999999</v>
      </c>
      <c r="Z30" s="4">
        <v>0.29588799999999998</v>
      </c>
      <c r="AD30" s="4" t="s">
        <v>478</v>
      </c>
      <c r="AE30" s="4" t="s">
        <v>479</v>
      </c>
      <c r="AF30" s="4" t="s">
        <v>340</v>
      </c>
      <c r="AG30">
        <v>3.7377100000000003E-2</v>
      </c>
      <c r="AH30" s="120" t="s">
        <v>2084</v>
      </c>
      <c r="AI30" s="120">
        <v>7</v>
      </c>
      <c r="AJ30" s="120">
        <v>1</v>
      </c>
      <c r="AK30" s="120"/>
      <c r="AL30" s="120"/>
      <c r="AM30" s="120">
        <v>461</v>
      </c>
      <c r="AN30" s="120"/>
      <c r="AO30" s="120"/>
      <c r="AP30" s="120" t="s">
        <v>2008</v>
      </c>
      <c r="AQ30" s="120"/>
      <c r="AR30" s="120"/>
      <c r="AS30" s="120"/>
      <c r="AT30" s="121">
        <v>7.5491799999999998E-2</v>
      </c>
      <c r="AU30" s="121">
        <v>3.7377100000000003E-2</v>
      </c>
      <c r="AV30" s="122"/>
      <c r="AW30" s="120"/>
    </row>
    <row r="31" spans="9:49" x14ac:dyDescent="0.2">
      <c r="I31" s="25" t="s">
        <v>406</v>
      </c>
      <c r="J31" s="5" t="s">
        <v>2212</v>
      </c>
      <c r="K31" s="4" t="s">
        <v>237</v>
      </c>
      <c r="L31">
        <v>0.55338500000000002</v>
      </c>
      <c r="Z31" s="4">
        <v>0.239423</v>
      </c>
      <c r="AD31" s="4" t="s">
        <v>480</v>
      </c>
      <c r="AE31" s="4" t="s">
        <v>481</v>
      </c>
      <c r="AF31" s="4" t="s">
        <v>340</v>
      </c>
      <c r="AG31">
        <v>2.4131099999999999E-2</v>
      </c>
      <c r="AH31" s="4" t="s">
        <v>2085</v>
      </c>
      <c r="AI31" s="4">
        <v>6</v>
      </c>
      <c r="AM31" s="4">
        <v>130</v>
      </c>
      <c r="AP31" s="4" t="s">
        <v>2008</v>
      </c>
      <c r="AT31" s="57">
        <v>2.4131099999999999E-2</v>
      </c>
      <c r="AU31" s="111"/>
      <c r="AV31" s="111"/>
    </row>
    <row r="32" spans="9:49" x14ac:dyDescent="0.2">
      <c r="I32" s="25" t="s">
        <v>407</v>
      </c>
      <c r="J32" s="5" t="s">
        <v>2265</v>
      </c>
      <c r="K32" s="4" t="s">
        <v>237</v>
      </c>
      <c r="L32">
        <v>0.18887599999999999</v>
      </c>
      <c r="Z32" s="4">
        <v>0.220971</v>
      </c>
      <c r="AD32" s="4" t="s">
        <v>482</v>
      </c>
      <c r="AE32" s="4" t="s">
        <v>483</v>
      </c>
      <c r="AF32" s="4" t="s">
        <v>340</v>
      </c>
      <c r="AG32">
        <v>3.3100600000000001E-2</v>
      </c>
      <c r="AH32" s="4" t="s">
        <v>2086</v>
      </c>
      <c r="AI32" s="4">
        <v>3</v>
      </c>
      <c r="AJ32" s="4">
        <v>2</v>
      </c>
      <c r="AM32" s="4">
        <v>299</v>
      </c>
      <c r="AO32" s="4" t="s">
        <v>2008</v>
      </c>
      <c r="AP32" s="4" t="s">
        <v>2008</v>
      </c>
      <c r="AT32" s="110">
        <v>3.3100600000000001E-2</v>
      </c>
      <c r="AU32" s="9">
        <v>3.00068E-2</v>
      </c>
      <c r="AV32" s="111"/>
    </row>
    <row r="33" spans="2:49" x14ac:dyDescent="0.2">
      <c r="I33" s="25" t="s">
        <v>408</v>
      </c>
      <c r="J33" s="5" t="s">
        <v>2266</v>
      </c>
      <c r="K33" s="4" t="s">
        <v>418</v>
      </c>
      <c r="L33" s="4">
        <v>0</v>
      </c>
      <c r="Z33" s="4">
        <v>0.31285299999999999</v>
      </c>
      <c r="AD33" s="4" t="s">
        <v>484</v>
      </c>
      <c r="AE33" s="4" t="s">
        <v>485</v>
      </c>
      <c r="AF33" s="4" t="s">
        <v>340</v>
      </c>
      <c r="AG33">
        <v>4.1391900000000002E-2</v>
      </c>
      <c r="AH33" s="108"/>
      <c r="AI33" s="108"/>
      <c r="AJ33" s="108"/>
      <c r="AK33" s="108"/>
      <c r="AL33" s="108"/>
      <c r="AM33" s="108"/>
      <c r="AN33" s="108" t="s">
        <v>2087</v>
      </c>
      <c r="AO33" s="108"/>
      <c r="AP33" s="108"/>
      <c r="AQ33" s="108"/>
      <c r="AR33" s="108"/>
      <c r="AS33" s="108"/>
      <c r="AT33" s="109">
        <v>4.1391900000000002E-2</v>
      </c>
      <c r="AU33" s="108"/>
      <c r="AV33" s="108"/>
      <c r="AW33" s="108"/>
    </row>
    <row r="34" spans="2:49" x14ac:dyDescent="0.2">
      <c r="I34" s="25" t="s">
        <v>409</v>
      </c>
      <c r="J34" s="5" t="s">
        <v>2267</v>
      </c>
      <c r="K34" s="4" t="s">
        <v>237</v>
      </c>
      <c r="L34">
        <v>6.0246500000000001E-2</v>
      </c>
      <c r="Z34" s="4">
        <v>0.163939</v>
      </c>
      <c r="AD34" s="4" t="s">
        <v>486</v>
      </c>
      <c r="AE34" s="4" t="s">
        <v>487</v>
      </c>
      <c r="AF34" s="4" t="s">
        <v>340</v>
      </c>
      <c r="AG34">
        <v>4.40534E-2</v>
      </c>
      <c r="AH34" s="4" t="s">
        <v>2088</v>
      </c>
      <c r="AI34" s="4">
        <v>8</v>
      </c>
      <c r="AM34" s="4">
        <v>183</v>
      </c>
      <c r="AP34" s="4" t="s">
        <v>2008</v>
      </c>
      <c r="AT34" s="57">
        <v>4.40534E-2</v>
      </c>
    </row>
    <row r="35" spans="2:49" x14ac:dyDescent="0.2">
      <c r="I35" s="25" t="s">
        <v>410</v>
      </c>
      <c r="J35" s="5" t="s">
        <v>2268</v>
      </c>
      <c r="K35" s="4" t="s">
        <v>236</v>
      </c>
      <c r="L35" s="4">
        <v>0</v>
      </c>
      <c r="V35" s="4" t="s">
        <v>1986</v>
      </c>
      <c r="W35" s="4" t="s">
        <v>1984</v>
      </c>
      <c r="X35" s="4">
        <v>0.58012200000000003</v>
      </c>
      <c r="Y35" s="4">
        <v>1.07075E-2</v>
      </c>
      <c r="Z35" s="4">
        <v>0.98805200000000004</v>
      </c>
      <c r="AD35" s="4" t="s">
        <v>488</v>
      </c>
      <c r="AE35" s="4" t="s">
        <v>489</v>
      </c>
      <c r="AF35" s="4" t="s">
        <v>341</v>
      </c>
      <c r="AG35">
        <v>0.24250099999999999</v>
      </c>
      <c r="AH35" s="4" t="s">
        <v>1956</v>
      </c>
      <c r="AI35" s="4">
        <v>21</v>
      </c>
      <c r="AM35" s="4">
        <v>523</v>
      </c>
      <c r="AP35" s="4" t="s">
        <v>2008</v>
      </c>
      <c r="AT35" s="57">
        <v>0.24250099999999999</v>
      </c>
    </row>
    <row r="36" spans="2:49" x14ac:dyDescent="0.2">
      <c r="B36" s="8"/>
      <c r="I36" s="25" t="s">
        <v>411</v>
      </c>
      <c r="J36" s="5" t="s">
        <v>2269</v>
      </c>
      <c r="K36" s="4" t="s">
        <v>237</v>
      </c>
      <c r="L36">
        <v>0.49602499999999999</v>
      </c>
      <c r="Z36" s="4">
        <v>0.29203699999999999</v>
      </c>
      <c r="AD36" s="4" t="s">
        <v>490</v>
      </c>
      <c r="AE36" s="4" t="s">
        <v>491</v>
      </c>
      <c r="AF36" s="4" t="s">
        <v>340</v>
      </c>
      <c r="AG36">
        <v>0.111319</v>
      </c>
      <c r="AH36" s="108"/>
      <c r="AI36" s="108"/>
      <c r="AJ36" s="108"/>
      <c r="AK36" s="108"/>
      <c r="AL36" s="108"/>
      <c r="AM36" s="108"/>
      <c r="AN36" s="108" t="s">
        <v>2009</v>
      </c>
      <c r="AO36" s="108"/>
      <c r="AP36" s="108"/>
      <c r="AQ36" s="108"/>
      <c r="AR36" s="108"/>
      <c r="AS36" s="108"/>
      <c r="AT36" s="109">
        <v>0.111319</v>
      </c>
      <c r="AU36" s="108"/>
      <c r="AV36" s="108"/>
      <c r="AW36" s="108"/>
    </row>
    <row r="37" spans="2:49" x14ac:dyDescent="0.2">
      <c r="B37" s="8"/>
      <c r="I37" s="25" t="s">
        <v>412</v>
      </c>
      <c r="J37" s="5" t="s">
        <v>2270</v>
      </c>
      <c r="K37" s="4" t="s">
        <v>237</v>
      </c>
      <c r="L37">
        <v>0.17940500000000001</v>
      </c>
      <c r="Z37" s="4">
        <v>0.193048</v>
      </c>
      <c r="AD37" s="4" t="s">
        <v>492</v>
      </c>
      <c r="AE37" s="4" t="s">
        <v>493</v>
      </c>
      <c r="AF37" s="4" t="s">
        <v>340</v>
      </c>
      <c r="AG37">
        <v>2.69679E-2</v>
      </c>
      <c r="AH37" s="117" t="s">
        <v>2089</v>
      </c>
      <c r="AI37" s="117">
        <v>8</v>
      </c>
      <c r="AJ37" s="117">
        <v>9</v>
      </c>
      <c r="AK37" s="117"/>
      <c r="AL37" s="117"/>
      <c r="AM37" s="117">
        <v>325</v>
      </c>
      <c r="AN37" s="117" t="s">
        <v>2066</v>
      </c>
      <c r="AO37" s="117"/>
      <c r="AP37" s="117" t="s">
        <v>2008</v>
      </c>
      <c r="AQ37" s="117"/>
      <c r="AR37" s="117"/>
      <c r="AS37" s="117"/>
      <c r="AT37" s="118">
        <v>2.69679E-2</v>
      </c>
      <c r="AU37" s="118">
        <v>8.9718699999999998E-2</v>
      </c>
      <c r="AV37" s="117"/>
      <c r="AW37" s="117"/>
    </row>
    <row r="38" spans="2:49" x14ac:dyDescent="0.2">
      <c r="I38" s="25" t="s">
        <v>413</v>
      </c>
      <c r="J38" s="5" t="s">
        <v>2271</v>
      </c>
      <c r="K38" s="4" t="s">
        <v>237</v>
      </c>
      <c r="L38">
        <v>0.61547099999999999</v>
      </c>
      <c r="Z38" s="4">
        <v>0.40533999999999998</v>
      </c>
      <c r="AD38" s="4" t="s">
        <v>494</v>
      </c>
      <c r="AE38" s="4" t="s">
        <v>495</v>
      </c>
      <c r="AF38" s="4" t="s">
        <v>340</v>
      </c>
      <c r="AG38">
        <v>8.9718699999999998E-2</v>
      </c>
      <c r="AH38" s="117" t="s">
        <v>2090</v>
      </c>
      <c r="AI38" s="117">
        <v>8</v>
      </c>
      <c r="AJ38" s="117">
        <v>9</v>
      </c>
      <c r="AK38" s="117"/>
      <c r="AL38" s="117"/>
      <c r="AM38" s="117">
        <v>325</v>
      </c>
      <c r="AN38" s="117" t="s">
        <v>2066</v>
      </c>
      <c r="AO38" s="117"/>
      <c r="AP38" s="117" t="s">
        <v>2008</v>
      </c>
      <c r="AQ38" s="117"/>
      <c r="AR38" s="117"/>
      <c r="AS38" s="117"/>
      <c r="AT38" s="118">
        <v>2.69679E-2</v>
      </c>
      <c r="AU38" s="118">
        <v>8.9718699999999998E-2</v>
      </c>
      <c r="AV38" s="117"/>
      <c r="AW38" s="117"/>
    </row>
    <row r="39" spans="2:49" x14ac:dyDescent="0.2">
      <c r="I39" s="25" t="s">
        <v>414</v>
      </c>
      <c r="J39" s="5" t="s">
        <v>2272</v>
      </c>
      <c r="K39" s="4" t="s">
        <v>237</v>
      </c>
      <c r="L39">
        <v>0.42519499999999999</v>
      </c>
      <c r="Z39" s="4">
        <v>0.183725</v>
      </c>
      <c r="AD39" s="4" t="s">
        <v>496</v>
      </c>
      <c r="AE39" s="4" t="s">
        <v>497</v>
      </c>
      <c r="AF39" s="4" t="s">
        <v>340</v>
      </c>
      <c r="AG39">
        <v>2.88472E-2</v>
      </c>
      <c r="AH39" s="4" t="s">
        <v>2091</v>
      </c>
      <c r="AI39" s="4">
        <v>5</v>
      </c>
      <c r="AJ39" s="4">
        <v>6</v>
      </c>
      <c r="AM39" s="4">
        <v>546</v>
      </c>
      <c r="AO39" s="4" t="s">
        <v>2008</v>
      </c>
      <c r="AP39" s="4" t="s">
        <v>2008</v>
      </c>
      <c r="AT39" s="57">
        <v>2.88472E-2</v>
      </c>
      <c r="AU39" s="57">
        <v>6.4705700000000005E-2</v>
      </c>
    </row>
    <row r="40" spans="2:49" x14ac:dyDescent="0.2">
      <c r="I40" s="25" t="s">
        <v>415</v>
      </c>
      <c r="J40" s="5" t="s">
        <v>2273</v>
      </c>
      <c r="K40" s="4" t="s">
        <v>237</v>
      </c>
      <c r="L40">
        <v>0.119603</v>
      </c>
      <c r="Z40" s="4">
        <v>0.301873</v>
      </c>
      <c r="AD40" s="4" t="s">
        <v>498</v>
      </c>
      <c r="AE40" s="4" t="s">
        <v>499</v>
      </c>
      <c r="AF40" s="4" t="s">
        <v>340</v>
      </c>
      <c r="AG40">
        <v>3.6134300000000001E-2</v>
      </c>
      <c r="AH40" s="4" t="s">
        <v>2092</v>
      </c>
      <c r="AI40" s="4">
        <v>3</v>
      </c>
      <c r="AM40" s="4">
        <v>173</v>
      </c>
      <c r="AP40" s="4" t="s">
        <v>2008</v>
      </c>
      <c r="AT40" s="57">
        <v>3.6134300000000001E-2</v>
      </c>
    </row>
    <row r="41" spans="2:49" x14ac:dyDescent="0.2">
      <c r="I41" s="25" t="s">
        <v>416</v>
      </c>
      <c r="J41" s="5" t="s">
        <v>2274</v>
      </c>
      <c r="K41" s="4" t="s">
        <v>237</v>
      </c>
      <c r="L41">
        <v>0.23838500000000001</v>
      </c>
      <c r="Z41" s="4">
        <v>0.27723799999999998</v>
      </c>
      <c r="AD41" s="4" t="s">
        <v>500</v>
      </c>
      <c r="AE41" s="4" t="s">
        <v>501</v>
      </c>
      <c r="AF41" s="4" t="s">
        <v>340</v>
      </c>
      <c r="AG41">
        <v>3.0102899999999998E-2</v>
      </c>
      <c r="AH41" s="120" t="s">
        <v>2093</v>
      </c>
      <c r="AI41" s="120">
        <v>1</v>
      </c>
      <c r="AJ41" s="120">
        <v>5</v>
      </c>
      <c r="AK41" s="123">
        <v>4</v>
      </c>
      <c r="AL41" s="123">
        <v>3</v>
      </c>
      <c r="AM41" s="120">
        <v>533</v>
      </c>
      <c r="AN41" s="120"/>
      <c r="AO41" s="120"/>
      <c r="AP41" s="120" t="s">
        <v>2008</v>
      </c>
      <c r="AQ41" s="120"/>
      <c r="AR41" s="120"/>
      <c r="AS41" s="120"/>
      <c r="AT41" s="124">
        <v>2.21627E-2</v>
      </c>
      <c r="AU41" s="125">
        <v>2.9886200000000002E-2</v>
      </c>
      <c r="AV41" s="125">
        <v>2.4400100000000001E-2</v>
      </c>
      <c r="AW41" s="126">
        <v>3.0102899999999998E-2</v>
      </c>
    </row>
    <row r="42" spans="2:49" x14ac:dyDescent="0.2">
      <c r="I42" s="25" t="s">
        <v>417</v>
      </c>
      <c r="J42" s="5" t="s">
        <v>2228</v>
      </c>
      <c r="K42" s="4" t="s">
        <v>237</v>
      </c>
      <c r="L42">
        <v>0.123666</v>
      </c>
      <c r="Z42" s="4">
        <v>0.26450800000000002</v>
      </c>
      <c r="AD42" s="4" t="s">
        <v>502</v>
      </c>
      <c r="AE42" s="4" t="s">
        <v>503</v>
      </c>
      <c r="AF42" s="4" t="s">
        <v>340</v>
      </c>
      <c r="AG42">
        <v>4.8823900000000003E-2</v>
      </c>
      <c r="AH42" s="4" t="s">
        <v>2094</v>
      </c>
      <c r="AI42" s="4">
        <v>10</v>
      </c>
      <c r="AM42" s="4">
        <v>146</v>
      </c>
      <c r="AP42" s="4" t="s">
        <v>2008</v>
      </c>
      <c r="AT42" s="57">
        <v>4.8823900000000003E-2</v>
      </c>
    </row>
    <row r="43" spans="2:49" x14ac:dyDescent="0.2">
      <c r="I43" s="25" t="s">
        <v>419</v>
      </c>
      <c r="J43" s="5" t="s">
        <v>2275</v>
      </c>
      <c r="K43" s="4" t="s">
        <v>236</v>
      </c>
      <c r="L43">
        <v>0.14135500000000001</v>
      </c>
      <c r="V43" s="4" t="s">
        <v>1985</v>
      </c>
      <c r="W43" s="4" t="s">
        <v>1984</v>
      </c>
      <c r="X43" s="4">
        <v>0.337196</v>
      </c>
      <c r="Y43" s="4">
        <v>7.3357500000000003E-3</v>
      </c>
      <c r="Z43" s="4">
        <v>1.10625</v>
      </c>
      <c r="AD43" s="4" t="s">
        <v>504</v>
      </c>
      <c r="AE43" s="4" t="s">
        <v>505</v>
      </c>
      <c r="AF43" s="4" t="s">
        <v>341</v>
      </c>
      <c r="AG43">
        <v>0.40156599999999998</v>
      </c>
      <c r="AH43" s="4" t="s">
        <v>2095</v>
      </c>
      <c r="AI43" s="4">
        <v>37</v>
      </c>
      <c r="AM43" s="4">
        <v>1131</v>
      </c>
      <c r="AO43" s="4" t="s">
        <v>2008</v>
      </c>
      <c r="AP43" s="4" t="s">
        <v>2008</v>
      </c>
      <c r="AQ43" s="4" t="s">
        <v>2008</v>
      </c>
      <c r="AT43" s="57">
        <v>0.40156599999999998</v>
      </c>
    </row>
    <row r="44" spans="2:49" x14ac:dyDescent="0.2">
      <c r="I44" s="25" t="s">
        <v>420</v>
      </c>
      <c r="J44" s="5" t="s">
        <v>2276</v>
      </c>
      <c r="K44" s="4" t="s">
        <v>521</v>
      </c>
      <c r="L44" s="4">
        <v>0</v>
      </c>
      <c r="Z44" s="4">
        <v>0.66302399999999995</v>
      </c>
      <c r="AA44" s="4" t="s">
        <v>531</v>
      </c>
      <c r="AB44" s="4">
        <v>163</v>
      </c>
      <c r="AC44" s="4">
        <v>8</v>
      </c>
      <c r="AD44" s="4" t="s">
        <v>516</v>
      </c>
      <c r="AE44" s="4" t="s">
        <v>517</v>
      </c>
      <c r="AF44" s="4" t="s">
        <v>340</v>
      </c>
      <c r="AG44">
        <v>0.16406499999999999</v>
      </c>
      <c r="AH44" s="108"/>
      <c r="AI44" s="108"/>
      <c r="AJ44" s="108"/>
      <c r="AK44" s="108"/>
      <c r="AL44" s="108"/>
      <c r="AM44" s="108"/>
      <c r="AN44" s="108" t="s">
        <v>2087</v>
      </c>
      <c r="AO44" s="108"/>
      <c r="AP44" s="108"/>
      <c r="AQ44" s="108"/>
      <c r="AR44" s="108"/>
      <c r="AS44" s="108"/>
      <c r="AT44" s="109">
        <v>0.16406499999999999</v>
      </c>
      <c r="AU44" s="108"/>
      <c r="AV44" s="108"/>
      <c r="AW44" s="108"/>
    </row>
    <row r="45" spans="2:49" x14ac:dyDescent="0.2">
      <c r="K45" s="4" t="s">
        <v>238</v>
      </c>
      <c r="L45">
        <v>0.38718599999999997</v>
      </c>
      <c r="Z45" s="4">
        <v>0.456596</v>
      </c>
      <c r="AD45" s="4" t="s">
        <v>518</v>
      </c>
      <c r="AE45" s="4" t="s">
        <v>519</v>
      </c>
      <c r="AF45" s="4" t="s">
        <v>340</v>
      </c>
      <c r="AG45">
        <v>6.8277000000000004E-2</v>
      </c>
      <c r="AH45" s="4" t="s">
        <v>2096</v>
      </c>
      <c r="AI45" s="4">
        <v>6</v>
      </c>
      <c r="AJ45" s="4">
        <v>2</v>
      </c>
      <c r="AM45" s="4">
        <v>245</v>
      </c>
      <c r="AP45" s="4" t="s">
        <v>2008</v>
      </c>
      <c r="AT45" s="57">
        <v>6.8277000000000004E-2</v>
      </c>
      <c r="AU45" s="57">
        <v>1.2638E-2</v>
      </c>
    </row>
    <row r="46" spans="2:49" x14ac:dyDescent="0.2">
      <c r="I46" s="25" t="s">
        <v>421</v>
      </c>
      <c r="J46" s="5" t="s">
        <v>2277</v>
      </c>
      <c r="K46" s="4" t="s">
        <v>237</v>
      </c>
      <c r="L46">
        <v>0.61962300000000003</v>
      </c>
      <c r="Z46" s="4">
        <v>0.29174099999999997</v>
      </c>
      <c r="AD46" s="4" t="s">
        <v>506</v>
      </c>
      <c r="AE46" s="4" t="s">
        <v>507</v>
      </c>
      <c r="AF46" s="4" t="s">
        <v>340</v>
      </c>
      <c r="AG46">
        <v>2.4036399999999999E-2</v>
      </c>
      <c r="AH46" s="4" t="s">
        <v>2097</v>
      </c>
      <c r="AI46" s="4">
        <v>3</v>
      </c>
      <c r="AM46" s="4">
        <v>23</v>
      </c>
      <c r="AT46" s="57">
        <v>2.4036399999999999E-2</v>
      </c>
    </row>
    <row r="47" spans="2:49" x14ac:dyDescent="0.2">
      <c r="I47" s="25" t="s">
        <v>422</v>
      </c>
      <c r="J47" s="5" t="s">
        <v>2278</v>
      </c>
      <c r="K47" s="4" t="s">
        <v>237</v>
      </c>
      <c r="L47">
        <v>0.32056400000000002</v>
      </c>
      <c r="Z47" s="4">
        <v>0.25729299999999999</v>
      </c>
      <c r="AD47" s="4" t="s">
        <v>508</v>
      </c>
      <c r="AE47" s="4" t="s">
        <v>509</v>
      </c>
      <c r="AF47" s="4" t="s">
        <v>340</v>
      </c>
      <c r="AG47">
        <v>6.1861699999999999E-2</v>
      </c>
      <c r="AH47" s="4" t="s">
        <v>2098</v>
      </c>
      <c r="AI47" s="4">
        <v>9</v>
      </c>
      <c r="AM47" s="4">
        <v>132</v>
      </c>
      <c r="AO47" s="4" t="s">
        <v>2008</v>
      </c>
      <c r="AP47" s="4" t="s">
        <v>2008</v>
      </c>
      <c r="AT47" s="57">
        <v>6.1861699999999999E-2</v>
      </c>
    </row>
    <row r="48" spans="2:49" x14ac:dyDescent="0.2">
      <c r="I48" s="25" t="s">
        <v>423</v>
      </c>
      <c r="J48" s="5" t="s">
        <v>2279</v>
      </c>
      <c r="K48" s="4" t="s">
        <v>237</v>
      </c>
      <c r="L48">
        <v>0.91065399999999996</v>
      </c>
      <c r="V48" s="4" t="s">
        <v>1983</v>
      </c>
      <c r="W48" s="4" t="s">
        <v>1984</v>
      </c>
      <c r="X48" s="4">
        <v>0.38645600000000002</v>
      </c>
      <c r="Y48" s="4">
        <v>7.0820600000000003E-3</v>
      </c>
      <c r="Z48" s="4">
        <v>0.49976500000000001</v>
      </c>
      <c r="AD48" s="4" t="s">
        <v>510</v>
      </c>
      <c r="AE48" s="4" t="s">
        <v>511</v>
      </c>
      <c r="AF48" s="4" t="s">
        <v>340</v>
      </c>
      <c r="AG48">
        <v>0.111813</v>
      </c>
      <c r="AH48" s="4" t="s">
        <v>2099</v>
      </c>
      <c r="AI48" s="4">
        <v>17</v>
      </c>
      <c r="AJ48" s="4">
        <v>6</v>
      </c>
      <c r="AM48" s="4">
        <v>1192</v>
      </c>
      <c r="AO48" s="4" t="s">
        <v>2008</v>
      </c>
      <c r="AP48" s="4" t="s">
        <v>2008</v>
      </c>
      <c r="AT48" s="110">
        <v>0.111813</v>
      </c>
      <c r="AU48" s="9">
        <v>0.13949400000000001</v>
      </c>
    </row>
    <row r="49" spans="9:46" x14ac:dyDescent="0.2">
      <c r="I49" s="25" t="s">
        <v>424</v>
      </c>
      <c r="J49" s="5" t="s">
        <v>2280</v>
      </c>
      <c r="K49" s="4" t="s">
        <v>237</v>
      </c>
      <c r="L49">
        <v>0.47926299999999999</v>
      </c>
      <c r="Z49" s="4">
        <v>0.31694299999999997</v>
      </c>
      <c r="AD49" s="4" t="s">
        <v>512</v>
      </c>
      <c r="AE49" s="4" t="s">
        <v>513</v>
      </c>
      <c r="AF49" s="4" t="s">
        <v>340</v>
      </c>
      <c r="AG49">
        <v>4.41234E-2</v>
      </c>
      <c r="AH49" s="4" t="s">
        <v>2100</v>
      </c>
      <c r="AI49" s="4">
        <v>7</v>
      </c>
      <c r="AM49" s="4">
        <v>89</v>
      </c>
      <c r="AO49" s="4" t="s">
        <v>2008</v>
      </c>
      <c r="AT49" s="57">
        <v>4.41234E-2</v>
      </c>
    </row>
    <row r="50" spans="9:46" x14ac:dyDescent="0.2">
      <c r="I50" s="79" t="s">
        <v>425</v>
      </c>
      <c r="J50" s="80">
        <v>204</v>
      </c>
      <c r="K50" s="81" t="s">
        <v>349</v>
      </c>
      <c r="L50" s="81"/>
      <c r="M50" s="81"/>
      <c r="N50" s="81"/>
      <c r="O50" s="81"/>
      <c r="P50" s="81"/>
      <c r="Q50" s="81"/>
      <c r="R50" s="81"/>
      <c r="S50" s="81"/>
      <c r="T50" s="81"/>
      <c r="U50" s="81"/>
      <c r="Z50" s="81"/>
      <c r="AA50" s="81"/>
      <c r="AB50" s="81"/>
      <c r="AC50" s="81"/>
      <c r="AD50" s="81" t="s">
        <v>514</v>
      </c>
      <c r="AE50" s="81" t="s">
        <v>515</v>
      </c>
      <c r="AF50" s="81"/>
      <c r="AG50" s="81"/>
    </row>
    <row r="51" spans="9:46" x14ac:dyDescent="0.2">
      <c r="K51" s="82" t="s">
        <v>376</v>
      </c>
      <c r="L51" s="4">
        <f>SUM(L4:L50)</f>
        <v>11.962679699999997</v>
      </c>
    </row>
  </sheetData>
  <pageMargins left="0.75" right="0.75" top="1" bottom="1" header="0.5" footer="0.5"/>
  <pageSetup orientation="portrait" horizontalDpi="4294967295" verticalDpi="3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K59"/>
  <sheetViews>
    <sheetView topLeftCell="C1" zoomScale="90" zoomScaleNormal="90" workbookViewId="0">
      <selection activeCell="X23" sqref="X23"/>
    </sheetView>
  </sheetViews>
  <sheetFormatPr defaultColWidth="10.7109375" defaultRowHeight="12.75" x14ac:dyDescent="0.2"/>
  <cols>
    <col min="1" max="1" width="17.140625" style="4" customWidth="1"/>
    <col min="2" max="2" width="9.7109375" style="4" bestFit="1" customWidth="1"/>
    <col min="3" max="3" width="9.140625" style="4" bestFit="1" customWidth="1"/>
    <col min="4" max="4" width="10.7109375" style="5" customWidth="1"/>
    <col min="5" max="5" width="9.5703125" style="5" bestFit="1" customWidth="1"/>
    <col min="6" max="6" width="7.5703125" style="5" bestFit="1" customWidth="1"/>
    <col min="7" max="7" width="8.140625" style="5" hidden="1" customWidth="1"/>
    <col min="8" max="8" width="12.140625" style="5" hidden="1" customWidth="1"/>
    <col min="9" max="9" width="10" style="25" bestFit="1" customWidth="1"/>
    <col min="10" max="10" width="8.28515625" style="136" bestFit="1" customWidth="1"/>
    <col min="11" max="11" width="8.7109375" style="4" bestFit="1" customWidth="1"/>
    <col min="12" max="12" width="9.5703125" style="4" bestFit="1" customWidth="1"/>
    <col min="13" max="13" width="9.7109375" style="4" hidden="1" customWidth="1"/>
    <col min="14" max="14" width="7.85546875" style="4" hidden="1" customWidth="1"/>
    <col min="15" max="15" width="11.140625" style="4" hidden="1" customWidth="1"/>
    <col min="16" max="16" width="10.140625" style="4" hidden="1" customWidth="1"/>
    <col min="17" max="17" width="5.7109375" style="4" hidden="1" customWidth="1"/>
    <col min="18" max="18" width="10.7109375" style="4" hidden="1" customWidth="1"/>
    <col min="19" max="19" width="9.140625" style="4" hidden="1" customWidth="1"/>
    <col min="20" max="20" width="8.28515625" style="4" hidden="1" customWidth="1"/>
    <col min="21" max="21" width="7" style="4" hidden="1" customWidth="1"/>
    <col min="22" max="22" width="11.28515625" style="4" customWidth="1"/>
    <col min="23" max="23" width="7" style="4" customWidth="1"/>
    <col min="24" max="24" width="8.42578125" style="4" customWidth="1"/>
    <col min="25" max="25" width="10.140625" style="4" customWidth="1"/>
    <col min="26" max="26" width="12.42578125" style="4" customWidth="1"/>
    <col min="27" max="27" width="8.85546875" style="4" customWidth="1"/>
    <col min="28" max="28" width="8.85546875" style="4" bestFit="1" customWidth="1"/>
    <col min="29" max="29" width="8.7109375" style="4" bestFit="1" customWidth="1"/>
    <col min="30" max="30" width="13" style="4" bestFit="1" customWidth="1"/>
    <col min="31" max="31" width="12.7109375" style="4" bestFit="1" customWidth="1"/>
    <col min="32" max="32" width="8.85546875" style="4" bestFit="1" customWidth="1"/>
    <col min="33" max="33" width="9.7109375" style="4" bestFit="1" customWidth="1"/>
    <col min="34" max="34" width="11.28515625" style="5" customWidth="1"/>
    <col min="35" max="35" width="6" style="5" bestFit="1" customWidth="1"/>
    <col min="36" max="36" width="6.85546875" style="5" bestFit="1" customWidth="1"/>
    <col min="37" max="37" width="7.5703125" style="5" bestFit="1" customWidth="1"/>
    <col min="38" max="38" width="11.7109375" style="5" bestFit="1" customWidth="1"/>
    <col min="39" max="39" width="7.140625" style="5" bestFit="1" customWidth="1"/>
    <col min="40" max="40" width="9.7109375" style="5" bestFit="1" customWidth="1"/>
    <col min="41" max="41" width="10.28515625" style="5" bestFit="1" customWidth="1"/>
    <col min="42" max="42" width="9.85546875" style="5" bestFit="1" customWidth="1"/>
    <col min="43" max="43" width="9.42578125" style="5" bestFit="1" customWidth="1"/>
    <col min="44" max="44" width="9.5703125" style="5" bestFit="1" customWidth="1"/>
    <col min="45" max="45" width="10.7109375" style="5" bestFit="1" customWidth="1"/>
    <col min="46" max="46" width="11.140625" style="5" bestFit="1" customWidth="1"/>
    <col min="47" max="47" width="7.7109375" style="5" bestFit="1" customWidth="1"/>
    <col min="48" max="48" width="8.5703125" style="5" bestFit="1" customWidth="1"/>
    <col min="49" max="49" width="8.7109375" style="5" bestFit="1" customWidth="1"/>
    <col min="50" max="50" width="11.28515625" style="5" bestFit="1" customWidth="1"/>
    <col min="51" max="51" width="7" style="5" bestFit="1" customWidth="1"/>
    <col min="52" max="52" width="10.28515625" style="5" bestFit="1" customWidth="1"/>
    <col min="53" max="53" width="7.42578125" style="5" bestFit="1" customWidth="1"/>
    <col min="54" max="54" width="14.28515625" style="5" bestFit="1" customWidth="1"/>
    <col min="55" max="55" width="8.7109375" style="5" bestFit="1" customWidth="1"/>
    <col min="56" max="56" width="6.28515625" style="5" bestFit="1" customWidth="1"/>
    <col min="57" max="57" width="11.7109375" style="5" bestFit="1" customWidth="1"/>
    <col min="58" max="58" width="8.28515625" style="5" bestFit="1" customWidth="1"/>
    <col min="59" max="59" width="8.85546875" style="5" bestFit="1" customWidth="1"/>
    <col min="60" max="60" width="7.28515625" style="5" bestFit="1" customWidth="1"/>
    <col min="61" max="61" width="12.7109375" style="5" bestFit="1" customWidth="1"/>
    <col min="62" max="62" width="10.5703125" style="5" bestFit="1" customWidth="1"/>
    <col min="63" max="63" width="9.85546875" style="5" bestFit="1" customWidth="1"/>
    <col min="64" max="16384" width="10.7109375" style="5"/>
  </cols>
  <sheetData>
    <row r="1" spans="1:63" s="43" customFormat="1" ht="23.25" customHeight="1" x14ac:dyDescent="0.2">
      <c r="A1" s="43" t="s">
        <v>14</v>
      </c>
      <c r="B1" s="43" t="s">
        <v>34</v>
      </c>
      <c r="C1" s="43" t="s">
        <v>32</v>
      </c>
      <c r="D1" s="43" t="s">
        <v>36</v>
      </c>
      <c r="E1" s="43" t="s">
        <v>35</v>
      </c>
      <c r="F1" s="43" t="s">
        <v>33</v>
      </c>
      <c r="G1" s="43" t="s">
        <v>63</v>
      </c>
      <c r="H1" s="43" t="s">
        <v>64</v>
      </c>
      <c r="I1" s="45" t="s">
        <v>65</v>
      </c>
      <c r="J1" s="135" t="s">
        <v>46</v>
      </c>
      <c r="K1" s="43" t="s">
        <v>47</v>
      </c>
      <c r="L1" s="46" t="s">
        <v>56</v>
      </c>
      <c r="M1" s="46" t="s">
        <v>57</v>
      </c>
      <c r="N1" s="43" t="s">
        <v>58</v>
      </c>
      <c r="O1" s="43" t="s">
        <v>59</v>
      </c>
      <c r="P1" s="43" t="s">
        <v>122</v>
      </c>
      <c r="Q1" s="48" t="s">
        <v>123</v>
      </c>
      <c r="R1" s="48" t="s">
        <v>124</v>
      </c>
      <c r="S1" s="48" t="s">
        <v>125</v>
      </c>
      <c r="T1" s="48" t="s">
        <v>126</v>
      </c>
      <c r="U1" s="48" t="s">
        <v>127</v>
      </c>
      <c r="V1" s="43" t="s">
        <v>122</v>
      </c>
      <c r="W1" s="48" t="s">
        <v>1976</v>
      </c>
      <c r="X1" s="48" t="s">
        <v>2420</v>
      </c>
      <c r="Y1" s="48" t="s">
        <v>2421</v>
      </c>
      <c r="Z1" s="43" t="s">
        <v>163</v>
      </c>
      <c r="AA1" s="43" t="s">
        <v>48</v>
      </c>
      <c r="AB1" s="43" t="s">
        <v>49</v>
      </c>
      <c r="AC1" s="43" t="s">
        <v>50</v>
      </c>
      <c r="AD1" s="43" t="s">
        <v>108</v>
      </c>
      <c r="AE1" s="43" t="s">
        <v>109</v>
      </c>
      <c r="AF1" s="43" t="s">
        <v>60</v>
      </c>
      <c r="AG1" s="43" t="s">
        <v>107</v>
      </c>
      <c r="AH1" s="43" t="s">
        <v>39</v>
      </c>
      <c r="AI1" s="43" t="s">
        <v>70</v>
      </c>
      <c r="AJ1" s="43" t="s">
        <v>40</v>
      </c>
      <c r="AK1" s="43" t="s">
        <v>62</v>
      </c>
      <c r="AL1" s="43" t="s">
        <v>61</v>
      </c>
      <c r="AM1" s="43" t="s">
        <v>66</v>
      </c>
      <c r="AN1" s="43" t="s">
        <v>67</v>
      </c>
      <c r="AO1" s="43" t="s">
        <v>68</v>
      </c>
      <c r="AP1" s="43" t="s">
        <v>69</v>
      </c>
      <c r="AQ1" s="43" t="s">
        <v>71</v>
      </c>
      <c r="AR1" s="43" t="s">
        <v>43</v>
      </c>
      <c r="AS1" s="43" t="s">
        <v>41</v>
      </c>
      <c r="AT1" s="43" t="s">
        <v>42</v>
      </c>
      <c r="AU1" s="43" t="s">
        <v>100</v>
      </c>
      <c r="AV1" s="43" t="s">
        <v>101</v>
      </c>
      <c r="AW1" s="43" t="s">
        <v>102</v>
      </c>
      <c r="AX1" s="43" t="s">
        <v>103</v>
      </c>
      <c r="AY1" s="43" t="s">
        <v>72</v>
      </c>
      <c r="AZ1" s="43" t="s">
        <v>74</v>
      </c>
      <c r="BA1" s="43" t="s">
        <v>117</v>
      </c>
      <c r="BB1" s="43" t="s">
        <v>118</v>
      </c>
      <c r="BC1" s="43" t="s">
        <v>73</v>
      </c>
      <c r="BD1" s="43" t="s">
        <v>27</v>
      </c>
      <c r="BE1" s="43" t="s">
        <v>75</v>
      </c>
      <c r="BF1" s="43" t="s">
        <v>119</v>
      </c>
      <c r="BG1" s="43" t="s">
        <v>44</v>
      </c>
      <c r="BH1" s="43" t="s">
        <v>28</v>
      </c>
      <c r="BI1" s="43" t="s">
        <v>120</v>
      </c>
      <c r="BJ1" s="43" t="s">
        <v>121</v>
      </c>
      <c r="BK1" s="43" t="s">
        <v>45</v>
      </c>
    </row>
    <row r="2" spans="1:63" x14ac:dyDescent="0.2">
      <c r="A2" s="6" t="s">
        <v>536</v>
      </c>
      <c r="B2" s="4">
        <v>3</v>
      </c>
      <c r="C2" s="4" t="s">
        <v>11</v>
      </c>
      <c r="D2" s="5" t="s">
        <v>707</v>
      </c>
      <c r="E2" s="5">
        <v>181</v>
      </c>
      <c r="F2" s="5">
        <v>6</v>
      </c>
      <c r="I2" s="25" t="s">
        <v>537</v>
      </c>
      <c r="J2" s="136" t="s">
        <v>2281</v>
      </c>
      <c r="K2" s="4" t="s">
        <v>237</v>
      </c>
      <c r="L2">
        <v>0.30525400000000003</v>
      </c>
      <c r="Z2" s="4">
        <v>0.39152300000000001</v>
      </c>
      <c r="AD2" s="4" t="s">
        <v>585</v>
      </c>
      <c r="AE2" s="4" t="s">
        <v>586</v>
      </c>
      <c r="AF2" s="4" t="s">
        <v>340</v>
      </c>
      <c r="AG2">
        <v>3.3872100000000002E-2</v>
      </c>
      <c r="AH2" s="57"/>
    </row>
    <row r="3" spans="1:63" ht="12.75" customHeight="1" x14ac:dyDescent="0.2">
      <c r="A3" s="6" t="s">
        <v>205</v>
      </c>
      <c r="B3" s="4">
        <v>190</v>
      </c>
      <c r="C3" s="4" t="s">
        <v>52</v>
      </c>
      <c r="D3" s="5" t="s">
        <v>709</v>
      </c>
      <c r="E3" s="5">
        <v>161</v>
      </c>
      <c r="F3" s="5">
        <v>4</v>
      </c>
      <c r="I3" s="25" t="s">
        <v>538</v>
      </c>
      <c r="J3" s="136" t="s">
        <v>2282</v>
      </c>
      <c r="K3" s="4" t="s">
        <v>237</v>
      </c>
      <c r="L3">
        <v>0.124364</v>
      </c>
      <c r="Z3" s="4">
        <v>0.42132599999999998</v>
      </c>
      <c r="AD3" s="4" t="s">
        <v>587</v>
      </c>
      <c r="AE3" s="4" t="s">
        <v>588</v>
      </c>
      <c r="AF3" s="4" t="s">
        <v>340</v>
      </c>
      <c r="AG3">
        <v>5.1000200000000002E-2</v>
      </c>
      <c r="AH3" s="57"/>
    </row>
    <row r="4" spans="1:63" x14ac:dyDescent="0.2">
      <c r="A4" s="6" t="s">
        <v>168</v>
      </c>
      <c r="C4" s="4" t="s">
        <v>53</v>
      </c>
      <c r="D4" s="5" t="s">
        <v>710</v>
      </c>
      <c r="E4" s="5">
        <v>140</v>
      </c>
      <c r="F4" s="5">
        <v>9</v>
      </c>
      <c r="I4" s="25" t="s">
        <v>539</v>
      </c>
      <c r="J4" s="136" t="s">
        <v>2283</v>
      </c>
      <c r="K4" s="4" t="s">
        <v>237</v>
      </c>
      <c r="L4">
        <v>0.52437</v>
      </c>
      <c r="Z4" s="4">
        <v>0.31209799999999999</v>
      </c>
      <c r="AD4" s="4" t="s">
        <v>589</v>
      </c>
      <c r="AE4" s="4" t="s">
        <v>590</v>
      </c>
      <c r="AF4" s="4" t="s">
        <v>340</v>
      </c>
      <c r="AG4">
        <v>5.2332900000000002E-2</v>
      </c>
      <c r="AH4" s="57"/>
    </row>
    <row r="5" spans="1:63" x14ac:dyDescent="0.2">
      <c r="A5" s="24">
        <v>39595</v>
      </c>
      <c r="C5" s="4" t="s">
        <v>54</v>
      </c>
      <c r="I5" s="25" t="s">
        <v>540</v>
      </c>
      <c r="J5" s="136" t="s">
        <v>2284</v>
      </c>
      <c r="K5" s="4" t="s">
        <v>237</v>
      </c>
      <c r="L5">
        <v>6.0338599999999999E-2</v>
      </c>
      <c r="Z5" s="4">
        <v>0.34698000000000001</v>
      </c>
      <c r="AD5" s="4" t="s">
        <v>591</v>
      </c>
      <c r="AE5" s="4" t="s">
        <v>592</v>
      </c>
      <c r="AF5" s="4" t="s">
        <v>340</v>
      </c>
      <c r="AG5">
        <v>3.3744700000000002E-2</v>
      </c>
      <c r="AH5" s="57"/>
    </row>
    <row r="6" spans="1:63" x14ac:dyDescent="0.2">
      <c r="A6" s="6" t="s">
        <v>166</v>
      </c>
      <c r="C6" s="4" t="s">
        <v>55</v>
      </c>
      <c r="I6" s="25" t="s">
        <v>541</v>
      </c>
      <c r="J6" s="136" t="s">
        <v>2285</v>
      </c>
      <c r="K6" s="4" t="s">
        <v>237</v>
      </c>
      <c r="L6">
        <v>0.18243599999999999</v>
      </c>
      <c r="Z6" s="4">
        <v>0.26765699999999998</v>
      </c>
      <c r="AD6" s="4" t="s">
        <v>593</v>
      </c>
      <c r="AE6" s="4" t="s">
        <v>594</v>
      </c>
      <c r="AF6" s="4" t="s">
        <v>340</v>
      </c>
      <c r="AG6">
        <v>6.3648899999999994E-2</v>
      </c>
      <c r="AH6" s="57"/>
    </row>
    <row r="7" spans="1:63" x14ac:dyDescent="0.2">
      <c r="A7" s="4" t="s">
        <v>26</v>
      </c>
      <c r="I7" s="25" t="s">
        <v>542</v>
      </c>
      <c r="J7" s="136" t="s">
        <v>2286</v>
      </c>
      <c r="K7" s="4" t="s">
        <v>237</v>
      </c>
      <c r="L7">
        <v>0.41899599999999998</v>
      </c>
      <c r="Z7" s="4">
        <v>0.37574299999999999</v>
      </c>
      <c r="AD7" s="4" t="s">
        <v>595</v>
      </c>
      <c r="AE7" s="4" t="s">
        <v>596</v>
      </c>
      <c r="AF7" s="4" t="s">
        <v>340</v>
      </c>
      <c r="AG7">
        <v>2.7985699999999999E-2</v>
      </c>
      <c r="AH7" s="57"/>
    </row>
    <row r="8" spans="1:63" x14ac:dyDescent="0.2">
      <c r="A8" s="4" t="s">
        <v>973</v>
      </c>
      <c r="I8" s="25" t="s">
        <v>543</v>
      </c>
      <c r="J8" s="136" t="s">
        <v>2287</v>
      </c>
      <c r="K8" s="4" t="s">
        <v>237</v>
      </c>
      <c r="L8">
        <v>6.0472100000000001E-2</v>
      </c>
      <c r="Z8" s="4">
        <v>0.37805299999999997</v>
      </c>
      <c r="AD8" s="4" t="s">
        <v>597</v>
      </c>
      <c r="AE8" s="4" t="s">
        <v>598</v>
      </c>
      <c r="AF8" s="4" t="s">
        <v>340</v>
      </c>
      <c r="AG8">
        <v>7.8438099999999997E-2</v>
      </c>
      <c r="AH8" s="57"/>
    </row>
    <row r="9" spans="1:63" x14ac:dyDescent="0.2">
      <c r="A9" s="4" t="s">
        <v>2187</v>
      </c>
      <c r="I9" s="25" t="s">
        <v>544</v>
      </c>
      <c r="J9" s="136" t="s">
        <v>2288</v>
      </c>
      <c r="K9" s="4" t="s">
        <v>237</v>
      </c>
      <c r="L9" s="4">
        <v>0</v>
      </c>
      <c r="M9" s="38"/>
      <c r="Z9" s="4">
        <v>0.46221499999999999</v>
      </c>
      <c r="AA9" s="4" t="s">
        <v>717</v>
      </c>
      <c r="AB9" s="4">
        <v>31</v>
      </c>
      <c r="AC9" s="4">
        <v>8</v>
      </c>
      <c r="AD9" s="4" t="s">
        <v>599</v>
      </c>
      <c r="AE9" s="4" t="s">
        <v>600</v>
      </c>
      <c r="AF9" s="4" t="s">
        <v>340</v>
      </c>
      <c r="AG9">
        <v>7.9457200000000006E-2</v>
      </c>
      <c r="AH9" s="57"/>
    </row>
    <row r="10" spans="1:63" x14ac:dyDescent="0.2">
      <c r="A10" s="47" t="s">
        <v>110</v>
      </c>
      <c r="I10" s="25" t="s">
        <v>545</v>
      </c>
      <c r="J10" s="136" t="s">
        <v>2289</v>
      </c>
      <c r="K10" s="4" t="s">
        <v>237</v>
      </c>
      <c r="L10">
        <v>5.9936200000000002E-2</v>
      </c>
      <c r="Z10" s="4">
        <v>0.482298</v>
      </c>
      <c r="AD10" s="4" t="s">
        <v>601</v>
      </c>
      <c r="AE10" s="4" t="s">
        <v>602</v>
      </c>
      <c r="AF10" s="4" t="s">
        <v>340</v>
      </c>
      <c r="AG10">
        <v>0.13136400000000001</v>
      </c>
      <c r="AH10" s="57"/>
    </row>
    <row r="11" spans="1:63" x14ac:dyDescent="0.2">
      <c r="I11" s="25" t="s">
        <v>546</v>
      </c>
      <c r="J11" s="136" t="s">
        <v>2290</v>
      </c>
      <c r="K11" s="4" t="s">
        <v>237</v>
      </c>
      <c r="L11">
        <v>0.19009999999999999</v>
      </c>
      <c r="Z11" s="4">
        <v>0.48198299999999999</v>
      </c>
      <c r="AD11" s="4" t="s">
        <v>603</v>
      </c>
      <c r="AE11" s="4" t="s">
        <v>604</v>
      </c>
      <c r="AF11" s="4" t="s">
        <v>340</v>
      </c>
      <c r="AG11">
        <v>2.2317300000000002E-2</v>
      </c>
      <c r="AH11" s="57"/>
    </row>
    <row r="12" spans="1:63" x14ac:dyDescent="0.2">
      <c r="I12" s="25" t="s">
        <v>547</v>
      </c>
      <c r="J12" s="136" t="s">
        <v>2291</v>
      </c>
      <c r="K12" s="4" t="s">
        <v>237</v>
      </c>
      <c r="L12">
        <v>0.57508800000000004</v>
      </c>
      <c r="Z12" s="4">
        <v>0.25333099999999997</v>
      </c>
      <c r="AD12" s="4" t="s">
        <v>605</v>
      </c>
      <c r="AE12" s="4" t="s">
        <v>606</v>
      </c>
      <c r="AF12" s="4" t="s">
        <v>340</v>
      </c>
      <c r="AG12">
        <v>4.5565799999999997E-2</v>
      </c>
      <c r="AH12" s="57"/>
    </row>
    <row r="13" spans="1:63" x14ac:dyDescent="0.2">
      <c r="C13" s="4" t="s">
        <v>2188</v>
      </c>
      <c r="D13" s="5">
        <f>45/L59</f>
        <v>3.5639294133842667</v>
      </c>
      <c r="I13" s="25" t="s">
        <v>548</v>
      </c>
      <c r="J13" s="136" t="s">
        <v>2292</v>
      </c>
      <c r="K13" s="4" t="s">
        <v>237</v>
      </c>
      <c r="L13">
        <v>0.209477</v>
      </c>
      <c r="Z13" s="4">
        <v>0.51032900000000003</v>
      </c>
      <c r="AD13" s="4" t="s">
        <v>607</v>
      </c>
      <c r="AE13" s="4" t="s">
        <v>608</v>
      </c>
      <c r="AF13" s="4" t="s">
        <v>340</v>
      </c>
      <c r="AG13">
        <v>7.9498600000000003E-2</v>
      </c>
      <c r="AH13" s="57"/>
    </row>
    <row r="14" spans="1:63" x14ac:dyDescent="0.2">
      <c r="C14" s="4" t="s">
        <v>2189</v>
      </c>
      <c r="D14" s="5">
        <f>AG58/L59</f>
        <v>0.37115353315250671</v>
      </c>
      <c r="I14" s="25" t="s">
        <v>549</v>
      </c>
      <c r="J14" s="136" t="s">
        <v>2293</v>
      </c>
      <c r="K14" s="4" t="s">
        <v>237</v>
      </c>
      <c r="L14" s="4">
        <v>0</v>
      </c>
      <c r="Z14" s="4">
        <v>0.43182300000000001</v>
      </c>
      <c r="AD14" s="4" t="s">
        <v>609</v>
      </c>
      <c r="AE14" s="4" t="s">
        <v>610</v>
      </c>
      <c r="AF14" s="4" t="s">
        <v>340</v>
      </c>
      <c r="AG14">
        <v>6.0904100000000003E-2</v>
      </c>
      <c r="AH14" s="57"/>
    </row>
    <row r="15" spans="1:63" x14ac:dyDescent="0.2">
      <c r="I15" s="25" t="s">
        <v>550</v>
      </c>
      <c r="J15" s="136" t="s">
        <v>2294</v>
      </c>
      <c r="K15" s="4" t="s">
        <v>237</v>
      </c>
      <c r="L15">
        <v>0.93715800000000005</v>
      </c>
      <c r="Z15" s="4">
        <v>0.44119199999999997</v>
      </c>
      <c r="AD15" s="4" t="s">
        <v>611</v>
      </c>
      <c r="AE15" s="4" t="s">
        <v>612</v>
      </c>
      <c r="AF15" s="4" t="s">
        <v>340</v>
      </c>
      <c r="AG15">
        <v>7.9496200000000003E-2</v>
      </c>
      <c r="AH15" s="57"/>
    </row>
    <row r="16" spans="1:63" x14ac:dyDescent="0.2">
      <c r="I16" s="25" t="s">
        <v>551</v>
      </c>
      <c r="J16" s="136" t="s">
        <v>2295</v>
      </c>
      <c r="K16" s="4" t="s">
        <v>238</v>
      </c>
      <c r="L16" s="4">
        <v>0</v>
      </c>
      <c r="Z16" s="4">
        <v>0.49417299999999997</v>
      </c>
      <c r="AA16" s="4" t="s">
        <v>716</v>
      </c>
      <c r="AB16" s="4">
        <v>62</v>
      </c>
      <c r="AC16" s="4">
        <v>25</v>
      </c>
      <c r="AD16" s="4" t="s">
        <v>663</v>
      </c>
      <c r="AE16" s="4" t="s">
        <v>664</v>
      </c>
      <c r="AF16" s="4" t="s">
        <v>340</v>
      </c>
      <c r="AG16">
        <v>3.7993199999999998E-2</v>
      </c>
      <c r="AH16" s="57"/>
    </row>
    <row r="17" spans="9:34" x14ac:dyDescent="0.2">
      <c r="K17" s="4" t="s">
        <v>238</v>
      </c>
      <c r="L17">
        <v>0.47336899999999998</v>
      </c>
      <c r="Z17" s="4">
        <v>0.31784800000000002</v>
      </c>
      <c r="AD17" s="4" t="s">
        <v>665</v>
      </c>
      <c r="AE17" s="4" t="s">
        <v>666</v>
      </c>
      <c r="AF17" s="4" t="s">
        <v>340</v>
      </c>
      <c r="AG17">
        <v>7.7219700000000002E-2</v>
      </c>
      <c r="AH17" s="57"/>
    </row>
    <row r="18" spans="9:34" x14ac:dyDescent="0.2">
      <c r="I18" s="25" t="s">
        <v>552</v>
      </c>
      <c r="J18" s="136" t="s">
        <v>2296</v>
      </c>
      <c r="K18" s="4" t="s">
        <v>236</v>
      </c>
      <c r="L18">
        <v>0.150695</v>
      </c>
      <c r="Z18" s="4">
        <v>0.654891</v>
      </c>
      <c r="AA18" s="4" t="s">
        <v>715</v>
      </c>
      <c r="AB18" s="4">
        <v>76</v>
      </c>
      <c r="AC18" s="4">
        <v>17</v>
      </c>
      <c r="AD18" s="4" t="s">
        <v>613</v>
      </c>
      <c r="AE18" s="4" t="s">
        <v>614</v>
      </c>
      <c r="AF18" s="4" t="s">
        <v>340</v>
      </c>
      <c r="AG18">
        <v>0.18944800000000001</v>
      </c>
      <c r="AH18" s="57"/>
    </row>
    <row r="19" spans="9:34" x14ac:dyDescent="0.2">
      <c r="I19" s="25" t="s">
        <v>553</v>
      </c>
      <c r="J19" s="136" t="s">
        <v>2297</v>
      </c>
      <c r="K19" s="4" t="s">
        <v>237</v>
      </c>
      <c r="L19">
        <v>6.1529800000000003E-2</v>
      </c>
      <c r="Z19" s="4">
        <v>0.47359299999999999</v>
      </c>
      <c r="AD19" s="4" t="s">
        <v>615</v>
      </c>
      <c r="AE19" s="4" t="s">
        <v>616</v>
      </c>
      <c r="AF19" s="4" t="s">
        <v>340</v>
      </c>
      <c r="AG19">
        <v>4.60741E-2</v>
      </c>
      <c r="AH19" s="57"/>
    </row>
    <row r="20" spans="9:34" x14ac:dyDescent="0.2">
      <c r="I20" s="25" t="s">
        <v>554</v>
      </c>
      <c r="J20" s="136" t="s">
        <v>2298</v>
      </c>
      <c r="K20" s="4" t="s">
        <v>253</v>
      </c>
      <c r="L20">
        <v>0.54249000000000003</v>
      </c>
      <c r="AD20" s="4" t="s">
        <v>617</v>
      </c>
      <c r="AE20" s="4" t="s">
        <v>618</v>
      </c>
      <c r="AF20" s="4" t="s">
        <v>342</v>
      </c>
      <c r="AH20">
        <v>0.13397899999999999</v>
      </c>
    </row>
    <row r="21" spans="9:34" x14ac:dyDescent="0.2">
      <c r="I21" s="25" t="s">
        <v>555</v>
      </c>
      <c r="J21" s="136" t="s">
        <v>2299</v>
      </c>
      <c r="K21" s="4" t="s">
        <v>236</v>
      </c>
      <c r="L21">
        <v>0.78607000000000005</v>
      </c>
      <c r="Z21" s="4">
        <v>0.619676</v>
      </c>
      <c r="AD21" s="4" t="s">
        <v>619</v>
      </c>
      <c r="AE21" s="4" t="s">
        <v>620</v>
      </c>
      <c r="AF21" s="4" t="s">
        <v>340</v>
      </c>
      <c r="AG21">
        <v>0.173266</v>
      </c>
      <c r="AH21" s="57"/>
    </row>
    <row r="22" spans="9:34" x14ac:dyDescent="0.2">
      <c r="I22" s="25" t="s">
        <v>556</v>
      </c>
      <c r="J22" s="136" t="s">
        <v>2300</v>
      </c>
      <c r="K22" s="4" t="s">
        <v>691</v>
      </c>
      <c r="L22" s="4">
        <v>0</v>
      </c>
      <c r="V22" s="4" t="s">
        <v>1993</v>
      </c>
      <c r="W22" s="4" t="s">
        <v>1984</v>
      </c>
      <c r="X22" s="4">
        <v>0.84521299999999999</v>
      </c>
      <c r="Y22" s="4">
        <v>2.5286200000000002E-2</v>
      </c>
      <c r="Z22" s="4">
        <v>1.35345</v>
      </c>
      <c r="AD22" s="4" t="s">
        <v>692</v>
      </c>
      <c r="AE22" s="4" t="s">
        <v>693</v>
      </c>
      <c r="AF22" s="4" t="s">
        <v>697</v>
      </c>
      <c r="AG22">
        <v>0.45063300000000001</v>
      </c>
      <c r="AH22" s="57"/>
    </row>
    <row r="23" spans="9:34" x14ac:dyDescent="0.2">
      <c r="AD23" s="4" t="s">
        <v>694</v>
      </c>
      <c r="AE23" s="4" t="s">
        <v>695</v>
      </c>
      <c r="AF23" s="4" t="s">
        <v>696</v>
      </c>
      <c r="AG23">
        <v>0.364423</v>
      </c>
      <c r="AH23" s="57"/>
    </row>
    <row r="24" spans="9:34" x14ac:dyDescent="0.2">
      <c r="I24" s="25" t="s">
        <v>557</v>
      </c>
      <c r="J24" s="136" t="s">
        <v>2301</v>
      </c>
      <c r="K24" s="4" t="s">
        <v>237</v>
      </c>
      <c r="L24">
        <v>0.12488100000000001</v>
      </c>
      <c r="Z24" s="4">
        <v>0.33572099999999999</v>
      </c>
      <c r="AA24" s="4" t="s">
        <v>714</v>
      </c>
      <c r="AB24" s="4">
        <v>89</v>
      </c>
      <c r="AC24" s="4">
        <v>13</v>
      </c>
      <c r="AD24" s="4" t="s">
        <v>621</v>
      </c>
      <c r="AE24" s="4" t="s">
        <v>622</v>
      </c>
      <c r="AF24" s="4" t="s">
        <v>340</v>
      </c>
      <c r="AG24">
        <v>7.6955499999999996E-2</v>
      </c>
      <c r="AH24" s="57"/>
    </row>
    <row r="25" spans="9:34" x14ac:dyDescent="0.2">
      <c r="I25" s="25" t="s">
        <v>558</v>
      </c>
      <c r="J25" s="136" t="s">
        <v>2302</v>
      </c>
      <c r="K25" s="4" t="s">
        <v>236</v>
      </c>
      <c r="L25">
        <v>0.18052499999999999</v>
      </c>
      <c r="Z25" s="4">
        <v>0.63756400000000002</v>
      </c>
      <c r="AD25" s="4" t="s">
        <v>623</v>
      </c>
      <c r="AE25" s="4" t="s">
        <v>624</v>
      </c>
      <c r="AF25" s="4" t="s">
        <v>340</v>
      </c>
      <c r="AG25">
        <v>7.1502099999999999E-2</v>
      </c>
      <c r="AH25" s="57"/>
    </row>
    <row r="26" spans="9:34" x14ac:dyDescent="0.2">
      <c r="I26" s="25" t="s">
        <v>559</v>
      </c>
      <c r="J26" s="136" t="s">
        <v>2259</v>
      </c>
      <c r="K26" s="4" t="s">
        <v>237</v>
      </c>
      <c r="L26">
        <v>0.37085699999999999</v>
      </c>
      <c r="Z26" s="4">
        <v>0.49577900000000003</v>
      </c>
      <c r="AA26" s="4" t="s">
        <v>713</v>
      </c>
      <c r="AB26" s="4">
        <v>93</v>
      </c>
      <c r="AC26" s="4">
        <v>6</v>
      </c>
      <c r="AD26" s="4" t="s">
        <v>625</v>
      </c>
      <c r="AE26" s="4" t="s">
        <v>626</v>
      </c>
      <c r="AF26" s="4" t="s">
        <v>340</v>
      </c>
      <c r="AG26">
        <v>8.1821199999999997E-2</v>
      </c>
      <c r="AH26" s="57"/>
    </row>
    <row r="27" spans="9:34" x14ac:dyDescent="0.2">
      <c r="I27" s="25" t="s">
        <v>560</v>
      </c>
      <c r="J27" s="136" t="s">
        <v>2303</v>
      </c>
      <c r="K27" s="4" t="s">
        <v>237</v>
      </c>
      <c r="L27">
        <v>0.301292</v>
      </c>
      <c r="Z27" s="4">
        <v>0.219278</v>
      </c>
      <c r="AD27" s="4" t="s">
        <v>627</v>
      </c>
      <c r="AE27" s="4" t="s">
        <v>628</v>
      </c>
      <c r="AF27" s="4" t="s">
        <v>340</v>
      </c>
      <c r="AG27">
        <v>6.0028100000000001E-2</v>
      </c>
      <c r="AH27" s="57"/>
    </row>
    <row r="28" spans="9:34" x14ac:dyDescent="0.2">
      <c r="I28" s="25" t="s">
        <v>561</v>
      </c>
      <c r="J28" s="136" t="s">
        <v>2304</v>
      </c>
      <c r="K28" s="4" t="s">
        <v>238</v>
      </c>
      <c r="L28" s="4">
        <v>0</v>
      </c>
      <c r="Z28" s="4">
        <v>0.145486</v>
      </c>
      <c r="AD28" s="4" t="s">
        <v>667</v>
      </c>
      <c r="AE28" s="4" t="s">
        <v>668</v>
      </c>
      <c r="AF28" s="4" t="s">
        <v>340</v>
      </c>
      <c r="AG28">
        <v>3.0719400000000001E-2</v>
      </c>
      <c r="AH28" s="57"/>
    </row>
    <row r="29" spans="9:34" x14ac:dyDescent="0.2">
      <c r="K29" s="4" t="s">
        <v>698</v>
      </c>
      <c r="L29">
        <v>0.88914400000000005</v>
      </c>
      <c r="AD29" s="4" t="s">
        <v>669</v>
      </c>
      <c r="AE29" s="4" t="s">
        <v>670</v>
      </c>
      <c r="AF29" s="4" t="s">
        <v>699</v>
      </c>
      <c r="AG29" s="86"/>
      <c r="AH29" s="57"/>
    </row>
    <row r="30" spans="9:34" x14ac:dyDescent="0.2">
      <c r="I30" s="25" t="s">
        <v>562</v>
      </c>
      <c r="J30" s="136" t="s">
        <v>2215</v>
      </c>
      <c r="K30" s="4" t="s">
        <v>237</v>
      </c>
      <c r="L30" s="4">
        <v>0</v>
      </c>
      <c r="Z30" s="4">
        <v>0.49235000000000001</v>
      </c>
      <c r="AD30" s="4" t="s">
        <v>629</v>
      </c>
      <c r="AE30" s="4" t="s">
        <v>630</v>
      </c>
      <c r="AF30" s="4" t="s">
        <v>340</v>
      </c>
      <c r="AG30">
        <v>6.6267499999999993E-2</v>
      </c>
      <c r="AH30" s="57"/>
    </row>
    <row r="31" spans="9:34" x14ac:dyDescent="0.2">
      <c r="I31" s="25" t="s">
        <v>563</v>
      </c>
      <c r="J31" s="136" t="s">
        <v>2305</v>
      </c>
      <c r="K31" s="4" t="s">
        <v>237</v>
      </c>
      <c r="L31">
        <v>0.30289300000000002</v>
      </c>
      <c r="Z31" s="4">
        <v>0.30965199999999998</v>
      </c>
      <c r="AD31" s="4" t="s">
        <v>631</v>
      </c>
      <c r="AE31" s="4" t="s">
        <v>632</v>
      </c>
      <c r="AF31" s="4" t="s">
        <v>340</v>
      </c>
      <c r="AG31">
        <v>6.8184099999999997E-2</v>
      </c>
      <c r="AH31" s="57"/>
    </row>
    <row r="32" spans="9:34" x14ac:dyDescent="0.2">
      <c r="I32" s="25" t="s">
        <v>564</v>
      </c>
      <c r="J32" s="136" t="s">
        <v>2306</v>
      </c>
      <c r="K32" s="4" t="s">
        <v>237</v>
      </c>
      <c r="L32">
        <v>0.63145799999999996</v>
      </c>
      <c r="Z32" s="4">
        <v>0.56546799999999997</v>
      </c>
      <c r="AA32" s="4" t="s">
        <v>712</v>
      </c>
      <c r="AB32" s="4">
        <v>121</v>
      </c>
      <c r="AC32" s="4">
        <v>22</v>
      </c>
      <c r="AD32" s="4" t="s">
        <v>633</v>
      </c>
      <c r="AE32" s="4" t="s">
        <v>634</v>
      </c>
      <c r="AF32" s="4" t="s">
        <v>340</v>
      </c>
      <c r="AG32">
        <v>4.7794400000000001E-2</v>
      </c>
      <c r="AH32" s="57"/>
    </row>
    <row r="33" spans="2:34" x14ac:dyDescent="0.2">
      <c r="I33" s="25" t="s">
        <v>565</v>
      </c>
      <c r="J33" s="136" t="s">
        <v>2307</v>
      </c>
      <c r="K33" s="4" t="s">
        <v>236</v>
      </c>
      <c r="L33">
        <v>0.14902699999999999</v>
      </c>
      <c r="V33" s="4" t="s">
        <v>1992</v>
      </c>
      <c r="W33" s="4" t="s">
        <v>1984</v>
      </c>
      <c r="X33" s="92">
        <v>0.78297799999999995</v>
      </c>
      <c r="Y33" s="92">
        <v>2.3128699999999999E-2</v>
      </c>
      <c r="Z33" s="4">
        <v>1.7142200000000001</v>
      </c>
      <c r="AA33" s="4" t="s">
        <v>711</v>
      </c>
      <c r="AB33" s="4">
        <v>133</v>
      </c>
      <c r="AC33" s="4">
        <v>8</v>
      </c>
      <c r="AD33" s="4" t="s">
        <v>635</v>
      </c>
      <c r="AE33" s="4" t="s">
        <v>636</v>
      </c>
      <c r="AF33" s="4" t="s">
        <v>341</v>
      </c>
      <c r="AG33">
        <v>0.76398600000000005</v>
      </c>
      <c r="AH33" s="57"/>
    </row>
    <row r="34" spans="2:34" x14ac:dyDescent="0.2">
      <c r="I34" s="25" t="s">
        <v>566</v>
      </c>
      <c r="J34" s="136" t="s">
        <v>2220</v>
      </c>
      <c r="K34" s="4" t="s">
        <v>237</v>
      </c>
      <c r="L34" s="4">
        <v>0</v>
      </c>
      <c r="Z34" s="4">
        <v>0.27965200000000001</v>
      </c>
      <c r="AD34" s="4" t="s">
        <v>637</v>
      </c>
      <c r="AE34" s="4" t="s">
        <v>638</v>
      </c>
      <c r="AF34" s="4" t="s">
        <v>340</v>
      </c>
      <c r="AG34">
        <v>7.3486300000000004E-2</v>
      </c>
      <c r="AH34" s="57"/>
    </row>
    <row r="35" spans="2:34" x14ac:dyDescent="0.2">
      <c r="I35" s="25" t="s">
        <v>567</v>
      </c>
      <c r="J35" s="136" t="s">
        <v>2220</v>
      </c>
      <c r="K35" s="4" t="s">
        <v>237</v>
      </c>
      <c r="L35">
        <v>0.37076999999999999</v>
      </c>
      <c r="Z35" s="4">
        <v>0.33867799999999998</v>
      </c>
      <c r="AD35" s="4" t="s">
        <v>639</v>
      </c>
      <c r="AE35" s="4" t="s">
        <v>640</v>
      </c>
      <c r="AF35" s="4" t="s">
        <v>340</v>
      </c>
      <c r="AG35">
        <v>4.5361800000000001E-2</v>
      </c>
      <c r="AH35" s="57"/>
    </row>
    <row r="36" spans="2:34" x14ac:dyDescent="0.2">
      <c r="B36" s="8"/>
      <c r="I36" s="25" t="s">
        <v>568</v>
      </c>
      <c r="J36" s="136" t="s">
        <v>2308</v>
      </c>
      <c r="K36" s="4" t="s">
        <v>698</v>
      </c>
      <c r="L36" s="4">
        <v>0</v>
      </c>
      <c r="AD36" s="4" t="s">
        <v>671</v>
      </c>
      <c r="AE36" s="4" t="s">
        <v>672</v>
      </c>
      <c r="AF36" s="4" t="s">
        <v>699</v>
      </c>
      <c r="AG36" s="86"/>
      <c r="AH36" s="57"/>
    </row>
    <row r="37" spans="2:34" x14ac:dyDescent="0.2">
      <c r="B37" s="8"/>
      <c r="K37" s="4" t="s">
        <v>238</v>
      </c>
      <c r="L37">
        <v>0.18818099999999999</v>
      </c>
      <c r="Z37" s="4">
        <v>0.196884</v>
      </c>
      <c r="AD37" s="4" t="s">
        <v>673</v>
      </c>
      <c r="AE37" s="4" t="s">
        <v>674</v>
      </c>
      <c r="AF37" s="4" t="s">
        <v>340</v>
      </c>
      <c r="AG37">
        <v>2.46555E-2</v>
      </c>
      <c r="AH37" s="57"/>
    </row>
    <row r="38" spans="2:34" x14ac:dyDescent="0.2">
      <c r="I38" s="25" t="s">
        <v>569</v>
      </c>
      <c r="J38" s="136" t="s">
        <v>2309</v>
      </c>
      <c r="K38" s="4" t="s">
        <v>238</v>
      </c>
      <c r="L38" s="4">
        <v>0</v>
      </c>
      <c r="Z38" s="4">
        <v>0.31319900000000001</v>
      </c>
      <c r="AD38" s="4" t="s">
        <v>675</v>
      </c>
      <c r="AE38" s="4" t="s">
        <v>676</v>
      </c>
      <c r="AF38" s="4" t="s">
        <v>340</v>
      </c>
      <c r="AG38">
        <v>3.9278300000000002E-2</v>
      </c>
      <c r="AH38" s="57"/>
    </row>
    <row r="39" spans="2:34" x14ac:dyDescent="0.2">
      <c r="K39" s="4" t="s">
        <v>238</v>
      </c>
      <c r="L39">
        <v>0.99244100000000002</v>
      </c>
      <c r="Z39" s="4">
        <v>0.47188400000000003</v>
      </c>
      <c r="AD39" s="4" t="s">
        <v>677</v>
      </c>
      <c r="AE39" s="4" t="s">
        <v>678</v>
      </c>
      <c r="AF39" s="4" t="s">
        <v>340</v>
      </c>
      <c r="AG39">
        <v>6.4661099999999999E-2</v>
      </c>
      <c r="AH39" s="57"/>
    </row>
    <row r="40" spans="2:34" x14ac:dyDescent="0.2">
      <c r="I40" s="25" t="s">
        <v>570</v>
      </c>
      <c r="J40" s="136" t="s">
        <v>2276</v>
      </c>
      <c r="K40" s="4" t="s">
        <v>238</v>
      </c>
      <c r="L40" s="4">
        <v>0</v>
      </c>
      <c r="Z40" s="4">
        <v>0.26898100000000003</v>
      </c>
      <c r="AD40" s="4" t="s">
        <v>679</v>
      </c>
      <c r="AE40" s="4" t="s">
        <v>680</v>
      </c>
      <c r="AF40" s="4" t="s">
        <v>340</v>
      </c>
      <c r="AG40">
        <v>5.4258300000000002E-2</v>
      </c>
      <c r="AH40" s="57"/>
    </row>
    <row r="41" spans="2:34" x14ac:dyDescent="0.2">
      <c r="K41" s="4" t="s">
        <v>238</v>
      </c>
      <c r="L41">
        <v>8.45051E-2</v>
      </c>
      <c r="Z41" s="4">
        <v>0.44093599999999999</v>
      </c>
      <c r="AD41" s="4" t="s">
        <v>681</v>
      </c>
      <c r="AE41" s="4" t="s">
        <v>682</v>
      </c>
      <c r="AF41" s="4" t="s">
        <v>340</v>
      </c>
      <c r="AG41">
        <v>4.7561899999999997E-2</v>
      </c>
      <c r="AH41" s="57"/>
    </row>
    <row r="42" spans="2:34" x14ac:dyDescent="0.2">
      <c r="I42" s="25" t="s">
        <v>571</v>
      </c>
      <c r="J42" s="136" t="s">
        <v>2310</v>
      </c>
      <c r="K42" s="4" t="s">
        <v>237</v>
      </c>
      <c r="L42">
        <v>6.3592499999999996E-2</v>
      </c>
      <c r="Z42" s="4">
        <v>0.436832</v>
      </c>
      <c r="AA42" s="4" t="s">
        <v>708</v>
      </c>
      <c r="AB42" s="4">
        <v>162</v>
      </c>
      <c r="AC42" s="4">
        <v>14</v>
      </c>
      <c r="AD42" s="4" t="s">
        <v>641</v>
      </c>
      <c r="AE42" s="4" t="s">
        <v>642</v>
      </c>
      <c r="AF42" s="4" t="s">
        <v>340</v>
      </c>
      <c r="AG42">
        <v>2.2945400000000001E-2</v>
      </c>
      <c r="AH42" s="57"/>
    </row>
    <row r="43" spans="2:34" x14ac:dyDescent="0.2">
      <c r="I43" s="25" t="s">
        <v>572</v>
      </c>
      <c r="J43" s="136" t="s">
        <v>2311</v>
      </c>
      <c r="K43" s="4" t="s">
        <v>237</v>
      </c>
      <c r="L43">
        <v>0.30064800000000003</v>
      </c>
      <c r="Z43" s="4">
        <v>0.27914600000000001</v>
      </c>
      <c r="AD43" s="4" t="s">
        <v>643</v>
      </c>
      <c r="AE43" s="4" t="s">
        <v>644</v>
      </c>
      <c r="AF43" s="4" t="s">
        <v>340</v>
      </c>
      <c r="AG43">
        <v>4.8700300000000002E-2</v>
      </c>
      <c r="AH43" s="57"/>
    </row>
    <row r="44" spans="2:34" x14ac:dyDescent="0.2">
      <c r="I44" s="25" t="s">
        <v>573</v>
      </c>
      <c r="J44" s="136" t="s">
        <v>2312</v>
      </c>
      <c r="K44" s="4" t="s">
        <v>237</v>
      </c>
      <c r="L44">
        <v>0.24837000000000001</v>
      </c>
      <c r="Z44" s="4">
        <v>0.418626</v>
      </c>
      <c r="AD44" s="4" t="s">
        <v>645</v>
      </c>
      <c r="AE44" s="4" t="s">
        <v>646</v>
      </c>
      <c r="AF44" s="4" t="s">
        <v>340</v>
      </c>
      <c r="AG44">
        <v>2.9421200000000002E-2</v>
      </c>
      <c r="AH44" s="57"/>
    </row>
    <row r="45" spans="2:34" x14ac:dyDescent="0.2">
      <c r="I45" s="25" t="s">
        <v>574</v>
      </c>
      <c r="J45" s="136" t="s">
        <v>2313</v>
      </c>
      <c r="K45" s="4" t="s">
        <v>237</v>
      </c>
      <c r="L45">
        <v>6.0472100000000001E-2</v>
      </c>
      <c r="Z45" s="4">
        <v>0.35965599999999998</v>
      </c>
      <c r="AD45" s="4" t="s">
        <v>647</v>
      </c>
      <c r="AE45" s="4" t="s">
        <v>648</v>
      </c>
      <c r="AF45" s="4" t="s">
        <v>340</v>
      </c>
      <c r="AG45">
        <v>7.5553899999999993E-2</v>
      </c>
      <c r="AH45" s="57"/>
    </row>
    <row r="46" spans="2:34" x14ac:dyDescent="0.2">
      <c r="I46" s="25" t="s">
        <v>575</v>
      </c>
      <c r="J46" s="136" t="s">
        <v>2314</v>
      </c>
      <c r="K46" s="4" t="s">
        <v>237</v>
      </c>
      <c r="L46" s="4">
        <v>0</v>
      </c>
      <c r="Z46" s="4">
        <v>0.310365</v>
      </c>
      <c r="AD46" s="4" t="s">
        <v>649</v>
      </c>
      <c r="AE46" s="4" t="s">
        <v>650</v>
      </c>
      <c r="AF46" s="4" t="s">
        <v>340</v>
      </c>
      <c r="AG46">
        <v>4.8981499999999997E-2</v>
      </c>
      <c r="AH46" s="57"/>
    </row>
    <row r="47" spans="2:34" x14ac:dyDescent="0.2">
      <c r="I47" s="25" t="s">
        <v>576</v>
      </c>
      <c r="J47" s="136" t="s">
        <v>2315</v>
      </c>
      <c r="K47" s="4" t="s">
        <v>237</v>
      </c>
      <c r="L47">
        <v>0.31582500000000002</v>
      </c>
      <c r="Z47" s="4">
        <v>0.28958200000000001</v>
      </c>
      <c r="AD47" s="4" t="s">
        <v>651</v>
      </c>
      <c r="AE47" s="4" t="s">
        <v>652</v>
      </c>
      <c r="AF47" s="4" t="s">
        <v>340</v>
      </c>
      <c r="AG47">
        <v>5.81751E-2</v>
      </c>
      <c r="AH47" s="57"/>
    </row>
    <row r="48" spans="2:34" x14ac:dyDescent="0.2">
      <c r="I48" s="25" t="s">
        <v>577</v>
      </c>
      <c r="J48" s="136" t="s">
        <v>2316</v>
      </c>
      <c r="K48" s="4" t="s">
        <v>253</v>
      </c>
      <c r="L48">
        <v>0.21024599999999999</v>
      </c>
      <c r="AD48" s="4" t="s">
        <v>653</v>
      </c>
      <c r="AE48" s="4" t="s">
        <v>654</v>
      </c>
      <c r="AF48" s="4" t="s">
        <v>342</v>
      </c>
      <c r="AH48">
        <v>0.11128200000000001</v>
      </c>
    </row>
    <row r="49" spans="9:35" x14ac:dyDescent="0.2">
      <c r="I49" s="25" t="s">
        <v>578</v>
      </c>
      <c r="J49" s="136" t="s">
        <v>2317</v>
      </c>
      <c r="K49" s="4" t="s">
        <v>238</v>
      </c>
      <c r="L49" s="4">
        <v>0</v>
      </c>
      <c r="Z49" s="4">
        <v>0.39696900000000002</v>
      </c>
      <c r="AD49" s="4" t="s">
        <v>705</v>
      </c>
      <c r="AE49" s="4" t="s">
        <v>706</v>
      </c>
      <c r="AF49" s="4" t="s">
        <v>340</v>
      </c>
      <c r="AG49">
        <v>5.29214E-2</v>
      </c>
      <c r="AH49" s="57"/>
    </row>
    <row r="50" spans="9:35" x14ac:dyDescent="0.2">
      <c r="K50" s="4" t="s">
        <v>238</v>
      </c>
      <c r="L50">
        <v>0.430259</v>
      </c>
      <c r="Z50" s="4">
        <v>0.40202500000000002</v>
      </c>
      <c r="AD50" s="4" t="s">
        <v>703</v>
      </c>
      <c r="AE50" s="4" t="s">
        <v>704</v>
      </c>
      <c r="AF50" s="4" t="s">
        <v>340</v>
      </c>
      <c r="AG50">
        <v>0.10162499999999999</v>
      </c>
      <c r="AH50" s="57"/>
    </row>
    <row r="51" spans="9:35" x14ac:dyDescent="0.2">
      <c r="I51" s="25" t="s">
        <v>579</v>
      </c>
      <c r="J51" s="136" t="s">
        <v>2318</v>
      </c>
      <c r="K51" s="4" t="s">
        <v>236</v>
      </c>
      <c r="L51">
        <v>0.12919800000000001</v>
      </c>
      <c r="Z51" s="4">
        <v>0.90585099999999996</v>
      </c>
      <c r="AD51" s="4" t="s">
        <v>655</v>
      </c>
      <c r="AE51" s="4" t="s">
        <v>656</v>
      </c>
      <c r="AF51" s="4" t="s">
        <v>340</v>
      </c>
      <c r="AG51">
        <v>9.5926700000000004E-2</v>
      </c>
      <c r="AH51" s="57"/>
    </row>
    <row r="52" spans="9:35" x14ac:dyDescent="0.2">
      <c r="I52" s="25" t="s">
        <v>580</v>
      </c>
      <c r="J52" s="136" t="s">
        <v>2319</v>
      </c>
      <c r="K52" s="4" t="s">
        <v>238</v>
      </c>
      <c r="L52" s="4">
        <v>0</v>
      </c>
      <c r="Z52" s="4">
        <v>0.229605</v>
      </c>
      <c r="AA52" s="4" t="s">
        <v>702</v>
      </c>
      <c r="AB52" s="4">
        <v>191</v>
      </c>
      <c r="AC52" s="4">
        <v>19</v>
      </c>
      <c r="AD52" s="4" t="s">
        <v>683</v>
      </c>
      <c r="AE52" s="4" t="s">
        <v>684</v>
      </c>
      <c r="AF52" s="4" t="s">
        <v>340</v>
      </c>
      <c r="AG52" s="86">
        <v>2.6968300000000001E-2</v>
      </c>
      <c r="AH52" s="57"/>
    </row>
    <row r="53" spans="9:35" x14ac:dyDescent="0.2">
      <c r="K53" s="4" t="s">
        <v>700</v>
      </c>
      <c r="L53">
        <v>0.189973</v>
      </c>
      <c r="AD53" s="4" t="s">
        <v>687</v>
      </c>
      <c r="AE53" s="4" t="s">
        <v>688</v>
      </c>
      <c r="AF53" s="4" t="s">
        <v>349</v>
      </c>
      <c r="AG53" s="86"/>
      <c r="AH53" s="57"/>
      <c r="AI53" s="4"/>
    </row>
    <row r="54" spans="9:35" x14ac:dyDescent="0.2">
      <c r="I54" s="25" t="s">
        <v>581</v>
      </c>
      <c r="J54" s="136" t="s">
        <v>2320</v>
      </c>
      <c r="K54" s="4" t="s">
        <v>238</v>
      </c>
      <c r="L54" s="4">
        <v>0</v>
      </c>
      <c r="Z54" s="4">
        <v>0.39412599999999998</v>
      </c>
      <c r="AD54" s="4" t="s">
        <v>685</v>
      </c>
      <c r="AE54" s="4" t="s">
        <v>686</v>
      </c>
      <c r="AF54" s="4" t="s">
        <v>340</v>
      </c>
      <c r="AG54">
        <v>6.6686499999999996E-2</v>
      </c>
      <c r="AH54" s="57"/>
    </row>
    <row r="55" spans="9:35" x14ac:dyDescent="0.2">
      <c r="K55" s="4" t="s">
        <v>238</v>
      </c>
      <c r="L55" s="4">
        <v>0</v>
      </c>
      <c r="Z55" s="4">
        <v>0.30106500000000003</v>
      </c>
      <c r="AD55" s="4" t="s">
        <v>689</v>
      </c>
      <c r="AE55" s="4" t="s">
        <v>690</v>
      </c>
      <c r="AF55" s="4" t="s">
        <v>340</v>
      </c>
      <c r="AG55">
        <v>5.1376999999999999E-2</v>
      </c>
      <c r="AH55" s="57"/>
    </row>
    <row r="56" spans="9:35" x14ac:dyDescent="0.2">
      <c r="I56" s="25" t="s">
        <v>582</v>
      </c>
      <c r="J56" s="136" t="s">
        <v>2321</v>
      </c>
      <c r="K56" s="4" t="s">
        <v>236</v>
      </c>
      <c r="L56">
        <v>0.368676</v>
      </c>
      <c r="Z56" s="4">
        <v>0.61022299999999996</v>
      </c>
      <c r="AA56" s="4" t="s">
        <v>701</v>
      </c>
      <c r="AB56" s="4">
        <v>195</v>
      </c>
      <c r="AC56" s="4">
        <v>10</v>
      </c>
      <c r="AD56" s="4" t="s">
        <v>657</v>
      </c>
      <c r="AE56" s="4" t="s">
        <v>658</v>
      </c>
      <c r="AF56" s="4" t="s">
        <v>340</v>
      </c>
      <c r="AG56">
        <v>0.12679199999999999</v>
      </c>
    </row>
    <row r="57" spans="9:35" x14ac:dyDescent="0.2">
      <c r="I57" s="25" t="s">
        <v>583</v>
      </c>
      <c r="J57" s="136" t="s">
        <v>2322</v>
      </c>
      <c r="K57" s="4" t="s">
        <v>237</v>
      </c>
      <c r="L57">
        <v>6.1135299999999997E-2</v>
      </c>
      <c r="Z57" s="4">
        <v>0.30311500000000002</v>
      </c>
      <c r="AD57" s="4" t="s">
        <v>659</v>
      </c>
      <c r="AE57" s="4" t="s">
        <v>660</v>
      </c>
      <c r="AF57" s="4" t="s">
        <v>340</v>
      </c>
      <c r="AG57">
        <v>8.5096199999999997E-2</v>
      </c>
    </row>
    <row r="58" spans="9:35" x14ac:dyDescent="0.2">
      <c r="I58" s="79" t="s">
        <v>584</v>
      </c>
      <c r="J58" s="138">
        <v>200</v>
      </c>
      <c r="K58" s="81" t="s">
        <v>349</v>
      </c>
      <c r="L58" s="81"/>
      <c r="M58" s="81"/>
      <c r="N58" s="81"/>
      <c r="O58" s="81"/>
      <c r="P58" s="81"/>
      <c r="Q58" s="81"/>
      <c r="R58" s="81"/>
      <c r="S58" s="81"/>
      <c r="T58" s="81"/>
      <c r="U58" s="81"/>
      <c r="Z58" s="81"/>
      <c r="AA58" s="81"/>
      <c r="AB58" s="81"/>
      <c r="AC58" s="81"/>
      <c r="AD58" s="81" t="s">
        <v>661</v>
      </c>
      <c r="AE58" s="81" t="s">
        <v>662</v>
      </c>
      <c r="AF58" s="81"/>
      <c r="AG58" s="81">
        <f>SUM(AG2:AG57)</f>
        <v>4.6863747999999976</v>
      </c>
    </row>
    <row r="59" spans="9:35" x14ac:dyDescent="0.2">
      <c r="K59" s="82" t="s">
        <v>376</v>
      </c>
      <c r="L59" s="4">
        <f>SUM(L2:L58)</f>
        <v>12.626512700000001</v>
      </c>
    </row>
  </sheetData>
  <pageMargins left="0.75" right="0.75" top="1" bottom="1" header="0.5" footer="0.5"/>
  <pageSetup orientation="portrait" horizontalDpi="4294967295" verticalDpi="300"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A39"/>
  <sheetViews>
    <sheetView topLeftCell="F1" zoomScale="110" zoomScaleNormal="110" workbookViewId="0">
      <selection activeCell="Y27" sqref="Y27"/>
    </sheetView>
  </sheetViews>
  <sheetFormatPr defaultColWidth="10.7109375" defaultRowHeight="12.75" x14ac:dyDescent="0.2"/>
  <cols>
    <col min="1" max="1" width="15.85546875" style="4" customWidth="1"/>
    <col min="2" max="2" width="9.7109375" style="4" bestFit="1" customWidth="1"/>
    <col min="3" max="3" width="9.140625" style="4" bestFit="1" customWidth="1"/>
    <col min="4" max="4" width="10.42578125" style="5" customWidth="1"/>
    <col min="5" max="5" width="9.5703125" style="5" bestFit="1" customWidth="1"/>
    <col min="6" max="6" width="7.5703125" style="5" bestFit="1" customWidth="1"/>
    <col min="7" max="7" width="8.140625" style="5" hidden="1" customWidth="1"/>
    <col min="8" max="8" width="12.140625" style="5" hidden="1" customWidth="1"/>
    <col min="9" max="9" width="10" style="25" bestFit="1" customWidth="1"/>
    <col min="10" max="10" width="8.28515625" style="136" bestFit="1" customWidth="1"/>
    <col min="11" max="11" width="8.7109375" style="4" bestFit="1" customWidth="1"/>
    <col min="12" max="12" width="9.5703125" style="4" bestFit="1" customWidth="1"/>
    <col min="13" max="13" width="9.7109375" style="4" hidden="1" customWidth="1"/>
    <col min="14" max="14" width="7.85546875" style="4" hidden="1" customWidth="1"/>
    <col min="15" max="15" width="11.140625" style="4" hidden="1" customWidth="1"/>
    <col min="16" max="16" width="10.140625" style="4" hidden="1" customWidth="1"/>
    <col min="17" max="17" width="5.7109375" style="4" hidden="1" customWidth="1"/>
    <col min="18" max="18" width="10.7109375" style="4" hidden="1" customWidth="1"/>
    <col min="19" max="19" width="9.140625" style="4" hidden="1" customWidth="1"/>
    <col min="20" max="20" width="8.28515625" style="4" hidden="1" customWidth="1"/>
    <col min="21" max="21" width="7" style="4" hidden="1" customWidth="1"/>
    <col min="22" max="22" width="11.28515625" style="4" customWidth="1"/>
    <col min="23" max="23" width="7" style="4" customWidth="1"/>
    <col min="24" max="24" width="8.42578125" style="4" customWidth="1"/>
    <col min="25" max="25" width="10.140625" style="4" customWidth="1"/>
    <col min="26" max="26" width="12.42578125" style="4" customWidth="1"/>
    <col min="27" max="27" width="7.28515625" style="4" bestFit="1" customWidth="1"/>
    <col min="28" max="28" width="8.85546875" style="4" bestFit="1" customWidth="1"/>
    <col min="29" max="29" width="8.7109375" style="4" bestFit="1" customWidth="1"/>
    <col min="30" max="30" width="13" style="4" bestFit="1" customWidth="1"/>
    <col min="31" max="31" width="12.7109375" style="4" bestFit="1" customWidth="1"/>
    <col min="32" max="32" width="8.85546875" style="4" bestFit="1" customWidth="1"/>
    <col min="33" max="33" width="9.7109375" style="4" bestFit="1" customWidth="1"/>
    <col min="34" max="34" width="12.7109375" style="4" bestFit="1" customWidth="1"/>
    <col min="35" max="37" width="9.140625" style="4" bestFit="1" customWidth="1"/>
    <col min="38" max="38" width="9.140625" style="4" customWidth="1"/>
    <col min="39" max="39" width="7.7109375" style="4" bestFit="1" customWidth="1"/>
    <col min="40" max="40" width="7" style="4" bestFit="1" customWidth="1"/>
    <col min="41" max="41" width="7.7109375" style="4" bestFit="1" customWidth="1"/>
    <col min="42" max="42" width="7" style="4" customWidth="1"/>
    <col min="43" max="43" width="7.42578125" style="4" bestFit="1" customWidth="1"/>
    <col min="44" max="44" width="6.28515625" style="4" bestFit="1" customWidth="1"/>
    <col min="45" max="45" width="7.85546875" style="4" bestFit="1" customWidth="1"/>
    <col min="46" max="46" width="8.5703125" style="4" bestFit="1" customWidth="1"/>
    <col min="47" max="47" width="10" style="4" bestFit="1" customWidth="1"/>
    <col min="48" max="48" width="10.140625" style="4" bestFit="1" customWidth="1"/>
    <col min="49" max="49" width="7.85546875" style="4" customWidth="1"/>
    <col min="50" max="50" width="10.7109375" style="5" customWidth="1"/>
    <col min="51" max="51" width="6" style="5" bestFit="1" customWidth="1"/>
    <col min="52" max="52" width="6.85546875" style="5" bestFit="1" customWidth="1"/>
    <col min="53" max="53" width="7.5703125" style="5" bestFit="1" customWidth="1"/>
    <col min="54" max="54" width="11.7109375" style="5" bestFit="1" customWidth="1"/>
    <col min="55" max="55" width="7.140625" style="5" bestFit="1" customWidth="1"/>
    <col min="56" max="56" width="9.7109375" style="5" bestFit="1" customWidth="1"/>
    <col min="57" max="57" width="10.28515625" style="5" bestFit="1" customWidth="1"/>
    <col min="58" max="58" width="9.85546875" style="5" bestFit="1" customWidth="1"/>
    <col min="59" max="59" width="9.42578125" style="5" bestFit="1" customWidth="1"/>
    <col min="60" max="60" width="9.5703125" style="5" bestFit="1" customWidth="1"/>
    <col min="61" max="61" width="10.7109375" style="5" bestFit="1" customWidth="1"/>
    <col min="62" max="62" width="11.140625" style="5" bestFit="1" customWidth="1"/>
    <col min="63" max="63" width="7.7109375" style="5" bestFit="1" customWidth="1"/>
    <col min="64" max="64" width="8.5703125" style="5" bestFit="1" customWidth="1"/>
    <col min="65" max="65" width="8.7109375" style="5" bestFit="1" customWidth="1"/>
    <col min="66" max="66" width="11.28515625" style="5" bestFit="1" customWidth="1"/>
    <col min="67" max="67" width="7" style="5" bestFit="1" customWidth="1"/>
    <col min="68" max="68" width="10.28515625" style="5" bestFit="1" customWidth="1"/>
    <col min="69" max="69" width="7.42578125" style="5" bestFit="1" customWidth="1"/>
    <col min="70" max="70" width="14.28515625" style="5" bestFit="1" customWidth="1"/>
    <col min="71" max="71" width="8.7109375" style="5" bestFit="1" customWidth="1"/>
    <col min="72" max="72" width="6.28515625" style="5" bestFit="1" customWidth="1"/>
    <col min="73" max="73" width="11.7109375" style="5" bestFit="1" customWidth="1"/>
    <col min="74" max="74" width="8.28515625" style="5" bestFit="1" customWidth="1"/>
    <col min="75" max="75" width="8.85546875" style="5" bestFit="1" customWidth="1"/>
    <col min="76" max="76" width="7.28515625" style="5" bestFit="1" customWidth="1"/>
    <col min="77" max="77" width="12.7109375" style="5" bestFit="1" customWidth="1"/>
    <col min="78" max="78" width="10.5703125" style="5" bestFit="1" customWidth="1"/>
    <col min="79" max="79" width="9.85546875" style="5" bestFit="1" customWidth="1"/>
    <col min="80" max="16384" width="10.7109375" style="5"/>
  </cols>
  <sheetData>
    <row r="1" spans="1:79" s="43" customFormat="1" ht="23.25" customHeight="1" x14ac:dyDescent="0.2">
      <c r="A1" s="43" t="s">
        <v>14</v>
      </c>
      <c r="B1" s="43" t="s">
        <v>34</v>
      </c>
      <c r="C1" s="43" t="s">
        <v>32</v>
      </c>
      <c r="D1" s="43" t="s">
        <v>36</v>
      </c>
      <c r="E1" s="43" t="s">
        <v>35</v>
      </c>
      <c r="F1" s="43" t="s">
        <v>33</v>
      </c>
      <c r="G1" s="43" t="s">
        <v>63</v>
      </c>
      <c r="H1" s="43" t="s">
        <v>64</v>
      </c>
      <c r="I1" s="45" t="s">
        <v>65</v>
      </c>
      <c r="J1" s="135" t="s">
        <v>46</v>
      </c>
      <c r="K1" s="43" t="s">
        <v>47</v>
      </c>
      <c r="L1" s="46" t="s">
        <v>56</v>
      </c>
      <c r="M1" s="46" t="s">
        <v>57</v>
      </c>
      <c r="N1" s="43" t="s">
        <v>58</v>
      </c>
      <c r="O1" s="43" t="s">
        <v>59</v>
      </c>
      <c r="P1" s="43" t="s">
        <v>122</v>
      </c>
      <c r="Q1" s="48" t="s">
        <v>123</v>
      </c>
      <c r="R1" s="48" t="s">
        <v>124</v>
      </c>
      <c r="S1" s="48" t="s">
        <v>125</v>
      </c>
      <c r="T1" s="48" t="s">
        <v>126</v>
      </c>
      <c r="U1" s="48" t="s">
        <v>127</v>
      </c>
      <c r="V1" s="43" t="s">
        <v>122</v>
      </c>
      <c r="W1" s="48" t="s">
        <v>1976</v>
      </c>
      <c r="X1" s="48" t="s">
        <v>2420</v>
      </c>
      <c r="Y1" s="48" t="s">
        <v>2421</v>
      </c>
      <c r="Z1" s="43" t="s">
        <v>163</v>
      </c>
      <c r="AA1" s="43" t="s">
        <v>48</v>
      </c>
      <c r="AB1" s="43" t="s">
        <v>49</v>
      </c>
      <c r="AC1" s="43" t="s">
        <v>50</v>
      </c>
      <c r="AD1" s="43" t="s">
        <v>108</v>
      </c>
      <c r="AE1" s="43" t="s">
        <v>109</v>
      </c>
      <c r="AF1" s="43" t="s">
        <v>60</v>
      </c>
      <c r="AG1" s="43" t="s">
        <v>107</v>
      </c>
      <c r="AH1" s="114" t="s">
        <v>39</v>
      </c>
      <c r="AI1" s="114" t="s">
        <v>2046</v>
      </c>
      <c r="AJ1" s="114" t="s">
        <v>2047</v>
      </c>
      <c r="AK1" s="114" t="s">
        <v>2048</v>
      </c>
      <c r="AL1" s="114" t="s">
        <v>2049</v>
      </c>
      <c r="AM1" s="114" t="s">
        <v>2050</v>
      </c>
      <c r="AN1" s="114" t="s">
        <v>2051</v>
      </c>
      <c r="AO1" s="115" t="s">
        <v>2052</v>
      </c>
      <c r="AP1" s="115" t="s">
        <v>2053</v>
      </c>
      <c r="AQ1" s="115" t="s">
        <v>2054</v>
      </c>
      <c r="AR1" s="115" t="s">
        <v>2055</v>
      </c>
      <c r="AS1" s="115" t="s">
        <v>2056</v>
      </c>
      <c r="AT1" s="116" t="s">
        <v>2057</v>
      </c>
      <c r="AU1" s="116" t="s">
        <v>2058</v>
      </c>
      <c r="AV1" s="116" t="s">
        <v>2059</v>
      </c>
      <c r="AW1" s="116" t="s">
        <v>2060</v>
      </c>
      <c r="AX1" s="43" t="s">
        <v>39</v>
      </c>
      <c r="AY1" s="43" t="s">
        <v>70</v>
      </c>
      <c r="AZ1" s="43" t="s">
        <v>40</v>
      </c>
      <c r="BA1" s="43" t="s">
        <v>62</v>
      </c>
      <c r="BB1" s="43" t="s">
        <v>61</v>
      </c>
      <c r="BC1" s="43" t="s">
        <v>66</v>
      </c>
      <c r="BD1" s="43" t="s">
        <v>67</v>
      </c>
      <c r="BE1" s="43" t="s">
        <v>68</v>
      </c>
      <c r="BF1" s="43" t="s">
        <v>69</v>
      </c>
      <c r="BG1" s="43" t="s">
        <v>71</v>
      </c>
      <c r="BH1" s="43" t="s">
        <v>43</v>
      </c>
      <c r="BI1" s="43" t="s">
        <v>41</v>
      </c>
      <c r="BJ1" s="43" t="s">
        <v>42</v>
      </c>
      <c r="BK1" s="43" t="s">
        <v>100</v>
      </c>
      <c r="BL1" s="43" t="s">
        <v>101</v>
      </c>
      <c r="BM1" s="43" t="s">
        <v>102</v>
      </c>
      <c r="BN1" s="43" t="s">
        <v>103</v>
      </c>
      <c r="BO1" s="43" t="s">
        <v>72</v>
      </c>
      <c r="BP1" s="43" t="s">
        <v>74</v>
      </c>
      <c r="BQ1" s="43" t="s">
        <v>117</v>
      </c>
      <c r="BR1" s="43" t="s">
        <v>118</v>
      </c>
      <c r="BS1" s="43" t="s">
        <v>73</v>
      </c>
      <c r="BT1" s="43" t="s">
        <v>27</v>
      </c>
      <c r="BU1" s="43" t="s">
        <v>75</v>
      </c>
      <c r="BV1" s="43" t="s">
        <v>119</v>
      </c>
      <c r="BW1" s="43" t="s">
        <v>44</v>
      </c>
      <c r="BX1" s="43" t="s">
        <v>28</v>
      </c>
      <c r="BY1" s="43" t="s">
        <v>120</v>
      </c>
      <c r="BZ1" s="43" t="s">
        <v>121</v>
      </c>
      <c r="CA1" s="43" t="s">
        <v>45</v>
      </c>
    </row>
    <row r="2" spans="1:79" x14ac:dyDescent="0.2">
      <c r="A2" s="6" t="s">
        <v>974</v>
      </c>
      <c r="B2" s="4">
        <v>10</v>
      </c>
      <c r="C2" s="4" t="s">
        <v>11</v>
      </c>
      <c r="D2" s="5" t="s">
        <v>1082</v>
      </c>
      <c r="E2" s="5">
        <v>24</v>
      </c>
      <c r="F2" s="5">
        <v>9</v>
      </c>
      <c r="I2" s="25" t="s">
        <v>975</v>
      </c>
      <c r="J2" s="136" t="s">
        <v>2323</v>
      </c>
      <c r="K2" s="4" t="s">
        <v>237</v>
      </c>
      <c r="L2">
        <v>0.67933600000000005</v>
      </c>
      <c r="Z2" s="4">
        <v>0.25315900000000002</v>
      </c>
      <c r="AD2" s="4" t="s">
        <v>1010</v>
      </c>
      <c r="AE2" s="4" t="s">
        <v>1011</v>
      </c>
      <c r="AF2" s="4" t="s">
        <v>340</v>
      </c>
      <c r="AG2">
        <v>4.43775E-2</v>
      </c>
      <c r="AH2" s="108"/>
      <c r="AI2" s="108"/>
      <c r="AJ2" s="108"/>
      <c r="AK2" s="108"/>
      <c r="AL2" s="108"/>
      <c r="AM2" s="108"/>
      <c r="AN2" s="108" t="s">
        <v>349</v>
      </c>
      <c r="AO2" s="108"/>
      <c r="AP2" s="108"/>
      <c r="AQ2" s="108"/>
      <c r="AR2" s="108"/>
      <c r="AS2" s="108"/>
      <c r="AT2" s="109">
        <v>4.43775E-2</v>
      </c>
      <c r="AU2" s="108"/>
      <c r="AV2" s="108"/>
      <c r="AW2" s="108"/>
    </row>
    <row r="3" spans="1:79" ht="15.75" customHeight="1" x14ac:dyDescent="0.2">
      <c r="A3" s="6" t="s">
        <v>205</v>
      </c>
      <c r="B3" s="4">
        <v>206</v>
      </c>
      <c r="C3" s="4" t="s">
        <v>52</v>
      </c>
      <c r="D3" s="5" t="s">
        <v>1084</v>
      </c>
      <c r="E3" s="5">
        <v>39</v>
      </c>
      <c r="F3" s="5">
        <v>5</v>
      </c>
      <c r="I3" s="25" t="s">
        <v>1009</v>
      </c>
      <c r="J3" s="136" t="s">
        <v>2324</v>
      </c>
      <c r="K3" s="4" t="s">
        <v>253</v>
      </c>
      <c r="L3">
        <v>0.20236699999999999</v>
      </c>
      <c r="AD3" s="4" t="s">
        <v>1078</v>
      </c>
      <c r="AE3" s="4" t="s">
        <v>1079</v>
      </c>
      <c r="AF3" s="4" t="s">
        <v>342</v>
      </c>
      <c r="AG3">
        <v>8.1456799999999996E-2</v>
      </c>
      <c r="AH3" s="4" t="s">
        <v>2101</v>
      </c>
      <c r="AI3" s="4">
        <v>10</v>
      </c>
      <c r="AM3" s="4">
        <v>104</v>
      </c>
      <c r="AO3" s="4" t="s">
        <v>2008</v>
      </c>
      <c r="AP3" s="4" t="s">
        <v>2008</v>
      </c>
      <c r="AT3" s="57">
        <v>8.1456799999999996E-2</v>
      </c>
    </row>
    <row r="4" spans="1:79" x14ac:dyDescent="0.2">
      <c r="A4" s="6" t="s">
        <v>168</v>
      </c>
      <c r="C4" s="4" t="s">
        <v>53</v>
      </c>
      <c r="D4" s="5" t="s">
        <v>1085</v>
      </c>
      <c r="E4" s="5">
        <v>46</v>
      </c>
      <c r="F4" s="5">
        <v>15</v>
      </c>
      <c r="I4" s="25" t="s">
        <v>976</v>
      </c>
      <c r="J4" s="136" t="s">
        <v>2244</v>
      </c>
      <c r="K4" s="4" t="s">
        <v>237</v>
      </c>
      <c r="L4">
        <v>0.97136100000000003</v>
      </c>
      <c r="Z4" s="4">
        <v>0.36780200000000002</v>
      </c>
      <c r="AD4" s="4" t="s">
        <v>1012</v>
      </c>
      <c r="AE4" s="4" t="s">
        <v>1013</v>
      </c>
      <c r="AF4" s="4" t="s">
        <v>340</v>
      </c>
      <c r="AG4">
        <v>6.0453899999999998E-2</v>
      </c>
      <c r="AH4" s="4" t="s">
        <v>2102</v>
      </c>
      <c r="AI4" s="4">
        <v>10</v>
      </c>
      <c r="AM4" s="4">
        <v>215</v>
      </c>
      <c r="AP4" s="4" t="s">
        <v>2008</v>
      </c>
      <c r="AT4" s="57">
        <v>6.0453899999999998E-2</v>
      </c>
    </row>
    <row r="5" spans="1:79" x14ac:dyDescent="0.2">
      <c r="A5" s="24">
        <v>39630</v>
      </c>
      <c r="C5" s="4" t="s">
        <v>54</v>
      </c>
      <c r="D5" s="5" t="s">
        <v>1086</v>
      </c>
      <c r="E5" s="5">
        <v>72</v>
      </c>
      <c r="F5" s="5">
        <v>8</v>
      </c>
      <c r="I5" s="25" t="s">
        <v>977</v>
      </c>
      <c r="J5" s="136" t="s">
        <v>2325</v>
      </c>
      <c r="K5" s="4" t="s">
        <v>236</v>
      </c>
      <c r="L5">
        <v>0.26400699999999999</v>
      </c>
      <c r="V5" s="4" t="s">
        <v>1999</v>
      </c>
      <c r="W5" s="4" t="s">
        <v>1984</v>
      </c>
      <c r="X5" s="4">
        <v>0.555809</v>
      </c>
      <c r="Y5" s="4">
        <v>1.2290199999999999E-2</v>
      </c>
      <c r="Z5" s="4">
        <v>0.89081200000000005</v>
      </c>
      <c r="AA5" s="4" t="s">
        <v>1083</v>
      </c>
      <c r="AB5" s="4">
        <v>30</v>
      </c>
      <c r="AC5" s="4">
        <v>13</v>
      </c>
      <c r="AD5" s="4" t="s">
        <v>1014</v>
      </c>
      <c r="AE5" s="4" t="s">
        <v>1015</v>
      </c>
      <c r="AF5" s="4" t="s">
        <v>341</v>
      </c>
      <c r="AG5">
        <v>0.376718</v>
      </c>
      <c r="AH5" s="4" t="s">
        <v>2103</v>
      </c>
      <c r="AI5" s="4">
        <v>38</v>
      </c>
      <c r="AJ5" s="4">
        <v>4</v>
      </c>
      <c r="AK5" s="4">
        <v>4</v>
      </c>
      <c r="AM5" s="4">
        <v>1344</v>
      </c>
      <c r="AO5" s="4" t="s">
        <v>2008</v>
      </c>
      <c r="AP5" s="4" t="s">
        <v>2008</v>
      </c>
      <c r="AQ5" s="4" t="s">
        <v>2008</v>
      </c>
      <c r="AS5" s="4" t="s">
        <v>2008</v>
      </c>
      <c r="AT5" s="110">
        <v>0.376718</v>
      </c>
      <c r="AU5" s="9">
        <v>0.12395299999999999</v>
      </c>
      <c r="AV5" s="9">
        <v>4.1153099999999998E-2</v>
      </c>
    </row>
    <row r="6" spans="1:79" x14ac:dyDescent="0.2">
      <c r="A6" s="6" t="s">
        <v>166</v>
      </c>
      <c r="C6" s="4" t="s">
        <v>55</v>
      </c>
      <c r="D6" s="5" t="s">
        <v>1091</v>
      </c>
      <c r="E6" s="5">
        <v>91</v>
      </c>
      <c r="F6" s="5">
        <v>5</v>
      </c>
      <c r="I6" s="25" t="s">
        <v>978</v>
      </c>
      <c r="J6" s="136" t="s">
        <v>2326</v>
      </c>
      <c r="K6" s="4" t="s">
        <v>237</v>
      </c>
      <c r="L6">
        <v>5.98015E-2</v>
      </c>
      <c r="Z6" s="4">
        <v>0.309448</v>
      </c>
      <c r="AD6" s="4" t="s">
        <v>1016</v>
      </c>
      <c r="AE6" s="4" t="s">
        <v>1017</v>
      </c>
      <c r="AF6" s="4" t="s">
        <v>340</v>
      </c>
      <c r="AG6">
        <v>6.1283900000000002E-2</v>
      </c>
      <c r="AH6" s="4" t="s">
        <v>2104</v>
      </c>
      <c r="AI6" s="4">
        <v>3</v>
      </c>
      <c r="AJ6" s="4">
        <v>6</v>
      </c>
      <c r="AM6" s="4">
        <v>259</v>
      </c>
      <c r="AO6" s="4" t="s">
        <v>2008</v>
      </c>
      <c r="AP6" s="4" t="s">
        <v>2008</v>
      </c>
      <c r="AT6" s="57">
        <v>6.1283900000000002E-2</v>
      </c>
      <c r="AU6" s="57">
        <v>5.2477700000000002E-2</v>
      </c>
    </row>
    <row r="7" spans="1:79" x14ac:dyDescent="0.2">
      <c r="A7" s="4" t="s">
        <v>26</v>
      </c>
      <c r="D7" s="5" t="s">
        <v>1092</v>
      </c>
      <c r="E7" s="5">
        <v>106</v>
      </c>
      <c r="F7" s="5">
        <v>23</v>
      </c>
      <c r="I7" s="25" t="s">
        <v>979</v>
      </c>
      <c r="J7" s="136" t="s">
        <v>2327</v>
      </c>
      <c r="K7" s="4" t="s">
        <v>237</v>
      </c>
      <c r="L7">
        <v>0.161603</v>
      </c>
      <c r="Z7" s="4">
        <v>0.44243500000000002</v>
      </c>
      <c r="AD7" s="4" t="s">
        <v>1018</v>
      </c>
      <c r="AE7" s="4" t="s">
        <v>1019</v>
      </c>
      <c r="AF7" s="4" t="s">
        <v>340</v>
      </c>
      <c r="AG7">
        <v>7.9256599999999996E-2</v>
      </c>
      <c r="AH7" s="4" t="s">
        <v>2105</v>
      </c>
      <c r="AI7" s="4">
        <v>4</v>
      </c>
      <c r="AJ7" s="4">
        <v>3</v>
      </c>
      <c r="AM7" s="4">
        <v>332</v>
      </c>
      <c r="AP7" s="4" t="s">
        <v>2008</v>
      </c>
      <c r="AT7" s="110">
        <v>7.9256599999999996E-2</v>
      </c>
      <c r="AU7" s="9">
        <v>3.9455400000000002E-2</v>
      </c>
    </row>
    <row r="8" spans="1:79" x14ac:dyDescent="0.2">
      <c r="A8" s="4" t="s">
        <v>973</v>
      </c>
      <c r="I8" s="25" t="s">
        <v>980</v>
      </c>
      <c r="J8" s="136" t="s">
        <v>2328</v>
      </c>
      <c r="K8" s="4" t="s">
        <v>237</v>
      </c>
      <c r="L8">
        <v>0.67568499999999998</v>
      </c>
      <c r="Z8" s="4">
        <v>0.28833199999999998</v>
      </c>
      <c r="AD8" s="4" t="s">
        <v>1020</v>
      </c>
      <c r="AE8" s="4" t="s">
        <v>1021</v>
      </c>
      <c r="AF8" s="4" t="s">
        <v>340</v>
      </c>
      <c r="AG8">
        <v>5.1159999999999997E-2</v>
      </c>
      <c r="AH8" s="108"/>
      <c r="AI8" s="108"/>
      <c r="AJ8" s="108"/>
      <c r="AK8" s="108"/>
      <c r="AL8" s="108"/>
      <c r="AM8" s="108"/>
      <c r="AN8" s="108" t="s">
        <v>2106</v>
      </c>
      <c r="AO8" s="108"/>
      <c r="AP8" s="108"/>
      <c r="AQ8" s="108"/>
      <c r="AR8" s="108"/>
      <c r="AS8" s="108"/>
      <c r="AT8" s="109">
        <v>5.1159999999999997E-2</v>
      </c>
      <c r="AU8" s="108"/>
      <c r="AV8" s="108"/>
      <c r="AW8" s="108"/>
    </row>
    <row r="9" spans="1:79" x14ac:dyDescent="0.2">
      <c r="A9" s="4" t="s">
        <v>2187</v>
      </c>
      <c r="I9" s="25" t="s">
        <v>981</v>
      </c>
      <c r="J9" s="136" t="s">
        <v>2329</v>
      </c>
      <c r="K9" s="4" t="s">
        <v>237</v>
      </c>
      <c r="L9">
        <v>5.98015E-2</v>
      </c>
      <c r="Z9" s="4">
        <v>0.40315600000000001</v>
      </c>
      <c r="AD9" s="4" t="s">
        <v>1022</v>
      </c>
      <c r="AE9" s="4" t="s">
        <v>1023</v>
      </c>
      <c r="AF9" s="4" t="s">
        <v>340</v>
      </c>
      <c r="AG9">
        <v>3.7377800000000003E-2</v>
      </c>
      <c r="AH9" s="4" t="s">
        <v>2107</v>
      </c>
      <c r="AI9" s="4">
        <v>4</v>
      </c>
      <c r="AM9" s="4">
        <v>61</v>
      </c>
      <c r="AT9" s="57">
        <v>3.7377800000000003E-2</v>
      </c>
    </row>
    <row r="10" spans="1:79" x14ac:dyDescent="0.2">
      <c r="A10" s="47" t="s">
        <v>110</v>
      </c>
      <c r="I10" s="25" t="s">
        <v>982</v>
      </c>
      <c r="J10" s="136" t="s">
        <v>2330</v>
      </c>
      <c r="K10" s="4" t="s">
        <v>236</v>
      </c>
      <c r="L10">
        <v>5.98015E-2</v>
      </c>
      <c r="M10" s="38"/>
      <c r="V10" s="4" t="s">
        <v>1998</v>
      </c>
      <c r="W10" s="4" t="s">
        <v>1984</v>
      </c>
      <c r="X10" s="4">
        <v>0.37340899999999999</v>
      </c>
      <c r="Y10" s="4">
        <v>6.2558600000000002E-3</v>
      </c>
      <c r="Z10" s="4">
        <v>0.84482100000000004</v>
      </c>
      <c r="AD10" s="4" t="s">
        <v>1024</v>
      </c>
      <c r="AE10" s="4" t="s">
        <v>1025</v>
      </c>
      <c r="AF10" s="4" t="s">
        <v>341</v>
      </c>
      <c r="AG10">
        <v>0.33737899999999998</v>
      </c>
      <c r="AH10" s="108"/>
      <c r="AI10" s="108"/>
      <c r="AJ10" s="108"/>
      <c r="AK10" s="108"/>
      <c r="AL10" s="108"/>
      <c r="AM10" s="108"/>
      <c r="AN10" s="108" t="s">
        <v>349</v>
      </c>
      <c r="AO10" s="108"/>
      <c r="AP10" s="108"/>
      <c r="AQ10" s="108"/>
      <c r="AR10" s="108"/>
      <c r="AS10" s="108"/>
      <c r="AT10" s="109">
        <v>0.33737899999999998</v>
      </c>
      <c r="AU10" s="108"/>
      <c r="AV10" s="108"/>
      <c r="AW10" s="108"/>
    </row>
    <row r="11" spans="1:79" x14ac:dyDescent="0.2">
      <c r="I11" s="25" t="s">
        <v>983</v>
      </c>
      <c r="J11" s="136" t="s">
        <v>2331</v>
      </c>
      <c r="K11" s="4" t="s">
        <v>237</v>
      </c>
      <c r="L11">
        <v>0.441278</v>
      </c>
      <c r="Z11" s="4">
        <v>0.225106</v>
      </c>
      <c r="AD11" s="4" t="s">
        <v>1026</v>
      </c>
      <c r="AE11" s="4" t="s">
        <v>1027</v>
      </c>
      <c r="AF11" s="4" t="s">
        <v>340</v>
      </c>
      <c r="AG11">
        <v>3.8272500000000001E-2</v>
      </c>
      <c r="AH11" s="4" t="s">
        <v>2108</v>
      </c>
      <c r="AI11" s="4">
        <v>5</v>
      </c>
      <c r="AJ11" s="4">
        <v>1</v>
      </c>
      <c r="AK11" s="4">
        <v>7</v>
      </c>
      <c r="AL11" s="4">
        <v>4</v>
      </c>
      <c r="AM11" s="4">
        <v>636</v>
      </c>
      <c r="AO11" s="4" t="s">
        <v>2008</v>
      </c>
      <c r="AP11" s="4" t="s">
        <v>2008</v>
      </c>
      <c r="AQ11" s="4" t="s">
        <v>2008</v>
      </c>
      <c r="AT11" s="57">
        <v>3.8272500000000001E-2</v>
      </c>
      <c r="AU11" s="57">
        <v>3.1144000000000002E-2</v>
      </c>
      <c r="AV11" s="57">
        <v>4.24994E-2</v>
      </c>
      <c r="AW11" s="57">
        <v>2.7523700000000002E-2</v>
      </c>
    </row>
    <row r="12" spans="1:79" x14ac:dyDescent="0.2">
      <c r="I12" s="25" t="s">
        <v>984</v>
      </c>
      <c r="J12" s="136" t="s">
        <v>2332</v>
      </c>
      <c r="K12" s="4" t="s">
        <v>418</v>
      </c>
      <c r="L12">
        <v>0.56110599999999999</v>
      </c>
      <c r="Z12" s="4">
        <v>0.449847</v>
      </c>
      <c r="AD12" s="4" t="s">
        <v>1028</v>
      </c>
      <c r="AE12" s="4" t="s">
        <v>1029</v>
      </c>
      <c r="AF12" s="4" t="s">
        <v>340</v>
      </c>
      <c r="AG12">
        <v>8.5336599999999999E-2</v>
      </c>
      <c r="AH12" s="4" t="s">
        <v>2109</v>
      </c>
      <c r="AI12" s="4">
        <v>7</v>
      </c>
      <c r="AM12" s="4">
        <v>259</v>
      </c>
      <c r="AP12" s="4" t="s">
        <v>2008</v>
      </c>
      <c r="AT12" s="57">
        <v>8.5336599999999999E-2</v>
      </c>
    </row>
    <row r="13" spans="1:79" x14ac:dyDescent="0.2">
      <c r="I13" s="25" t="s">
        <v>985</v>
      </c>
      <c r="J13" s="136" t="s">
        <v>2333</v>
      </c>
      <c r="K13" s="4" t="s">
        <v>237</v>
      </c>
      <c r="L13">
        <v>0.85297500000000004</v>
      </c>
      <c r="Z13" s="4">
        <v>0.24274599999999999</v>
      </c>
      <c r="AD13" s="4" t="s">
        <v>1030</v>
      </c>
      <c r="AE13" s="4" t="s">
        <v>1031</v>
      </c>
      <c r="AF13" s="4" t="s">
        <v>340</v>
      </c>
      <c r="AG13">
        <v>3.56946E-2</v>
      </c>
      <c r="AH13" s="108"/>
      <c r="AI13" s="108"/>
      <c r="AJ13" s="108"/>
      <c r="AK13" s="108"/>
      <c r="AL13" s="108"/>
      <c r="AM13" s="108"/>
      <c r="AN13" s="108" t="s">
        <v>2009</v>
      </c>
      <c r="AO13" s="108"/>
      <c r="AP13" s="108"/>
      <c r="AQ13" s="108"/>
      <c r="AR13" s="108"/>
      <c r="AS13" s="108"/>
      <c r="AT13" s="109">
        <v>3.56946E-2</v>
      </c>
      <c r="AU13" s="108"/>
      <c r="AV13" s="108"/>
      <c r="AW13" s="108"/>
    </row>
    <row r="14" spans="1:79" x14ac:dyDescent="0.2">
      <c r="I14" s="25" t="s">
        <v>986</v>
      </c>
      <c r="J14" s="136" t="s">
        <v>2334</v>
      </c>
      <c r="K14" s="4" t="s">
        <v>237</v>
      </c>
      <c r="L14">
        <v>0.45440799999999998</v>
      </c>
      <c r="Z14" s="4">
        <v>0.34549200000000002</v>
      </c>
      <c r="AD14" s="4" t="s">
        <v>1032</v>
      </c>
      <c r="AE14" s="4" t="s">
        <v>1033</v>
      </c>
      <c r="AF14" s="4" t="s">
        <v>340</v>
      </c>
      <c r="AG14">
        <v>8.8629799999999995E-2</v>
      </c>
      <c r="AH14" s="108"/>
      <c r="AI14" s="108"/>
      <c r="AJ14" s="108"/>
      <c r="AK14" s="108"/>
      <c r="AL14" s="108"/>
      <c r="AM14" s="108"/>
      <c r="AN14" s="108" t="s">
        <v>2087</v>
      </c>
      <c r="AO14" s="108"/>
      <c r="AP14" s="108"/>
      <c r="AQ14" s="108"/>
      <c r="AR14" s="108"/>
      <c r="AS14" s="108"/>
      <c r="AT14" s="109">
        <v>8.8629799999999995E-2</v>
      </c>
      <c r="AU14" s="108"/>
      <c r="AV14" s="108"/>
      <c r="AW14" s="108"/>
    </row>
    <row r="15" spans="1:79" x14ac:dyDescent="0.2">
      <c r="I15" s="25" t="s">
        <v>1087</v>
      </c>
      <c r="J15" s="136" t="s">
        <v>2257</v>
      </c>
      <c r="K15" s="4" t="s">
        <v>237</v>
      </c>
      <c r="L15">
        <v>0.221471</v>
      </c>
      <c r="Z15" s="4">
        <v>0.44701600000000002</v>
      </c>
      <c r="AA15" s="4" t="s">
        <v>1090</v>
      </c>
      <c r="AB15" s="4">
        <v>86</v>
      </c>
      <c r="AC15" s="4">
        <v>11</v>
      </c>
      <c r="AD15" s="4" t="s">
        <v>1088</v>
      </c>
      <c r="AE15" s="4" t="s">
        <v>1089</v>
      </c>
      <c r="AF15" s="4" t="s">
        <v>340</v>
      </c>
      <c r="AG15">
        <v>0.14097899999999999</v>
      </c>
      <c r="AH15" s="4" t="s">
        <v>2110</v>
      </c>
      <c r="AI15" s="4">
        <v>16</v>
      </c>
      <c r="AM15" s="4">
        <v>197</v>
      </c>
      <c r="AT15" s="57">
        <v>0.14097899999999999</v>
      </c>
    </row>
    <row r="16" spans="1:79" x14ac:dyDescent="0.2">
      <c r="I16" s="25" t="s">
        <v>987</v>
      </c>
      <c r="J16" s="136" t="s">
        <v>2335</v>
      </c>
      <c r="K16" s="4" t="s">
        <v>418</v>
      </c>
      <c r="L16">
        <v>0.290049</v>
      </c>
      <c r="Z16" s="4">
        <v>0.481433</v>
      </c>
      <c r="AD16" s="4" t="s">
        <v>1034</v>
      </c>
      <c r="AE16" s="4" t="s">
        <v>1035</v>
      </c>
      <c r="AF16" s="4" t="s">
        <v>340</v>
      </c>
      <c r="AG16">
        <v>0.10521</v>
      </c>
      <c r="AH16" s="4" t="s">
        <v>2111</v>
      </c>
      <c r="AI16" s="4">
        <v>14</v>
      </c>
      <c r="AM16" s="4">
        <v>178</v>
      </c>
      <c r="AO16" s="4" t="s">
        <v>2008</v>
      </c>
      <c r="AP16" s="4" t="s">
        <v>2008</v>
      </c>
      <c r="AT16" s="57">
        <v>0.10521</v>
      </c>
    </row>
    <row r="17" spans="9:49" x14ac:dyDescent="0.2">
      <c r="I17" s="25" t="s">
        <v>988</v>
      </c>
      <c r="J17" s="136" t="s">
        <v>2336</v>
      </c>
      <c r="K17" s="4" t="s">
        <v>253</v>
      </c>
      <c r="L17">
        <v>0.237007</v>
      </c>
      <c r="AD17" s="4" t="s">
        <v>1036</v>
      </c>
      <c r="AE17" s="4" t="s">
        <v>1037</v>
      </c>
      <c r="AF17" s="4" t="s">
        <v>342</v>
      </c>
      <c r="AG17">
        <v>0.12364700000000001</v>
      </c>
      <c r="AH17" s="4" t="s">
        <v>1918</v>
      </c>
      <c r="AI17" s="4">
        <v>14</v>
      </c>
      <c r="AJ17" s="4">
        <v>6</v>
      </c>
      <c r="AM17" s="4">
        <v>256</v>
      </c>
      <c r="AO17" s="4" t="s">
        <v>2008</v>
      </c>
      <c r="AP17" s="4" t="s">
        <v>2008</v>
      </c>
      <c r="AT17" s="57">
        <v>0.12364700000000001</v>
      </c>
      <c r="AU17" s="57">
        <v>4.86194E-2</v>
      </c>
    </row>
    <row r="18" spans="9:49" x14ac:dyDescent="0.2">
      <c r="I18" s="25" t="s">
        <v>989</v>
      </c>
      <c r="J18" s="136" t="s">
        <v>2337</v>
      </c>
      <c r="K18" s="4" t="s">
        <v>237</v>
      </c>
      <c r="L18">
        <v>0.256413</v>
      </c>
      <c r="Z18" s="4">
        <v>0.35871399999999998</v>
      </c>
      <c r="AD18" s="4" t="s">
        <v>1038</v>
      </c>
      <c r="AE18" s="4" t="s">
        <v>1039</v>
      </c>
      <c r="AF18" s="4" t="s">
        <v>340</v>
      </c>
      <c r="AG18">
        <v>5.1935799999999997E-2</v>
      </c>
      <c r="AH18" s="4" t="s">
        <v>2112</v>
      </c>
      <c r="AI18" s="4">
        <v>3</v>
      </c>
      <c r="AJ18" s="4">
        <v>20</v>
      </c>
      <c r="AM18" s="4">
        <v>534</v>
      </c>
      <c r="AO18" s="4" t="s">
        <v>2008</v>
      </c>
      <c r="AP18" s="4" t="s">
        <v>2008</v>
      </c>
      <c r="AT18" s="57">
        <v>5.1935799999999997E-2</v>
      </c>
      <c r="AU18" s="57">
        <v>0.107792</v>
      </c>
    </row>
    <row r="19" spans="9:49" x14ac:dyDescent="0.2">
      <c r="I19" s="25" t="s">
        <v>990</v>
      </c>
      <c r="J19" s="136" t="s">
        <v>2338</v>
      </c>
      <c r="K19" s="4" t="s">
        <v>237</v>
      </c>
      <c r="L19">
        <v>0.48127900000000001</v>
      </c>
      <c r="V19" s="4" t="s">
        <v>1997</v>
      </c>
      <c r="W19" s="4" t="s">
        <v>1984</v>
      </c>
      <c r="X19" s="4">
        <v>0.28173199999999998</v>
      </c>
      <c r="Y19" s="4">
        <v>1.0032599999999999E-2</v>
      </c>
      <c r="Z19" s="4">
        <v>0.53535600000000005</v>
      </c>
      <c r="AD19" s="4" t="s">
        <v>1040</v>
      </c>
      <c r="AE19" s="4" t="s">
        <v>1041</v>
      </c>
      <c r="AF19" s="4" t="s">
        <v>340</v>
      </c>
      <c r="AG19">
        <v>0.217256</v>
      </c>
      <c r="AH19" s="4" t="s">
        <v>2113</v>
      </c>
      <c r="AI19" s="4">
        <v>27</v>
      </c>
      <c r="AM19" s="4">
        <v>722</v>
      </c>
      <c r="AP19" s="4" t="s">
        <v>2008</v>
      </c>
      <c r="AT19" s="57">
        <v>0.217256</v>
      </c>
      <c r="AU19" s="111"/>
      <c r="AV19" s="111"/>
    </row>
    <row r="20" spans="9:49" x14ac:dyDescent="0.2">
      <c r="I20" s="25" t="s">
        <v>991</v>
      </c>
      <c r="J20" s="136" t="s">
        <v>2339</v>
      </c>
      <c r="K20" s="4" t="s">
        <v>237</v>
      </c>
      <c r="L20">
        <v>0.29779499999999998</v>
      </c>
      <c r="Z20" s="4">
        <v>0.356105</v>
      </c>
      <c r="AD20" s="4" t="s">
        <v>1042</v>
      </c>
      <c r="AE20" s="4" t="s">
        <v>1043</v>
      </c>
      <c r="AF20" s="4" t="s">
        <v>340</v>
      </c>
      <c r="AG20">
        <v>6.9728100000000001E-2</v>
      </c>
      <c r="AH20" s="4" t="s">
        <v>1914</v>
      </c>
      <c r="AI20" s="4">
        <v>10</v>
      </c>
      <c r="AJ20" s="4">
        <v>18</v>
      </c>
      <c r="AM20" s="4">
        <v>374</v>
      </c>
      <c r="AO20" s="4" t="s">
        <v>2008</v>
      </c>
      <c r="AP20" s="4" t="s">
        <v>2008</v>
      </c>
      <c r="AT20" s="57">
        <v>6.9728100000000001E-2</v>
      </c>
      <c r="AU20" s="57">
        <v>8.2569900000000002E-2</v>
      </c>
      <c r="AV20" s="111"/>
    </row>
    <row r="21" spans="9:49" x14ac:dyDescent="0.2">
      <c r="I21" s="25" t="s">
        <v>992</v>
      </c>
      <c r="J21" s="136" t="s">
        <v>2340</v>
      </c>
      <c r="K21" s="4" t="s">
        <v>237</v>
      </c>
      <c r="L21">
        <v>0.88927699999999998</v>
      </c>
      <c r="Z21" s="4">
        <v>0.52137299999999998</v>
      </c>
      <c r="AD21" s="4" t="s">
        <v>1044</v>
      </c>
      <c r="AE21" s="4" t="s">
        <v>1045</v>
      </c>
      <c r="AF21" s="4" t="s">
        <v>340</v>
      </c>
      <c r="AG21">
        <v>0.12892899999999999</v>
      </c>
      <c r="AH21" s="4" t="s">
        <v>1909</v>
      </c>
      <c r="AI21" s="4">
        <v>13</v>
      </c>
      <c r="AM21" s="4">
        <v>219</v>
      </c>
      <c r="AO21" s="4" t="s">
        <v>2008</v>
      </c>
      <c r="AT21" s="57">
        <v>0.12892899999999999</v>
      </c>
      <c r="AU21" s="111"/>
      <c r="AV21" s="111"/>
    </row>
    <row r="22" spans="9:49" x14ac:dyDescent="0.2">
      <c r="I22" s="25" t="s">
        <v>993</v>
      </c>
      <c r="J22" s="136" t="s">
        <v>2341</v>
      </c>
      <c r="K22" s="4" t="s">
        <v>237</v>
      </c>
      <c r="L22">
        <v>0.19703300000000001</v>
      </c>
      <c r="X22" s="92"/>
      <c r="Y22" s="92"/>
      <c r="Z22" s="4">
        <v>0.327816</v>
      </c>
      <c r="AD22" s="4" t="s">
        <v>1046</v>
      </c>
      <c r="AE22" s="4" t="s">
        <v>1047</v>
      </c>
      <c r="AF22" s="4" t="s">
        <v>340</v>
      </c>
      <c r="AG22">
        <v>3.00068E-2</v>
      </c>
      <c r="AH22" s="120" t="s">
        <v>2114</v>
      </c>
      <c r="AI22" s="120">
        <v>3</v>
      </c>
      <c r="AJ22" s="120">
        <v>2</v>
      </c>
      <c r="AK22" s="120"/>
      <c r="AL22" s="120"/>
      <c r="AM22" s="120">
        <v>299</v>
      </c>
      <c r="AN22" s="120"/>
      <c r="AO22" s="120" t="s">
        <v>2008</v>
      </c>
      <c r="AP22" s="120" t="s">
        <v>2008</v>
      </c>
      <c r="AQ22" s="120"/>
      <c r="AR22" s="120"/>
      <c r="AS22" s="120"/>
      <c r="AT22" s="121">
        <v>3.3100600000000001E-2</v>
      </c>
      <c r="AU22" s="127">
        <v>3.00068E-2</v>
      </c>
      <c r="AV22" s="122"/>
      <c r="AW22" s="120"/>
    </row>
    <row r="23" spans="9:49" x14ac:dyDescent="0.2">
      <c r="I23" s="25" t="s">
        <v>994</v>
      </c>
      <c r="J23" s="136" t="s">
        <v>2342</v>
      </c>
      <c r="K23" s="4" t="s">
        <v>237</v>
      </c>
      <c r="L23">
        <v>0.57247099999999995</v>
      </c>
      <c r="V23" s="4" t="s">
        <v>1996</v>
      </c>
      <c r="W23" s="4" t="s">
        <v>1759</v>
      </c>
      <c r="X23" s="4">
        <v>0.13945099999999999</v>
      </c>
      <c r="Y23" s="4">
        <v>1.77381E-3</v>
      </c>
      <c r="Z23" s="4">
        <v>0.59404100000000004</v>
      </c>
      <c r="AD23" s="4" t="s">
        <v>1048</v>
      </c>
      <c r="AE23" s="4" t="s">
        <v>1049</v>
      </c>
      <c r="AF23" s="4" t="s">
        <v>340</v>
      </c>
      <c r="AG23">
        <v>0.11315600000000001</v>
      </c>
      <c r="AH23" s="4" t="s">
        <v>2115</v>
      </c>
      <c r="AI23" s="4">
        <v>7</v>
      </c>
      <c r="AM23" s="4">
        <v>360</v>
      </c>
      <c r="AO23" s="4" t="s">
        <v>2008</v>
      </c>
      <c r="AP23" s="4" t="s">
        <v>2008</v>
      </c>
      <c r="AQ23" s="4" t="s">
        <v>2008</v>
      </c>
      <c r="AT23" s="57">
        <v>0.11315600000000001</v>
      </c>
      <c r="AU23" s="111"/>
      <c r="AV23" s="111"/>
    </row>
    <row r="24" spans="9:49" x14ac:dyDescent="0.2">
      <c r="I24" s="25" t="s">
        <v>995</v>
      </c>
      <c r="J24" s="136" t="s">
        <v>2343</v>
      </c>
      <c r="K24" s="4" t="s">
        <v>237</v>
      </c>
      <c r="L24">
        <v>0.18753400000000001</v>
      </c>
      <c r="Z24" s="4">
        <v>0.45054100000000002</v>
      </c>
      <c r="AD24" s="4" t="s">
        <v>1050</v>
      </c>
      <c r="AE24" s="4" t="s">
        <v>1051</v>
      </c>
      <c r="AF24" s="4" t="s">
        <v>340</v>
      </c>
      <c r="AG24">
        <v>0.139096</v>
      </c>
      <c r="AH24" s="4" t="s">
        <v>2116</v>
      </c>
      <c r="AI24" s="4">
        <v>12</v>
      </c>
      <c r="AM24" s="4">
        <v>501</v>
      </c>
      <c r="AO24" s="4" t="s">
        <v>2008</v>
      </c>
      <c r="AP24" s="4" t="s">
        <v>2008</v>
      </c>
      <c r="AQ24" s="4" t="s">
        <v>2008</v>
      </c>
      <c r="AT24" s="57">
        <v>0.139096</v>
      </c>
      <c r="AU24" s="111"/>
      <c r="AV24" s="111"/>
    </row>
    <row r="25" spans="9:49" x14ac:dyDescent="0.2">
      <c r="I25" s="25" t="s">
        <v>996</v>
      </c>
      <c r="J25" s="136" t="s">
        <v>2344</v>
      </c>
      <c r="K25" s="4" t="s">
        <v>237</v>
      </c>
      <c r="L25">
        <v>0.64583400000000002</v>
      </c>
      <c r="Z25" s="4">
        <v>0.43412800000000001</v>
      </c>
      <c r="AD25" s="4" t="s">
        <v>1052</v>
      </c>
      <c r="AE25" s="4" t="s">
        <v>1053</v>
      </c>
      <c r="AF25" s="4" t="s">
        <v>340</v>
      </c>
      <c r="AG25">
        <v>9.7800399999999996E-2</v>
      </c>
      <c r="AH25" s="4" t="s">
        <v>1954</v>
      </c>
      <c r="AI25" s="4">
        <v>13</v>
      </c>
      <c r="AM25" s="4">
        <v>305</v>
      </c>
      <c r="AO25" s="4" t="s">
        <v>2008</v>
      </c>
      <c r="AP25" s="4" t="s">
        <v>2008</v>
      </c>
      <c r="AT25" s="57">
        <v>9.7800399999999996E-2</v>
      </c>
      <c r="AU25" s="119"/>
      <c r="AV25" s="111"/>
    </row>
    <row r="26" spans="9:49" x14ac:dyDescent="0.2">
      <c r="I26" s="25" t="s">
        <v>997</v>
      </c>
      <c r="J26" s="136" t="s">
        <v>2345</v>
      </c>
      <c r="K26" s="4" t="s">
        <v>1080</v>
      </c>
      <c r="L26">
        <v>0</v>
      </c>
      <c r="Z26" s="4">
        <v>0.38383099999999998</v>
      </c>
      <c r="AD26" s="4" t="s">
        <v>1054</v>
      </c>
      <c r="AE26" s="4" t="s">
        <v>1055</v>
      </c>
      <c r="AF26" s="4" t="s">
        <v>340</v>
      </c>
      <c r="AG26">
        <v>5.3556199999999998E-2</v>
      </c>
      <c r="AH26" s="4" t="s">
        <v>2117</v>
      </c>
      <c r="AI26" s="4">
        <v>0</v>
      </c>
      <c r="AM26" s="4">
        <v>10</v>
      </c>
      <c r="AT26" s="57">
        <v>5.3556199999999998E-2</v>
      </c>
      <c r="AU26" s="112"/>
      <c r="AV26" s="111"/>
    </row>
    <row r="27" spans="9:49" x14ac:dyDescent="0.2">
      <c r="K27" s="4" t="s">
        <v>1081</v>
      </c>
      <c r="L27">
        <v>0</v>
      </c>
      <c r="AU27" s="111"/>
      <c r="AV27" s="111"/>
    </row>
    <row r="28" spans="9:49" x14ac:dyDescent="0.2">
      <c r="I28" s="25" t="s">
        <v>998</v>
      </c>
      <c r="J28" s="136" t="s">
        <v>2308</v>
      </c>
      <c r="K28" s="4" t="s">
        <v>237</v>
      </c>
      <c r="L28">
        <v>0.17940500000000001</v>
      </c>
      <c r="Z28" s="4">
        <v>0.138485</v>
      </c>
      <c r="AD28" s="4" t="s">
        <v>1056</v>
      </c>
      <c r="AE28" s="4" t="s">
        <v>1057</v>
      </c>
      <c r="AF28" s="4" t="s">
        <v>340</v>
      </c>
      <c r="AG28">
        <v>1.32739E-2</v>
      </c>
      <c r="AH28" s="4" t="s">
        <v>2118</v>
      </c>
      <c r="AI28" s="4">
        <v>0</v>
      </c>
      <c r="AJ28" s="4">
        <v>2</v>
      </c>
      <c r="AM28" s="4">
        <v>260</v>
      </c>
      <c r="AO28" s="4" t="s">
        <v>2008</v>
      </c>
      <c r="AP28" s="4" t="s">
        <v>2008</v>
      </c>
      <c r="AT28" s="57">
        <v>1.32739E-2</v>
      </c>
      <c r="AU28" s="57">
        <v>4.6466300000000002E-2</v>
      </c>
      <c r="AV28" s="111"/>
    </row>
    <row r="29" spans="9:49" x14ac:dyDescent="0.2">
      <c r="I29" s="25" t="s">
        <v>999</v>
      </c>
      <c r="J29" s="136" t="s">
        <v>2346</v>
      </c>
      <c r="K29" s="4" t="s">
        <v>236</v>
      </c>
      <c r="L29">
        <v>0.31833600000000001</v>
      </c>
      <c r="V29" s="4" t="s">
        <v>1995</v>
      </c>
      <c r="W29" s="4" t="s">
        <v>1984</v>
      </c>
      <c r="X29" s="4">
        <v>0.272341</v>
      </c>
      <c r="Y29" s="4">
        <v>7.0622999999999997E-3</v>
      </c>
      <c r="Z29" s="4">
        <v>0.92460600000000004</v>
      </c>
      <c r="AD29" s="4" t="s">
        <v>1058</v>
      </c>
      <c r="AE29" s="4" t="s">
        <v>1059</v>
      </c>
      <c r="AF29" s="4" t="s">
        <v>341</v>
      </c>
      <c r="AG29">
        <v>0.37883699999999998</v>
      </c>
      <c r="AH29" s="4" t="s">
        <v>2119</v>
      </c>
      <c r="AI29" s="4">
        <v>33</v>
      </c>
      <c r="AM29" s="4">
        <v>391</v>
      </c>
      <c r="AO29" s="4" t="s">
        <v>2008</v>
      </c>
      <c r="AP29" s="4" t="s">
        <v>2008</v>
      </c>
      <c r="AT29" s="57">
        <v>0.37883699999999998</v>
      </c>
      <c r="AU29" s="111"/>
      <c r="AV29" s="111"/>
    </row>
    <row r="30" spans="9:49" x14ac:dyDescent="0.2">
      <c r="I30" s="25" t="s">
        <v>1000</v>
      </c>
      <c r="J30" s="136" t="s">
        <v>2347</v>
      </c>
      <c r="K30" s="4" t="s">
        <v>237</v>
      </c>
      <c r="L30">
        <v>5.98015E-2</v>
      </c>
      <c r="Z30" s="4">
        <v>0.32827600000000001</v>
      </c>
      <c r="AD30" s="4" t="s">
        <v>1060</v>
      </c>
      <c r="AE30" s="4" t="s">
        <v>1061</v>
      </c>
      <c r="AF30" s="4" t="s">
        <v>340</v>
      </c>
      <c r="AG30">
        <v>4.2967100000000001E-2</v>
      </c>
      <c r="AH30" s="4" t="s">
        <v>2120</v>
      </c>
      <c r="AI30" s="4">
        <v>5</v>
      </c>
      <c r="AJ30" s="4">
        <v>7</v>
      </c>
      <c r="AK30" s="4">
        <v>8</v>
      </c>
      <c r="AM30" s="4">
        <v>492</v>
      </c>
      <c r="AP30" s="4" t="s">
        <v>2008</v>
      </c>
      <c r="AT30" s="57">
        <v>4.2967100000000001E-2</v>
      </c>
      <c r="AU30" s="57">
        <v>4.9245299999999999E-2</v>
      </c>
      <c r="AV30" s="57">
        <v>5.9976099999999997E-2</v>
      </c>
    </row>
    <row r="31" spans="9:49" x14ac:dyDescent="0.2">
      <c r="I31" s="25" t="s">
        <v>1001</v>
      </c>
      <c r="J31" s="136" t="s">
        <v>2348</v>
      </c>
      <c r="K31" s="4" t="s">
        <v>237</v>
      </c>
      <c r="L31">
        <v>0.77962600000000004</v>
      </c>
      <c r="Z31" s="4">
        <v>0.29340899999999998</v>
      </c>
      <c r="AD31" s="4" t="s">
        <v>1062</v>
      </c>
      <c r="AE31" s="4" t="s">
        <v>1063</v>
      </c>
      <c r="AF31" s="4" t="s">
        <v>340</v>
      </c>
      <c r="AG31">
        <v>6.7004099999999997E-2</v>
      </c>
      <c r="AH31" s="4" t="s">
        <v>2121</v>
      </c>
      <c r="AI31" s="4">
        <v>11</v>
      </c>
      <c r="AM31" s="4">
        <v>186</v>
      </c>
      <c r="AT31" s="57">
        <v>6.7004099999999997E-2</v>
      </c>
      <c r="AU31" s="111"/>
      <c r="AV31" s="111"/>
    </row>
    <row r="32" spans="9:49" x14ac:dyDescent="0.2">
      <c r="I32" s="25" t="s">
        <v>1002</v>
      </c>
      <c r="J32" s="136" t="s">
        <v>2311</v>
      </c>
      <c r="K32" s="4" t="s">
        <v>237</v>
      </c>
      <c r="L32">
        <v>0.259237</v>
      </c>
      <c r="Z32" s="4">
        <v>0.32827600000000001</v>
      </c>
      <c r="AD32" s="4" t="s">
        <v>1064</v>
      </c>
      <c r="AE32" s="4" t="s">
        <v>1065</v>
      </c>
      <c r="AF32" s="4" t="s">
        <v>340</v>
      </c>
      <c r="AG32">
        <v>6.6211000000000006E-2</v>
      </c>
      <c r="AH32" s="108"/>
      <c r="AI32" s="108"/>
      <c r="AJ32" s="108"/>
      <c r="AK32" s="108"/>
      <c r="AL32" s="108"/>
      <c r="AM32" s="108"/>
      <c r="AN32" s="108" t="s">
        <v>2009</v>
      </c>
      <c r="AO32" s="108"/>
      <c r="AP32" s="108"/>
      <c r="AQ32" s="108"/>
      <c r="AR32" s="108"/>
      <c r="AS32" s="108"/>
      <c r="AT32" s="109">
        <v>6.6211000000000006E-2</v>
      </c>
      <c r="AU32" s="128"/>
      <c r="AV32" s="128"/>
      <c r="AW32" s="108"/>
    </row>
    <row r="33" spans="2:49" x14ac:dyDescent="0.2">
      <c r="I33" s="25" t="s">
        <v>1003</v>
      </c>
      <c r="J33" s="136" t="s">
        <v>2349</v>
      </c>
      <c r="K33" s="4" t="s">
        <v>237</v>
      </c>
      <c r="L33">
        <v>0.14280300000000001</v>
      </c>
      <c r="Z33" s="4">
        <v>0.24113100000000001</v>
      </c>
      <c r="AD33" s="4" t="s">
        <v>1066</v>
      </c>
      <c r="AE33" s="4" t="s">
        <v>1067</v>
      </c>
      <c r="AF33" s="4" t="s">
        <v>340</v>
      </c>
      <c r="AG33">
        <v>5.8226199999999999E-2</v>
      </c>
      <c r="AH33" s="4" t="s">
        <v>2122</v>
      </c>
      <c r="AI33" s="4">
        <v>6</v>
      </c>
      <c r="AJ33" s="4">
        <v>1</v>
      </c>
      <c r="AM33" s="4">
        <v>270</v>
      </c>
      <c r="AO33" s="4" t="s">
        <v>2008</v>
      </c>
      <c r="AT33" s="57">
        <v>5.8226199999999999E-2</v>
      </c>
      <c r="AU33" s="57">
        <v>2.8714E-2</v>
      </c>
    </row>
    <row r="34" spans="2:49" x14ac:dyDescent="0.2">
      <c r="I34" s="25" t="s">
        <v>1004</v>
      </c>
      <c r="J34" s="136" t="s">
        <v>2350</v>
      </c>
      <c r="K34" s="4" t="s">
        <v>236</v>
      </c>
      <c r="L34">
        <v>0.80240699999999998</v>
      </c>
      <c r="V34" s="4" t="s">
        <v>1994</v>
      </c>
      <c r="W34" s="4" t="s">
        <v>1984</v>
      </c>
      <c r="X34" s="4">
        <v>0.69966300000000003</v>
      </c>
      <c r="Y34" s="4">
        <v>1.1504E-2</v>
      </c>
      <c r="Z34" s="4">
        <v>1.02685</v>
      </c>
      <c r="AA34" s="4" t="s">
        <v>1093</v>
      </c>
      <c r="AB34" s="4">
        <v>169</v>
      </c>
      <c r="AC34" s="4">
        <v>14</v>
      </c>
      <c r="AD34" s="4" t="s">
        <v>1068</v>
      </c>
      <c r="AE34" s="4" t="s">
        <v>1069</v>
      </c>
      <c r="AF34" s="4" t="s">
        <v>341</v>
      </c>
      <c r="AG34">
        <v>0.66096600000000005</v>
      </c>
      <c r="AH34" s="4" t="s">
        <v>2123</v>
      </c>
      <c r="AI34" s="4">
        <v>50</v>
      </c>
      <c r="AM34" s="4">
        <v>1315</v>
      </c>
      <c r="AO34" s="4" t="s">
        <v>2008</v>
      </c>
      <c r="AP34" s="4" t="s">
        <v>2008</v>
      </c>
      <c r="AT34" s="57">
        <v>0.66096600000000005</v>
      </c>
    </row>
    <row r="35" spans="2:49" x14ac:dyDescent="0.2">
      <c r="I35" s="25" t="s">
        <v>1005</v>
      </c>
      <c r="J35" s="136" t="s">
        <v>2351</v>
      </c>
      <c r="K35" s="4" t="s">
        <v>237</v>
      </c>
      <c r="L35">
        <v>0.72101700000000002</v>
      </c>
      <c r="Z35" s="4">
        <v>0.27814800000000001</v>
      </c>
      <c r="AD35" s="4" t="s">
        <v>1070</v>
      </c>
      <c r="AE35" s="4" t="s">
        <v>1071</v>
      </c>
      <c r="AF35" s="4" t="s">
        <v>340</v>
      </c>
      <c r="AG35">
        <v>6.2950000000000006E-2</v>
      </c>
      <c r="AH35" s="120" t="s">
        <v>2124</v>
      </c>
      <c r="AI35" s="120">
        <v>8</v>
      </c>
      <c r="AJ35" s="120">
        <v>6</v>
      </c>
      <c r="AK35" s="120"/>
      <c r="AL35" s="120"/>
      <c r="AM35" s="120">
        <v>544</v>
      </c>
      <c r="AN35" s="120"/>
      <c r="AO35" s="120" t="s">
        <v>2008</v>
      </c>
      <c r="AP35" s="120"/>
      <c r="AQ35" s="120"/>
      <c r="AR35" s="120"/>
      <c r="AS35" s="120"/>
      <c r="AT35" s="121">
        <v>6.7574800000000004E-2</v>
      </c>
      <c r="AU35" s="121">
        <v>6.2950000000000006E-2</v>
      </c>
      <c r="AV35" s="120"/>
      <c r="AW35" s="120"/>
    </row>
    <row r="36" spans="2:49" x14ac:dyDescent="0.2">
      <c r="I36" s="25" t="s">
        <v>1006</v>
      </c>
      <c r="J36" s="136" t="s">
        <v>2352</v>
      </c>
      <c r="K36" s="4" t="s">
        <v>237</v>
      </c>
      <c r="L36">
        <v>0.79566400000000004</v>
      </c>
      <c r="Z36" s="4">
        <v>0.15346099999999999</v>
      </c>
      <c r="AD36" s="4" t="s">
        <v>1072</v>
      </c>
      <c r="AE36" s="4" t="s">
        <v>1073</v>
      </c>
      <c r="AF36" s="4" t="s">
        <v>340</v>
      </c>
      <c r="AG36">
        <v>2.7660400000000002E-2</v>
      </c>
      <c r="AH36" s="4" t="s">
        <v>2125</v>
      </c>
      <c r="AI36" s="4">
        <v>2</v>
      </c>
      <c r="AJ36" s="4">
        <v>5</v>
      </c>
      <c r="AK36" s="4">
        <v>4</v>
      </c>
      <c r="AL36" s="4">
        <v>4</v>
      </c>
      <c r="AM36" s="4">
        <v>402</v>
      </c>
      <c r="AO36" s="4" t="s">
        <v>2008</v>
      </c>
      <c r="AP36" s="4" t="s">
        <v>2008</v>
      </c>
      <c r="AT36" s="110">
        <v>2.7660400000000002E-2</v>
      </c>
      <c r="AU36" s="110">
        <v>1.83E-2</v>
      </c>
      <c r="AV36" s="9">
        <v>2.0558E-2</v>
      </c>
      <c r="AW36" s="110">
        <v>2.3933599999999999E-2</v>
      </c>
    </row>
    <row r="37" spans="2:49" x14ac:dyDescent="0.2">
      <c r="B37" s="8"/>
      <c r="I37" s="25" t="s">
        <v>1007</v>
      </c>
      <c r="J37" s="136" t="s">
        <v>2353</v>
      </c>
      <c r="K37" s="4" t="s">
        <v>237</v>
      </c>
      <c r="L37">
        <v>0.21772900000000001</v>
      </c>
      <c r="Z37" s="4">
        <v>0.23001099999999999</v>
      </c>
      <c r="AD37" s="4" t="s">
        <v>1074</v>
      </c>
      <c r="AE37" s="4" t="s">
        <v>1075</v>
      </c>
      <c r="AF37" s="4" t="s">
        <v>340</v>
      </c>
      <c r="AG37">
        <v>5.2645499999999998E-2</v>
      </c>
      <c r="AH37" s="108"/>
      <c r="AI37" s="108"/>
      <c r="AJ37" s="108"/>
      <c r="AK37" s="108"/>
      <c r="AL37" s="108"/>
      <c r="AM37" s="108" t="s">
        <v>349</v>
      </c>
      <c r="AN37" s="108"/>
      <c r="AO37" s="108"/>
      <c r="AP37" s="108"/>
      <c r="AQ37" s="108"/>
      <c r="AR37" s="108"/>
      <c r="AS37" s="108"/>
      <c r="AT37" s="109">
        <v>5.2645499999999998E-2</v>
      </c>
      <c r="AU37" s="108"/>
      <c r="AV37" s="108"/>
      <c r="AW37" s="108"/>
    </row>
    <row r="38" spans="2:49" x14ac:dyDescent="0.2">
      <c r="B38" s="8"/>
      <c r="I38" s="79" t="s">
        <v>1008</v>
      </c>
      <c r="J38" s="138">
        <v>206</v>
      </c>
      <c r="K38" s="81" t="s">
        <v>349</v>
      </c>
      <c r="L38" s="81"/>
      <c r="M38" s="81"/>
      <c r="N38" s="81"/>
      <c r="O38" s="81"/>
      <c r="P38" s="81"/>
      <c r="Q38" s="81"/>
      <c r="R38" s="81"/>
      <c r="S38" s="81"/>
      <c r="T38" s="81"/>
      <c r="U38" s="81"/>
      <c r="Z38" s="81"/>
      <c r="AA38" s="81"/>
      <c r="AB38" s="81"/>
      <c r="AC38" s="81"/>
      <c r="AD38" s="81" t="s">
        <v>1076</v>
      </c>
      <c r="AE38" s="81" t="s">
        <v>1077</v>
      </c>
      <c r="AF38" s="81"/>
      <c r="AG38" s="81"/>
    </row>
    <row r="39" spans="2:49" x14ac:dyDescent="0.2">
      <c r="K39" s="82" t="s">
        <v>376</v>
      </c>
      <c r="L39" s="4">
        <f>SUM(L2:L37)</f>
        <v>13.995719000000003</v>
      </c>
    </row>
  </sheetData>
  <pageMargins left="0.75" right="0.75" top="1" bottom="1" header="0.5" footer="0.5"/>
  <pageSetup orientation="portrait" horizontalDpi="4294967295"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List</vt:lpstr>
      <vt:lpstr>ST</vt:lpstr>
      <vt:lpstr>Cent</vt:lpstr>
      <vt:lpstr>Danal</vt:lpstr>
      <vt:lpstr>D#</vt:lpstr>
      <vt:lpstr>d01</vt:lpstr>
      <vt:lpstr>d02</vt:lpstr>
      <vt:lpstr>d04</vt:lpstr>
      <vt:lpstr>d05</vt:lpstr>
      <vt:lpstr>d08</vt:lpstr>
      <vt:lpstr>d10</vt:lpstr>
      <vt:lpstr>d11</vt:lpstr>
      <vt:lpstr>d13</vt:lpstr>
      <vt:lpstr>Brick Analysis</vt:lpstr>
      <vt:lpstr>D#Filos</vt:lpstr>
      <vt:lpstr>PSDs</vt:lpstr>
      <vt:lpstr>STAT</vt:lpstr>
      <vt:lpstr>3D</vt:lpstr>
    </vt:vector>
  </TitlesOfParts>
  <Company>Boston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harrisk</dc:creator>
  <cp:lastModifiedBy>Jennifer Bourne</cp:lastModifiedBy>
  <cp:lastPrinted>2004-07-13T23:41:03Z</cp:lastPrinted>
  <dcterms:created xsi:type="dcterms:W3CDTF">2002-12-09T18:10:20Z</dcterms:created>
  <dcterms:modified xsi:type="dcterms:W3CDTF">2012-02-22T17:32:00Z</dcterms:modified>
</cp:coreProperties>
</file>