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ustinkincaid/Google Drive/2_UVM/MansfieldHydro/data/"/>
    </mc:Choice>
  </mc:AlternateContent>
  <xr:revisionPtr revIDLastSave="0" documentId="8_{885E21AB-E30C-0543-BEA5-A466E2918B90}" xr6:coauthVersionLast="45" xr6:coauthVersionMax="45" xr10:uidLastSave="{00000000-0000-0000-0000-000000000000}"/>
  <bookViews>
    <workbookView xWindow="-33440" yWindow="-5500" windowWidth="25940" windowHeight="21980" tabRatio="737" activeTab="2" xr2:uid="{00000000-000D-0000-FFFF-FFFF00000000}"/>
  </bookViews>
  <sheets>
    <sheet name="Snowmaking pumping_Mgal" sheetId="1" r:id="rId1"/>
    <sheet name="Snowmaking pumping_mm" sheetId="6" r:id="rId2"/>
    <sheet name="Snowmaking pumping_mm_formatted" sheetId="7" r:id="rId3"/>
    <sheet name="Pond water balance_Mg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6" l="1"/>
  <c r="T36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18" i="6"/>
  <c r="E54" i="6" l="1"/>
  <c r="P54" i="6" l="1"/>
  <c r="AB12" i="5"/>
  <c r="P6" i="6" l="1"/>
  <c r="P9" i="6"/>
  <c r="P12" i="6"/>
  <c r="P15" i="6"/>
  <c r="P18" i="6"/>
  <c r="P21" i="6"/>
  <c r="P24" i="6"/>
  <c r="P27" i="6"/>
  <c r="P30" i="6"/>
  <c r="P33" i="6"/>
  <c r="P36" i="6"/>
  <c r="P39" i="6"/>
  <c r="P42" i="6"/>
  <c r="P45" i="6"/>
  <c r="P48" i="6"/>
  <c r="P51" i="6"/>
  <c r="P57" i="6"/>
  <c r="P60" i="6"/>
  <c r="P63" i="6"/>
  <c r="P66" i="6"/>
  <c r="P69" i="6"/>
  <c r="P72" i="6"/>
  <c r="P3" i="6"/>
  <c r="AA13" i="5"/>
  <c r="AB13" i="5"/>
  <c r="AC13" i="5"/>
  <c r="AD13" i="5"/>
  <c r="AE13" i="5"/>
  <c r="AF13" i="5"/>
  <c r="AG13" i="5"/>
  <c r="AH13" i="5"/>
  <c r="AI13" i="5"/>
  <c r="AJ13" i="5"/>
  <c r="AK13" i="5"/>
  <c r="AL13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C12" i="5"/>
  <c r="AD12" i="5"/>
  <c r="AE12" i="5"/>
  <c r="AF12" i="5"/>
  <c r="AG12" i="5"/>
  <c r="AH12" i="5"/>
  <c r="AI12" i="5"/>
  <c r="AJ12" i="5"/>
  <c r="AK12" i="5"/>
  <c r="AL12" i="5"/>
  <c r="AA12" i="5"/>
  <c r="D4" i="6"/>
  <c r="E4" i="6"/>
  <c r="F4" i="6"/>
  <c r="G4" i="6"/>
  <c r="H4" i="6"/>
  <c r="I4" i="6"/>
  <c r="J4" i="6"/>
  <c r="K4" i="6"/>
  <c r="L4" i="6"/>
  <c r="M4" i="6"/>
  <c r="N4" i="6"/>
  <c r="O4" i="6"/>
  <c r="D5" i="6"/>
  <c r="E5" i="6"/>
  <c r="F5" i="6"/>
  <c r="G5" i="6"/>
  <c r="H5" i="6"/>
  <c r="I5" i="6"/>
  <c r="J5" i="6"/>
  <c r="K5" i="6"/>
  <c r="L5" i="6"/>
  <c r="M5" i="6"/>
  <c r="N5" i="6"/>
  <c r="O5" i="6"/>
  <c r="D6" i="6"/>
  <c r="E6" i="6"/>
  <c r="F6" i="6"/>
  <c r="G6" i="6"/>
  <c r="H6" i="6"/>
  <c r="I6" i="6"/>
  <c r="J6" i="6"/>
  <c r="K6" i="6"/>
  <c r="L6" i="6"/>
  <c r="M6" i="6"/>
  <c r="N6" i="6"/>
  <c r="O6" i="6"/>
  <c r="D7" i="6"/>
  <c r="E7" i="6"/>
  <c r="F7" i="6"/>
  <c r="G7" i="6"/>
  <c r="H7" i="6"/>
  <c r="I7" i="6"/>
  <c r="J7" i="6"/>
  <c r="K7" i="6"/>
  <c r="L7" i="6"/>
  <c r="M7" i="6"/>
  <c r="N7" i="6"/>
  <c r="O7" i="6"/>
  <c r="D8" i="6"/>
  <c r="E8" i="6"/>
  <c r="F8" i="6"/>
  <c r="G8" i="6"/>
  <c r="H8" i="6"/>
  <c r="I8" i="6"/>
  <c r="J8" i="6"/>
  <c r="K8" i="6"/>
  <c r="L8" i="6"/>
  <c r="M8" i="6"/>
  <c r="N8" i="6"/>
  <c r="O8" i="6"/>
  <c r="D9" i="6"/>
  <c r="E9" i="6"/>
  <c r="F9" i="6"/>
  <c r="G9" i="6"/>
  <c r="H9" i="6"/>
  <c r="I9" i="6"/>
  <c r="J9" i="6"/>
  <c r="K9" i="6"/>
  <c r="L9" i="6"/>
  <c r="M9" i="6"/>
  <c r="N9" i="6"/>
  <c r="O9" i="6"/>
  <c r="D10" i="6"/>
  <c r="E10" i="6"/>
  <c r="F10" i="6"/>
  <c r="G10" i="6"/>
  <c r="H10" i="6"/>
  <c r="I10" i="6"/>
  <c r="J10" i="6"/>
  <c r="K10" i="6"/>
  <c r="L10" i="6"/>
  <c r="M10" i="6"/>
  <c r="N10" i="6"/>
  <c r="O10" i="6"/>
  <c r="D11" i="6"/>
  <c r="E11" i="6"/>
  <c r="F11" i="6"/>
  <c r="G11" i="6"/>
  <c r="H11" i="6"/>
  <c r="I11" i="6"/>
  <c r="J11" i="6"/>
  <c r="K11" i="6"/>
  <c r="L11" i="6"/>
  <c r="M11" i="6"/>
  <c r="N11" i="6"/>
  <c r="O11" i="6"/>
  <c r="D12" i="6"/>
  <c r="E12" i="6"/>
  <c r="F12" i="6"/>
  <c r="G12" i="6"/>
  <c r="H12" i="6"/>
  <c r="I12" i="6"/>
  <c r="J12" i="6"/>
  <c r="K12" i="6"/>
  <c r="L12" i="6"/>
  <c r="M12" i="6"/>
  <c r="N12" i="6"/>
  <c r="O12" i="6"/>
  <c r="D13" i="6"/>
  <c r="E13" i="6"/>
  <c r="F13" i="6"/>
  <c r="G13" i="6"/>
  <c r="H13" i="6"/>
  <c r="I13" i="6"/>
  <c r="J13" i="6"/>
  <c r="K13" i="6"/>
  <c r="L13" i="6"/>
  <c r="M13" i="6"/>
  <c r="N13" i="6"/>
  <c r="O13" i="6"/>
  <c r="D14" i="6"/>
  <c r="E14" i="6"/>
  <c r="F14" i="6"/>
  <c r="G14" i="6"/>
  <c r="H14" i="6"/>
  <c r="I14" i="6"/>
  <c r="J14" i="6"/>
  <c r="K14" i="6"/>
  <c r="L14" i="6"/>
  <c r="M14" i="6"/>
  <c r="N14" i="6"/>
  <c r="O14" i="6"/>
  <c r="D15" i="6"/>
  <c r="E15" i="6"/>
  <c r="F15" i="6"/>
  <c r="G15" i="6"/>
  <c r="H15" i="6"/>
  <c r="I15" i="6"/>
  <c r="J15" i="6"/>
  <c r="K15" i="6"/>
  <c r="L15" i="6"/>
  <c r="M15" i="6"/>
  <c r="N15" i="6"/>
  <c r="O15" i="6"/>
  <c r="D16" i="6"/>
  <c r="E16" i="6"/>
  <c r="F16" i="6"/>
  <c r="G16" i="6"/>
  <c r="H16" i="6"/>
  <c r="I16" i="6"/>
  <c r="J16" i="6"/>
  <c r="K16" i="6"/>
  <c r="L16" i="6"/>
  <c r="M16" i="6"/>
  <c r="N16" i="6"/>
  <c r="O16" i="6"/>
  <c r="D17" i="6"/>
  <c r="E17" i="6"/>
  <c r="F17" i="6"/>
  <c r="G17" i="6"/>
  <c r="H17" i="6"/>
  <c r="I17" i="6"/>
  <c r="J17" i="6"/>
  <c r="K17" i="6"/>
  <c r="L17" i="6"/>
  <c r="M17" i="6"/>
  <c r="N17" i="6"/>
  <c r="O17" i="6"/>
  <c r="D18" i="6"/>
  <c r="E18" i="6"/>
  <c r="F18" i="6"/>
  <c r="G18" i="6"/>
  <c r="H18" i="6"/>
  <c r="I18" i="6"/>
  <c r="J18" i="6"/>
  <c r="K18" i="6"/>
  <c r="L18" i="6"/>
  <c r="M18" i="6"/>
  <c r="N18" i="6"/>
  <c r="O18" i="6"/>
  <c r="D19" i="6"/>
  <c r="E19" i="6"/>
  <c r="F19" i="6"/>
  <c r="G19" i="6"/>
  <c r="H19" i="6"/>
  <c r="I19" i="6"/>
  <c r="J19" i="6"/>
  <c r="K19" i="6"/>
  <c r="L19" i="6"/>
  <c r="M19" i="6"/>
  <c r="N19" i="6"/>
  <c r="O19" i="6"/>
  <c r="D20" i="6"/>
  <c r="E20" i="6"/>
  <c r="F20" i="6"/>
  <c r="G20" i="6"/>
  <c r="H20" i="6"/>
  <c r="I20" i="6"/>
  <c r="J20" i="6"/>
  <c r="K20" i="6"/>
  <c r="L20" i="6"/>
  <c r="M20" i="6"/>
  <c r="N20" i="6"/>
  <c r="O20" i="6"/>
  <c r="D21" i="6"/>
  <c r="E21" i="6"/>
  <c r="F21" i="6"/>
  <c r="G21" i="6"/>
  <c r="H21" i="6"/>
  <c r="I21" i="6"/>
  <c r="J21" i="6"/>
  <c r="K21" i="6"/>
  <c r="L21" i="6"/>
  <c r="M21" i="6"/>
  <c r="N21" i="6"/>
  <c r="O21" i="6"/>
  <c r="D22" i="6"/>
  <c r="E22" i="6"/>
  <c r="F22" i="6"/>
  <c r="G22" i="6"/>
  <c r="H22" i="6"/>
  <c r="I22" i="6"/>
  <c r="J22" i="6"/>
  <c r="K22" i="6"/>
  <c r="L22" i="6"/>
  <c r="M22" i="6"/>
  <c r="N22" i="6"/>
  <c r="O22" i="6"/>
  <c r="D23" i="6"/>
  <c r="E23" i="6"/>
  <c r="F23" i="6"/>
  <c r="G23" i="6"/>
  <c r="H23" i="6"/>
  <c r="I23" i="6"/>
  <c r="J23" i="6"/>
  <c r="K23" i="6"/>
  <c r="L23" i="6"/>
  <c r="M23" i="6"/>
  <c r="N23" i="6"/>
  <c r="O23" i="6"/>
  <c r="D24" i="6"/>
  <c r="E24" i="6"/>
  <c r="F24" i="6"/>
  <c r="G24" i="6"/>
  <c r="H24" i="6"/>
  <c r="I24" i="6"/>
  <c r="J24" i="6"/>
  <c r="K24" i="6"/>
  <c r="L24" i="6"/>
  <c r="M24" i="6"/>
  <c r="N24" i="6"/>
  <c r="O24" i="6"/>
  <c r="D25" i="6"/>
  <c r="E25" i="6"/>
  <c r="F25" i="6"/>
  <c r="G25" i="6"/>
  <c r="H25" i="6"/>
  <c r="I25" i="6"/>
  <c r="J25" i="6"/>
  <c r="K25" i="6"/>
  <c r="L25" i="6"/>
  <c r="M25" i="6"/>
  <c r="N25" i="6"/>
  <c r="O25" i="6"/>
  <c r="D26" i="6"/>
  <c r="E26" i="6"/>
  <c r="F26" i="6"/>
  <c r="G26" i="6"/>
  <c r="H26" i="6"/>
  <c r="I26" i="6"/>
  <c r="J26" i="6"/>
  <c r="K26" i="6"/>
  <c r="L26" i="6"/>
  <c r="M26" i="6"/>
  <c r="N26" i="6"/>
  <c r="O26" i="6"/>
  <c r="D27" i="6"/>
  <c r="E27" i="6"/>
  <c r="F27" i="6"/>
  <c r="G27" i="6"/>
  <c r="H27" i="6"/>
  <c r="I27" i="6"/>
  <c r="J27" i="6"/>
  <c r="K27" i="6"/>
  <c r="L27" i="6"/>
  <c r="M27" i="6"/>
  <c r="N27" i="6"/>
  <c r="O27" i="6"/>
  <c r="D28" i="6"/>
  <c r="E28" i="6"/>
  <c r="F28" i="6"/>
  <c r="G28" i="6"/>
  <c r="H28" i="6"/>
  <c r="I28" i="6"/>
  <c r="J28" i="6"/>
  <c r="K28" i="6"/>
  <c r="L28" i="6"/>
  <c r="M28" i="6"/>
  <c r="N28" i="6"/>
  <c r="O28" i="6"/>
  <c r="D29" i="6"/>
  <c r="E29" i="6"/>
  <c r="F29" i="6"/>
  <c r="G29" i="6"/>
  <c r="H29" i="6"/>
  <c r="I29" i="6"/>
  <c r="J29" i="6"/>
  <c r="K29" i="6"/>
  <c r="L29" i="6"/>
  <c r="M29" i="6"/>
  <c r="N29" i="6"/>
  <c r="O29" i="6"/>
  <c r="D30" i="6"/>
  <c r="E30" i="6"/>
  <c r="F30" i="6"/>
  <c r="G30" i="6"/>
  <c r="H30" i="6"/>
  <c r="I30" i="6"/>
  <c r="J30" i="6"/>
  <c r="K30" i="6"/>
  <c r="L30" i="6"/>
  <c r="M30" i="6"/>
  <c r="N30" i="6"/>
  <c r="O30" i="6"/>
  <c r="D31" i="6"/>
  <c r="E31" i="6"/>
  <c r="F31" i="6"/>
  <c r="G31" i="6"/>
  <c r="H31" i="6"/>
  <c r="I31" i="6"/>
  <c r="J31" i="6"/>
  <c r="K31" i="6"/>
  <c r="L31" i="6"/>
  <c r="M31" i="6"/>
  <c r="N31" i="6"/>
  <c r="O31" i="6"/>
  <c r="D32" i="6"/>
  <c r="E32" i="6"/>
  <c r="F32" i="6"/>
  <c r="G32" i="6"/>
  <c r="H32" i="6"/>
  <c r="I32" i="6"/>
  <c r="J32" i="6"/>
  <c r="K32" i="6"/>
  <c r="L32" i="6"/>
  <c r="M32" i="6"/>
  <c r="N32" i="6"/>
  <c r="O32" i="6"/>
  <c r="D33" i="6"/>
  <c r="E33" i="6"/>
  <c r="F33" i="6"/>
  <c r="G33" i="6"/>
  <c r="H33" i="6"/>
  <c r="I33" i="6"/>
  <c r="J33" i="6"/>
  <c r="K33" i="6"/>
  <c r="L33" i="6"/>
  <c r="M33" i="6"/>
  <c r="N33" i="6"/>
  <c r="O33" i="6"/>
  <c r="D34" i="6"/>
  <c r="E34" i="6"/>
  <c r="F34" i="6"/>
  <c r="G34" i="6"/>
  <c r="H34" i="6"/>
  <c r="I34" i="6"/>
  <c r="J34" i="6"/>
  <c r="K34" i="6"/>
  <c r="L34" i="6"/>
  <c r="M34" i="6"/>
  <c r="N34" i="6"/>
  <c r="O34" i="6"/>
  <c r="D35" i="6"/>
  <c r="E35" i="6"/>
  <c r="F35" i="6"/>
  <c r="G35" i="6"/>
  <c r="H35" i="6"/>
  <c r="I35" i="6"/>
  <c r="J35" i="6"/>
  <c r="K35" i="6"/>
  <c r="L35" i="6"/>
  <c r="M35" i="6"/>
  <c r="N35" i="6"/>
  <c r="O35" i="6"/>
  <c r="D36" i="6"/>
  <c r="E36" i="6"/>
  <c r="F36" i="6"/>
  <c r="G36" i="6"/>
  <c r="H36" i="6"/>
  <c r="I36" i="6"/>
  <c r="J36" i="6"/>
  <c r="K36" i="6"/>
  <c r="L36" i="6"/>
  <c r="M36" i="6"/>
  <c r="N36" i="6"/>
  <c r="O36" i="6"/>
  <c r="D37" i="6"/>
  <c r="E37" i="6"/>
  <c r="F37" i="6"/>
  <c r="G37" i="6"/>
  <c r="H37" i="6"/>
  <c r="I37" i="6"/>
  <c r="J37" i="6"/>
  <c r="K37" i="6"/>
  <c r="L37" i="6"/>
  <c r="M37" i="6"/>
  <c r="N37" i="6"/>
  <c r="O37" i="6"/>
  <c r="D38" i="6"/>
  <c r="E38" i="6"/>
  <c r="F38" i="6"/>
  <c r="G38" i="6"/>
  <c r="H38" i="6"/>
  <c r="I38" i="6"/>
  <c r="J38" i="6"/>
  <c r="K38" i="6"/>
  <c r="L38" i="6"/>
  <c r="M38" i="6"/>
  <c r="N38" i="6"/>
  <c r="O38" i="6"/>
  <c r="D39" i="6"/>
  <c r="E39" i="6"/>
  <c r="F39" i="6"/>
  <c r="G39" i="6"/>
  <c r="H39" i="6"/>
  <c r="I39" i="6"/>
  <c r="J39" i="6"/>
  <c r="K39" i="6"/>
  <c r="L39" i="6"/>
  <c r="M39" i="6"/>
  <c r="N39" i="6"/>
  <c r="O39" i="6"/>
  <c r="D40" i="6"/>
  <c r="E40" i="6"/>
  <c r="F40" i="6"/>
  <c r="G40" i="6"/>
  <c r="H40" i="6"/>
  <c r="I40" i="6"/>
  <c r="J40" i="6"/>
  <c r="K40" i="6"/>
  <c r="L40" i="6"/>
  <c r="M40" i="6"/>
  <c r="N40" i="6"/>
  <c r="O40" i="6"/>
  <c r="D41" i="6"/>
  <c r="E41" i="6"/>
  <c r="F41" i="6"/>
  <c r="G41" i="6"/>
  <c r="H41" i="6"/>
  <c r="I41" i="6"/>
  <c r="J41" i="6"/>
  <c r="K41" i="6"/>
  <c r="L41" i="6"/>
  <c r="M41" i="6"/>
  <c r="N41" i="6"/>
  <c r="O41" i="6"/>
  <c r="D42" i="6"/>
  <c r="E42" i="6"/>
  <c r="F42" i="6"/>
  <c r="G42" i="6"/>
  <c r="H42" i="6"/>
  <c r="I42" i="6"/>
  <c r="J42" i="6"/>
  <c r="K42" i="6"/>
  <c r="L42" i="6"/>
  <c r="M42" i="6"/>
  <c r="N42" i="6"/>
  <c r="O42" i="6"/>
  <c r="D43" i="6"/>
  <c r="E43" i="6"/>
  <c r="F43" i="6"/>
  <c r="G43" i="6"/>
  <c r="H43" i="6"/>
  <c r="I43" i="6"/>
  <c r="J43" i="6"/>
  <c r="K43" i="6"/>
  <c r="L43" i="6"/>
  <c r="M43" i="6"/>
  <c r="N43" i="6"/>
  <c r="O43" i="6"/>
  <c r="D44" i="6"/>
  <c r="E44" i="6"/>
  <c r="F44" i="6"/>
  <c r="G44" i="6"/>
  <c r="H44" i="6"/>
  <c r="I44" i="6"/>
  <c r="J44" i="6"/>
  <c r="K44" i="6"/>
  <c r="L44" i="6"/>
  <c r="M44" i="6"/>
  <c r="N44" i="6"/>
  <c r="O44" i="6"/>
  <c r="D45" i="6"/>
  <c r="E45" i="6"/>
  <c r="F45" i="6"/>
  <c r="G45" i="6"/>
  <c r="H45" i="6"/>
  <c r="I45" i="6"/>
  <c r="J45" i="6"/>
  <c r="K45" i="6"/>
  <c r="L45" i="6"/>
  <c r="M45" i="6"/>
  <c r="N45" i="6"/>
  <c r="O45" i="6"/>
  <c r="D46" i="6"/>
  <c r="E46" i="6"/>
  <c r="F46" i="6"/>
  <c r="G46" i="6"/>
  <c r="H46" i="6"/>
  <c r="I46" i="6"/>
  <c r="J46" i="6"/>
  <c r="K46" i="6"/>
  <c r="L46" i="6"/>
  <c r="M46" i="6"/>
  <c r="N46" i="6"/>
  <c r="O46" i="6"/>
  <c r="D47" i="6"/>
  <c r="E47" i="6"/>
  <c r="F47" i="6"/>
  <c r="G47" i="6"/>
  <c r="H47" i="6"/>
  <c r="I47" i="6"/>
  <c r="J47" i="6"/>
  <c r="K47" i="6"/>
  <c r="L47" i="6"/>
  <c r="M47" i="6"/>
  <c r="N47" i="6"/>
  <c r="O47" i="6"/>
  <c r="D48" i="6"/>
  <c r="E48" i="6"/>
  <c r="F48" i="6"/>
  <c r="G48" i="6"/>
  <c r="H48" i="6"/>
  <c r="I48" i="6"/>
  <c r="J48" i="6"/>
  <c r="K48" i="6"/>
  <c r="L48" i="6"/>
  <c r="M48" i="6"/>
  <c r="N48" i="6"/>
  <c r="O48" i="6"/>
  <c r="D49" i="6"/>
  <c r="E49" i="6"/>
  <c r="F49" i="6"/>
  <c r="G49" i="6"/>
  <c r="H49" i="6"/>
  <c r="I49" i="6"/>
  <c r="J49" i="6"/>
  <c r="K49" i="6"/>
  <c r="L49" i="6"/>
  <c r="M49" i="6"/>
  <c r="N49" i="6"/>
  <c r="O49" i="6"/>
  <c r="D50" i="6"/>
  <c r="E50" i="6"/>
  <c r="F50" i="6"/>
  <c r="G50" i="6"/>
  <c r="H50" i="6"/>
  <c r="I50" i="6"/>
  <c r="J50" i="6"/>
  <c r="K50" i="6"/>
  <c r="L50" i="6"/>
  <c r="M50" i="6"/>
  <c r="N50" i="6"/>
  <c r="O50" i="6"/>
  <c r="D51" i="6"/>
  <c r="E51" i="6"/>
  <c r="F51" i="6"/>
  <c r="G51" i="6"/>
  <c r="H51" i="6"/>
  <c r="I51" i="6"/>
  <c r="J51" i="6"/>
  <c r="K51" i="6"/>
  <c r="L51" i="6"/>
  <c r="M51" i="6"/>
  <c r="N51" i="6"/>
  <c r="O51" i="6"/>
  <c r="D52" i="6"/>
  <c r="E52" i="6"/>
  <c r="F52" i="6"/>
  <c r="G52" i="6"/>
  <c r="H52" i="6"/>
  <c r="I52" i="6"/>
  <c r="J52" i="6"/>
  <c r="K52" i="6"/>
  <c r="L52" i="6"/>
  <c r="M52" i="6"/>
  <c r="N52" i="6"/>
  <c r="O52" i="6"/>
  <c r="D53" i="6"/>
  <c r="E53" i="6"/>
  <c r="F53" i="6"/>
  <c r="G53" i="6"/>
  <c r="H53" i="6"/>
  <c r="I53" i="6"/>
  <c r="J53" i="6"/>
  <c r="K53" i="6"/>
  <c r="L53" i="6"/>
  <c r="M53" i="6"/>
  <c r="N53" i="6"/>
  <c r="O53" i="6"/>
  <c r="D54" i="6"/>
  <c r="F54" i="6"/>
  <c r="G54" i="6"/>
  <c r="H54" i="6"/>
  <c r="I54" i="6"/>
  <c r="J54" i="6"/>
  <c r="K54" i="6"/>
  <c r="L54" i="6"/>
  <c r="M54" i="6"/>
  <c r="N54" i="6"/>
  <c r="O54" i="6"/>
  <c r="D55" i="6"/>
  <c r="E55" i="6"/>
  <c r="F55" i="6"/>
  <c r="G55" i="6"/>
  <c r="H55" i="6"/>
  <c r="I55" i="6"/>
  <c r="J55" i="6"/>
  <c r="K55" i="6"/>
  <c r="L55" i="6"/>
  <c r="M55" i="6"/>
  <c r="N55" i="6"/>
  <c r="O55" i="6"/>
  <c r="D56" i="6"/>
  <c r="E56" i="6"/>
  <c r="F56" i="6"/>
  <c r="G56" i="6"/>
  <c r="H56" i="6"/>
  <c r="I56" i="6"/>
  <c r="J56" i="6"/>
  <c r="K56" i="6"/>
  <c r="L56" i="6"/>
  <c r="M56" i="6"/>
  <c r="N56" i="6"/>
  <c r="O56" i="6"/>
  <c r="D57" i="6"/>
  <c r="E57" i="6"/>
  <c r="F57" i="6"/>
  <c r="G57" i="6"/>
  <c r="H57" i="6"/>
  <c r="I57" i="6"/>
  <c r="J57" i="6"/>
  <c r="K57" i="6"/>
  <c r="L57" i="6"/>
  <c r="M57" i="6"/>
  <c r="N57" i="6"/>
  <c r="O57" i="6"/>
  <c r="D58" i="6"/>
  <c r="E58" i="6"/>
  <c r="F58" i="6"/>
  <c r="G58" i="6"/>
  <c r="H58" i="6"/>
  <c r="I58" i="6"/>
  <c r="J58" i="6"/>
  <c r="K58" i="6"/>
  <c r="L58" i="6"/>
  <c r="M58" i="6"/>
  <c r="N58" i="6"/>
  <c r="O58" i="6"/>
  <c r="D59" i="6"/>
  <c r="E59" i="6"/>
  <c r="F59" i="6"/>
  <c r="G59" i="6"/>
  <c r="H59" i="6"/>
  <c r="I59" i="6"/>
  <c r="J59" i="6"/>
  <c r="K59" i="6"/>
  <c r="L59" i="6"/>
  <c r="M59" i="6"/>
  <c r="N59" i="6"/>
  <c r="O59" i="6"/>
  <c r="D60" i="6"/>
  <c r="E60" i="6"/>
  <c r="F60" i="6"/>
  <c r="G60" i="6"/>
  <c r="H60" i="6"/>
  <c r="I60" i="6"/>
  <c r="J60" i="6"/>
  <c r="K60" i="6"/>
  <c r="L60" i="6"/>
  <c r="M60" i="6"/>
  <c r="N60" i="6"/>
  <c r="O60" i="6"/>
  <c r="D61" i="6"/>
  <c r="E61" i="6"/>
  <c r="F61" i="6"/>
  <c r="G61" i="6"/>
  <c r="H61" i="6"/>
  <c r="I61" i="6"/>
  <c r="J61" i="6"/>
  <c r="K61" i="6"/>
  <c r="L61" i="6"/>
  <c r="M61" i="6"/>
  <c r="N61" i="6"/>
  <c r="O61" i="6"/>
  <c r="D62" i="6"/>
  <c r="E62" i="6"/>
  <c r="F62" i="6"/>
  <c r="G62" i="6"/>
  <c r="H62" i="6"/>
  <c r="I62" i="6"/>
  <c r="J62" i="6"/>
  <c r="K62" i="6"/>
  <c r="L62" i="6"/>
  <c r="M62" i="6"/>
  <c r="N62" i="6"/>
  <c r="O62" i="6"/>
  <c r="D63" i="6"/>
  <c r="E63" i="6"/>
  <c r="F63" i="6"/>
  <c r="G63" i="6"/>
  <c r="H63" i="6"/>
  <c r="I63" i="6"/>
  <c r="J63" i="6"/>
  <c r="K63" i="6"/>
  <c r="L63" i="6"/>
  <c r="M63" i="6"/>
  <c r="N63" i="6"/>
  <c r="O63" i="6"/>
  <c r="D64" i="6"/>
  <c r="E64" i="6"/>
  <c r="F64" i="6"/>
  <c r="G64" i="6"/>
  <c r="H64" i="6"/>
  <c r="I64" i="6"/>
  <c r="J64" i="6"/>
  <c r="K64" i="6"/>
  <c r="L64" i="6"/>
  <c r="M64" i="6"/>
  <c r="N64" i="6"/>
  <c r="O64" i="6"/>
  <c r="D65" i="6"/>
  <c r="E65" i="6"/>
  <c r="F65" i="6"/>
  <c r="G65" i="6"/>
  <c r="H65" i="6"/>
  <c r="I65" i="6"/>
  <c r="J65" i="6"/>
  <c r="K65" i="6"/>
  <c r="L65" i="6"/>
  <c r="M65" i="6"/>
  <c r="N65" i="6"/>
  <c r="O65" i="6"/>
  <c r="D66" i="6"/>
  <c r="E66" i="6"/>
  <c r="F66" i="6"/>
  <c r="G66" i="6"/>
  <c r="H66" i="6"/>
  <c r="I66" i="6"/>
  <c r="J66" i="6"/>
  <c r="K66" i="6"/>
  <c r="L66" i="6"/>
  <c r="M66" i="6"/>
  <c r="N66" i="6"/>
  <c r="O66" i="6"/>
  <c r="D67" i="6"/>
  <c r="E67" i="6"/>
  <c r="F67" i="6"/>
  <c r="G67" i="6"/>
  <c r="H67" i="6"/>
  <c r="I67" i="6"/>
  <c r="J67" i="6"/>
  <c r="K67" i="6"/>
  <c r="L67" i="6"/>
  <c r="M67" i="6"/>
  <c r="N67" i="6"/>
  <c r="O67" i="6"/>
  <c r="D68" i="6"/>
  <c r="E68" i="6"/>
  <c r="F68" i="6"/>
  <c r="G68" i="6"/>
  <c r="H68" i="6"/>
  <c r="I68" i="6"/>
  <c r="J68" i="6"/>
  <c r="K68" i="6"/>
  <c r="L68" i="6"/>
  <c r="M68" i="6"/>
  <c r="N68" i="6"/>
  <c r="O68" i="6"/>
  <c r="D69" i="6"/>
  <c r="E69" i="6"/>
  <c r="F69" i="6"/>
  <c r="G69" i="6"/>
  <c r="H69" i="6"/>
  <c r="I69" i="6"/>
  <c r="J69" i="6"/>
  <c r="K69" i="6"/>
  <c r="L69" i="6"/>
  <c r="M69" i="6"/>
  <c r="N69" i="6"/>
  <c r="O69" i="6"/>
  <c r="D70" i="6"/>
  <c r="E70" i="6"/>
  <c r="F70" i="6"/>
  <c r="G70" i="6"/>
  <c r="H70" i="6"/>
  <c r="I70" i="6"/>
  <c r="J70" i="6"/>
  <c r="K70" i="6"/>
  <c r="L70" i="6"/>
  <c r="M70" i="6"/>
  <c r="N70" i="6"/>
  <c r="O70" i="6"/>
  <c r="D71" i="6"/>
  <c r="E71" i="6"/>
  <c r="F71" i="6"/>
  <c r="G71" i="6"/>
  <c r="H71" i="6"/>
  <c r="I71" i="6"/>
  <c r="J71" i="6"/>
  <c r="K71" i="6"/>
  <c r="L71" i="6"/>
  <c r="M71" i="6"/>
  <c r="N71" i="6"/>
  <c r="O71" i="6"/>
  <c r="D72" i="6"/>
  <c r="E72" i="6"/>
  <c r="F72" i="6"/>
  <c r="G72" i="6"/>
  <c r="H72" i="6"/>
  <c r="I72" i="6"/>
  <c r="J72" i="6"/>
  <c r="K72" i="6"/>
  <c r="L72" i="6"/>
  <c r="M72" i="6"/>
  <c r="N72" i="6"/>
  <c r="O72" i="6"/>
  <c r="D73" i="6"/>
  <c r="E73" i="6"/>
  <c r="F73" i="6"/>
  <c r="G73" i="6"/>
  <c r="H73" i="6"/>
  <c r="I73" i="6"/>
  <c r="J73" i="6"/>
  <c r="K73" i="6"/>
  <c r="L73" i="6"/>
  <c r="M73" i="6"/>
  <c r="N73" i="6"/>
  <c r="O73" i="6"/>
  <c r="D74" i="6"/>
  <c r="E74" i="6"/>
  <c r="F74" i="6"/>
  <c r="G74" i="6"/>
  <c r="H74" i="6"/>
  <c r="I74" i="6"/>
  <c r="J74" i="6"/>
  <c r="K74" i="6"/>
  <c r="L74" i="6"/>
  <c r="M74" i="6"/>
  <c r="N74" i="6"/>
  <c r="O74" i="6"/>
  <c r="E3" i="6"/>
  <c r="F3" i="6"/>
  <c r="G3" i="6"/>
  <c r="H3" i="6"/>
  <c r="I3" i="6"/>
  <c r="J3" i="6"/>
  <c r="K3" i="6"/>
  <c r="L3" i="6"/>
  <c r="M3" i="6"/>
  <c r="N3" i="6"/>
  <c r="O3" i="6"/>
  <c r="D3" i="6"/>
  <c r="U51" i="6"/>
  <c r="U50" i="6"/>
  <c r="U48" i="6"/>
  <c r="U47" i="6"/>
  <c r="U45" i="6"/>
  <c r="U44" i="6"/>
  <c r="U42" i="6"/>
  <c r="U41" i="6"/>
  <c r="U39" i="6"/>
  <c r="U38" i="6"/>
  <c r="U36" i="6"/>
  <c r="U35" i="6"/>
  <c r="T35" i="1" l="1"/>
  <c r="T36" i="1" l="1"/>
  <c r="T38" i="1"/>
  <c r="T39" i="1"/>
  <c r="T41" i="1"/>
  <c r="T42" i="1"/>
  <c r="T44" i="1"/>
  <c r="T45" i="1"/>
  <c r="T47" i="1"/>
  <c r="T48" i="1"/>
  <c r="T50" i="1"/>
  <c r="T51" i="1"/>
</calcChain>
</file>

<file path=xl/sharedStrings.xml><?xml version="1.0" encoding="utf-8"?>
<sst xmlns="http://schemas.openxmlformats.org/spreadsheetml/2006/main" count="495" uniqueCount="26">
  <si>
    <t>Snowmaking withdrawal end</t>
  </si>
  <si>
    <t>Snowmaking withdrawal start</t>
  </si>
  <si>
    <t>WY</t>
  </si>
  <si>
    <t>Pond Storage in millions of gallons (Beginning/Ending)</t>
  </si>
  <si>
    <t>m</t>
  </si>
  <si>
    <t xml:space="preserve">Snowmaking diversion began 11/9/2009, ended 3/18/2010 </t>
  </si>
  <si>
    <t>Diversion gate closed 3/31/2011 - 6/27/2011</t>
  </si>
  <si>
    <t>Diversion gate closed 3/31/2011 - 6/1/2011</t>
  </si>
  <si>
    <t>Diversion gate closed 3/14/2013 - 6/1/2013</t>
  </si>
  <si>
    <t>Diversion gate closed 3/31/2014 - 6/30/2014; August</t>
  </si>
  <si>
    <t>Diversion gate closed 3/31/2015 - 6/1/2015; Oct 2014</t>
  </si>
  <si>
    <t>Diversion gate closed 2/27/2016 - 6/1/2016</t>
  </si>
  <si>
    <t>Diversions occurred through 6/1/2017; upper pond drained in spring 2017 for repairs; no golf course data</t>
  </si>
  <si>
    <t>Diversion gate closed 3/9/2018 - 6/1/2018</t>
  </si>
  <si>
    <t>Diversion gate closed 3/1/2019 - 6/3/2019</t>
  </si>
  <si>
    <t>diversion gate closed early January through 6/4/2007</t>
  </si>
  <si>
    <t>First season of new system</t>
  </si>
  <si>
    <t>Total snowmaking usage</t>
  </si>
  <si>
    <t>Monthly water usage (watershed mm); 1st row = snowmaking usage, 2nd row= water diverted from WBLR, 3rd row = golf irrigation</t>
  </si>
  <si>
    <t>Monthly water usage (million gallons); 1st row = snowmaking usage, 2nd row= water diverted from WBLR, 3rd row = golf irrigation</t>
  </si>
  <si>
    <t>wyear</t>
  </si>
  <si>
    <t>month</t>
  </si>
  <si>
    <t>use_snowmaking_mm</t>
  </si>
  <si>
    <t>use_diverted_mm</t>
  </si>
  <si>
    <t>use_golf_mm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</si>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</sst>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Fill="1" applyBorder="1"/>
    <xf numFmtId="3" fontId="2" fillId="2" borderId="0" xfId="0" applyNumberFormat="1" applyFont="1" applyFill="1"/>
    <xf numFmtId="2" fontId="0" fillId="0" borderId="0" xfId="0" applyNumberFormat="1"/>
    <xf numFmtId="164" fontId="0" fillId="0" borderId="0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3" fillId="0" borderId="0" xfId="0" applyFont="1"/>
    <xf numFmtId="164" fontId="4" fillId="0" borderId="0" xfId="0" applyNumberFormat="1" applyFont="1" applyFill="1" applyBorder="1"/>
    <xf numFmtId="164" fontId="4" fillId="0" borderId="0" xfId="1" applyNumberFormat="1" applyFont="1" applyFill="1" applyBorder="1"/>
    <xf numFmtId="164" fontId="4" fillId="0" borderId="0" xfId="0" applyNumberFormat="1" applyFont="1" applyFill="1" applyBorder="1" applyAlignment="1">
      <alignment horizontal="right"/>
    </xf>
    <xf numFmtId="0" fontId="0" fillId="0" borderId="0" xfId="0" applyFont="1" applyAlignment="1">
      <alignment vertical="center"/>
    </xf>
    <xf numFmtId="3" fontId="0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right" vertical="center"/>
    </xf>
    <xf numFmtId="0" fontId="3" fillId="0" borderId="0" xfId="0" applyFont="1" applyAlignment="1">
      <alignment wrapText="1"/>
    </xf>
    <xf numFmtId="0" fontId="0" fillId="0" borderId="0" xfId="0" applyAlignment="1">
      <alignment horizontal="center" wrapText="1"/>
    </xf>
    <xf numFmtId="165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2" xfId="0" applyNumberFormat="1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165" fontId="0" fillId="0" borderId="5" xfId="0" applyNumberFormat="1" applyFont="1" applyFill="1" applyBorder="1" applyAlignment="1">
      <alignment horizontal="center" vertical="center"/>
    </xf>
    <xf numFmtId="165" fontId="0" fillId="0" borderId="6" xfId="0" applyNumberFormat="1" applyFont="1" applyFill="1" applyBorder="1" applyAlignment="1">
      <alignment horizontal="center" vertical="center"/>
    </xf>
    <xf numFmtId="165" fontId="0" fillId="0" borderId="7" xfId="0" applyNumberFormat="1" applyFont="1" applyFill="1" applyBorder="1" applyAlignment="1">
      <alignment horizontal="center" vertical="center"/>
    </xf>
    <xf numFmtId="165" fontId="0" fillId="0" borderId="8" xfId="0" applyNumberFormat="1" applyFont="1" applyFill="1" applyBorder="1" applyAlignment="1">
      <alignment horizontal="center" vertical="center"/>
    </xf>
    <xf numFmtId="165" fontId="0" fillId="0" borderId="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4"/>
  <sheetViews>
    <sheetView zoomScaleNormal="100" workbookViewId="0">
      <pane xSplit="1" ySplit="2" topLeftCell="B33" activePane="bottomRight" state="frozen"/>
      <selection pane="topRight" activeCell="B1" sqref="B1"/>
      <selection pane="bottomLeft" activeCell="A3" sqref="A3"/>
      <selection pane="bottomRight" activeCell="P1" sqref="P1"/>
    </sheetView>
  </sheetViews>
  <sheetFormatPr baseColWidth="10" defaultColWidth="8.83203125" defaultRowHeight="15" x14ac:dyDescent="0.2"/>
  <cols>
    <col min="2" max="3" width="12.6640625" customWidth="1"/>
    <col min="4" max="4" width="7.5" customWidth="1"/>
    <col min="5" max="5" width="6.5" bestFit="1" customWidth="1"/>
    <col min="6" max="6" width="7.5" bestFit="1" customWidth="1"/>
    <col min="7" max="8" width="6.5" bestFit="1" customWidth="1"/>
    <col min="9" max="9" width="8.33203125" customWidth="1"/>
    <col min="10" max="12" width="5.6640625" customWidth="1"/>
    <col min="13" max="13" width="6.6640625" customWidth="1"/>
    <col min="14" max="15" width="5.6640625" customWidth="1"/>
    <col min="16" max="16" width="33.33203125" style="11" customWidth="1"/>
  </cols>
  <sheetData>
    <row r="1" spans="1:16" ht="33" customHeight="1" x14ac:dyDescent="0.2">
      <c r="D1" s="37" t="s">
        <v>19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6" s="2" customFormat="1" ht="48" x14ac:dyDescent="0.2">
      <c r="A2" s="3" t="s">
        <v>2</v>
      </c>
      <c r="B2" s="3" t="s">
        <v>1</v>
      </c>
      <c r="C2" s="3" t="s">
        <v>0</v>
      </c>
      <c r="D2" s="4">
        <v>10</v>
      </c>
      <c r="E2" s="4">
        <v>11</v>
      </c>
      <c r="F2" s="4">
        <v>12</v>
      </c>
      <c r="G2" s="4">
        <v>1</v>
      </c>
      <c r="H2" s="4">
        <v>2</v>
      </c>
      <c r="I2" s="4">
        <v>3</v>
      </c>
      <c r="J2" s="4">
        <v>4</v>
      </c>
      <c r="K2" s="4">
        <v>5</v>
      </c>
      <c r="L2" s="4">
        <v>6</v>
      </c>
      <c r="M2" s="4">
        <v>7</v>
      </c>
      <c r="N2" s="4">
        <v>8</v>
      </c>
      <c r="O2" s="4">
        <v>9</v>
      </c>
      <c r="P2" s="19"/>
    </row>
    <row r="3" spans="1:16" x14ac:dyDescent="0.2">
      <c r="A3" s="34">
        <v>1996</v>
      </c>
      <c r="B3" s="34"/>
      <c r="C3" s="34"/>
      <c r="D3" s="8">
        <v>0</v>
      </c>
      <c r="E3" s="12">
        <v>31.380062589999998</v>
      </c>
      <c r="F3" s="12">
        <v>76.143572410000004</v>
      </c>
      <c r="G3" s="12">
        <v>41.808983800000007</v>
      </c>
      <c r="H3" s="12">
        <v>14.680890740000001</v>
      </c>
      <c r="I3" s="12">
        <v>0.33264760162345997</v>
      </c>
      <c r="J3" s="9"/>
      <c r="K3" s="9"/>
      <c r="L3" s="9"/>
      <c r="M3" s="9"/>
      <c r="N3" s="9"/>
      <c r="O3" s="9"/>
      <c r="P3" s="36"/>
    </row>
    <row r="4" spans="1:16" x14ac:dyDescent="0.2">
      <c r="A4" s="34"/>
      <c r="B4" s="34"/>
      <c r="C4" s="34"/>
      <c r="D4" s="8"/>
      <c r="E4" s="12"/>
      <c r="F4" s="12"/>
      <c r="G4" s="12"/>
      <c r="H4" s="12"/>
      <c r="I4" s="12"/>
      <c r="J4" s="9"/>
      <c r="K4" s="9"/>
      <c r="L4" s="9"/>
      <c r="M4" s="9"/>
      <c r="N4" s="9"/>
      <c r="O4" s="9"/>
      <c r="P4" s="36"/>
    </row>
    <row r="5" spans="1:16" x14ac:dyDescent="0.2">
      <c r="A5" s="34"/>
      <c r="B5" s="34"/>
      <c r="C5" s="34"/>
      <c r="D5" s="8"/>
      <c r="E5" s="12"/>
      <c r="F5" s="12"/>
      <c r="G5" s="12"/>
      <c r="H5" s="12"/>
      <c r="I5" s="12"/>
      <c r="J5" s="9"/>
      <c r="K5" s="9"/>
      <c r="L5" s="9"/>
      <c r="M5" s="9"/>
      <c r="N5" s="9"/>
      <c r="O5" s="9"/>
      <c r="P5" s="36"/>
    </row>
    <row r="6" spans="1:16" x14ac:dyDescent="0.2">
      <c r="A6" s="34">
        <v>1997</v>
      </c>
      <c r="B6" s="34"/>
      <c r="C6" s="34"/>
      <c r="D6" s="8">
        <v>0.124654336868219</v>
      </c>
      <c r="E6" s="12">
        <v>56.582640891675005</v>
      </c>
      <c r="F6" s="12">
        <v>61.289169610315113</v>
      </c>
      <c r="G6" s="12">
        <v>54.043808596461581</v>
      </c>
      <c r="H6" s="12">
        <v>13.424937676104618</v>
      </c>
      <c r="I6" s="12">
        <v>6.3006114437049119</v>
      </c>
      <c r="J6" s="9"/>
      <c r="K6" s="9"/>
      <c r="L6" s="9"/>
      <c r="M6" s="9"/>
      <c r="N6" s="9"/>
      <c r="O6" s="9"/>
      <c r="P6" s="36"/>
    </row>
    <row r="7" spans="1:16" x14ac:dyDescent="0.2">
      <c r="A7" s="34"/>
      <c r="B7" s="34"/>
      <c r="C7" s="34"/>
      <c r="D7" s="8"/>
      <c r="E7" s="12"/>
      <c r="F7" s="12"/>
      <c r="G7" s="12"/>
      <c r="H7" s="12"/>
      <c r="I7" s="12"/>
      <c r="J7" s="9"/>
      <c r="K7" s="9"/>
      <c r="L7" s="9"/>
      <c r="M7" s="9"/>
      <c r="N7" s="9"/>
      <c r="O7" s="9"/>
      <c r="P7" s="36"/>
    </row>
    <row r="8" spans="1:16" x14ac:dyDescent="0.2">
      <c r="A8" s="34"/>
      <c r="B8" s="34"/>
      <c r="C8" s="34"/>
      <c r="D8" s="8"/>
      <c r="E8" s="12"/>
      <c r="F8" s="12"/>
      <c r="G8" s="12"/>
      <c r="H8" s="12"/>
      <c r="I8" s="12"/>
      <c r="J8" s="9"/>
      <c r="K8" s="9"/>
      <c r="L8" s="9"/>
      <c r="M8" s="9"/>
      <c r="N8" s="9"/>
      <c r="O8" s="9"/>
      <c r="P8" s="36"/>
    </row>
    <row r="9" spans="1:16" x14ac:dyDescent="0.2">
      <c r="A9" s="34">
        <v>1998</v>
      </c>
      <c r="B9" s="34"/>
      <c r="C9" s="34"/>
      <c r="D9" s="8">
        <v>0</v>
      </c>
      <c r="E9" s="12">
        <v>47.449593495768838</v>
      </c>
      <c r="F9" s="12">
        <v>66.272778775197025</v>
      </c>
      <c r="G9" s="12">
        <v>35.056604127677772</v>
      </c>
      <c r="H9" s="12">
        <v>12.735392495884071</v>
      </c>
      <c r="I9" s="12">
        <v>14.205924183869278</v>
      </c>
      <c r="J9" s="9"/>
      <c r="K9" s="9"/>
      <c r="L9" s="9"/>
      <c r="M9" s="9"/>
      <c r="N9" s="9"/>
      <c r="O9" s="9"/>
      <c r="P9" s="36"/>
    </row>
    <row r="10" spans="1:16" x14ac:dyDescent="0.2">
      <c r="A10" s="34"/>
      <c r="B10" s="34"/>
      <c r="C10" s="34"/>
      <c r="D10" s="8"/>
      <c r="E10" s="12"/>
      <c r="F10" s="12"/>
      <c r="G10" s="12"/>
      <c r="H10" s="12"/>
      <c r="I10" s="12"/>
      <c r="J10" s="9"/>
      <c r="K10" s="9"/>
      <c r="L10" s="9"/>
      <c r="M10" s="9"/>
      <c r="N10" s="9"/>
      <c r="O10" s="9"/>
      <c r="P10" s="36"/>
    </row>
    <row r="11" spans="1:16" x14ac:dyDescent="0.2">
      <c r="A11" s="34"/>
      <c r="B11" s="34"/>
      <c r="C11" s="34"/>
      <c r="D11" s="8"/>
      <c r="E11" s="12"/>
      <c r="F11" s="12"/>
      <c r="G11" s="12"/>
      <c r="H11" s="12"/>
      <c r="I11" s="12"/>
      <c r="J11" s="9"/>
      <c r="K11" s="9"/>
      <c r="L11" s="9"/>
      <c r="M11" s="9"/>
      <c r="N11" s="9"/>
      <c r="O11" s="9"/>
      <c r="P11" s="36"/>
    </row>
    <row r="12" spans="1:16" x14ac:dyDescent="0.2">
      <c r="A12" s="34">
        <v>1999</v>
      </c>
      <c r="B12" s="34"/>
      <c r="C12" s="34"/>
      <c r="D12" s="8">
        <v>0</v>
      </c>
      <c r="E12" s="12">
        <v>29.648403518999984</v>
      </c>
      <c r="F12" s="12">
        <v>67.369200603100012</v>
      </c>
      <c r="G12" s="12">
        <v>52.386917603100002</v>
      </c>
      <c r="H12" s="12">
        <v>17.495565205000002</v>
      </c>
      <c r="I12" s="12">
        <v>3.7499660208000001</v>
      </c>
      <c r="J12" s="9"/>
      <c r="K12" s="9"/>
      <c r="L12" s="9"/>
      <c r="M12" s="9"/>
      <c r="N12" s="9"/>
      <c r="O12" s="9"/>
      <c r="P12" s="36"/>
    </row>
    <row r="13" spans="1:16" x14ac:dyDescent="0.2">
      <c r="A13" s="34"/>
      <c r="B13" s="34"/>
      <c r="C13" s="34"/>
      <c r="D13" s="8"/>
      <c r="E13" s="12"/>
      <c r="F13" s="12"/>
      <c r="G13" s="12"/>
      <c r="H13" s="12"/>
      <c r="I13" s="12"/>
      <c r="J13" s="9"/>
      <c r="K13" s="9"/>
      <c r="L13" s="9"/>
      <c r="M13" s="9"/>
      <c r="N13" s="9"/>
      <c r="O13" s="9"/>
      <c r="P13" s="36"/>
    </row>
    <row r="14" spans="1:16" x14ac:dyDescent="0.2">
      <c r="A14" s="34"/>
      <c r="B14" s="34"/>
      <c r="C14" s="34"/>
      <c r="D14" s="8"/>
      <c r="E14" s="12"/>
      <c r="F14" s="12"/>
      <c r="G14" s="12"/>
      <c r="H14" s="12"/>
      <c r="I14" s="12"/>
      <c r="J14" s="9"/>
      <c r="K14" s="9"/>
      <c r="L14" s="9"/>
      <c r="M14" s="9"/>
      <c r="N14" s="9"/>
      <c r="O14" s="9"/>
      <c r="P14" s="36"/>
    </row>
    <row r="15" spans="1:16" x14ac:dyDescent="0.2">
      <c r="A15" s="34">
        <v>2000</v>
      </c>
      <c r="B15" s="34"/>
      <c r="C15" s="34"/>
      <c r="D15" s="8">
        <v>0</v>
      </c>
      <c r="E15" s="12">
        <v>33.758591806200002</v>
      </c>
      <c r="F15" s="12">
        <v>78.289098714399955</v>
      </c>
      <c r="G15" s="12">
        <v>45.712549781500016</v>
      </c>
      <c r="H15" s="12">
        <v>6.1013679194999986</v>
      </c>
      <c r="I15" s="12">
        <v>0</v>
      </c>
      <c r="J15" s="9"/>
      <c r="K15" s="9"/>
      <c r="L15" s="9"/>
      <c r="M15" s="9"/>
      <c r="N15" s="9"/>
      <c r="O15" s="9"/>
      <c r="P15" s="36"/>
    </row>
    <row r="16" spans="1:16" x14ac:dyDescent="0.2">
      <c r="A16" s="34"/>
      <c r="B16" s="34"/>
      <c r="C16" s="34"/>
      <c r="D16" s="8"/>
      <c r="E16" s="12"/>
      <c r="F16" s="12"/>
      <c r="G16" s="12"/>
      <c r="H16" s="12"/>
      <c r="I16" s="12"/>
      <c r="J16" s="9"/>
      <c r="K16" s="9"/>
      <c r="L16" s="9"/>
      <c r="M16" s="9"/>
      <c r="N16" s="9"/>
      <c r="O16" s="9"/>
      <c r="P16" s="36"/>
    </row>
    <row r="17" spans="1:16" x14ac:dyDescent="0.2">
      <c r="A17" s="34"/>
      <c r="B17" s="34"/>
      <c r="C17" s="34"/>
      <c r="D17" s="8"/>
      <c r="E17" s="12"/>
      <c r="F17" s="12"/>
      <c r="G17" s="12"/>
      <c r="H17" s="12"/>
      <c r="I17" s="12"/>
      <c r="J17" s="9"/>
      <c r="K17" s="9"/>
      <c r="L17" s="9"/>
      <c r="M17" s="9"/>
      <c r="N17" s="9"/>
      <c r="O17" s="9"/>
      <c r="P17" s="36"/>
    </row>
    <row r="18" spans="1:16" x14ac:dyDescent="0.2">
      <c r="A18" s="34">
        <v>2001</v>
      </c>
      <c r="B18" s="34"/>
      <c r="C18" s="34"/>
      <c r="D18" s="8">
        <v>0</v>
      </c>
      <c r="E18" s="12">
        <v>25.188386300000001</v>
      </c>
      <c r="F18" s="12">
        <v>77.861765219599988</v>
      </c>
      <c r="G18" s="12">
        <v>35.339395213600028</v>
      </c>
      <c r="H18" s="12">
        <v>8.0100090647000002</v>
      </c>
      <c r="I18" s="12">
        <v>0</v>
      </c>
      <c r="J18" s="9"/>
      <c r="K18" s="9"/>
      <c r="L18" s="9"/>
      <c r="M18" s="9"/>
      <c r="N18" s="9"/>
      <c r="O18" s="9"/>
      <c r="P18" s="36"/>
    </row>
    <row r="19" spans="1:16" x14ac:dyDescent="0.2">
      <c r="A19" s="34"/>
      <c r="B19" s="34"/>
      <c r="C19" s="34"/>
      <c r="D19" s="8"/>
      <c r="E19" s="12"/>
      <c r="F19" s="12"/>
      <c r="G19" s="12"/>
      <c r="H19" s="12"/>
      <c r="I19" s="12"/>
      <c r="J19" s="9"/>
      <c r="K19" s="9"/>
      <c r="L19" s="9"/>
      <c r="M19" s="9"/>
      <c r="N19" s="9"/>
      <c r="O19" s="9"/>
      <c r="P19" s="36"/>
    </row>
    <row r="20" spans="1:16" x14ac:dyDescent="0.2">
      <c r="A20" s="34"/>
      <c r="B20" s="34"/>
      <c r="C20" s="34"/>
      <c r="D20" s="8"/>
      <c r="E20" s="12"/>
      <c r="F20" s="12"/>
      <c r="G20" s="12"/>
      <c r="H20" s="12"/>
      <c r="I20" s="12"/>
      <c r="J20" s="9"/>
      <c r="K20" s="9"/>
      <c r="L20" s="9"/>
      <c r="M20" s="9"/>
      <c r="N20" s="9"/>
      <c r="O20" s="9"/>
      <c r="P20" s="36"/>
    </row>
    <row r="21" spans="1:16" x14ac:dyDescent="0.2">
      <c r="A21" s="34">
        <v>2002</v>
      </c>
      <c r="B21" s="34"/>
      <c r="C21" s="34"/>
      <c r="D21" s="8">
        <v>0</v>
      </c>
      <c r="E21" s="12">
        <v>20.108305999999999</v>
      </c>
      <c r="F21" s="12">
        <v>61.833440000000003</v>
      </c>
      <c r="G21" s="12">
        <v>44.838225000000001</v>
      </c>
      <c r="H21" s="12">
        <v>11.825334</v>
      </c>
      <c r="I21" s="12">
        <v>0</v>
      </c>
      <c r="J21" s="9"/>
      <c r="K21" s="9"/>
      <c r="L21" s="9"/>
      <c r="M21" s="9"/>
      <c r="N21" s="9"/>
      <c r="O21" s="9"/>
      <c r="P21" s="36"/>
    </row>
    <row r="22" spans="1:16" x14ac:dyDescent="0.2">
      <c r="A22" s="34"/>
      <c r="B22" s="34"/>
      <c r="C22" s="34"/>
      <c r="D22" s="8"/>
      <c r="E22" s="12"/>
      <c r="F22" s="12"/>
      <c r="G22" s="12"/>
      <c r="H22" s="12"/>
      <c r="I22" s="12"/>
      <c r="J22" s="9"/>
      <c r="K22" s="9"/>
      <c r="L22" s="9"/>
      <c r="M22" s="9"/>
      <c r="N22" s="9"/>
      <c r="O22" s="9"/>
      <c r="P22" s="36"/>
    </row>
    <row r="23" spans="1:16" x14ac:dyDescent="0.2">
      <c r="A23" s="34"/>
      <c r="B23" s="34"/>
      <c r="C23" s="34"/>
      <c r="D23" s="8"/>
      <c r="E23" s="12"/>
      <c r="F23" s="12"/>
      <c r="G23" s="12"/>
      <c r="H23" s="12"/>
      <c r="I23" s="12"/>
      <c r="J23" s="9"/>
      <c r="K23" s="9"/>
      <c r="L23" s="9"/>
      <c r="M23" s="9"/>
      <c r="N23" s="9"/>
      <c r="O23" s="9"/>
      <c r="P23" s="36"/>
    </row>
    <row r="24" spans="1:16" x14ac:dyDescent="0.2">
      <c r="A24" s="34">
        <v>2003</v>
      </c>
      <c r="B24" s="34"/>
      <c r="C24" s="34"/>
      <c r="D24" s="8">
        <v>0</v>
      </c>
      <c r="E24" s="12">
        <v>53.666379299999996</v>
      </c>
      <c r="F24" s="12">
        <v>94.764740622400012</v>
      </c>
      <c r="G24" s="13">
        <v>6.7165987512999976</v>
      </c>
      <c r="H24" s="12">
        <v>9.2557355490000077</v>
      </c>
      <c r="I24" s="12">
        <v>0.15615385550000008</v>
      </c>
      <c r="J24" s="9"/>
      <c r="K24" s="9"/>
      <c r="L24" s="9"/>
      <c r="M24" s="9"/>
      <c r="N24" s="9"/>
      <c r="O24" s="9"/>
      <c r="P24" s="36"/>
    </row>
    <row r="25" spans="1:16" x14ac:dyDescent="0.2">
      <c r="A25" s="34"/>
      <c r="B25" s="34"/>
      <c r="C25" s="34"/>
      <c r="D25" s="8"/>
      <c r="E25" s="12"/>
      <c r="F25" s="12"/>
      <c r="G25" s="13"/>
      <c r="H25" s="12"/>
      <c r="I25" s="12"/>
      <c r="J25" s="9"/>
      <c r="K25" s="9"/>
      <c r="L25" s="9"/>
      <c r="M25" s="9"/>
      <c r="N25" s="9"/>
      <c r="O25" s="9"/>
      <c r="P25" s="36"/>
    </row>
    <row r="26" spans="1:16" x14ac:dyDescent="0.2">
      <c r="A26" s="34"/>
      <c r="B26" s="34"/>
      <c r="C26" s="34"/>
      <c r="D26" s="8"/>
      <c r="E26" s="12"/>
      <c r="F26" s="12"/>
      <c r="G26" s="13"/>
      <c r="H26" s="12"/>
      <c r="I26" s="12"/>
      <c r="J26" s="9"/>
      <c r="K26" s="9"/>
      <c r="L26" s="9"/>
      <c r="M26" s="9"/>
      <c r="N26" s="9"/>
      <c r="O26" s="9"/>
      <c r="P26" s="36"/>
    </row>
    <row r="27" spans="1:16" x14ac:dyDescent="0.2">
      <c r="A27" s="34">
        <v>2004</v>
      </c>
      <c r="B27" s="34"/>
      <c r="C27" s="34"/>
      <c r="D27" s="8">
        <v>0</v>
      </c>
      <c r="E27" s="12">
        <v>28.025441000000001</v>
      </c>
      <c r="F27" s="12">
        <v>87.764420999999999</v>
      </c>
      <c r="G27" s="12">
        <v>46.330669</v>
      </c>
      <c r="H27" s="12">
        <v>5.1011030000000002</v>
      </c>
      <c r="I27" s="12">
        <v>1.559188</v>
      </c>
      <c r="J27" s="9"/>
      <c r="K27" s="9"/>
      <c r="L27" s="9"/>
      <c r="M27" s="9"/>
      <c r="N27" s="9"/>
      <c r="O27" s="9"/>
      <c r="P27" s="36"/>
    </row>
    <row r="28" spans="1:16" x14ac:dyDescent="0.2">
      <c r="A28" s="34"/>
      <c r="B28" s="34"/>
      <c r="C28" s="34"/>
      <c r="D28" s="8"/>
      <c r="E28" s="12"/>
      <c r="F28" s="12"/>
      <c r="G28" s="12"/>
      <c r="H28" s="12"/>
      <c r="I28" s="12"/>
      <c r="J28" s="9"/>
      <c r="K28" s="9"/>
      <c r="L28" s="9"/>
      <c r="M28" s="9"/>
      <c r="N28" s="9"/>
      <c r="O28" s="9"/>
      <c r="P28" s="36"/>
    </row>
    <row r="29" spans="1:16" x14ac:dyDescent="0.2">
      <c r="A29" s="34"/>
      <c r="B29" s="34"/>
      <c r="C29" s="34"/>
      <c r="D29" s="8"/>
      <c r="E29" s="12"/>
      <c r="F29" s="12"/>
      <c r="G29" s="12"/>
      <c r="H29" s="12"/>
      <c r="I29" s="12"/>
      <c r="J29" s="9"/>
      <c r="K29" s="9"/>
      <c r="L29" s="9"/>
      <c r="M29" s="9"/>
      <c r="N29" s="9"/>
      <c r="O29" s="9"/>
      <c r="P29" s="36"/>
    </row>
    <row r="30" spans="1:16" x14ac:dyDescent="0.2">
      <c r="A30" s="34">
        <v>2005</v>
      </c>
      <c r="B30" s="34"/>
      <c r="C30" s="34"/>
      <c r="D30" s="8">
        <v>0</v>
      </c>
      <c r="E30" s="12">
        <v>27.8</v>
      </c>
      <c r="F30" s="12">
        <v>64.7</v>
      </c>
      <c r="G30" s="14">
        <v>77.8</v>
      </c>
      <c r="H30" s="12">
        <v>6.1368657899999999</v>
      </c>
      <c r="I30" s="12">
        <v>0.4</v>
      </c>
      <c r="J30" s="12">
        <v>0</v>
      </c>
      <c r="K30" s="9"/>
      <c r="L30" s="9"/>
      <c r="M30" s="9"/>
      <c r="N30" s="9"/>
      <c r="O30" s="9"/>
      <c r="P30" s="36" t="s">
        <v>16</v>
      </c>
    </row>
    <row r="31" spans="1:16" x14ac:dyDescent="0.2">
      <c r="A31" s="34"/>
      <c r="B31" s="34"/>
      <c r="C31" s="34"/>
      <c r="D31" s="8"/>
      <c r="E31" s="12"/>
      <c r="F31" s="12"/>
      <c r="G31" s="14"/>
      <c r="H31" s="12"/>
      <c r="I31" s="12"/>
      <c r="J31" s="9">
        <v>2.8</v>
      </c>
      <c r="K31" s="9"/>
      <c r="L31" s="9"/>
      <c r="M31" s="9"/>
      <c r="N31" s="9"/>
      <c r="O31" s="9"/>
      <c r="P31" s="36"/>
    </row>
    <row r="32" spans="1:16" x14ac:dyDescent="0.2">
      <c r="A32" s="34"/>
      <c r="B32" s="34"/>
      <c r="C32" s="34"/>
      <c r="D32" s="8"/>
      <c r="E32" s="12"/>
      <c r="F32" s="12"/>
      <c r="G32" s="14"/>
      <c r="H32" s="12"/>
      <c r="I32" s="12"/>
      <c r="J32" s="9"/>
      <c r="K32" s="9"/>
      <c r="L32" s="9"/>
      <c r="M32" s="9"/>
      <c r="N32" s="9"/>
      <c r="O32" s="9"/>
      <c r="P32" s="36"/>
    </row>
    <row r="33" spans="1:20" x14ac:dyDescent="0.2">
      <c r="A33" s="34">
        <v>2006</v>
      </c>
      <c r="B33" s="34"/>
      <c r="C33" s="34"/>
      <c r="D33" s="8">
        <v>0</v>
      </c>
      <c r="E33" s="12">
        <v>54.5</v>
      </c>
      <c r="F33" s="12">
        <v>113.46</v>
      </c>
      <c r="G33" s="12">
        <v>55.2</v>
      </c>
      <c r="H33" s="12">
        <v>30.1</v>
      </c>
      <c r="I33" s="12">
        <v>7.4884199999999996</v>
      </c>
      <c r="J33" s="9"/>
      <c r="K33" s="9"/>
      <c r="L33" s="9"/>
      <c r="M33" s="9"/>
      <c r="N33" s="9"/>
      <c r="O33" s="9"/>
      <c r="P33" s="36"/>
    </row>
    <row r="34" spans="1:20" x14ac:dyDescent="0.2">
      <c r="A34" s="34"/>
      <c r="B34" s="34"/>
      <c r="C34" s="34"/>
      <c r="D34" s="8"/>
      <c r="E34" s="12"/>
      <c r="F34" s="12"/>
      <c r="G34" s="12"/>
      <c r="H34" s="12"/>
      <c r="I34" s="12"/>
      <c r="J34" s="9"/>
      <c r="K34" s="9"/>
      <c r="L34" s="9"/>
      <c r="M34" s="9"/>
      <c r="N34" s="9"/>
      <c r="O34" s="9"/>
      <c r="P34" s="36"/>
    </row>
    <row r="35" spans="1:20" x14ac:dyDescent="0.2">
      <c r="A35" s="34"/>
      <c r="B35" s="34"/>
      <c r="C35" s="34"/>
      <c r="D35" s="8"/>
      <c r="E35" s="12"/>
      <c r="F35" s="12"/>
      <c r="G35" s="12"/>
      <c r="H35" s="12"/>
      <c r="I35" s="12"/>
      <c r="J35" s="9"/>
      <c r="K35" s="9"/>
      <c r="L35" s="9"/>
      <c r="M35" s="9"/>
      <c r="N35" s="15"/>
      <c r="O35" s="16"/>
      <c r="P35" s="36"/>
      <c r="S35" s="6">
        <v>0</v>
      </c>
      <c r="T35" s="7">
        <f>S35/1000000</f>
        <v>0</v>
      </c>
    </row>
    <row r="36" spans="1:20" x14ac:dyDescent="0.2">
      <c r="A36" s="34">
        <v>2007</v>
      </c>
      <c r="B36" s="34"/>
      <c r="C36" s="34"/>
      <c r="D36" s="9">
        <v>0</v>
      </c>
      <c r="E36" s="9">
        <v>30.583639999999999</v>
      </c>
      <c r="F36" s="9">
        <v>84.563574000000003</v>
      </c>
      <c r="G36" s="9">
        <v>93.861819999999994</v>
      </c>
      <c r="H36" s="9">
        <v>34.474469999999997</v>
      </c>
      <c r="I36" s="9">
        <v>0.49481000000000003</v>
      </c>
      <c r="J36" s="9"/>
      <c r="K36" s="9"/>
      <c r="L36" s="9"/>
      <c r="M36" s="9"/>
      <c r="N36" s="9"/>
      <c r="O36" s="9"/>
      <c r="P36" s="36" t="s">
        <v>15</v>
      </c>
      <c r="S36" s="6">
        <v>0</v>
      </c>
      <c r="T36" s="7">
        <f t="shared" ref="T36:T51" si="0">S36/1000000</f>
        <v>0</v>
      </c>
    </row>
    <row r="37" spans="1:20" x14ac:dyDescent="0.2">
      <c r="A37" s="34"/>
      <c r="B37" s="34"/>
      <c r="C37" s="34"/>
      <c r="D37" s="9"/>
      <c r="E37" s="9"/>
      <c r="F37" s="9"/>
      <c r="G37" s="9"/>
      <c r="H37" s="9">
        <v>0</v>
      </c>
      <c r="I37" s="9">
        <v>0</v>
      </c>
      <c r="J37" s="9">
        <v>0</v>
      </c>
      <c r="K37" s="9">
        <v>0</v>
      </c>
      <c r="L37" s="9">
        <v>0.3</v>
      </c>
      <c r="M37" s="9">
        <v>3.8</v>
      </c>
      <c r="N37" s="9">
        <v>0</v>
      </c>
      <c r="O37" s="9">
        <v>0</v>
      </c>
      <c r="P37" s="36"/>
      <c r="S37" s="6"/>
      <c r="T37" s="7"/>
    </row>
    <row r="38" spans="1:20" x14ac:dyDescent="0.2">
      <c r="A38" s="34"/>
      <c r="B38" s="34"/>
      <c r="C38" s="34"/>
      <c r="D38" s="9">
        <v>0.44731399999999999</v>
      </c>
      <c r="E38" s="9"/>
      <c r="F38" s="9"/>
      <c r="G38" s="9"/>
      <c r="H38" s="9"/>
      <c r="I38" s="9"/>
      <c r="J38" s="9">
        <v>0</v>
      </c>
      <c r="K38" s="9">
        <v>2.0950000000000002</v>
      </c>
      <c r="L38" s="9">
        <v>3.100654</v>
      </c>
      <c r="M38" s="9">
        <v>1.3967320000000001</v>
      </c>
      <c r="N38" s="15">
        <v>2.6671450000000001</v>
      </c>
      <c r="O38" s="16">
        <v>1.2292810000000001</v>
      </c>
      <c r="P38" s="36"/>
      <c r="S38" s="6">
        <v>0</v>
      </c>
      <c r="T38" s="7">
        <f t="shared" si="0"/>
        <v>0</v>
      </c>
    </row>
    <row r="39" spans="1:20" x14ac:dyDescent="0.2">
      <c r="A39" s="34">
        <v>2008</v>
      </c>
      <c r="B39" s="34"/>
      <c r="C39" s="35">
        <v>39505</v>
      </c>
      <c r="D39" s="9">
        <v>0</v>
      </c>
      <c r="E39" s="9">
        <v>53</v>
      </c>
      <c r="F39" s="9">
        <v>112</v>
      </c>
      <c r="G39" s="9">
        <v>87</v>
      </c>
      <c r="H39" s="9">
        <v>6.2</v>
      </c>
      <c r="I39" s="9"/>
      <c r="J39" s="9"/>
      <c r="K39" s="9"/>
      <c r="L39" s="9"/>
      <c r="M39" s="9"/>
      <c r="N39" s="9"/>
      <c r="O39" s="9"/>
      <c r="P39" s="36"/>
      <c r="S39" s="6">
        <v>0</v>
      </c>
      <c r="T39" s="7">
        <f t="shared" si="0"/>
        <v>0</v>
      </c>
    </row>
    <row r="40" spans="1:20" x14ac:dyDescent="0.2">
      <c r="A40" s="34"/>
      <c r="B40" s="34"/>
      <c r="C40" s="34"/>
      <c r="D40" s="9">
        <v>0</v>
      </c>
      <c r="E40" s="9">
        <v>80.3</v>
      </c>
      <c r="F40" s="9">
        <v>132</v>
      </c>
      <c r="G40" s="9">
        <v>104</v>
      </c>
      <c r="H40" s="9">
        <v>8.3000000000000007</v>
      </c>
      <c r="I40" s="9">
        <v>1.41</v>
      </c>
      <c r="J40" s="9">
        <v>0</v>
      </c>
      <c r="K40" s="9">
        <v>0</v>
      </c>
      <c r="L40" s="9">
        <v>9.4</v>
      </c>
      <c r="M40" s="9">
        <v>0</v>
      </c>
      <c r="N40" s="15">
        <v>0.83096000000000014</v>
      </c>
      <c r="O40" s="16">
        <v>0</v>
      </c>
      <c r="P40" s="36"/>
      <c r="S40" s="6"/>
      <c r="T40" s="7"/>
    </row>
    <row r="41" spans="1:20" x14ac:dyDescent="0.2">
      <c r="A41" s="34"/>
      <c r="B41" s="34"/>
      <c r="C41" s="34"/>
      <c r="D41" s="9">
        <v>0.44700000000000001</v>
      </c>
      <c r="E41" s="9"/>
      <c r="F41" s="9"/>
      <c r="G41" s="9"/>
      <c r="H41" s="9"/>
      <c r="I41" s="9"/>
      <c r="J41" s="10">
        <v>1.23</v>
      </c>
      <c r="K41" s="10">
        <v>1.4350000000000001</v>
      </c>
      <c r="L41" s="10">
        <v>0.36699999999999999</v>
      </c>
      <c r="M41" s="10">
        <v>0.34499999999999997</v>
      </c>
      <c r="N41" s="17">
        <v>1.002</v>
      </c>
      <c r="O41" s="18">
        <v>1.069</v>
      </c>
      <c r="P41" s="36"/>
      <c r="S41" s="6">
        <v>2095000</v>
      </c>
      <c r="T41" s="7">
        <f t="shared" si="0"/>
        <v>2.0950000000000002</v>
      </c>
    </row>
    <row r="42" spans="1:20" x14ac:dyDescent="0.2">
      <c r="A42" s="34">
        <v>2009</v>
      </c>
      <c r="B42" s="35">
        <v>39753</v>
      </c>
      <c r="C42" s="35">
        <v>39877</v>
      </c>
      <c r="D42" s="9">
        <v>0</v>
      </c>
      <c r="E42" s="9">
        <v>65</v>
      </c>
      <c r="F42" s="9">
        <v>111</v>
      </c>
      <c r="G42" s="9">
        <v>77</v>
      </c>
      <c r="H42" s="9">
        <v>10.4</v>
      </c>
      <c r="I42" s="9">
        <v>2.2000000000000002</v>
      </c>
      <c r="J42" s="9"/>
      <c r="K42" s="9"/>
      <c r="L42" s="9"/>
      <c r="M42" s="9"/>
      <c r="N42" s="9"/>
      <c r="O42" s="9"/>
      <c r="P42" s="36"/>
      <c r="S42" s="6">
        <v>3100654</v>
      </c>
      <c r="T42" s="7">
        <f t="shared" si="0"/>
        <v>3.100654</v>
      </c>
    </row>
    <row r="43" spans="1:20" x14ac:dyDescent="0.2">
      <c r="A43" s="34"/>
      <c r="B43" s="34"/>
      <c r="C43" s="34"/>
      <c r="D43" s="9" t="s">
        <v>4</v>
      </c>
      <c r="E43" s="9">
        <v>68.3</v>
      </c>
      <c r="F43" s="9">
        <v>126</v>
      </c>
      <c r="G43" s="9">
        <v>52.4</v>
      </c>
      <c r="H43" s="9">
        <v>2.2000000000000002</v>
      </c>
      <c r="I43" s="9">
        <v>44.2</v>
      </c>
      <c r="J43" s="9">
        <v>3.9618397015781901</v>
      </c>
      <c r="K43" s="9">
        <v>6.4082361222707513</v>
      </c>
      <c r="L43" s="9">
        <v>16.042441469387747</v>
      </c>
      <c r="M43" s="9">
        <v>18.764337049180348</v>
      </c>
      <c r="N43" s="9">
        <v>3.5198489392712475</v>
      </c>
      <c r="O43" s="9">
        <v>8.5036000000000403E-2</v>
      </c>
      <c r="P43" s="36"/>
      <c r="S43" s="6"/>
      <c r="T43" s="7"/>
    </row>
    <row r="44" spans="1:20" x14ac:dyDescent="0.2">
      <c r="A44" s="34"/>
      <c r="B44" s="34"/>
      <c r="C44" s="34"/>
      <c r="D44" s="9">
        <v>0.24199999999999999</v>
      </c>
      <c r="E44" s="9"/>
      <c r="F44" s="9"/>
      <c r="G44" s="9"/>
      <c r="H44" s="9"/>
      <c r="I44" s="9"/>
      <c r="J44" s="9">
        <v>0.41699999999999998</v>
      </c>
      <c r="K44" s="1">
        <v>0.748</v>
      </c>
      <c r="L44" s="9">
        <v>0.93799999999999994</v>
      </c>
      <c r="M44" s="9">
        <v>0.25600000000000001</v>
      </c>
      <c r="N44" s="9">
        <v>1.026</v>
      </c>
      <c r="O44" s="9">
        <v>1.0860000000000001</v>
      </c>
      <c r="P44" s="36"/>
      <c r="S44" s="6">
        <v>1396732</v>
      </c>
      <c r="T44" s="7">
        <f t="shared" si="0"/>
        <v>1.3967320000000001</v>
      </c>
    </row>
    <row r="45" spans="1:20" x14ac:dyDescent="0.2">
      <c r="A45" s="34">
        <v>2010</v>
      </c>
      <c r="B45" s="35">
        <v>40120</v>
      </c>
      <c r="C45" s="35">
        <v>40221</v>
      </c>
      <c r="D45" s="9"/>
      <c r="E45" s="9">
        <v>46</v>
      </c>
      <c r="F45" s="9">
        <v>117</v>
      </c>
      <c r="G45" s="9">
        <v>66</v>
      </c>
      <c r="H45" s="9">
        <v>21</v>
      </c>
      <c r="I45" s="9">
        <v>0</v>
      </c>
      <c r="J45" s="9"/>
      <c r="K45" s="9"/>
      <c r="L45" s="9"/>
      <c r="M45" s="9">
        <v>0.9</v>
      </c>
      <c r="N45" s="9"/>
      <c r="O45" s="9"/>
      <c r="P45" s="36" t="s">
        <v>5</v>
      </c>
      <c r="S45" s="6">
        <v>2667145</v>
      </c>
      <c r="T45" s="7">
        <f t="shared" si="0"/>
        <v>2.6671450000000001</v>
      </c>
    </row>
    <row r="46" spans="1:20" x14ac:dyDescent="0.2">
      <c r="A46" s="34"/>
      <c r="B46" s="34"/>
      <c r="C46" s="34"/>
      <c r="D46" s="9"/>
      <c r="E46" s="9">
        <v>46</v>
      </c>
      <c r="F46" s="9">
        <v>128</v>
      </c>
      <c r="G46" s="9">
        <v>82</v>
      </c>
      <c r="H46" s="9">
        <v>28</v>
      </c>
      <c r="I46" s="9">
        <v>49</v>
      </c>
      <c r="J46" s="9">
        <v>0</v>
      </c>
      <c r="K46" s="9">
        <v>0</v>
      </c>
      <c r="L46" s="9">
        <v>24.2</v>
      </c>
      <c r="M46" s="9">
        <v>14.2</v>
      </c>
      <c r="N46" s="9">
        <v>0</v>
      </c>
      <c r="O46" s="9">
        <v>0</v>
      </c>
      <c r="P46" s="36"/>
      <c r="S46" s="6"/>
      <c r="T46" s="7"/>
    </row>
    <row r="47" spans="1:20" x14ac:dyDescent="0.2">
      <c r="A47" s="34"/>
      <c r="B47" s="34"/>
      <c r="C47" s="34"/>
      <c r="D47" s="9"/>
      <c r="E47" s="9"/>
      <c r="F47" s="9"/>
      <c r="G47" s="9"/>
      <c r="H47" s="9"/>
      <c r="I47" s="9"/>
      <c r="J47" s="9">
        <v>0.09</v>
      </c>
      <c r="K47" s="9">
        <v>0.97950000000000004</v>
      </c>
      <c r="L47" s="9">
        <v>0.20200000000000001</v>
      </c>
      <c r="M47" s="9">
        <v>2.0573000000000001</v>
      </c>
      <c r="N47" s="9">
        <v>1.7847999999999999</v>
      </c>
      <c r="O47" s="9">
        <v>1.167</v>
      </c>
      <c r="P47" s="36"/>
      <c r="S47" s="6">
        <v>1229281</v>
      </c>
      <c r="T47" s="7">
        <f t="shared" si="0"/>
        <v>1.2292810000000001</v>
      </c>
    </row>
    <row r="48" spans="1:20" x14ac:dyDescent="0.2">
      <c r="A48" s="34">
        <v>2011</v>
      </c>
      <c r="B48" s="35">
        <v>40483</v>
      </c>
      <c r="C48" s="35">
        <v>40586</v>
      </c>
      <c r="D48" s="9">
        <v>9</v>
      </c>
      <c r="E48" s="9">
        <v>42.7</v>
      </c>
      <c r="F48" s="9">
        <v>132</v>
      </c>
      <c r="G48" s="9">
        <v>84</v>
      </c>
      <c r="H48" s="9">
        <v>4.2</v>
      </c>
      <c r="I48" s="9">
        <v>0</v>
      </c>
      <c r="J48" s="9"/>
      <c r="K48" s="9"/>
      <c r="L48" s="9"/>
      <c r="M48" s="9"/>
      <c r="N48" s="9"/>
      <c r="O48" s="9"/>
      <c r="P48" s="36" t="s">
        <v>6</v>
      </c>
      <c r="S48" s="6">
        <v>447314</v>
      </c>
      <c r="T48" s="7">
        <f t="shared" si="0"/>
        <v>0.44731399999999999</v>
      </c>
    </row>
    <row r="49" spans="1:20" x14ac:dyDescent="0.2">
      <c r="A49" s="34"/>
      <c r="B49" s="34"/>
      <c r="C49" s="34"/>
      <c r="D49" s="9">
        <v>6.8</v>
      </c>
      <c r="E49" s="9">
        <v>49.3</v>
      </c>
      <c r="F49" s="9">
        <v>116</v>
      </c>
      <c r="G49" s="9">
        <v>63</v>
      </c>
      <c r="H49" s="9">
        <v>17</v>
      </c>
      <c r="I49" s="9">
        <v>49</v>
      </c>
      <c r="J49" s="9">
        <v>0</v>
      </c>
      <c r="K49" s="9">
        <v>0</v>
      </c>
      <c r="L49" s="9">
        <v>0</v>
      </c>
      <c r="M49" s="9"/>
      <c r="N49" s="9"/>
      <c r="O49" s="9"/>
      <c r="P49" s="36"/>
      <c r="S49" s="6"/>
      <c r="T49" s="7"/>
    </row>
    <row r="50" spans="1:20" x14ac:dyDescent="0.2">
      <c r="A50" s="34"/>
      <c r="B50" s="34"/>
      <c r="C50" s="34"/>
      <c r="D50" s="9">
        <v>6.5000000000000002E-2</v>
      </c>
      <c r="E50" s="9"/>
      <c r="F50" s="9"/>
      <c r="G50" s="9"/>
      <c r="H50" s="9"/>
      <c r="I50" s="9"/>
      <c r="J50" s="9">
        <v>0</v>
      </c>
      <c r="K50" s="9">
        <v>0.82699999999999996</v>
      </c>
      <c r="L50" s="9">
        <v>0.69399999999999995</v>
      </c>
      <c r="M50" s="9">
        <v>1.23</v>
      </c>
      <c r="N50" s="9">
        <v>0.70799999999999996</v>
      </c>
      <c r="O50" s="9">
        <v>0.26700000000000002</v>
      </c>
      <c r="P50" s="36"/>
      <c r="S50" s="6">
        <v>0</v>
      </c>
      <c r="T50" s="7">
        <f t="shared" si="0"/>
        <v>0</v>
      </c>
    </row>
    <row r="51" spans="1:20" x14ac:dyDescent="0.2">
      <c r="A51" s="34">
        <v>2012</v>
      </c>
      <c r="B51" s="35">
        <v>40850</v>
      </c>
      <c r="C51" s="35">
        <v>40939</v>
      </c>
      <c r="D51" s="9"/>
      <c r="E51" s="9">
        <v>19.8</v>
      </c>
      <c r="F51" s="9">
        <v>112</v>
      </c>
      <c r="G51" s="9">
        <v>89</v>
      </c>
      <c r="H51" s="9">
        <v>0</v>
      </c>
      <c r="I51" s="9">
        <v>0</v>
      </c>
      <c r="J51" s="9"/>
      <c r="K51" s="9"/>
      <c r="L51" s="9"/>
      <c r="M51" s="9"/>
      <c r="N51" s="9"/>
      <c r="O51" s="9"/>
      <c r="P51" s="36" t="s">
        <v>7</v>
      </c>
      <c r="S51" s="6">
        <v>0</v>
      </c>
      <c r="T51" s="7">
        <f t="shared" si="0"/>
        <v>0</v>
      </c>
    </row>
    <row r="52" spans="1:20" x14ac:dyDescent="0.2">
      <c r="A52" s="34"/>
      <c r="B52" s="34"/>
      <c r="C52" s="34"/>
      <c r="D52" s="9"/>
      <c r="E52" s="9">
        <v>32.299999999999997</v>
      </c>
      <c r="F52" s="9">
        <v>103</v>
      </c>
      <c r="G52" s="9">
        <v>57.6</v>
      </c>
      <c r="H52" s="9">
        <v>23.3</v>
      </c>
      <c r="I52" s="9">
        <v>68</v>
      </c>
      <c r="J52" s="9">
        <v>0</v>
      </c>
      <c r="K52" s="9">
        <v>0</v>
      </c>
      <c r="L52" s="9"/>
      <c r="M52" s="9"/>
      <c r="N52" s="9"/>
      <c r="O52" s="9"/>
      <c r="P52" s="36"/>
      <c r="S52" s="6"/>
      <c r="T52" s="7"/>
    </row>
    <row r="53" spans="1:20" x14ac:dyDescent="0.2">
      <c r="A53" s="34"/>
      <c r="B53" s="34"/>
      <c r="C53" s="34"/>
      <c r="D53" s="9">
        <v>9.0999999999999998E-2</v>
      </c>
      <c r="E53" s="9"/>
      <c r="F53" s="9"/>
      <c r="G53" s="9"/>
      <c r="H53" s="9"/>
      <c r="I53" s="9"/>
      <c r="J53" s="9">
        <v>2.4E-2</v>
      </c>
      <c r="K53" s="9">
        <v>1.4330000000000001</v>
      </c>
      <c r="L53" s="9">
        <v>2.5739999999999998</v>
      </c>
      <c r="M53" s="9">
        <v>2.9260000000000002</v>
      </c>
      <c r="N53" s="9">
        <v>2.2930000000000001</v>
      </c>
      <c r="O53" s="9">
        <v>0.76970000000000005</v>
      </c>
      <c r="P53" s="36"/>
    </row>
    <row r="54" spans="1:20" x14ac:dyDescent="0.2">
      <c r="A54" s="34">
        <v>2013</v>
      </c>
      <c r="B54" s="35">
        <v>41216</v>
      </c>
      <c r="C54" s="35">
        <v>41319</v>
      </c>
      <c r="D54" s="9"/>
      <c r="E54" s="9">
        <v>97</v>
      </c>
      <c r="F54" s="9">
        <v>82</v>
      </c>
      <c r="G54" s="9">
        <v>75.099999999999994</v>
      </c>
      <c r="H54" s="9">
        <v>28.5</v>
      </c>
      <c r="I54" s="9">
        <v>0</v>
      </c>
      <c r="J54" s="9"/>
      <c r="K54" s="9"/>
      <c r="L54" s="9"/>
      <c r="M54" s="9"/>
      <c r="N54" s="9"/>
      <c r="O54" s="9"/>
      <c r="P54" s="36" t="s">
        <v>8</v>
      </c>
    </row>
    <row r="55" spans="1:20" x14ac:dyDescent="0.2">
      <c r="A55" s="34"/>
      <c r="B55" s="34"/>
      <c r="C55" s="34"/>
      <c r="D55" s="9"/>
      <c r="E55" s="9">
        <v>82</v>
      </c>
      <c r="F55" s="9">
        <v>127</v>
      </c>
      <c r="G55" s="9">
        <v>51</v>
      </c>
      <c r="H55" s="9">
        <v>15</v>
      </c>
      <c r="I55" s="9">
        <v>9.5</v>
      </c>
      <c r="J55" s="9">
        <v>45.817786590909094</v>
      </c>
      <c r="K55" s="9">
        <v>34.474940636363634</v>
      </c>
      <c r="L55" s="9">
        <v>14.479682000000002</v>
      </c>
      <c r="M55" s="9">
        <v>15.248945000000001</v>
      </c>
      <c r="N55" s="9">
        <v>2.3618810000000003</v>
      </c>
      <c r="O55" s="9">
        <v>5.5711500000000012</v>
      </c>
      <c r="P55" s="36"/>
    </row>
    <row r="56" spans="1:20" x14ac:dyDescent="0.2">
      <c r="A56" s="34"/>
      <c r="B56" s="34"/>
      <c r="C56" s="34"/>
      <c r="D56" s="9">
        <v>0</v>
      </c>
      <c r="E56" s="9"/>
      <c r="F56" s="9"/>
      <c r="G56" s="9"/>
      <c r="H56" s="9"/>
      <c r="I56" s="9"/>
      <c r="J56" s="9">
        <v>0.70599999999999996</v>
      </c>
      <c r="K56" s="9">
        <v>1.8140000000000001</v>
      </c>
      <c r="L56" s="9">
        <v>0.39</v>
      </c>
      <c r="M56" s="9">
        <v>0.92600000000000005</v>
      </c>
      <c r="N56" s="9">
        <v>1.466</v>
      </c>
      <c r="O56" s="9">
        <v>0.39400000000000002</v>
      </c>
      <c r="P56" s="36"/>
    </row>
    <row r="57" spans="1:20" x14ac:dyDescent="0.2">
      <c r="A57" s="34">
        <v>2014</v>
      </c>
      <c r="B57" s="35">
        <v>41592</v>
      </c>
      <c r="C57" s="35">
        <v>41684</v>
      </c>
      <c r="D57" s="9"/>
      <c r="E57" s="9">
        <v>88</v>
      </c>
      <c r="F57" s="9">
        <v>100</v>
      </c>
      <c r="G57" s="9">
        <v>109</v>
      </c>
      <c r="H57" s="9">
        <v>8.9</v>
      </c>
      <c r="I57" s="9">
        <v>0</v>
      </c>
      <c r="J57" s="9"/>
      <c r="K57" s="9"/>
      <c r="L57" s="9"/>
      <c r="M57" s="9"/>
      <c r="N57" s="9"/>
      <c r="O57" s="9"/>
      <c r="P57" s="36" t="s">
        <v>9</v>
      </c>
    </row>
    <row r="58" spans="1:20" x14ac:dyDescent="0.2">
      <c r="A58" s="34"/>
      <c r="B58" s="34"/>
      <c r="C58" s="34"/>
      <c r="D58" s="9">
        <v>0.16768224355371983</v>
      </c>
      <c r="E58" s="9">
        <v>81</v>
      </c>
      <c r="F58" s="9">
        <v>113</v>
      </c>
      <c r="G58" s="9">
        <v>77</v>
      </c>
      <c r="H58" s="9">
        <v>2.8</v>
      </c>
      <c r="I58" s="9">
        <v>4.2</v>
      </c>
      <c r="J58" s="9">
        <v>0</v>
      </c>
      <c r="K58" s="9">
        <v>0</v>
      </c>
      <c r="L58" s="9">
        <v>0</v>
      </c>
      <c r="M58" s="9">
        <v>2</v>
      </c>
      <c r="N58" s="9">
        <v>0</v>
      </c>
      <c r="O58" s="9">
        <v>4</v>
      </c>
      <c r="P58" s="36"/>
    </row>
    <row r="59" spans="1:20" x14ac:dyDescent="0.2">
      <c r="A59" s="34"/>
      <c r="B59" s="34"/>
      <c r="C59" s="34"/>
      <c r="D59" s="9">
        <v>0.35699999999999998</v>
      </c>
      <c r="E59" s="9"/>
      <c r="F59" s="9"/>
      <c r="G59" s="9"/>
      <c r="H59" s="9"/>
      <c r="I59" s="9"/>
      <c r="J59" s="9">
        <v>4.0000000000000001E-3</v>
      </c>
      <c r="K59" s="9">
        <v>0.64700000000000002</v>
      </c>
      <c r="L59" s="9">
        <v>1.472</v>
      </c>
      <c r="M59" s="9">
        <v>1.399</v>
      </c>
      <c r="N59" s="9">
        <v>0.68799999999999994</v>
      </c>
      <c r="O59" s="9">
        <v>0.69399999999999995</v>
      </c>
      <c r="P59" s="36"/>
    </row>
    <row r="60" spans="1:20" x14ac:dyDescent="0.2">
      <c r="A60" s="34">
        <v>2015</v>
      </c>
      <c r="B60" s="35">
        <v>41956</v>
      </c>
      <c r="C60" s="35">
        <v>42033</v>
      </c>
      <c r="D60" s="9"/>
      <c r="E60" s="9">
        <v>98</v>
      </c>
      <c r="F60" s="9">
        <v>102</v>
      </c>
      <c r="G60" s="9">
        <v>78</v>
      </c>
      <c r="H60" s="9">
        <v>0</v>
      </c>
      <c r="I60" s="9">
        <v>0</v>
      </c>
      <c r="J60" s="9"/>
      <c r="K60" s="9"/>
      <c r="L60" s="9"/>
      <c r="M60" s="9"/>
      <c r="N60" s="9"/>
      <c r="O60" s="9"/>
      <c r="P60" s="36" t="s">
        <v>10</v>
      </c>
    </row>
    <row r="61" spans="1:20" x14ac:dyDescent="0.2">
      <c r="A61" s="34"/>
      <c r="B61" s="34"/>
      <c r="C61" s="34"/>
      <c r="D61" s="9">
        <v>0</v>
      </c>
      <c r="E61" s="9">
        <v>77</v>
      </c>
      <c r="F61" s="9">
        <v>83</v>
      </c>
      <c r="G61" s="9">
        <v>27</v>
      </c>
      <c r="H61" s="9">
        <v>0</v>
      </c>
      <c r="I61" s="9">
        <v>0.6</v>
      </c>
      <c r="P61" s="36"/>
    </row>
    <row r="62" spans="1:20" x14ac:dyDescent="0.2">
      <c r="A62" s="34"/>
      <c r="B62" s="34"/>
      <c r="C62" s="34"/>
      <c r="D62" s="9">
        <v>4.5999999999999999E-2</v>
      </c>
      <c r="E62" s="9"/>
      <c r="F62" s="9"/>
      <c r="G62" s="9"/>
      <c r="H62" s="9"/>
      <c r="I62" s="9"/>
      <c r="J62" s="9">
        <v>8.9999999999999993E-3</v>
      </c>
      <c r="K62" s="9">
        <v>2.3650000000000002</v>
      </c>
      <c r="L62" s="9">
        <v>0.222</v>
      </c>
      <c r="M62" s="9">
        <v>1.4670000000000001</v>
      </c>
      <c r="N62" s="9">
        <v>2.5489999999999999</v>
      </c>
      <c r="O62" s="9">
        <v>2.073</v>
      </c>
      <c r="P62" s="36"/>
    </row>
    <row r="63" spans="1:20" x14ac:dyDescent="0.2">
      <c r="A63" s="34">
        <v>2016</v>
      </c>
      <c r="B63" s="35">
        <v>42310</v>
      </c>
      <c r="C63" s="35">
        <v>42426</v>
      </c>
      <c r="D63" s="9"/>
      <c r="E63" s="9">
        <v>60</v>
      </c>
      <c r="F63" s="9">
        <v>62</v>
      </c>
      <c r="G63" s="9">
        <v>140</v>
      </c>
      <c r="H63" s="9">
        <v>45</v>
      </c>
      <c r="I63" s="9">
        <v>0</v>
      </c>
      <c r="J63" s="9"/>
      <c r="K63" s="9"/>
      <c r="L63" s="9"/>
      <c r="M63" s="9"/>
      <c r="N63" s="9"/>
      <c r="O63" s="9"/>
      <c r="P63" s="36" t="s">
        <v>11</v>
      </c>
    </row>
    <row r="64" spans="1:20" x14ac:dyDescent="0.2">
      <c r="A64" s="34"/>
      <c r="B64" s="34"/>
      <c r="C64" s="34"/>
      <c r="E64" s="9">
        <v>64</v>
      </c>
      <c r="F64" s="9">
        <v>79</v>
      </c>
      <c r="G64" s="9">
        <v>67</v>
      </c>
      <c r="H64" s="9">
        <v>85</v>
      </c>
      <c r="I64" s="9">
        <v>0</v>
      </c>
      <c r="J64" s="9">
        <v>0</v>
      </c>
      <c r="K64" s="9">
        <v>0</v>
      </c>
      <c r="L64" s="9"/>
      <c r="M64" s="9"/>
      <c r="N64" s="9"/>
      <c r="O64" s="9"/>
      <c r="P64" s="36"/>
    </row>
    <row r="65" spans="1:16" x14ac:dyDescent="0.2">
      <c r="A65" s="34"/>
      <c r="B65" s="34"/>
      <c r="C65" s="34"/>
      <c r="D65" s="9">
        <v>9.2999999999999999E-2</v>
      </c>
      <c r="E65" s="9"/>
      <c r="F65" s="9"/>
      <c r="G65" s="9"/>
      <c r="H65" s="9"/>
      <c r="I65" s="9"/>
      <c r="J65" s="9">
        <v>0.216</v>
      </c>
      <c r="K65" s="9">
        <v>1.1659999999999999</v>
      </c>
      <c r="L65" s="9">
        <v>1.5069999999999999</v>
      </c>
      <c r="M65" s="9">
        <v>1.204</v>
      </c>
      <c r="N65" s="9">
        <v>1.627</v>
      </c>
      <c r="O65" s="9">
        <v>1.228</v>
      </c>
      <c r="P65" s="36"/>
    </row>
    <row r="66" spans="1:16" x14ac:dyDescent="0.2">
      <c r="A66" s="34">
        <v>2017</v>
      </c>
      <c r="B66" s="35">
        <v>42677</v>
      </c>
      <c r="C66" s="35">
        <v>42799</v>
      </c>
      <c r="D66" s="9"/>
      <c r="E66" s="9">
        <v>51.1</v>
      </c>
      <c r="F66" s="9">
        <v>101</v>
      </c>
      <c r="G66" s="9">
        <v>69</v>
      </c>
      <c r="H66" s="9">
        <v>35</v>
      </c>
      <c r="I66" s="9">
        <v>14</v>
      </c>
      <c r="J66" s="9"/>
      <c r="K66" s="9"/>
      <c r="L66" s="9"/>
      <c r="M66" s="9"/>
      <c r="N66" s="9"/>
      <c r="O66" s="9"/>
      <c r="P66" s="36" t="s">
        <v>12</v>
      </c>
    </row>
    <row r="67" spans="1:16" x14ac:dyDescent="0.2">
      <c r="A67" s="34"/>
      <c r="B67" s="34"/>
      <c r="C67" s="34"/>
      <c r="D67" s="9"/>
      <c r="E67" s="9">
        <v>46.3</v>
      </c>
      <c r="F67" s="9">
        <v>101</v>
      </c>
      <c r="G67" s="9">
        <v>12</v>
      </c>
      <c r="H67" s="9">
        <v>16.3</v>
      </c>
      <c r="I67" s="9">
        <v>47</v>
      </c>
      <c r="J67" s="9"/>
      <c r="K67" s="9"/>
      <c r="L67" s="9"/>
      <c r="M67" s="9"/>
      <c r="N67" s="9"/>
      <c r="O67" s="9"/>
      <c r="P67" s="36"/>
    </row>
    <row r="68" spans="1:16" x14ac:dyDescent="0.2">
      <c r="A68" s="34"/>
      <c r="B68" s="34"/>
      <c r="C68" s="34"/>
      <c r="D68" s="9">
        <v>0.1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36"/>
    </row>
    <row r="69" spans="1:16" x14ac:dyDescent="0.2">
      <c r="A69" s="34">
        <v>2018</v>
      </c>
      <c r="B69" s="35">
        <v>43045</v>
      </c>
      <c r="C69" s="35">
        <v>43168</v>
      </c>
      <c r="D69" s="9"/>
      <c r="E69" s="9">
        <v>79.41</v>
      </c>
      <c r="F69" s="9">
        <v>86.82</v>
      </c>
      <c r="G69" s="9">
        <v>57.86</v>
      </c>
      <c r="H69" s="9">
        <v>12.76</v>
      </c>
      <c r="I69" s="9">
        <v>5.46</v>
      </c>
      <c r="J69" s="9"/>
      <c r="K69" s="9"/>
      <c r="L69" s="9"/>
      <c r="M69" s="9"/>
      <c r="N69" s="9"/>
      <c r="O69" s="9"/>
      <c r="P69" s="36" t="s">
        <v>13</v>
      </c>
    </row>
    <row r="70" spans="1:16" x14ac:dyDescent="0.2">
      <c r="A70" s="34"/>
      <c r="B70" s="34"/>
      <c r="C70" s="34"/>
      <c r="D70" s="9"/>
      <c r="E70" s="9">
        <v>64.2</v>
      </c>
      <c r="F70" s="9">
        <v>29.3</v>
      </c>
      <c r="G70" s="9">
        <v>47.4</v>
      </c>
      <c r="H70" s="9">
        <v>61.2</v>
      </c>
      <c r="I70" s="9">
        <v>19.100000000000001</v>
      </c>
      <c r="J70" s="9"/>
      <c r="K70" s="9"/>
      <c r="L70" s="9"/>
      <c r="M70" s="9"/>
      <c r="N70" s="9"/>
      <c r="O70" s="9"/>
      <c r="P70" s="36"/>
    </row>
    <row r="71" spans="1:16" x14ac:dyDescent="0.2">
      <c r="A71" s="34"/>
      <c r="B71" s="34"/>
      <c r="C71" s="34"/>
      <c r="D71" s="9"/>
      <c r="E71" s="9"/>
      <c r="F71" s="9"/>
      <c r="G71" s="9"/>
      <c r="H71" s="9"/>
      <c r="I71" s="9"/>
      <c r="J71" s="9">
        <v>0</v>
      </c>
      <c r="K71" s="9">
        <v>0.932392</v>
      </c>
      <c r="L71" s="9">
        <v>3.6342970000000001</v>
      </c>
      <c r="M71" s="9">
        <v>1.4503699999999999</v>
      </c>
      <c r="N71" s="9">
        <v>2.1603850000000002</v>
      </c>
      <c r="O71" s="9">
        <v>0.26137899999999997</v>
      </c>
      <c r="P71" s="36"/>
    </row>
    <row r="72" spans="1:16" x14ac:dyDescent="0.2">
      <c r="A72" s="34">
        <v>2019</v>
      </c>
      <c r="B72" s="35">
        <v>43405</v>
      </c>
      <c r="C72" s="35">
        <v>43524</v>
      </c>
      <c r="D72" s="9"/>
      <c r="E72">
        <v>49.92</v>
      </c>
      <c r="F72">
        <v>76.09</v>
      </c>
      <c r="G72">
        <v>48.96</v>
      </c>
      <c r="H72">
        <v>20.76</v>
      </c>
      <c r="I72" s="9"/>
      <c r="J72" s="9"/>
      <c r="K72" s="9"/>
      <c r="L72" s="9"/>
      <c r="M72" s="9"/>
      <c r="N72" s="9"/>
      <c r="O72" s="9"/>
      <c r="P72" s="36" t="s">
        <v>14</v>
      </c>
    </row>
    <row r="73" spans="1:16" x14ac:dyDescent="0.2">
      <c r="A73" s="34"/>
      <c r="B73" s="34"/>
      <c r="C73" s="34"/>
      <c r="D73" s="9"/>
      <c r="E73" s="9">
        <v>57.6</v>
      </c>
      <c r="F73">
        <v>114.5</v>
      </c>
      <c r="G73">
        <v>18.399999999999999</v>
      </c>
      <c r="H73">
        <v>0.9</v>
      </c>
      <c r="I73" s="9"/>
      <c r="J73" s="9"/>
      <c r="K73" s="9"/>
      <c r="L73" s="9"/>
      <c r="M73" s="9"/>
      <c r="N73" s="9"/>
      <c r="O73" s="9"/>
      <c r="P73" s="36"/>
    </row>
    <row r="74" spans="1:16" x14ac:dyDescent="0.2">
      <c r="A74" s="34"/>
      <c r="B74" s="34"/>
      <c r="C74" s="34"/>
      <c r="P74" s="36"/>
    </row>
  </sheetData>
  <mergeCells count="97">
    <mergeCell ref="D1:O1"/>
    <mergeCell ref="A3:A5"/>
    <mergeCell ref="A6:A8"/>
    <mergeCell ref="A9:A11"/>
    <mergeCell ref="A12:A14"/>
    <mergeCell ref="B3:B5"/>
    <mergeCell ref="B6:B8"/>
    <mergeCell ref="B9:B11"/>
    <mergeCell ref="B12:B14"/>
    <mergeCell ref="C3:C5"/>
    <mergeCell ref="C6:C8"/>
    <mergeCell ref="C9:C11"/>
    <mergeCell ref="C12:C14"/>
    <mergeCell ref="A15:A17"/>
    <mergeCell ref="A18:A20"/>
    <mergeCell ref="A21:A23"/>
    <mergeCell ref="A24:A26"/>
    <mergeCell ref="A27:A29"/>
    <mergeCell ref="A30:A32"/>
    <mergeCell ref="A57:A59"/>
    <mergeCell ref="A60:A62"/>
    <mergeCell ref="A33:A35"/>
    <mergeCell ref="A36:A38"/>
    <mergeCell ref="A39:A41"/>
    <mergeCell ref="A42:A44"/>
    <mergeCell ref="A45:A47"/>
    <mergeCell ref="A48:A50"/>
    <mergeCell ref="A51:A53"/>
    <mergeCell ref="A54:A56"/>
    <mergeCell ref="B51:B53"/>
    <mergeCell ref="B54:B56"/>
    <mergeCell ref="B15:B17"/>
    <mergeCell ref="B39:B41"/>
    <mergeCell ref="B42:B44"/>
    <mergeCell ref="B45:B47"/>
    <mergeCell ref="B48:B50"/>
    <mergeCell ref="B18:B20"/>
    <mergeCell ref="B21:B23"/>
    <mergeCell ref="B24:B26"/>
    <mergeCell ref="B27:B29"/>
    <mergeCell ref="B30:B32"/>
    <mergeCell ref="B33:B35"/>
    <mergeCell ref="B36:B38"/>
    <mergeCell ref="B57:B59"/>
    <mergeCell ref="B60:B62"/>
    <mergeCell ref="B63:B65"/>
    <mergeCell ref="B66:B68"/>
    <mergeCell ref="C60:C62"/>
    <mergeCell ref="C15:C17"/>
    <mergeCell ref="C18:C20"/>
    <mergeCell ref="C51:C53"/>
    <mergeCell ref="C54:C56"/>
    <mergeCell ref="C57:C59"/>
    <mergeCell ref="C21:C23"/>
    <mergeCell ref="C24:C26"/>
    <mergeCell ref="C27:C29"/>
    <mergeCell ref="C30:C32"/>
    <mergeCell ref="C33:C35"/>
    <mergeCell ref="C36:C38"/>
    <mergeCell ref="C39:C41"/>
    <mergeCell ref="C42:C44"/>
    <mergeCell ref="C45:C47"/>
    <mergeCell ref="C48:C50"/>
    <mergeCell ref="P45:P47"/>
    <mergeCell ref="P3:P5"/>
    <mergeCell ref="P6:P8"/>
    <mergeCell ref="P9:P11"/>
    <mergeCell ref="P12:P14"/>
    <mergeCell ref="P15:P17"/>
    <mergeCell ref="P18:P20"/>
    <mergeCell ref="P21:P23"/>
    <mergeCell ref="P24:P26"/>
    <mergeCell ref="P27:P29"/>
    <mergeCell ref="P30:P32"/>
    <mergeCell ref="P33:P35"/>
    <mergeCell ref="P36:P38"/>
    <mergeCell ref="P39:P41"/>
    <mergeCell ref="P42:P44"/>
    <mergeCell ref="P48:P50"/>
    <mergeCell ref="P51:P53"/>
    <mergeCell ref="P54:P56"/>
    <mergeCell ref="P57:P59"/>
    <mergeCell ref="P60:P62"/>
    <mergeCell ref="A72:A74"/>
    <mergeCell ref="B72:B74"/>
    <mergeCell ref="C72:C74"/>
    <mergeCell ref="P63:P65"/>
    <mergeCell ref="P66:P68"/>
    <mergeCell ref="P69:P71"/>
    <mergeCell ref="P72:P74"/>
    <mergeCell ref="C63:C65"/>
    <mergeCell ref="C66:C68"/>
    <mergeCell ref="C69:C71"/>
    <mergeCell ref="A63:A65"/>
    <mergeCell ref="A66:A68"/>
    <mergeCell ref="A69:A71"/>
    <mergeCell ref="B69:B7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4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sqref="A1:XFD1048576"/>
    </sheetView>
  </sheetViews>
  <sheetFormatPr baseColWidth="10" defaultColWidth="8.83203125" defaultRowHeight="15" x14ac:dyDescent="0.2"/>
  <cols>
    <col min="2" max="3" width="12.6640625" customWidth="1"/>
    <col min="4" max="4" width="12.5" bestFit="1" customWidth="1"/>
    <col min="5" max="5" width="6.5" bestFit="1" customWidth="1"/>
    <col min="6" max="6" width="7.5" bestFit="1" customWidth="1"/>
    <col min="7" max="8" width="6.5" bestFit="1" customWidth="1"/>
    <col min="9" max="9" width="8.33203125" customWidth="1"/>
    <col min="10" max="12" width="5.6640625" customWidth="1"/>
    <col min="13" max="13" width="6.6640625" customWidth="1"/>
    <col min="14" max="15" width="5.6640625" customWidth="1"/>
    <col min="16" max="16" width="17.33203125" customWidth="1"/>
    <col min="17" max="17" width="33.33203125" style="11" customWidth="1"/>
  </cols>
  <sheetData>
    <row r="1" spans="1:17" ht="33" customHeight="1" x14ac:dyDescent="0.2">
      <c r="D1" s="37" t="s">
        <v>18</v>
      </c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20"/>
    </row>
    <row r="2" spans="1:17" s="2" customFormat="1" ht="48" x14ac:dyDescent="0.2">
      <c r="A2" s="32" t="s">
        <v>2</v>
      </c>
      <c r="B2" s="32" t="s">
        <v>1</v>
      </c>
      <c r="C2" s="32" t="s">
        <v>0</v>
      </c>
      <c r="D2" s="32">
        <v>10</v>
      </c>
      <c r="E2" s="32">
        <v>11</v>
      </c>
      <c r="F2" s="32">
        <v>12</v>
      </c>
      <c r="G2" s="32">
        <v>1</v>
      </c>
      <c r="H2" s="32">
        <v>2</v>
      </c>
      <c r="I2" s="32">
        <v>3</v>
      </c>
      <c r="J2" s="32">
        <v>4</v>
      </c>
      <c r="K2" s="32">
        <v>5</v>
      </c>
      <c r="L2" s="32">
        <v>6</v>
      </c>
      <c r="M2" s="32">
        <v>7</v>
      </c>
      <c r="N2" s="32">
        <v>8</v>
      </c>
      <c r="O2" s="32">
        <v>9</v>
      </c>
      <c r="P2" s="33" t="s">
        <v>17</v>
      </c>
      <c r="Q2" s="19"/>
    </row>
    <row r="3" spans="1:17" x14ac:dyDescent="0.2">
      <c r="A3" s="38">
        <v>1996</v>
      </c>
      <c r="B3" s="38"/>
      <c r="C3" s="38"/>
      <c r="D3" s="24">
        <f>IF('Snowmaking pumping_Mgal'!D3="","-",((('Snowmaking pumping_Mgal'!D3*1000000)/7.48052)/(4.67*43560*640))*304.8)</f>
        <v>0</v>
      </c>
      <c r="E3" s="25">
        <f>IF('Snowmaking pumping_Mgal'!E3="","-",((('Snowmaking pumping_Mgal'!E3*1000000)/7.48052)/(4.67*43560*640))*304.8)</f>
        <v>9.8209218263148408</v>
      </c>
      <c r="F3" s="25">
        <f>IF('Snowmaking pumping_Mgal'!F3="","-",((('Snowmaking pumping_Mgal'!F3*1000000)/7.48052)/(4.67*43560*640))*304.8)</f>
        <v>23.830420034065131</v>
      </c>
      <c r="G3" s="25">
        <f>IF('Snowmaking pumping_Mgal'!G3="","-",((('Snowmaking pumping_Mgal'!G3*1000000)/7.48052)/(4.67*43560*640))*304.8)</f>
        <v>13.084829272084116</v>
      </c>
      <c r="H3" s="25">
        <f>IF('Snowmaking pumping_Mgal'!H3="","-",((('Snowmaking pumping_Mgal'!H3*1000000)/7.48052)/(4.67*43560*640))*304.8)</f>
        <v>4.5946332925465798</v>
      </c>
      <c r="I3" s="25">
        <f>IF('Snowmaking pumping_Mgal'!I3="","-",((('Snowmaking pumping_Mgal'!I3*1000000)/7.48052)/(4.67*43560*640))*304.8)</f>
        <v>0.10410769837967752</v>
      </c>
      <c r="J3" s="25" t="str">
        <f>IF('Snowmaking pumping_Mgal'!J3="","-",((('Snowmaking pumping_Mgal'!J3*1000000)/7.48052)/(4.67*43560*640))*304.8)</f>
        <v>-</v>
      </c>
      <c r="K3" s="25" t="str">
        <f>IF('Snowmaking pumping_Mgal'!K3="","-",((('Snowmaking pumping_Mgal'!K3*1000000)/7.48052)/(4.67*43560*640))*304.8)</f>
        <v>-</v>
      </c>
      <c r="L3" s="25" t="str">
        <f>IF('Snowmaking pumping_Mgal'!L3="","-",((('Snowmaking pumping_Mgal'!L3*1000000)/7.48052)/(4.67*43560*640))*304.8)</f>
        <v>-</v>
      </c>
      <c r="M3" s="25" t="str">
        <f>IF('Snowmaking pumping_Mgal'!M3="","-",((('Snowmaking pumping_Mgal'!M3*1000000)/7.48052)/(4.67*43560*640))*304.8)</f>
        <v>-</v>
      </c>
      <c r="N3" s="25" t="str">
        <f>IF('Snowmaking pumping_Mgal'!N3="","-",((('Snowmaking pumping_Mgal'!N3*1000000)/7.48052)/(4.67*43560*640))*304.8)</f>
        <v>-</v>
      </c>
      <c r="O3" s="26" t="str">
        <f>IF('Snowmaking pumping_Mgal'!O3="","-",((('Snowmaking pumping_Mgal'!O3*1000000)/7.48052)/(4.67*43560*640))*304.8)</f>
        <v>-</v>
      </c>
      <c r="P3" s="39">
        <f>SUM(E3:I3)</f>
        <v>51.434912123390347</v>
      </c>
      <c r="Q3" s="36"/>
    </row>
    <row r="4" spans="1:17" x14ac:dyDescent="0.2">
      <c r="A4" s="38"/>
      <c r="B4" s="38"/>
      <c r="C4" s="38"/>
      <c r="D4" s="27" t="str">
        <f>IF('Snowmaking pumping_Mgal'!D4="","-",((('Snowmaking pumping_Mgal'!D4*1000000)/7.48052)/(4.67*43560*640))*304.8)</f>
        <v>-</v>
      </c>
      <c r="E4" s="21" t="str">
        <f>IF('Snowmaking pumping_Mgal'!E4="","-",((('Snowmaking pumping_Mgal'!E4*1000000)/7.48052)/(4.67*43560*640))*304.8)</f>
        <v>-</v>
      </c>
      <c r="F4" s="21" t="str">
        <f>IF('Snowmaking pumping_Mgal'!F4="","-",((('Snowmaking pumping_Mgal'!F4*1000000)/7.48052)/(4.67*43560*640))*304.8)</f>
        <v>-</v>
      </c>
      <c r="G4" s="21" t="str">
        <f>IF('Snowmaking pumping_Mgal'!G4="","-",((('Snowmaking pumping_Mgal'!G4*1000000)/7.48052)/(4.67*43560*640))*304.8)</f>
        <v>-</v>
      </c>
      <c r="H4" s="21" t="str">
        <f>IF('Snowmaking pumping_Mgal'!H4="","-",((('Snowmaking pumping_Mgal'!H4*1000000)/7.48052)/(4.67*43560*640))*304.8)</f>
        <v>-</v>
      </c>
      <c r="I4" s="21" t="str">
        <f>IF('Snowmaking pumping_Mgal'!I4="","-",((('Snowmaking pumping_Mgal'!I4*1000000)/7.48052)/(4.67*43560*640))*304.8)</f>
        <v>-</v>
      </c>
      <c r="J4" s="21" t="str">
        <f>IF('Snowmaking pumping_Mgal'!J4="","-",((('Snowmaking pumping_Mgal'!J4*1000000)/7.48052)/(4.67*43560*640))*304.8)</f>
        <v>-</v>
      </c>
      <c r="K4" s="21" t="str">
        <f>IF('Snowmaking pumping_Mgal'!K4="","-",((('Snowmaking pumping_Mgal'!K4*1000000)/7.48052)/(4.67*43560*640))*304.8)</f>
        <v>-</v>
      </c>
      <c r="L4" s="21" t="str">
        <f>IF('Snowmaking pumping_Mgal'!L4="","-",((('Snowmaking pumping_Mgal'!L4*1000000)/7.48052)/(4.67*43560*640))*304.8)</f>
        <v>-</v>
      </c>
      <c r="M4" s="21" t="str">
        <f>IF('Snowmaking pumping_Mgal'!M4="","-",((('Snowmaking pumping_Mgal'!M4*1000000)/7.48052)/(4.67*43560*640))*304.8)</f>
        <v>-</v>
      </c>
      <c r="N4" s="21" t="str">
        <f>IF('Snowmaking pumping_Mgal'!N4="","-",((('Snowmaking pumping_Mgal'!N4*1000000)/7.48052)/(4.67*43560*640))*304.8)</f>
        <v>-</v>
      </c>
      <c r="O4" s="28" t="str">
        <f>IF('Snowmaking pumping_Mgal'!O4="","-",((('Snowmaking pumping_Mgal'!O4*1000000)/7.48052)/(4.67*43560*640))*304.8)</f>
        <v>-</v>
      </c>
      <c r="P4" s="40"/>
      <c r="Q4" s="36"/>
    </row>
    <row r="5" spans="1:17" x14ac:dyDescent="0.2">
      <c r="A5" s="38"/>
      <c r="B5" s="38"/>
      <c r="C5" s="38"/>
      <c r="D5" s="29" t="str">
        <f>IF('Snowmaking pumping_Mgal'!D5="","-",((('Snowmaking pumping_Mgal'!D5*1000000)/7.48052)/(4.67*43560*640))*304.8)</f>
        <v>-</v>
      </c>
      <c r="E5" s="30" t="str">
        <f>IF('Snowmaking pumping_Mgal'!E5="","-",((('Snowmaking pumping_Mgal'!E5*1000000)/7.48052)/(4.67*43560*640))*304.8)</f>
        <v>-</v>
      </c>
      <c r="F5" s="30" t="str">
        <f>IF('Snowmaking pumping_Mgal'!F5="","-",((('Snowmaking pumping_Mgal'!F5*1000000)/7.48052)/(4.67*43560*640))*304.8)</f>
        <v>-</v>
      </c>
      <c r="G5" s="30" t="str">
        <f>IF('Snowmaking pumping_Mgal'!G5="","-",((('Snowmaking pumping_Mgal'!G5*1000000)/7.48052)/(4.67*43560*640))*304.8)</f>
        <v>-</v>
      </c>
      <c r="H5" s="30" t="str">
        <f>IF('Snowmaking pumping_Mgal'!H5="","-",((('Snowmaking pumping_Mgal'!H5*1000000)/7.48052)/(4.67*43560*640))*304.8)</f>
        <v>-</v>
      </c>
      <c r="I5" s="30" t="str">
        <f>IF('Snowmaking pumping_Mgal'!I5="","-",((('Snowmaking pumping_Mgal'!I5*1000000)/7.48052)/(4.67*43560*640))*304.8)</f>
        <v>-</v>
      </c>
      <c r="J5" s="30" t="str">
        <f>IF('Snowmaking pumping_Mgal'!J5="","-",((('Snowmaking pumping_Mgal'!J5*1000000)/7.48052)/(4.67*43560*640))*304.8)</f>
        <v>-</v>
      </c>
      <c r="K5" s="30" t="str">
        <f>IF('Snowmaking pumping_Mgal'!K5="","-",((('Snowmaking pumping_Mgal'!K5*1000000)/7.48052)/(4.67*43560*640))*304.8)</f>
        <v>-</v>
      </c>
      <c r="L5" s="30" t="str">
        <f>IF('Snowmaking pumping_Mgal'!L5="","-",((('Snowmaking pumping_Mgal'!L5*1000000)/7.48052)/(4.67*43560*640))*304.8)</f>
        <v>-</v>
      </c>
      <c r="M5" s="30" t="str">
        <f>IF('Snowmaking pumping_Mgal'!M5="","-",((('Snowmaking pumping_Mgal'!M5*1000000)/7.48052)/(4.67*43560*640))*304.8)</f>
        <v>-</v>
      </c>
      <c r="N5" s="30" t="str">
        <f>IF('Snowmaking pumping_Mgal'!N5="","-",((('Snowmaking pumping_Mgal'!N5*1000000)/7.48052)/(4.67*43560*640))*304.8)</f>
        <v>-</v>
      </c>
      <c r="O5" s="31" t="str">
        <f>IF('Snowmaking pumping_Mgal'!O5="","-",((('Snowmaking pumping_Mgal'!O5*1000000)/7.48052)/(4.67*43560*640))*304.8)</f>
        <v>-</v>
      </c>
      <c r="P5" s="40"/>
      <c r="Q5" s="36"/>
    </row>
    <row r="6" spans="1:17" x14ac:dyDescent="0.2">
      <c r="A6" s="38">
        <v>1997</v>
      </c>
      <c r="B6" s="38"/>
      <c r="C6" s="38"/>
      <c r="D6" s="24">
        <f>IF('Snowmaking pumping_Mgal'!D6="","-",((('Snowmaking pumping_Mgal'!D6*1000000)/7.48052)/(4.67*43560*640))*304.8)</f>
        <v>3.9012685018799863E-2</v>
      </c>
      <c r="E6" s="25">
        <f>IF('Snowmaking pumping_Mgal'!E6="","-",((('Snowmaking pumping_Mgal'!E6*1000000)/7.48052)/(4.67*43560*640))*304.8)</f>
        <v>17.708495364845788</v>
      </c>
      <c r="F6" s="25">
        <f>IF('Snowmaking pumping_Mgal'!F6="","-",((('Snowmaking pumping_Mgal'!F6*1000000)/7.48052)/(4.67*43560*640))*304.8)</f>
        <v>19.181483205023014</v>
      </c>
      <c r="G6" s="25">
        <f>IF('Snowmaking pumping_Mgal'!G6="","-",((('Snowmaking pumping_Mgal'!G6*1000000)/7.48052)/(4.67*43560*640))*304.8)</f>
        <v>16.913924817706086</v>
      </c>
      <c r="H6" s="25">
        <f>IF('Snowmaking pumping_Mgal'!H6="","-",((('Snowmaking pumping_Mgal'!H6*1000000)/7.48052)/(4.67*43560*640))*304.8)</f>
        <v>4.2015615189431754</v>
      </c>
      <c r="I6" s="25">
        <f>IF('Snowmaking pumping_Mgal'!I6="","-",((('Snowmaking pumping_Mgal'!I6*1000000)/7.48052)/(4.67*43560*640))*304.8)</f>
        <v>1.9718830155019977</v>
      </c>
      <c r="J6" s="25" t="str">
        <f>IF('Snowmaking pumping_Mgal'!J6="","-",((('Snowmaking pumping_Mgal'!J6*1000000)/7.48052)/(4.67*43560*640))*304.8)</f>
        <v>-</v>
      </c>
      <c r="K6" s="25" t="str">
        <f>IF('Snowmaking pumping_Mgal'!K6="","-",((('Snowmaking pumping_Mgal'!K6*1000000)/7.48052)/(4.67*43560*640))*304.8)</f>
        <v>-</v>
      </c>
      <c r="L6" s="25" t="str">
        <f>IF('Snowmaking pumping_Mgal'!L6="","-",((('Snowmaking pumping_Mgal'!L6*1000000)/7.48052)/(4.67*43560*640))*304.8)</f>
        <v>-</v>
      </c>
      <c r="M6" s="25" t="str">
        <f>IF('Snowmaking pumping_Mgal'!M6="","-",((('Snowmaking pumping_Mgal'!M6*1000000)/7.48052)/(4.67*43560*640))*304.8)</f>
        <v>-</v>
      </c>
      <c r="N6" s="25" t="str">
        <f>IF('Snowmaking pumping_Mgal'!N6="","-",((('Snowmaking pumping_Mgal'!N6*1000000)/7.48052)/(4.67*43560*640))*304.8)</f>
        <v>-</v>
      </c>
      <c r="O6" s="26" t="str">
        <f>IF('Snowmaking pumping_Mgal'!O6="","-",((('Snowmaking pumping_Mgal'!O6*1000000)/7.48052)/(4.67*43560*640))*304.8)</f>
        <v>-</v>
      </c>
      <c r="P6" s="39">
        <f t="shared" ref="P6" si="0">SUM(E6:I6)</f>
        <v>59.977347922020058</v>
      </c>
      <c r="Q6" s="36"/>
    </row>
    <row r="7" spans="1:17" x14ac:dyDescent="0.2">
      <c r="A7" s="38"/>
      <c r="B7" s="38"/>
      <c r="C7" s="38"/>
      <c r="D7" s="27" t="str">
        <f>IF('Snowmaking pumping_Mgal'!D7="","-",((('Snowmaking pumping_Mgal'!D7*1000000)/7.48052)/(4.67*43560*640))*304.8)</f>
        <v>-</v>
      </c>
      <c r="E7" s="21" t="str">
        <f>IF('Snowmaking pumping_Mgal'!E7="","-",((('Snowmaking pumping_Mgal'!E7*1000000)/7.48052)/(4.67*43560*640))*304.8)</f>
        <v>-</v>
      </c>
      <c r="F7" s="21" t="str">
        <f>IF('Snowmaking pumping_Mgal'!F7="","-",((('Snowmaking pumping_Mgal'!F7*1000000)/7.48052)/(4.67*43560*640))*304.8)</f>
        <v>-</v>
      </c>
      <c r="G7" s="21" t="str">
        <f>IF('Snowmaking pumping_Mgal'!G7="","-",((('Snowmaking pumping_Mgal'!G7*1000000)/7.48052)/(4.67*43560*640))*304.8)</f>
        <v>-</v>
      </c>
      <c r="H7" s="21" t="str">
        <f>IF('Snowmaking pumping_Mgal'!H7="","-",((('Snowmaking pumping_Mgal'!H7*1000000)/7.48052)/(4.67*43560*640))*304.8)</f>
        <v>-</v>
      </c>
      <c r="I7" s="21" t="str">
        <f>IF('Snowmaking pumping_Mgal'!I7="","-",((('Snowmaking pumping_Mgal'!I7*1000000)/7.48052)/(4.67*43560*640))*304.8)</f>
        <v>-</v>
      </c>
      <c r="J7" s="21" t="str">
        <f>IF('Snowmaking pumping_Mgal'!J7="","-",((('Snowmaking pumping_Mgal'!J7*1000000)/7.48052)/(4.67*43560*640))*304.8)</f>
        <v>-</v>
      </c>
      <c r="K7" s="21" t="str">
        <f>IF('Snowmaking pumping_Mgal'!K7="","-",((('Snowmaking pumping_Mgal'!K7*1000000)/7.48052)/(4.67*43560*640))*304.8)</f>
        <v>-</v>
      </c>
      <c r="L7" s="21" t="str">
        <f>IF('Snowmaking pumping_Mgal'!L7="","-",((('Snowmaking pumping_Mgal'!L7*1000000)/7.48052)/(4.67*43560*640))*304.8)</f>
        <v>-</v>
      </c>
      <c r="M7" s="21" t="str">
        <f>IF('Snowmaking pumping_Mgal'!M7="","-",((('Snowmaking pumping_Mgal'!M7*1000000)/7.48052)/(4.67*43560*640))*304.8)</f>
        <v>-</v>
      </c>
      <c r="N7" s="21" t="str">
        <f>IF('Snowmaking pumping_Mgal'!N7="","-",((('Snowmaking pumping_Mgal'!N7*1000000)/7.48052)/(4.67*43560*640))*304.8)</f>
        <v>-</v>
      </c>
      <c r="O7" s="28" t="str">
        <f>IF('Snowmaking pumping_Mgal'!O7="","-",((('Snowmaking pumping_Mgal'!O7*1000000)/7.48052)/(4.67*43560*640))*304.8)</f>
        <v>-</v>
      </c>
      <c r="P7" s="40"/>
      <c r="Q7" s="36"/>
    </row>
    <row r="8" spans="1:17" x14ac:dyDescent="0.2">
      <c r="A8" s="38"/>
      <c r="B8" s="38"/>
      <c r="C8" s="38"/>
      <c r="D8" s="29" t="str">
        <f>IF('Snowmaking pumping_Mgal'!D8="","-",((('Snowmaking pumping_Mgal'!D8*1000000)/7.48052)/(4.67*43560*640))*304.8)</f>
        <v>-</v>
      </c>
      <c r="E8" s="30" t="str">
        <f>IF('Snowmaking pumping_Mgal'!E8="","-",((('Snowmaking pumping_Mgal'!E8*1000000)/7.48052)/(4.67*43560*640))*304.8)</f>
        <v>-</v>
      </c>
      <c r="F8" s="30" t="str">
        <f>IF('Snowmaking pumping_Mgal'!F8="","-",((('Snowmaking pumping_Mgal'!F8*1000000)/7.48052)/(4.67*43560*640))*304.8)</f>
        <v>-</v>
      </c>
      <c r="G8" s="30" t="str">
        <f>IF('Snowmaking pumping_Mgal'!G8="","-",((('Snowmaking pumping_Mgal'!G8*1000000)/7.48052)/(4.67*43560*640))*304.8)</f>
        <v>-</v>
      </c>
      <c r="H8" s="30" t="str">
        <f>IF('Snowmaking pumping_Mgal'!H8="","-",((('Snowmaking pumping_Mgal'!H8*1000000)/7.48052)/(4.67*43560*640))*304.8)</f>
        <v>-</v>
      </c>
      <c r="I8" s="30" t="str">
        <f>IF('Snowmaking pumping_Mgal'!I8="","-",((('Snowmaking pumping_Mgal'!I8*1000000)/7.48052)/(4.67*43560*640))*304.8)</f>
        <v>-</v>
      </c>
      <c r="J8" s="30" t="str">
        <f>IF('Snowmaking pumping_Mgal'!J8="","-",((('Snowmaking pumping_Mgal'!J8*1000000)/7.48052)/(4.67*43560*640))*304.8)</f>
        <v>-</v>
      </c>
      <c r="K8" s="30" t="str">
        <f>IF('Snowmaking pumping_Mgal'!K8="","-",((('Snowmaking pumping_Mgal'!K8*1000000)/7.48052)/(4.67*43560*640))*304.8)</f>
        <v>-</v>
      </c>
      <c r="L8" s="30" t="str">
        <f>IF('Snowmaking pumping_Mgal'!L8="","-",((('Snowmaking pumping_Mgal'!L8*1000000)/7.48052)/(4.67*43560*640))*304.8)</f>
        <v>-</v>
      </c>
      <c r="M8" s="30" t="str">
        <f>IF('Snowmaking pumping_Mgal'!M8="","-",((('Snowmaking pumping_Mgal'!M8*1000000)/7.48052)/(4.67*43560*640))*304.8)</f>
        <v>-</v>
      </c>
      <c r="N8" s="30" t="str">
        <f>IF('Snowmaking pumping_Mgal'!N8="","-",((('Snowmaking pumping_Mgal'!N8*1000000)/7.48052)/(4.67*43560*640))*304.8)</f>
        <v>-</v>
      </c>
      <c r="O8" s="31" t="str">
        <f>IF('Snowmaking pumping_Mgal'!O8="","-",((('Snowmaking pumping_Mgal'!O8*1000000)/7.48052)/(4.67*43560*640))*304.8)</f>
        <v>-</v>
      </c>
      <c r="P8" s="40"/>
      <c r="Q8" s="36"/>
    </row>
    <row r="9" spans="1:17" x14ac:dyDescent="0.2">
      <c r="A9" s="38">
        <v>1998</v>
      </c>
      <c r="B9" s="38"/>
      <c r="C9" s="38"/>
      <c r="D9" s="24">
        <f>IF('Snowmaking pumping_Mgal'!D9="","-",((('Snowmaking pumping_Mgal'!D9*1000000)/7.48052)/(4.67*43560*640))*304.8)</f>
        <v>0</v>
      </c>
      <c r="E9" s="25">
        <f>IF('Snowmaking pumping_Mgal'!E9="","-",((('Snowmaking pumping_Mgal'!E9*1000000)/7.48052)/(4.67*43560*640))*304.8)</f>
        <v>14.850153567280152</v>
      </c>
      <c r="F9" s="25">
        <f>IF('Snowmaking pumping_Mgal'!F9="","-",((('Snowmaking pumping_Mgal'!F9*1000000)/7.48052)/(4.67*43560*640))*304.8)</f>
        <v>20.741188061596773</v>
      </c>
      <c r="G9" s="25">
        <f>IF('Snowmaking pumping_Mgal'!G9="","-",((('Snowmaking pumping_Mgal'!G9*1000000)/7.48052)/(4.67*43560*640))*304.8)</f>
        <v>10.971557741369999</v>
      </c>
      <c r="H9" s="25">
        <f>IF('Snowmaking pumping_Mgal'!H9="","-",((('Snowmaking pumping_Mgal'!H9*1000000)/7.48052)/(4.67*43560*640))*304.8)</f>
        <v>3.9857566813576621</v>
      </c>
      <c r="I9" s="25">
        <f>IF('Snowmaking pumping_Mgal'!I9="","-",((('Snowmaking pumping_Mgal'!I9*1000000)/7.48052)/(4.67*43560*640))*304.8)</f>
        <v>4.4459844680104457</v>
      </c>
      <c r="J9" s="25" t="str">
        <f>IF('Snowmaking pumping_Mgal'!J9="","-",((('Snowmaking pumping_Mgal'!J9*1000000)/7.48052)/(4.67*43560*640))*304.8)</f>
        <v>-</v>
      </c>
      <c r="K9" s="25" t="str">
        <f>IF('Snowmaking pumping_Mgal'!K9="","-",((('Snowmaking pumping_Mgal'!K9*1000000)/7.48052)/(4.67*43560*640))*304.8)</f>
        <v>-</v>
      </c>
      <c r="L9" s="25" t="str">
        <f>IF('Snowmaking pumping_Mgal'!L9="","-",((('Snowmaking pumping_Mgal'!L9*1000000)/7.48052)/(4.67*43560*640))*304.8)</f>
        <v>-</v>
      </c>
      <c r="M9" s="25" t="str">
        <f>IF('Snowmaking pumping_Mgal'!M9="","-",((('Snowmaking pumping_Mgal'!M9*1000000)/7.48052)/(4.67*43560*640))*304.8)</f>
        <v>-</v>
      </c>
      <c r="N9" s="25" t="str">
        <f>IF('Snowmaking pumping_Mgal'!N9="","-",((('Snowmaking pumping_Mgal'!N9*1000000)/7.48052)/(4.67*43560*640))*304.8)</f>
        <v>-</v>
      </c>
      <c r="O9" s="26" t="str">
        <f>IF('Snowmaking pumping_Mgal'!O9="","-",((('Snowmaking pumping_Mgal'!O9*1000000)/7.48052)/(4.67*43560*640))*304.8)</f>
        <v>-</v>
      </c>
      <c r="P9" s="39">
        <f t="shared" ref="P9" si="1">SUM(E9:I9)</f>
        <v>54.994640519615032</v>
      </c>
      <c r="Q9" s="36"/>
    </row>
    <row r="10" spans="1:17" x14ac:dyDescent="0.2">
      <c r="A10" s="38"/>
      <c r="B10" s="38"/>
      <c r="C10" s="38"/>
      <c r="D10" s="27" t="str">
        <f>IF('Snowmaking pumping_Mgal'!D10="","-",((('Snowmaking pumping_Mgal'!D10*1000000)/7.48052)/(4.67*43560*640))*304.8)</f>
        <v>-</v>
      </c>
      <c r="E10" s="21" t="str">
        <f>IF('Snowmaking pumping_Mgal'!E10="","-",((('Snowmaking pumping_Mgal'!E10*1000000)/7.48052)/(4.67*43560*640))*304.8)</f>
        <v>-</v>
      </c>
      <c r="F10" s="21" t="str">
        <f>IF('Snowmaking pumping_Mgal'!F10="","-",((('Snowmaking pumping_Mgal'!F10*1000000)/7.48052)/(4.67*43560*640))*304.8)</f>
        <v>-</v>
      </c>
      <c r="G10" s="21" t="str">
        <f>IF('Snowmaking pumping_Mgal'!G10="","-",((('Snowmaking pumping_Mgal'!G10*1000000)/7.48052)/(4.67*43560*640))*304.8)</f>
        <v>-</v>
      </c>
      <c r="H10" s="21" t="str">
        <f>IF('Snowmaking pumping_Mgal'!H10="","-",((('Snowmaking pumping_Mgal'!H10*1000000)/7.48052)/(4.67*43560*640))*304.8)</f>
        <v>-</v>
      </c>
      <c r="I10" s="21" t="str">
        <f>IF('Snowmaking pumping_Mgal'!I10="","-",((('Snowmaking pumping_Mgal'!I10*1000000)/7.48052)/(4.67*43560*640))*304.8)</f>
        <v>-</v>
      </c>
      <c r="J10" s="21" t="str">
        <f>IF('Snowmaking pumping_Mgal'!J10="","-",((('Snowmaking pumping_Mgal'!J10*1000000)/7.48052)/(4.67*43560*640))*304.8)</f>
        <v>-</v>
      </c>
      <c r="K10" s="21" t="str">
        <f>IF('Snowmaking pumping_Mgal'!K10="","-",((('Snowmaking pumping_Mgal'!K10*1000000)/7.48052)/(4.67*43560*640))*304.8)</f>
        <v>-</v>
      </c>
      <c r="L10" s="21" t="str">
        <f>IF('Snowmaking pumping_Mgal'!L10="","-",((('Snowmaking pumping_Mgal'!L10*1000000)/7.48052)/(4.67*43560*640))*304.8)</f>
        <v>-</v>
      </c>
      <c r="M10" s="21" t="str">
        <f>IF('Snowmaking pumping_Mgal'!M10="","-",((('Snowmaking pumping_Mgal'!M10*1000000)/7.48052)/(4.67*43560*640))*304.8)</f>
        <v>-</v>
      </c>
      <c r="N10" s="21" t="str">
        <f>IF('Snowmaking pumping_Mgal'!N10="","-",((('Snowmaking pumping_Mgal'!N10*1000000)/7.48052)/(4.67*43560*640))*304.8)</f>
        <v>-</v>
      </c>
      <c r="O10" s="28" t="str">
        <f>IF('Snowmaking pumping_Mgal'!O10="","-",((('Snowmaking pumping_Mgal'!O10*1000000)/7.48052)/(4.67*43560*640))*304.8)</f>
        <v>-</v>
      </c>
      <c r="P10" s="40"/>
      <c r="Q10" s="36"/>
    </row>
    <row r="11" spans="1:17" x14ac:dyDescent="0.2">
      <c r="A11" s="38"/>
      <c r="B11" s="38"/>
      <c r="C11" s="38"/>
      <c r="D11" s="29" t="str">
        <f>IF('Snowmaking pumping_Mgal'!D11="","-",((('Snowmaking pumping_Mgal'!D11*1000000)/7.48052)/(4.67*43560*640))*304.8)</f>
        <v>-</v>
      </c>
      <c r="E11" s="30" t="str">
        <f>IF('Snowmaking pumping_Mgal'!E11="","-",((('Snowmaking pumping_Mgal'!E11*1000000)/7.48052)/(4.67*43560*640))*304.8)</f>
        <v>-</v>
      </c>
      <c r="F11" s="30" t="str">
        <f>IF('Snowmaking pumping_Mgal'!F11="","-",((('Snowmaking pumping_Mgal'!F11*1000000)/7.48052)/(4.67*43560*640))*304.8)</f>
        <v>-</v>
      </c>
      <c r="G11" s="30" t="str">
        <f>IF('Snowmaking pumping_Mgal'!G11="","-",((('Snowmaking pumping_Mgal'!G11*1000000)/7.48052)/(4.67*43560*640))*304.8)</f>
        <v>-</v>
      </c>
      <c r="H11" s="30" t="str">
        <f>IF('Snowmaking pumping_Mgal'!H11="","-",((('Snowmaking pumping_Mgal'!H11*1000000)/7.48052)/(4.67*43560*640))*304.8)</f>
        <v>-</v>
      </c>
      <c r="I11" s="30" t="str">
        <f>IF('Snowmaking pumping_Mgal'!I11="","-",((('Snowmaking pumping_Mgal'!I11*1000000)/7.48052)/(4.67*43560*640))*304.8)</f>
        <v>-</v>
      </c>
      <c r="J11" s="30" t="str">
        <f>IF('Snowmaking pumping_Mgal'!J11="","-",((('Snowmaking pumping_Mgal'!J11*1000000)/7.48052)/(4.67*43560*640))*304.8)</f>
        <v>-</v>
      </c>
      <c r="K11" s="30" t="str">
        <f>IF('Snowmaking pumping_Mgal'!K11="","-",((('Snowmaking pumping_Mgal'!K11*1000000)/7.48052)/(4.67*43560*640))*304.8)</f>
        <v>-</v>
      </c>
      <c r="L11" s="30" t="str">
        <f>IF('Snowmaking pumping_Mgal'!L11="","-",((('Snowmaking pumping_Mgal'!L11*1000000)/7.48052)/(4.67*43560*640))*304.8)</f>
        <v>-</v>
      </c>
      <c r="M11" s="30" t="str">
        <f>IF('Snowmaking pumping_Mgal'!M11="","-",((('Snowmaking pumping_Mgal'!M11*1000000)/7.48052)/(4.67*43560*640))*304.8)</f>
        <v>-</v>
      </c>
      <c r="N11" s="30" t="str">
        <f>IF('Snowmaking pumping_Mgal'!N11="","-",((('Snowmaking pumping_Mgal'!N11*1000000)/7.48052)/(4.67*43560*640))*304.8)</f>
        <v>-</v>
      </c>
      <c r="O11" s="31" t="str">
        <f>IF('Snowmaking pumping_Mgal'!O11="","-",((('Snowmaking pumping_Mgal'!O11*1000000)/7.48052)/(4.67*43560*640))*304.8)</f>
        <v>-</v>
      </c>
      <c r="P11" s="40"/>
      <c r="Q11" s="36"/>
    </row>
    <row r="12" spans="1:17" x14ac:dyDescent="0.2">
      <c r="A12" s="38">
        <v>1999</v>
      </c>
      <c r="B12" s="38"/>
      <c r="C12" s="38"/>
      <c r="D12" s="24">
        <f>IF('Snowmaking pumping_Mgal'!D12="","-",((('Snowmaking pumping_Mgal'!D12*1000000)/7.48052)/(4.67*43560*640))*304.8)</f>
        <v>0</v>
      </c>
      <c r="E12" s="25">
        <f>IF('Snowmaking pumping_Mgal'!E12="","-",((('Snowmaking pumping_Mgal'!E12*1000000)/7.48052)/(4.67*43560*640))*304.8)</f>
        <v>9.278969804474718</v>
      </c>
      <c r="F12" s="25">
        <f>IF('Snowmaking pumping_Mgal'!F12="","-",((('Snowmaking pumping_Mgal'!F12*1000000)/7.48052)/(4.67*43560*640))*304.8)</f>
        <v>21.084331834163116</v>
      </c>
      <c r="G12" s="25">
        <f>IF('Snowmaking pumping_Mgal'!G12="","-",((('Snowmaking pumping_Mgal'!G12*1000000)/7.48052)/(4.67*43560*640))*304.8)</f>
        <v>16.395372731525264</v>
      </c>
      <c r="H12" s="25">
        <f>IF('Snowmaking pumping_Mgal'!H12="","-",((('Snowmaking pumping_Mgal'!H12*1000000)/7.48052)/(4.67*43560*640))*304.8)</f>
        <v>5.4755333165031468</v>
      </c>
      <c r="I12" s="25">
        <f>IF('Snowmaking pumping_Mgal'!I12="","-",((('Snowmaking pumping_Mgal'!I12*1000000)/7.48052)/(4.67*43560*640))*304.8)</f>
        <v>1.1736153500646584</v>
      </c>
      <c r="J12" s="25" t="str">
        <f>IF('Snowmaking pumping_Mgal'!J12="","-",((('Snowmaking pumping_Mgal'!J12*1000000)/7.48052)/(4.67*43560*640))*304.8)</f>
        <v>-</v>
      </c>
      <c r="K12" s="25" t="str">
        <f>IF('Snowmaking pumping_Mgal'!K12="","-",((('Snowmaking pumping_Mgal'!K12*1000000)/7.48052)/(4.67*43560*640))*304.8)</f>
        <v>-</v>
      </c>
      <c r="L12" s="25" t="str">
        <f>IF('Snowmaking pumping_Mgal'!L12="","-",((('Snowmaking pumping_Mgal'!L12*1000000)/7.48052)/(4.67*43560*640))*304.8)</f>
        <v>-</v>
      </c>
      <c r="M12" s="25" t="str">
        <f>IF('Snowmaking pumping_Mgal'!M12="","-",((('Snowmaking pumping_Mgal'!M12*1000000)/7.48052)/(4.67*43560*640))*304.8)</f>
        <v>-</v>
      </c>
      <c r="N12" s="25" t="str">
        <f>IF('Snowmaking pumping_Mgal'!N12="","-",((('Snowmaking pumping_Mgal'!N12*1000000)/7.48052)/(4.67*43560*640))*304.8)</f>
        <v>-</v>
      </c>
      <c r="O12" s="26" t="str">
        <f>IF('Snowmaking pumping_Mgal'!O12="","-",((('Snowmaking pumping_Mgal'!O12*1000000)/7.48052)/(4.67*43560*640))*304.8)</f>
        <v>-</v>
      </c>
      <c r="P12" s="39">
        <f t="shared" ref="P12" si="2">SUM(E12:I12)</f>
        <v>53.407823036730903</v>
      </c>
      <c r="Q12" s="36"/>
    </row>
    <row r="13" spans="1:17" x14ac:dyDescent="0.2">
      <c r="A13" s="38"/>
      <c r="B13" s="38"/>
      <c r="C13" s="38"/>
      <c r="D13" s="27" t="str">
        <f>IF('Snowmaking pumping_Mgal'!D13="","-",((('Snowmaking pumping_Mgal'!D13*1000000)/7.48052)/(4.67*43560*640))*304.8)</f>
        <v>-</v>
      </c>
      <c r="E13" s="21" t="str">
        <f>IF('Snowmaking pumping_Mgal'!E13="","-",((('Snowmaking pumping_Mgal'!E13*1000000)/7.48052)/(4.67*43560*640))*304.8)</f>
        <v>-</v>
      </c>
      <c r="F13" s="21" t="str">
        <f>IF('Snowmaking pumping_Mgal'!F13="","-",((('Snowmaking pumping_Mgal'!F13*1000000)/7.48052)/(4.67*43560*640))*304.8)</f>
        <v>-</v>
      </c>
      <c r="G13" s="21" t="str">
        <f>IF('Snowmaking pumping_Mgal'!G13="","-",((('Snowmaking pumping_Mgal'!G13*1000000)/7.48052)/(4.67*43560*640))*304.8)</f>
        <v>-</v>
      </c>
      <c r="H13" s="21" t="str">
        <f>IF('Snowmaking pumping_Mgal'!H13="","-",((('Snowmaking pumping_Mgal'!H13*1000000)/7.48052)/(4.67*43560*640))*304.8)</f>
        <v>-</v>
      </c>
      <c r="I13" s="21" t="str">
        <f>IF('Snowmaking pumping_Mgal'!I13="","-",((('Snowmaking pumping_Mgal'!I13*1000000)/7.48052)/(4.67*43560*640))*304.8)</f>
        <v>-</v>
      </c>
      <c r="J13" s="21" t="str">
        <f>IF('Snowmaking pumping_Mgal'!J13="","-",((('Snowmaking pumping_Mgal'!J13*1000000)/7.48052)/(4.67*43560*640))*304.8)</f>
        <v>-</v>
      </c>
      <c r="K13" s="21" t="str">
        <f>IF('Snowmaking pumping_Mgal'!K13="","-",((('Snowmaking pumping_Mgal'!K13*1000000)/7.48052)/(4.67*43560*640))*304.8)</f>
        <v>-</v>
      </c>
      <c r="L13" s="21" t="str">
        <f>IF('Snowmaking pumping_Mgal'!L13="","-",((('Snowmaking pumping_Mgal'!L13*1000000)/7.48052)/(4.67*43560*640))*304.8)</f>
        <v>-</v>
      </c>
      <c r="M13" s="21" t="str">
        <f>IF('Snowmaking pumping_Mgal'!M13="","-",((('Snowmaking pumping_Mgal'!M13*1000000)/7.48052)/(4.67*43560*640))*304.8)</f>
        <v>-</v>
      </c>
      <c r="N13" s="21" t="str">
        <f>IF('Snowmaking pumping_Mgal'!N13="","-",((('Snowmaking pumping_Mgal'!N13*1000000)/7.48052)/(4.67*43560*640))*304.8)</f>
        <v>-</v>
      </c>
      <c r="O13" s="28" t="str">
        <f>IF('Snowmaking pumping_Mgal'!O13="","-",((('Snowmaking pumping_Mgal'!O13*1000000)/7.48052)/(4.67*43560*640))*304.8)</f>
        <v>-</v>
      </c>
      <c r="P13" s="40"/>
      <c r="Q13" s="36"/>
    </row>
    <row r="14" spans="1:17" x14ac:dyDescent="0.2">
      <c r="A14" s="38"/>
      <c r="B14" s="38"/>
      <c r="C14" s="38"/>
      <c r="D14" s="29" t="str">
        <f>IF('Snowmaking pumping_Mgal'!D14="","-",((('Snowmaking pumping_Mgal'!D14*1000000)/7.48052)/(4.67*43560*640))*304.8)</f>
        <v>-</v>
      </c>
      <c r="E14" s="30" t="str">
        <f>IF('Snowmaking pumping_Mgal'!E14="","-",((('Snowmaking pumping_Mgal'!E14*1000000)/7.48052)/(4.67*43560*640))*304.8)</f>
        <v>-</v>
      </c>
      <c r="F14" s="30" t="str">
        <f>IF('Snowmaking pumping_Mgal'!F14="","-",((('Snowmaking pumping_Mgal'!F14*1000000)/7.48052)/(4.67*43560*640))*304.8)</f>
        <v>-</v>
      </c>
      <c r="G14" s="30" t="str">
        <f>IF('Snowmaking pumping_Mgal'!G14="","-",((('Snowmaking pumping_Mgal'!G14*1000000)/7.48052)/(4.67*43560*640))*304.8)</f>
        <v>-</v>
      </c>
      <c r="H14" s="30" t="str">
        <f>IF('Snowmaking pumping_Mgal'!H14="","-",((('Snowmaking pumping_Mgal'!H14*1000000)/7.48052)/(4.67*43560*640))*304.8)</f>
        <v>-</v>
      </c>
      <c r="I14" s="30" t="str">
        <f>IF('Snowmaking pumping_Mgal'!I14="","-",((('Snowmaking pumping_Mgal'!I14*1000000)/7.48052)/(4.67*43560*640))*304.8)</f>
        <v>-</v>
      </c>
      <c r="J14" s="30" t="str">
        <f>IF('Snowmaking pumping_Mgal'!J14="","-",((('Snowmaking pumping_Mgal'!J14*1000000)/7.48052)/(4.67*43560*640))*304.8)</f>
        <v>-</v>
      </c>
      <c r="K14" s="30" t="str">
        <f>IF('Snowmaking pumping_Mgal'!K14="","-",((('Snowmaking pumping_Mgal'!K14*1000000)/7.48052)/(4.67*43560*640))*304.8)</f>
        <v>-</v>
      </c>
      <c r="L14" s="30" t="str">
        <f>IF('Snowmaking pumping_Mgal'!L14="","-",((('Snowmaking pumping_Mgal'!L14*1000000)/7.48052)/(4.67*43560*640))*304.8)</f>
        <v>-</v>
      </c>
      <c r="M14" s="30" t="str">
        <f>IF('Snowmaking pumping_Mgal'!M14="","-",((('Snowmaking pumping_Mgal'!M14*1000000)/7.48052)/(4.67*43560*640))*304.8)</f>
        <v>-</v>
      </c>
      <c r="N14" s="30" t="str">
        <f>IF('Snowmaking pumping_Mgal'!N14="","-",((('Snowmaking pumping_Mgal'!N14*1000000)/7.48052)/(4.67*43560*640))*304.8)</f>
        <v>-</v>
      </c>
      <c r="O14" s="31" t="str">
        <f>IF('Snowmaking pumping_Mgal'!O14="","-",((('Snowmaking pumping_Mgal'!O14*1000000)/7.48052)/(4.67*43560*640))*304.8)</f>
        <v>-</v>
      </c>
      <c r="P14" s="40"/>
      <c r="Q14" s="36"/>
    </row>
    <row r="15" spans="1:17" x14ac:dyDescent="0.2">
      <c r="A15" s="38">
        <v>2000</v>
      </c>
      <c r="B15" s="38"/>
      <c r="C15" s="38"/>
      <c r="D15" s="24">
        <f>IF('Snowmaking pumping_Mgal'!D15="","-",((('Snowmaking pumping_Mgal'!D15*1000000)/7.48052)/(4.67*43560*640))*304.8)</f>
        <v>0</v>
      </c>
      <c r="E15" s="25">
        <f>IF('Snowmaking pumping_Mgal'!E15="","-",((('Snowmaking pumping_Mgal'!E15*1000000)/7.48052)/(4.67*43560*640))*304.8)</f>
        <v>10.565322811077383</v>
      </c>
      <c r="F15" s="25">
        <f>IF('Snowmaking pumping_Mgal'!F15="","-",((('Snowmaking pumping_Mgal'!F15*1000000)/7.48052)/(4.67*43560*640))*304.8)</f>
        <v>24.501898813031264</v>
      </c>
      <c r="G15" s="25">
        <f>IF('Snowmaking pumping_Mgal'!G15="","-",((('Snowmaking pumping_Mgal'!G15*1000000)/7.48052)/(4.67*43560*640))*304.8)</f>
        <v>14.306516330171453</v>
      </c>
      <c r="H15" s="25">
        <f>IF('Snowmaking pumping_Mgal'!H15="","-",((('Snowmaking pumping_Mgal'!H15*1000000)/7.48052)/(4.67*43560*640))*304.8)</f>
        <v>1.9095263815722912</v>
      </c>
      <c r="I15" s="25">
        <f>IF('Snowmaking pumping_Mgal'!I15="","-",((('Snowmaking pumping_Mgal'!I15*1000000)/7.48052)/(4.67*43560*640))*304.8)</f>
        <v>0</v>
      </c>
      <c r="J15" s="25" t="str">
        <f>IF('Snowmaking pumping_Mgal'!J15="","-",((('Snowmaking pumping_Mgal'!J15*1000000)/7.48052)/(4.67*43560*640))*304.8)</f>
        <v>-</v>
      </c>
      <c r="K15" s="25" t="str">
        <f>IF('Snowmaking pumping_Mgal'!K15="","-",((('Snowmaking pumping_Mgal'!K15*1000000)/7.48052)/(4.67*43560*640))*304.8)</f>
        <v>-</v>
      </c>
      <c r="L15" s="25" t="str">
        <f>IF('Snowmaking pumping_Mgal'!L15="","-",((('Snowmaking pumping_Mgal'!L15*1000000)/7.48052)/(4.67*43560*640))*304.8)</f>
        <v>-</v>
      </c>
      <c r="M15" s="25" t="str">
        <f>IF('Snowmaking pumping_Mgal'!M15="","-",((('Snowmaking pumping_Mgal'!M15*1000000)/7.48052)/(4.67*43560*640))*304.8)</f>
        <v>-</v>
      </c>
      <c r="N15" s="25" t="str">
        <f>IF('Snowmaking pumping_Mgal'!N15="","-",((('Snowmaking pumping_Mgal'!N15*1000000)/7.48052)/(4.67*43560*640))*304.8)</f>
        <v>-</v>
      </c>
      <c r="O15" s="26" t="str">
        <f>IF('Snowmaking pumping_Mgal'!O15="","-",((('Snowmaking pumping_Mgal'!O15*1000000)/7.48052)/(4.67*43560*640))*304.8)</f>
        <v>-</v>
      </c>
      <c r="P15" s="39">
        <f t="shared" ref="P15" si="3">SUM(E15:I15)</f>
        <v>51.283264335852394</v>
      </c>
      <c r="Q15" s="36"/>
    </row>
    <row r="16" spans="1:17" x14ac:dyDescent="0.2">
      <c r="A16" s="38"/>
      <c r="B16" s="38"/>
      <c r="C16" s="38"/>
      <c r="D16" s="27" t="str">
        <f>IF('Snowmaking pumping_Mgal'!D16="","-",((('Snowmaking pumping_Mgal'!D16*1000000)/7.48052)/(4.67*43560*640))*304.8)</f>
        <v>-</v>
      </c>
      <c r="E16" s="21" t="str">
        <f>IF('Snowmaking pumping_Mgal'!E16="","-",((('Snowmaking pumping_Mgal'!E16*1000000)/7.48052)/(4.67*43560*640))*304.8)</f>
        <v>-</v>
      </c>
      <c r="F16" s="21" t="str">
        <f>IF('Snowmaking pumping_Mgal'!F16="","-",((('Snowmaking pumping_Mgal'!F16*1000000)/7.48052)/(4.67*43560*640))*304.8)</f>
        <v>-</v>
      </c>
      <c r="G16" s="21" t="str">
        <f>IF('Snowmaking pumping_Mgal'!G16="","-",((('Snowmaking pumping_Mgal'!G16*1000000)/7.48052)/(4.67*43560*640))*304.8)</f>
        <v>-</v>
      </c>
      <c r="H16" s="21" t="str">
        <f>IF('Snowmaking pumping_Mgal'!H16="","-",((('Snowmaking pumping_Mgal'!H16*1000000)/7.48052)/(4.67*43560*640))*304.8)</f>
        <v>-</v>
      </c>
      <c r="I16" s="21" t="str">
        <f>IF('Snowmaking pumping_Mgal'!I16="","-",((('Snowmaking pumping_Mgal'!I16*1000000)/7.48052)/(4.67*43560*640))*304.8)</f>
        <v>-</v>
      </c>
      <c r="J16" s="21" t="str">
        <f>IF('Snowmaking pumping_Mgal'!J16="","-",((('Snowmaking pumping_Mgal'!J16*1000000)/7.48052)/(4.67*43560*640))*304.8)</f>
        <v>-</v>
      </c>
      <c r="K16" s="21" t="str">
        <f>IF('Snowmaking pumping_Mgal'!K16="","-",((('Snowmaking pumping_Mgal'!K16*1000000)/7.48052)/(4.67*43560*640))*304.8)</f>
        <v>-</v>
      </c>
      <c r="L16" s="21" t="str">
        <f>IF('Snowmaking pumping_Mgal'!L16="","-",((('Snowmaking pumping_Mgal'!L16*1000000)/7.48052)/(4.67*43560*640))*304.8)</f>
        <v>-</v>
      </c>
      <c r="M16" s="21" t="str">
        <f>IF('Snowmaking pumping_Mgal'!M16="","-",((('Snowmaking pumping_Mgal'!M16*1000000)/7.48052)/(4.67*43560*640))*304.8)</f>
        <v>-</v>
      </c>
      <c r="N16" s="21" t="str">
        <f>IF('Snowmaking pumping_Mgal'!N16="","-",((('Snowmaking pumping_Mgal'!N16*1000000)/7.48052)/(4.67*43560*640))*304.8)</f>
        <v>-</v>
      </c>
      <c r="O16" s="28" t="str">
        <f>IF('Snowmaking pumping_Mgal'!O16="","-",((('Snowmaking pumping_Mgal'!O16*1000000)/7.48052)/(4.67*43560*640))*304.8)</f>
        <v>-</v>
      </c>
      <c r="P16" s="40"/>
      <c r="Q16" s="36"/>
    </row>
    <row r="17" spans="1:20" x14ac:dyDescent="0.2">
      <c r="A17" s="38"/>
      <c r="B17" s="38"/>
      <c r="C17" s="38"/>
      <c r="D17" s="29" t="str">
        <f>IF('Snowmaking pumping_Mgal'!D17="","-",((('Snowmaking pumping_Mgal'!D17*1000000)/7.48052)/(4.67*43560*640))*304.8)</f>
        <v>-</v>
      </c>
      <c r="E17" s="30" t="str">
        <f>IF('Snowmaking pumping_Mgal'!E17="","-",((('Snowmaking pumping_Mgal'!E17*1000000)/7.48052)/(4.67*43560*640))*304.8)</f>
        <v>-</v>
      </c>
      <c r="F17" s="30" t="str">
        <f>IF('Snowmaking pumping_Mgal'!F17="","-",((('Snowmaking pumping_Mgal'!F17*1000000)/7.48052)/(4.67*43560*640))*304.8)</f>
        <v>-</v>
      </c>
      <c r="G17" s="30" t="str">
        <f>IF('Snowmaking pumping_Mgal'!G17="","-",((('Snowmaking pumping_Mgal'!G17*1000000)/7.48052)/(4.67*43560*640))*304.8)</f>
        <v>-</v>
      </c>
      <c r="H17" s="30" t="str">
        <f>IF('Snowmaking pumping_Mgal'!H17="","-",((('Snowmaking pumping_Mgal'!H17*1000000)/7.48052)/(4.67*43560*640))*304.8)</f>
        <v>-</v>
      </c>
      <c r="I17" s="30" t="str">
        <f>IF('Snowmaking pumping_Mgal'!I17="","-",((('Snowmaking pumping_Mgal'!I17*1000000)/7.48052)/(4.67*43560*640))*304.8)</f>
        <v>-</v>
      </c>
      <c r="J17" s="30" t="str">
        <f>IF('Snowmaking pumping_Mgal'!J17="","-",((('Snowmaking pumping_Mgal'!J17*1000000)/7.48052)/(4.67*43560*640))*304.8)</f>
        <v>-</v>
      </c>
      <c r="K17" s="30" t="str">
        <f>IF('Snowmaking pumping_Mgal'!K17="","-",((('Snowmaking pumping_Mgal'!K17*1000000)/7.48052)/(4.67*43560*640))*304.8)</f>
        <v>-</v>
      </c>
      <c r="L17" s="30" t="str">
        <f>IF('Snowmaking pumping_Mgal'!L17="","-",((('Snowmaking pumping_Mgal'!L17*1000000)/7.48052)/(4.67*43560*640))*304.8)</f>
        <v>-</v>
      </c>
      <c r="M17" s="30" t="str">
        <f>IF('Snowmaking pumping_Mgal'!M17="","-",((('Snowmaking pumping_Mgal'!M17*1000000)/7.48052)/(4.67*43560*640))*304.8)</f>
        <v>-</v>
      </c>
      <c r="N17" s="30" t="str">
        <f>IF('Snowmaking pumping_Mgal'!N17="","-",((('Snowmaking pumping_Mgal'!N17*1000000)/7.48052)/(4.67*43560*640))*304.8)</f>
        <v>-</v>
      </c>
      <c r="O17" s="31" t="str">
        <f>IF('Snowmaking pumping_Mgal'!O17="","-",((('Snowmaking pumping_Mgal'!O17*1000000)/7.48052)/(4.67*43560*640))*304.8)</f>
        <v>-</v>
      </c>
      <c r="P17" s="40"/>
      <c r="Q17" s="36"/>
    </row>
    <row r="18" spans="1:20" x14ac:dyDescent="0.2">
      <c r="A18" s="38">
        <v>2001</v>
      </c>
      <c r="B18" s="38"/>
      <c r="C18" s="38"/>
      <c r="D18" s="24">
        <f>IF('Snowmaking pumping_Mgal'!D18="","-",((('Snowmaking pumping_Mgal'!D18*1000000)/7.48052)/(4.67*43560*640))*304.8)</f>
        <v>0</v>
      </c>
      <c r="E18" s="25">
        <f>IF('Snowmaking pumping_Mgal'!E18="","-",((('Snowmaking pumping_Mgal'!E18*1000000)/7.48052)/(4.67*43560*640))*304.8)</f>
        <v>7.8831319113477827</v>
      </c>
      <c r="F18" s="25">
        <f>IF('Snowmaking pumping_Mgal'!F18="","-",((('Snowmaking pumping_Mgal'!F18*1000000)/7.48052)/(4.67*43560*640))*304.8)</f>
        <v>24.368157561427335</v>
      </c>
      <c r="G18" s="25">
        <f>IF('Snowmaking pumping_Mgal'!G18="","-",((('Snowmaking pumping_Mgal'!G18*1000000)/7.48052)/(4.67*43560*640))*304.8)</f>
        <v>11.060061999130983</v>
      </c>
      <c r="H18" s="25">
        <f>IF('Snowmaking pumping_Mgal'!H18="","-",((('Snowmaking pumping_Mgal'!H18*1000000)/7.48052)/(4.67*43560*640))*304.8)</f>
        <v>2.5068679396949531</v>
      </c>
      <c r="I18" s="25">
        <f>IF('Snowmaking pumping_Mgal'!I18="","-",((('Snowmaking pumping_Mgal'!I18*1000000)/7.48052)/(4.67*43560*640))*304.8)</f>
        <v>0</v>
      </c>
      <c r="J18" s="25" t="str">
        <f>IF('Snowmaking pumping_Mgal'!J18="","-",((('Snowmaking pumping_Mgal'!J18*1000000)/7.48052)/(4.67*43560*640))*304.8)</f>
        <v>-</v>
      </c>
      <c r="K18" s="25" t="str">
        <f>IF('Snowmaking pumping_Mgal'!K18="","-",((('Snowmaking pumping_Mgal'!K18*1000000)/7.48052)/(4.67*43560*640))*304.8)</f>
        <v>-</v>
      </c>
      <c r="L18" s="25" t="str">
        <f>IF('Snowmaking pumping_Mgal'!L18="","-",((('Snowmaking pumping_Mgal'!L18*1000000)/7.48052)/(4.67*43560*640))*304.8)</f>
        <v>-</v>
      </c>
      <c r="M18" s="25" t="str">
        <f>IF('Snowmaking pumping_Mgal'!M18="","-",((('Snowmaking pumping_Mgal'!M18*1000000)/7.48052)/(4.67*43560*640))*304.8)</f>
        <v>-</v>
      </c>
      <c r="N18" s="25" t="str">
        <f>IF('Snowmaking pumping_Mgal'!N18="","-",((('Snowmaking pumping_Mgal'!N18*1000000)/7.48052)/(4.67*43560*640))*304.8)</f>
        <v>-</v>
      </c>
      <c r="O18" s="26" t="str">
        <f>IF('Snowmaking pumping_Mgal'!O18="","-",((('Snowmaking pumping_Mgal'!O18*1000000)/7.48052)/(4.67*43560*640))*304.8)</f>
        <v>-</v>
      </c>
      <c r="P18" s="39">
        <f t="shared" ref="P18" si="4">SUM(E18:I18)</f>
        <v>45.818219411601063</v>
      </c>
      <c r="Q18" s="36"/>
      <c r="S18">
        <v>2001</v>
      </c>
      <c r="T18">
        <f>AVERAGEIF($A$18:$A$74,S18,$P$18:$P$74)</f>
        <v>45.818219411601063</v>
      </c>
    </row>
    <row r="19" spans="1:20" x14ac:dyDescent="0.2">
      <c r="A19" s="38"/>
      <c r="B19" s="38"/>
      <c r="C19" s="38"/>
      <c r="D19" s="27" t="str">
        <f>IF('Snowmaking pumping_Mgal'!D19="","-",((('Snowmaking pumping_Mgal'!D19*1000000)/7.48052)/(4.67*43560*640))*304.8)</f>
        <v>-</v>
      </c>
      <c r="E19" s="21" t="str">
        <f>IF('Snowmaking pumping_Mgal'!E19="","-",((('Snowmaking pumping_Mgal'!E19*1000000)/7.48052)/(4.67*43560*640))*304.8)</f>
        <v>-</v>
      </c>
      <c r="F19" s="21" t="str">
        <f>IF('Snowmaking pumping_Mgal'!F19="","-",((('Snowmaking pumping_Mgal'!F19*1000000)/7.48052)/(4.67*43560*640))*304.8)</f>
        <v>-</v>
      </c>
      <c r="G19" s="21" t="str">
        <f>IF('Snowmaking pumping_Mgal'!G19="","-",((('Snowmaking pumping_Mgal'!G19*1000000)/7.48052)/(4.67*43560*640))*304.8)</f>
        <v>-</v>
      </c>
      <c r="H19" s="21" t="str">
        <f>IF('Snowmaking pumping_Mgal'!H19="","-",((('Snowmaking pumping_Mgal'!H19*1000000)/7.48052)/(4.67*43560*640))*304.8)</f>
        <v>-</v>
      </c>
      <c r="I19" s="21" t="str">
        <f>IF('Snowmaking pumping_Mgal'!I19="","-",((('Snowmaking pumping_Mgal'!I19*1000000)/7.48052)/(4.67*43560*640))*304.8)</f>
        <v>-</v>
      </c>
      <c r="J19" s="21" t="str">
        <f>IF('Snowmaking pumping_Mgal'!J19="","-",((('Snowmaking pumping_Mgal'!J19*1000000)/7.48052)/(4.67*43560*640))*304.8)</f>
        <v>-</v>
      </c>
      <c r="K19" s="21" t="str">
        <f>IF('Snowmaking pumping_Mgal'!K19="","-",((('Snowmaking pumping_Mgal'!K19*1000000)/7.48052)/(4.67*43560*640))*304.8)</f>
        <v>-</v>
      </c>
      <c r="L19" s="21" t="str">
        <f>IF('Snowmaking pumping_Mgal'!L19="","-",((('Snowmaking pumping_Mgal'!L19*1000000)/7.48052)/(4.67*43560*640))*304.8)</f>
        <v>-</v>
      </c>
      <c r="M19" s="21" t="str">
        <f>IF('Snowmaking pumping_Mgal'!M19="","-",((('Snowmaking pumping_Mgal'!M19*1000000)/7.48052)/(4.67*43560*640))*304.8)</f>
        <v>-</v>
      </c>
      <c r="N19" s="21" t="str">
        <f>IF('Snowmaking pumping_Mgal'!N19="","-",((('Snowmaking pumping_Mgal'!N19*1000000)/7.48052)/(4.67*43560*640))*304.8)</f>
        <v>-</v>
      </c>
      <c r="O19" s="28" t="str">
        <f>IF('Snowmaking pumping_Mgal'!O19="","-",((('Snowmaking pumping_Mgal'!O19*1000000)/7.48052)/(4.67*43560*640))*304.8)</f>
        <v>-</v>
      </c>
      <c r="P19" s="40"/>
      <c r="Q19" s="36"/>
      <c r="S19">
        <v>2002</v>
      </c>
      <c r="T19">
        <f t="shared" ref="T19:T36" si="5">AVERAGEIF($A$18:$A$74,S19,$P$18:$P$74)</f>
        <v>43.378876674112007</v>
      </c>
    </row>
    <row r="20" spans="1:20" x14ac:dyDescent="0.2">
      <c r="A20" s="38"/>
      <c r="B20" s="38"/>
      <c r="C20" s="38"/>
      <c r="D20" s="29" t="str">
        <f>IF('Snowmaking pumping_Mgal'!D20="","-",((('Snowmaking pumping_Mgal'!D20*1000000)/7.48052)/(4.67*43560*640))*304.8)</f>
        <v>-</v>
      </c>
      <c r="E20" s="30" t="str">
        <f>IF('Snowmaking pumping_Mgal'!E20="","-",((('Snowmaking pumping_Mgal'!E20*1000000)/7.48052)/(4.67*43560*640))*304.8)</f>
        <v>-</v>
      </c>
      <c r="F20" s="30" t="str">
        <f>IF('Snowmaking pumping_Mgal'!F20="","-",((('Snowmaking pumping_Mgal'!F20*1000000)/7.48052)/(4.67*43560*640))*304.8)</f>
        <v>-</v>
      </c>
      <c r="G20" s="30" t="str">
        <f>IF('Snowmaking pumping_Mgal'!G20="","-",((('Snowmaking pumping_Mgal'!G20*1000000)/7.48052)/(4.67*43560*640))*304.8)</f>
        <v>-</v>
      </c>
      <c r="H20" s="30" t="str">
        <f>IF('Snowmaking pumping_Mgal'!H20="","-",((('Snowmaking pumping_Mgal'!H20*1000000)/7.48052)/(4.67*43560*640))*304.8)</f>
        <v>-</v>
      </c>
      <c r="I20" s="30" t="str">
        <f>IF('Snowmaking pumping_Mgal'!I20="","-",((('Snowmaking pumping_Mgal'!I20*1000000)/7.48052)/(4.67*43560*640))*304.8)</f>
        <v>-</v>
      </c>
      <c r="J20" s="30" t="str">
        <f>IF('Snowmaking pumping_Mgal'!J20="","-",((('Snowmaking pumping_Mgal'!J20*1000000)/7.48052)/(4.67*43560*640))*304.8)</f>
        <v>-</v>
      </c>
      <c r="K20" s="30" t="str">
        <f>IF('Snowmaking pumping_Mgal'!K20="","-",((('Snowmaking pumping_Mgal'!K20*1000000)/7.48052)/(4.67*43560*640))*304.8)</f>
        <v>-</v>
      </c>
      <c r="L20" s="30" t="str">
        <f>IF('Snowmaking pumping_Mgal'!L20="","-",((('Snowmaking pumping_Mgal'!L20*1000000)/7.48052)/(4.67*43560*640))*304.8)</f>
        <v>-</v>
      </c>
      <c r="M20" s="30" t="str">
        <f>IF('Snowmaking pumping_Mgal'!M20="","-",((('Snowmaking pumping_Mgal'!M20*1000000)/7.48052)/(4.67*43560*640))*304.8)</f>
        <v>-</v>
      </c>
      <c r="N20" s="30" t="str">
        <f>IF('Snowmaking pumping_Mgal'!N20="","-",((('Snowmaking pumping_Mgal'!N20*1000000)/7.48052)/(4.67*43560*640))*304.8)</f>
        <v>-</v>
      </c>
      <c r="O20" s="31" t="str">
        <f>IF('Snowmaking pumping_Mgal'!O20="","-",((('Snowmaking pumping_Mgal'!O20*1000000)/7.48052)/(4.67*43560*640))*304.8)</f>
        <v>-</v>
      </c>
      <c r="P20" s="40"/>
      <c r="Q20" s="36"/>
      <c r="S20">
        <v>2003</v>
      </c>
      <c r="T20">
        <f t="shared" si="5"/>
        <v>51.501715207541622</v>
      </c>
    </row>
    <row r="21" spans="1:20" x14ac:dyDescent="0.2">
      <c r="A21" s="38">
        <v>2002</v>
      </c>
      <c r="B21" s="38"/>
      <c r="C21" s="38"/>
      <c r="D21" s="24">
        <f>IF('Snowmaking pumping_Mgal'!D21="","-",((('Snowmaking pumping_Mgal'!D21*1000000)/7.48052)/(4.67*43560*640))*304.8)</f>
        <v>0</v>
      </c>
      <c r="E21" s="25">
        <f>IF('Snowmaking pumping_Mgal'!E21="","-",((('Snowmaking pumping_Mgal'!E21*1000000)/7.48052)/(4.67*43560*640))*304.8)</f>
        <v>6.293234779861467</v>
      </c>
      <c r="F21" s="25">
        <f>IF('Snowmaking pumping_Mgal'!F21="","-",((('Snowmaking pumping_Mgal'!F21*1000000)/7.48052)/(4.67*43560*640))*304.8)</f>
        <v>19.351821837527101</v>
      </c>
      <c r="G21" s="25">
        <f>IF('Snowmaking pumping_Mgal'!G21="","-",((('Snowmaking pumping_Mgal'!G21*1000000)/7.48052)/(4.67*43560*640))*304.8)</f>
        <v>14.032881588198128</v>
      </c>
      <c r="H21" s="25">
        <f>IF('Snowmaking pumping_Mgal'!H21="","-",((('Snowmaking pumping_Mgal'!H21*1000000)/7.48052)/(4.67*43560*640))*304.8)</f>
        <v>3.7009384685253104</v>
      </c>
      <c r="I21" s="25">
        <f>IF('Snowmaking pumping_Mgal'!I21="","-",((('Snowmaking pumping_Mgal'!I21*1000000)/7.48052)/(4.67*43560*640))*304.8)</f>
        <v>0</v>
      </c>
      <c r="J21" s="25" t="str">
        <f>IF('Snowmaking pumping_Mgal'!J21="","-",((('Snowmaking pumping_Mgal'!J21*1000000)/7.48052)/(4.67*43560*640))*304.8)</f>
        <v>-</v>
      </c>
      <c r="K21" s="25" t="str">
        <f>IF('Snowmaking pumping_Mgal'!K21="","-",((('Snowmaking pumping_Mgal'!K21*1000000)/7.48052)/(4.67*43560*640))*304.8)</f>
        <v>-</v>
      </c>
      <c r="L21" s="25" t="str">
        <f>IF('Snowmaking pumping_Mgal'!L21="","-",((('Snowmaking pumping_Mgal'!L21*1000000)/7.48052)/(4.67*43560*640))*304.8)</f>
        <v>-</v>
      </c>
      <c r="M21" s="25" t="str">
        <f>IF('Snowmaking pumping_Mgal'!M21="","-",((('Snowmaking pumping_Mgal'!M21*1000000)/7.48052)/(4.67*43560*640))*304.8)</f>
        <v>-</v>
      </c>
      <c r="N21" s="25" t="str">
        <f>IF('Snowmaking pumping_Mgal'!N21="","-",((('Snowmaking pumping_Mgal'!N21*1000000)/7.48052)/(4.67*43560*640))*304.8)</f>
        <v>-</v>
      </c>
      <c r="O21" s="26" t="str">
        <f>IF('Snowmaking pumping_Mgal'!O21="","-",((('Snowmaking pumping_Mgal'!O21*1000000)/7.48052)/(4.67*43560*640))*304.8)</f>
        <v>-</v>
      </c>
      <c r="P21" s="39">
        <f t="shared" ref="P21" si="6">SUM(E21:I21)</f>
        <v>43.378876674112007</v>
      </c>
      <c r="Q21" s="36"/>
      <c r="S21">
        <v>2004</v>
      </c>
      <c r="T21">
        <f t="shared" si="5"/>
        <v>52.822815566065458</v>
      </c>
    </row>
    <row r="22" spans="1:20" x14ac:dyDescent="0.2">
      <c r="A22" s="38"/>
      <c r="B22" s="38"/>
      <c r="C22" s="38"/>
      <c r="D22" s="27" t="str">
        <f>IF('Snowmaking pumping_Mgal'!D22="","-",((('Snowmaking pumping_Mgal'!D22*1000000)/7.48052)/(4.67*43560*640))*304.8)</f>
        <v>-</v>
      </c>
      <c r="E22" s="21" t="str">
        <f>IF('Snowmaking pumping_Mgal'!E22="","-",((('Snowmaking pumping_Mgal'!E22*1000000)/7.48052)/(4.67*43560*640))*304.8)</f>
        <v>-</v>
      </c>
      <c r="F22" s="21" t="str">
        <f>IF('Snowmaking pumping_Mgal'!F22="","-",((('Snowmaking pumping_Mgal'!F22*1000000)/7.48052)/(4.67*43560*640))*304.8)</f>
        <v>-</v>
      </c>
      <c r="G22" s="21" t="str">
        <f>IF('Snowmaking pumping_Mgal'!G22="","-",((('Snowmaking pumping_Mgal'!G22*1000000)/7.48052)/(4.67*43560*640))*304.8)</f>
        <v>-</v>
      </c>
      <c r="H22" s="21" t="str">
        <f>IF('Snowmaking pumping_Mgal'!H22="","-",((('Snowmaking pumping_Mgal'!H22*1000000)/7.48052)/(4.67*43560*640))*304.8)</f>
        <v>-</v>
      </c>
      <c r="I22" s="21" t="str">
        <f>IF('Snowmaking pumping_Mgal'!I22="","-",((('Snowmaking pumping_Mgal'!I22*1000000)/7.48052)/(4.67*43560*640))*304.8)</f>
        <v>-</v>
      </c>
      <c r="J22" s="21" t="str">
        <f>IF('Snowmaking pumping_Mgal'!J22="","-",((('Snowmaking pumping_Mgal'!J22*1000000)/7.48052)/(4.67*43560*640))*304.8)</f>
        <v>-</v>
      </c>
      <c r="K22" s="21" t="str">
        <f>IF('Snowmaking pumping_Mgal'!K22="","-",((('Snowmaking pumping_Mgal'!K22*1000000)/7.48052)/(4.67*43560*640))*304.8)</f>
        <v>-</v>
      </c>
      <c r="L22" s="21" t="str">
        <f>IF('Snowmaking pumping_Mgal'!L22="","-",((('Snowmaking pumping_Mgal'!L22*1000000)/7.48052)/(4.67*43560*640))*304.8)</f>
        <v>-</v>
      </c>
      <c r="M22" s="21" t="str">
        <f>IF('Snowmaking pumping_Mgal'!M22="","-",((('Snowmaking pumping_Mgal'!M22*1000000)/7.48052)/(4.67*43560*640))*304.8)</f>
        <v>-</v>
      </c>
      <c r="N22" s="21" t="str">
        <f>IF('Snowmaking pumping_Mgal'!N22="","-",((('Snowmaking pumping_Mgal'!N22*1000000)/7.48052)/(4.67*43560*640))*304.8)</f>
        <v>-</v>
      </c>
      <c r="O22" s="28" t="str">
        <f>IF('Snowmaking pumping_Mgal'!O22="","-",((('Snowmaking pumping_Mgal'!O22*1000000)/7.48052)/(4.67*43560*640))*304.8)</f>
        <v>-</v>
      </c>
      <c r="P22" s="40"/>
      <c r="Q22" s="36"/>
      <c r="S22">
        <v>2005</v>
      </c>
      <c r="T22">
        <f t="shared" si="5"/>
        <v>55.344090852373263</v>
      </c>
    </row>
    <row r="23" spans="1:20" x14ac:dyDescent="0.2">
      <c r="A23" s="38"/>
      <c r="B23" s="38"/>
      <c r="C23" s="38"/>
      <c r="D23" s="29" t="str">
        <f>IF('Snowmaking pumping_Mgal'!D23="","-",((('Snowmaking pumping_Mgal'!D23*1000000)/7.48052)/(4.67*43560*640))*304.8)</f>
        <v>-</v>
      </c>
      <c r="E23" s="30" t="str">
        <f>IF('Snowmaking pumping_Mgal'!E23="","-",((('Snowmaking pumping_Mgal'!E23*1000000)/7.48052)/(4.67*43560*640))*304.8)</f>
        <v>-</v>
      </c>
      <c r="F23" s="30" t="str">
        <f>IF('Snowmaking pumping_Mgal'!F23="","-",((('Snowmaking pumping_Mgal'!F23*1000000)/7.48052)/(4.67*43560*640))*304.8)</f>
        <v>-</v>
      </c>
      <c r="G23" s="30" t="str">
        <f>IF('Snowmaking pumping_Mgal'!G23="","-",((('Snowmaking pumping_Mgal'!G23*1000000)/7.48052)/(4.67*43560*640))*304.8)</f>
        <v>-</v>
      </c>
      <c r="H23" s="30" t="str">
        <f>IF('Snowmaking pumping_Mgal'!H23="","-",((('Snowmaking pumping_Mgal'!H23*1000000)/7.48052)/(4.67*43560*640))*304.8)</f>
        <v>-</v>
      </c>
      <c r="I23" s="30" t="str">
        <f>IF('Snowmaking pumping_Mgal'!I23="","-",((('Snowmaking pumping_Mgal'!I23*1000000)/7.48052)/(4.67*43560*640))*304.8)</f>
        <v>-</v>
      </c>
      <c r="J23" s="30" t="str">
        <f>IF('Snowmaking pumping_Mgal'!J23="","-",((('Snowmaking pumping_Mgal'!J23*1000000)/7.48052)/(4.67*43560*640))*304.8)</f>
        <v>-</v>
      </c>
      <c r="K23" s="30" t="str">
        <f>IF('Snowmaking pumping_Mgal'!K23="","-",((('Snowmaking pumping_Mgal'!K23*1000000)/7.48052)/(4.67*43560*640))*304.8)</f>
        <v>-</v>
      </c>
      <c r="L23" s="30" t="str">
        <f>IF('Snowmaking pumping_Mgal'!L23="","-",((('Snowmaking pumping_Mgal'!L23*1000000)/7.48052)/(4.67*43560*640))*304.8)</f>
        <v>-</v>
      </c>
      <c r="M23" s="30" t="str">
        <f>IF('Snowmaking pumping_Mgal'!M23="","-",((('Snowmaking pumping_Mgal'!M23*1000000)/7.48052)/(4.67*43560*640))*304.8)</f>
        <v>-</v>
      </c>
      <c r="N23" s="30" t="str">
        <f>IF('Snowmaking pumping_Mgal'!N23="","-",((('Snowmaking pumping_Mgal'!N23*1000000)/7.48052)/(4.67*43560*640))*304.8)</f>
        <v>-</v>
      </c>
      <c r="O23" s="31" t="str">
        <f>IF('Snowmaking pumping_Mgal'!O23="","-",((('Snowmaking pumping_Mgal'!O23*1000000)/7.48052)/(4.67*43560*640))*304.8)</f>
        <v>-</v>
      </c>
      <c r="P23" s="40"/>
      <c r="Q23" s="36"/>
      <c r="S23">
        <v>2006</v>
      </c>
      <c r="T23">
        <f t="shared" si="5"/>
        <v>81.605632296321986</v>
      </c>
    </row>
    <row r="24" spans="1:20" x14ac:dyDescent="0.2">
      <c r="A24" s="38">
        <v>2003</v>
      </c>
      <c r="B24" s="38"/>
      <c r="C24" s="38"/>
      <c r="D24" s="24">
        <f>IF('Snowmaking pumping_Mgal'!D24="","-",((('Snowmaking pumping_Mgal'!D24*1000000)/7.48052)/(4.67*43560*640))*304.8)</f>
        <v>0</v>
      </c>
      <c r="E24" s="25">
        <f>IF('Snowmaking pumping_Mgal'!E24="","-",((('Snowmaking pumping_Mgal'!E24*1000000)/7.48052)/(4.67*43560*640))*304.8)</f>
        <v>16.795801929809379</v>
      </c>
      <c r="F24" s="25">
        <f>IF('Snowmaking pumping_Mgal'!F24="","-",((('Snowmaking pumping_Mgal'!F24*1000000)/7.48052)/(4.67*43560*640))*304.8)</f>
        <v>29.658229867271693</v>
      </c>
      <c r="G24" s="25">
        <f>IF('Snowmaking pumping_Mgal'!G24="","-",((('Snowmaking pumping_Mgal'!G24*1000000)/7.48052)/(4.67*43560*640))*304.8)</f>
        <v>2.1020732857385025</v>
      </c>
      <c r="H24" s="25">
        <f>IF('Snowmaking pumping_Mgal'!H24="","-",((('Snowmaking pumping_Mgal'!H24*1000000)/7.48052)/(4.67*43560*640))*304.8)</f>
        <v>2.8967391320863634</v>
      </c>
      <c r="I24" s="25">
        <f>IF('Snowmaking pumping_Mgal'!I24="","-",((('Snowmaking pumping_Mgal'!I24*1000000)/7.48052)/(4.67*43560*640))*304.8)</f>
        <v>4.8870992635683105E-2</v>
      </c>
      <c r="J24" s="25" t="str">
        <f>IF('Snowmaking pumping_Mgal'!J24="","-",((('Snowmaking pumping_Mgal'!J24*1000000)/7.48052)/(4.67*43560*640))*304.8)</f>
        <v>-</v>
      </c>
      <c r="K24" s="25" t="str">
        <f>IF('Snowmaking pumping_Mgal'!K24="","-",((('Snowmaking pumping_Mgal'!K24*1000000)/7.48052)/(4.67*43560*640))*304.8)</f>
        <v>-</v>
      </c>
      <c r="L24" s="25" t="str">
        <f>IF('Snowmaking pumping_Mgal'!L24="","-",((('Snowmaking pumping_Mgal'!L24*1000000)/7.48052)/(4.67*43560*640))*304.8)</f>
        <v>-</v>
      </c>
      <c r="M24" s="25" t="str">
        <f>IF('Snowmaking pumping_Mgal'!M24="","-",((('Snowmaking pumping_Mgal'!M24*1000000)/7.48052)/(4.67*43560*640))*304.8)</f>
        <v>-</v>
      </c>
      <c r="N24" s="25" t="str">
        <f>IF('Snowmaking pumping_Mgal'!N24="","-",((('Snowmaking pumping_Mgal'!N24*1000000)/7.48052)/(4.67*43560*640))*304.8)</f>
        <v>-</v>
      </c>
      <c r="O24" s="26" t="str">
        <f>IF('Snowmaking pumping_Mgal'!O24="","-",((('Snowmaking pumping_Mgal'!O24*1000000)/7.48052)/(4.67*43560*640))*304.8)</f>
        <v>-</v>
      </c>
      <c r="P24" s="39">
        <f t="shared" ref="P24" si="7">SUM(E24:I24)</f>
        <v>51.501715207541622</v>
      </c>
      <c r="Q24" s="36"/>
      <c r="S24">
        <v>2007</v>
      </c>
      <c r="T24">
        <f t="shared" si="5"/>
        <v>76.357143719454143</v>
      </c>
    </row>
    <row r="25" spans="1:20" x14ac:dyDescent="0.2">
      <c r="A25" s="38"/>
      <c r="B25" s="38"/>
      <c r="C25" s="38"/>
      <c r="D25" s="27" t="str">
        <f>IF('Snowmaking pumping_Mgal'!D25="","-",((('Snowmaking pumping_Mgal'!D25*1000000)/7.48052)/(4.67*43560*640))*304.8)</f>
        <v>-</v>
      </c>
      <c r="E25" s="21" t="str">
        <f>IF('Snowmaking pumping_Mgal'!E25="","-",((('Snowmaking pumping_Mgal'!E25*1000000)/7.48052)/(4.67*43560*640))*304.8)</f>
        <v>-</v>
      </c>
      <c r="F25" s="21" t="str">
        <f>IF('Snowmaking pumping_Mgal'!F25="","-",((('Snowmaking pumping_Mgal'!F25*1000000)/7.48052)/(4.67*43560*640))*304.8)</f>
        <v>-</v>
      </c>
      <c r="G25" s="21" t="str">
        <f>IF('Snowmaking pumping_Mgal'!G25="","-",((('Snowmaking pumping_Mgal'!G25*1000000)/7.48052)/(4.67*43560*640))*304.8)</f>
        <v>-</v>
      </c>
      <c r="H25" s="21" t="str">
        <f>IF('Snowmaking pumping_Mgal'!H25="","-",((('Snowmaking pumping_Mgal'!H25*1000000)/7.48052)/(4.67*43560*640))*304.8)</f>
        <v>-</v>
      </c>
      <c r="I25" s="21" t="str">
        <f>IF('Snowmaking pumping_Mgal'!I25="","-",((('Snowmaking pumping_Mgal'!I25*1000000)/7.48052)/(4.67*43560*640))*304.8)</f>
        <v>-</v>
      </c>
      <c r="J25" s="21" t="str">
        <f>IF('Snowmaking pumping_Mgal'!J25="","-",((('Snowmaking pumping_Mgal'!J25*1000000)/7.48052)/(4.67*43560*640))*304.8)</f>
        <v>-</v>
      </c>
      <c r="K25" s="21" t="str">
        <f>IF('Snowmaking pumping_Mgal'!K25="","-",((('Snowmaking pumping_Mgal'!K25*1000000)/7.48052)/(4.67*43560*640))*304.8)</f>
        <v>-</v>
      </c>
      <c r="L25" s="21" t="str">
        <f>IF('Snowmaking pumping_Mgal'!L25="","-",((('Snowmaking pumping_Mgal'!L25*1000000)/7.48052)/(4.67*43560*640))*304.8)</f>
        <v>-</v>
      </c>
      <c r="M25" s="21" t="str">
        <f>IF('Snowmaking pumping_Mgal'!M25="","-",((('Snowmaking pumping_Mgal'!M25*1000000)/7.48052)/(4.67*43560*640))*304.8)</f>
        <v>-</v>
      </c>
      <c r="N25" s="21" t="str">
        <f>IF('Snowmaking pumping_Mgal'!N25="","-",((('Snowmaking pumping_Mgal'!N25*1000000)/7.48052)/(4.67*43560*640))*304.8)</f>
        <v>-</v>
      </c>
      <c r="O25" s="28" t="str">
        <f>IF('Snowmaking pumping_Mgal'!O25="","-",((('Snowmaking pumping_Mgal'!O25*1000000)/7.48052)/(4.67*43560*640))*304.8)</f>
        <v>-</v>
      </c>
      <c r="P25" s="40"/>
      <c r="Q25" s="36"/>
      <c r="S25">
        <v>2008</v>
      </c>
      <c r="T25">
        <f t="shared" si="5"/>
        <v>80.808061114657335</v>
      </c>
    </row>
    <row r="26" spans="1:20" x14ac:dyDescent="0.2">
      <c r="A26" s="38"/>
      <c r="B26" s="38"/>
      <c r="C26" s="38"/>
      <c r="D26" s="29" t="str">
        <f>IF('Snowmaking pumping_Mgal'!D26="","-",((('Snowmaking pumping_Mgal'!D26*1000000)/7.48052)/(4.67*43560*640))*304.8)</f>
        <v>-</v>
      </c>
      <c r="E26" s="30" t="str">
        <f>IF('Snowmaking pumping_Mgal'!E26="","-",((('Snowmaking pumping_Mgal'!E26*1000000)/7.48052)/(4.67*43560*640))*304.8)</f>
        <v>-</v>
      </c>
      <c r="F26" s="30" t="str">
        <f>IF('Snowmaking pumping_Mgal'!F26="","-",((('Snowmaking pumping_Mgal'!F26*1000000)/7.48052)/(4.67*43560*640))*304.8)</f>
        <v>-</v>
      </c>
      <c r="G26" s="30" t="str">
        <f>IF('Snowmaking pumping_Mgal'!G26="","-",((('Snowmaking pumping_Mgal'!G26*1000000)/7.48052)/(4.67*43560*640))*304.8)</f>
        <v>-</v>
      </c>
      <c r="H26" s="30" t="str">
        <f>IF('Snowmaking pumping_Mgal'!H26="","-",((('Snowmaking pumping_Mgal'!H26*1000000)/7.48052)/(4.67*43560*640))*304.8)</f>
        <v>-</v>
      </c>
      <c r="I26" s="30" t="str">
        <f>IF('Snowmaking pumping_Mgal'!I26="","-",((('Snowmaking pumping_Mgal'!I26*1000000)/7.48052)/(4.67*43560*640))*304.8)</f>
        <v>-</v>
      </c>
      <c r="J26" s="30" t="str">
        <f>IF('Snowmaking pumping_Mgal'!J26="","-",((('Snowmaking pumping_Mgal'!J26*1000000)/7.48052)/(4.67*43560*640))*304.8)</f>
        <v>-</v>
      </c>
      <c r="K26" s="30" t="str">
        <f>IF('Snowmaking pumping_Mgal'!K26="","-",((('Snowmaking pumping_Mgal'!K26*1000000)/7.48052)/(4.67*43560*640))*304.8)</f>
        <v>-</v>
      </c>
      <c r="L26" s="30" t="str">
        <f>IF('Snowmaking pumping_Mgal'!L26="","-",((('Snowmaking pumping_Mgal'!L26*1000000)/7.48052)/(4.67*43560*640))*304.8)</f>
        <v>-</v>
      </c>
      <c r="M26" s="30" t="str">
        <f>IF('Snowmaking pumping_Mgal'!M26="","-",((('Snowmaking pumping_Mgal'!M26*1000000)/7.48052)/(4.67*43560*640))*304.8)</f>
        <v>-</v>
      </c>
      <c r="N26" s="30" t="str">
        <f>IF('Snowmaking pumping_Mgal'!N26="","-",((('Snowmaking pumping_Mgal'!N26*1000000)/7.48052)/(4.67*43560*640))*304.8)</f>
        <v>-</v>
      </c>
      <c r="O26" s="31" t="str">
        <f>IF('Snowmaking pumping_Mgal'!O26="","-",((('Snowmaking pumping_Mgal'!O26*1000000)/7.48052)/(4.67*43560*640))*304.8)</f>
        <v>-</v>
      </c>
      <c r="P26" s="40"/>
      <c r="Q26" s="36"/>
      <c r="S26">
        <v>2009</v>
      </c>
      <c r="T26">
        <f t="shared" si="5"/>
        <v>83.124016390600275</v>
      </c>
    </row>
    <row r="27" spans="1:20" x14ac:dyDescent="0.2">
      <c r="A27" s="38">
        <v>2004</v>
      </c>
      <c r="B27" s="38"/>
      <c r="C27" s="38"/>
      <c r="D27" s="24">
        <f>IF('Snowmaking pumping_Mgal'!D27="","-",((('Snowmaking pumping_Mgal'!D27*1000000)/7.48052)/(4.67*43560*640))*304.8)</f>
        <v>0</v>
      </c>
      <c r="E27" s="25">
        <f>IF('Snowmaking pumping_Mgal'!E27="","-",((('Snowmaking pumping_Mgal'!E27*1000000)/7.48052)/(4.67*43560*640))*304.8)</f>
        <v>8.7710362087266596</v>
      </c>
      <c r="F27" s="25">
        <f>IF('Snowmaking pumping_Mgal'!F27="","-",((('Snowmaking pumping_Mgal'!F27*1000000)/7.48052)/(4.67*43560*640))*304.8)</f>
        <v>27.467361331760323</v>
      </c>
      <c r="G27" s="25">
        <f>IF('Snowmaking pumping_Mgal'!G27="","-",((('Snowmaking pumping_Mgal'!G27*1000000)/7.48052)/(4.67*43560*640))*304.8)</f>
        <v>14.499967203853446</v>
      </c>
      <c r="H27" s="25">
        <f>IF('Snowmaking pumping_Mgal'!H27="","-",((('Snowmaking pumping_Mgal'!H27*1000000)/7.48052)/(4.67*43560*640))*304.8)</f>
        <v>1.5964765413484192</v>
      </c>
      <c r="I27" s="25">
        <f>IF('Snowmaking pumping_Mgal'!I27="","-",((('Snowmaking pumping_Mgal'!I27*1000000)/7.48052)/(4.67*43560*640))*304.8)</f>
        <v>0.48797428037660856</v>
      </c>
      <c r="J27" s="25" t="str">
        <f>IF('Snowmaking pumping_Mgal'!J27="","-",((('Snowmaking pumping_Mgal'!J27*1000000)/7.48052)/(4.67*43560*640))*304.8)</f>
        <v>-</v>
      </c>
      <c r="K27" s="25" t="str">
        <f>IF('Snowmaking pumping_Mgal'!K27="","-",((('Snowmaking pumping_Mgal'!K27*1000000)/7.48052)/(4.67*43560*640))*304.8)</f>
        <v>-</v>
      </c>
      <c r="L27" s="25" t="str">
        <f>IF('Snowmaking pumping_Mgal'!L27="","-",((('Snowmaking pumping_Mgal'!L27*1000000)/7.48052)/(4.67*43560*640))*304.8)</f>
        <v>-</v>
      </c>
      <c r="M27" s="25" t="str">
        <f>IF('Snowmaking pumping_Mgal'!M27="","-",((('Snowmaking pumping_Mgal'!M27*1000000)/7.48052)/(4.67*43560*640))*304.8)</f>
        <v>-</v>
      </c>
      <c r="N27" s="25" t="str">
        <f>IF('Snowmaking pumping_Mgal'!N27="","-",((('Snowmaking pumping_Mgal'!N27*1000000)/7.48052)/(4.67*43560*640))*304.8)</f>
        <v>-</v>
      </c>
      <c r="O27" s="26" t="str">
        <f>IF('Snowmaking pumping_Mgal'!O27="","-",((('Snowmaking pumping_Mgal'!O27*1000000)/7.48052)/(4.67*43560*640))*304.8)</f>
        <v>-</v>
      </c>
      <c r="P27" s="39">
        <f t="shared" ref="P27" si="8">SUM(E27:I27)</f>
        <v>52.822815566065458</v>
      </c>
      <c r="Q27" s="36"/>
      <c r="S27">
        <v>2010</v>
      </c>
      <c r="T27">
        <f t="shared" si="5"/>
        <v>78.241732295369232</v>
      </c>
    </row>
    <row r="28" spans="1:20" x14ac:dyDescent="0.2">
      <c r="A28" s="38"/>
      <c r="B28" s="38"/>
      <c r="C28" s="38"/>
      <c r="D28" s="27" t="str">
        <f>IF('Snowmaking pumping_Mgal'!D28="","-",((('Snowmaking pumping_Mgal'!D28*1000000)/7.48052)/(4.67*43560*640))*304.8)</f>
        <v>-</v>
      </c>
      <c r="E28" s="21" t="str">
        <f>IF('Snowmaking pumping_Mgal'!E28="","-",((('Snowmaking pumping_Mgal'!E28*1000000)/7.48052)/(4.67*43560*640))*304.8)</f>
        <v>-</v>
      </c>
      <c r="F28" s="21" t="str">
        <f>IF('Snowmaking pumping_Mgal'!F28="","-",((('Snowmaking pumping_Mgal'!F28*1000000)/7.48052)/(4.67*43560*640))*304.8)</f>
        <v>-</v>
      </c>
      <c r="G28" s="21" t="str">
        <f>IF('Snowmaking pumping_Mgal'!G28="","-",((('Snowmaking pumping_Mgal'!G28*1000000)/7.48052)/(4.67*43560*640))*304.8)</f>
        <v>-</v>
      </c>
      <c r="H28" s="21" t="str">
        <f>IF('Snowmaking pumping_Mgal'!H28="","-",((('Snowmaking pumping_Mgal'!H28*1000000)/7.48052)/(4.67*43560*640))*304.8)</f>
        <v>-</v>
      </c>
      <c r="I28" s="21" t="str">
        <f>IF('Snowmaking pumping_Mgal'!I28="","-",((('Snowmaking pumping_Mgal'!I28*1000000)/7.48052)/(4.67*43560*640))*304.8)</f>
        <v>-</v>
      </c>
      <c r="J28" s="21" t="str">
        <f>IF('Snowmaking pumping_Mgal'!J28="","-",((('Snowmaking pumping_Mgal'!J28*1000000)/7.48052)/(4.67*43560*640))*304.8)</f>
        <v>-</v>
      </c>
      <c r="K28" s="21" t="str">
        <f>IF('Snowmaking pumping_Mgal'!K28="","-",((('Snowmaking pumping_Mgal'!K28*1000000)/7.48052)/(4.67*43560*640))*304.8)</f>
        <v>-</v>
      </c>
      <c r="L28" s="21" t="str">
        <f>IF('Snowmaking pumping_Mgal'!L28="","-",((('Snowmaking pumping_Mgal'!L28*1000000)/7.48052)/(4.67*43560*640))*304.8)</f>
        <v>-</v>
      </c>
      <c r="M28" s="21" t="str">
        <f>IF('Snowmaking pumping_Mgal'!M28="","-",((('Snowmaking pumping_Mgal'!M28*1000000)/7.48052)/(4.67*43560*640))*304.8)</f>
        <v>-</v>
      </c>
      <c r="N28" s="21" t="str">
        <f>IF('Snowmaking pumping_Mgal'!N28="","-",((('Snowmaking pumping_Mgal'!N28*1000000)/7.48052)/(4.67*43560*640))*304.8)</f>
        <v>-</v>
      </c>
      <c r="O28" s="28" t="str">
        <f>IF('Snowmaking pumping_Mgal'!O28="","-",((('Snowmaking pumping_Mgal'!O28*1000000)/7.48052)/(4.67*43560*640))*304.8)</f>
        <v>-</v>
      </c>
      <c r="P28" s="40"/>
      <c r="Q28" s="36"/>
      <c r="S28">
        <v>2011</v>
      </c>
      <c r="T28">
        <f t="shared" si="5"/>
        <v>82.279005681810276</v>
      </c>
    </row>
    <row r="29" spans="1:20" x14ac:dyDescent="0.2">
      <c r="A29" s="38"/>
      <c r="B29" s="38"/>
      <c r="C29" s="38"/>
      <c r="D29" s="29" t="str">
        <f>IF('Snowmaking pumping_Mgal'!D29="","-",((('Snowmaking pumping_Mgal'!D29*1000000)/7.48052)/(4.67*43560*640))*304.8)</f>
        <v>-</v>
      </c>
      <c r="E29" s="30" t="str">
        <f>IF('Snowmaking pumping_Mgal'!E29="","-",((('Snowmaking pumping_Mgal'!E29*1000000)/7.48052)/(4.67*43560*640))*304.8)</f>
        <v>-</v>
      </c>
      <c r="F29" s="30" t="str">
        <f>IF('Snowmaking pumping_Mgal'!F29="","-",((('Snowmaking pumping_Mgal'!F29*1000000)/7.48052)/(4.67*43560*640))*304.8)</f>
        <v>-</v>
      </c>
      <c r="G29" s="30" t="str">
        <f>IF('Snowmaking pumping_Mgal'!G29="","-",((('Snowmaking pumping_Mgal'!G29*1000000)/7.48052)/(4.67*43560*640))*304.8)</f>
        <v>-</v>
      </c>
      <c r="H29" s="30" t="str">
        <f>IF('Snowmaking pumping_Mgal'!H29="","-",((('Snowmaking pumping_Mgal'!H29*1000000)/7.48052)/(4.67*43560*640))*304.8)</f>
        <v>-</v>
      </c>
      <c r="I29" s="30" t="str">
        <f>IF('Snowmaking pumping_Mgal'!I29="","-",((('Snowmaking pumping_Mgal'!I29*1000000)/7.48052)/(4.67*43560*640))*304.8)</f>
        <v>-</v>
      </c>
      <c r="J29" s="30" t="str">
        <f>IF('Snowmaking pumping_Mgal'!J29="","-",((('Snowmaking pumping_Mgal'!J29*1000000)/7.48052)/(4.67*43560*640))*304.8)</f>
        <v>-</v>
      </c>
      <c r="K29" s="30" t="str">
        <f>IF('Snowmaking pumping_Mgal'!K29="","-",((('Snowmaking pumping_Mgal'!K29*1000000)/7.48052)/(4.67*43560*640))*304.8)</f>
        <v>-</v>
      </c>
      <c r="L29" s="30" t="str">
        <f>IF('Snowmaking pumping_Mgal'!L29="","-",((('Snowmaking pumping_Mgal'!L29*1000000)/7.48052)/(4.67*43560*640))*304.8)</f>
        <v>-</v>
      </c>
      <c r="M29" s="30" t="str">
        <f>IF('Snowmaking pumping_Mgal'!M29="","-",((('Snowmaking pumping_Mgal'!M29*1000000)/7.48052)/(4.67*43560*640))*304.8)</f>
        <v>-</v>
      </c>
      <c r="N29" s="30" t="str">
        <f>IF('Snowmaking pumping_Mgal'!N29="","-",((('Snowmaking pumping_Mgal'!N29*1000000)/7.48052)/(4.67*43560*640))*304.8)</f>
        <v>-</v>
      </c>
      <c r="O29" s="31" t="str">
        <f>IF('Snowmaking pumping_Mgal'!O29="","-",((('Snowmaking pumping_Mgal'!O29*1000000)/7.48052)/(4.67*43560*640))*304.8)</f>
        <v>-</v>
      </c>
      <c r="P29" s="40"/>
      <c r="Q29" s="36"/>
      <c r="S29">
        <v>2012</v>
      </c>
      <c r="T29">
        <f t="shared" si="5"/>
        <v>69.103097963270102</v>
      </c>
    </row>
    <row r="30" spans="1:20" x14ac:dyDescent="0.2">
      <c r="A30" s="38">
        <v>2005</v>
      </c>
      <c r="B30" s="38"/>
      <c r="C30" s="38"/>
      <c r="D30" s="24">
        <f>IF('Snowmaking pumping_Mgal'!D30="","-",((('Snowmaking pumping_Mgal'!D30*1000000)/7.48052)/(4.67*43560*640))*304.8)</f>
        <v>0</v>
      </c>
      <c r="E30" s="25">
        <f>IF('Snowmaking pumping_Mgal'!E30="","-",((('Snowmaking pumping_Mgal'!E30*1000000)/7.48052)/(4.67*43560*640))*304.8)</f>
        <v>8.7004806312450569</v>
      </c>
      <c r="F30" s="25">
        <f>IF('Snowmaking pumping_Mgal'!F30="","-",((('Snowmaking pumping_Mgal'!F30*1000000)/7.48052)/(4.67*43560*640))*304.8)</f>
        <v>20.248960318041558</v>
      </c>
      <c r="G30" s="25">
        <f>IF('Snowmaking pumping_Mgal'!G30="","-",((('Snowmaking pumping_Mgal'!G30*1000000)/7.48052)/(4.67*43560*640))*304.8)</f>
        <v>24.348827090318903</v>
      </c>
      <c r="H30" s="25">
        <f>IF('Snowmaking pumping_Mgal'!H30="","-",((('Snowmaking pumping_Mgal'!H30*1000000)/7.48052)/(4.67*43560*640))*304.8)</f>
        <v>1.9206360410951584</v>
      </c>
      <c r="I30" s="25">
        <f>IF('Snowmaking pumping_Mgal'!I30="","-",((('Snowmaking pumping_Mgal'!I30*1000000)/7.48052)/(4.67*43560*640))*304.8)</f>
        <v>0.12518677167259076</v>
      </c>
      <c r="J30" s="25">
        <f>IF('Snowmaking pumping_Mgal'!J30="","-",((('Snowmaking pumping_Mgal'!J30*1000000)/7.48052)/(4.67*43560*640))*304.8)</f>
        <v>0</v>
      </c>
      <c r="K30" s="25" t="str">
        <f>IF('Snowmaking pumping_Mgal'!K30="","-",((('Snowmaking pumping_Mgal'!K30*1000000)/7.48052)/(4.67*43560*640))*304.8)</f>
        <v>-</v>
      </c>
      <c r="L30" s="25" t="str">
        <f>IF('Snowmaking pumping_Mgal'!L30="","-",((('Snowmaking pumping_Mgal'!L30*1000000)/7.48052)/(4.67*43560*640))*304.8)</f>
        <v>-</v>
      </c>
      <c r="M30" s="25" t="str">
        <f>IF('Snowmaking pumping_Mgal'!M30="","-",((('Snowmaking pumping_Mgal'!M30*1000000)/7.48052)/(4.67*43560*640))*304.8)</f>
        <v>-</v>
      </c>
      <c r="N30" s="25" t="str">
        <f>IF('Snowmaking pumping_Mgal'!N30="","-",((('Snowmaking pumping_Mgal'!N30*1000000)/7.48052)/(4.67*43560*640))*304.8)</f>
        <v>-</v>
      </c>
      <c r="O30" s="26" t="str">
        <f>IF('Snowmaking pumping_Mgal'!O30="","-",((('Snowmaking pumping_Mgal'!O30*1000000)/7.48052)/(4.67*43560*640))*304.8)</f>
        <v>-</v>
      </c>
      <c r="P30" s="39">
        <f t="shared" ref="P30" si="9">SUM(E30:I30)</f>
        <v>55.344090852373263</v>
      </c>
      <c r="Q30" s="36" t="s">
        <v>16</v>
      </c>
      <c r="S30">
        <v>2013</v>
      </c>
      <c r="T30">
        <f t="shared" si="5"/>
        <v>88.444454186685363</v>
      </c>
    </row>
    <row r="31" spans="1:20" x14ac:dyDescent="0.2">
      <c r="A31" s="38"/>
      <c r="B31" s="38"/>
      <c r="C31" s="38"/>
      <c r="D31" s="27" t="str">
        <f>IF('Snowmaking pumping_Mgal'!D31="","-",((('Snowmaking pumping_Mgal'!D31*1000000)/7.48052)/(4.67*43560*640))*304.8)</f>
        <v>-</v>
      </c>
      <c r="E31" s="21" t="str">
        <f>IF('Snowmaking pumping_Mgal'!E31="","-",((('Snowmaking pumping_Mgal'!E31*1000000)/7.48052)/(4.67*43560*640))*304.8)</f>
        <v>-</v>
      </c>
      <c r="F31" s="21" t="str">
        <f>IF('Snowmaking pumping_Mgal'!F31="","-",((('Snowmaking pumping_Mgal'!F31*1000000)/7.48052)/(4.67*43560*640))*304.8)</f>
        <v>-</v>
      </c>
      <c r="G31" s="21" t="str">
        <f>IF('Snowmaking pumping_Mgal'!G31="","-",((('Snowmaking pumping_Mgal'!G31*1000000)/7.48052)/(4.67*43560*640))*304.8)</f>
        <v>-</v>
      </c>
      <c r="H31" s="21" t="str">
        <f>IF('Snowmaking pumping_Mgal'!H31="","-",((('Snowmaking pumping_Mgal'!H31*1000000)/7.48052)/(4.67*43560*640))*304.8)</f>
        <v>-</v>
      </c>
      <c r="I31" s="21" t="str">
        <f>IF('Snowmaking pumping_Mgal'!I31="","-",((('Snowmaking pumping_Mgal'!I31*1000000)/7.48052)/(4.67*43560*640))*304.8)</f>
        <v>-</v>
      </c>
      <c r="J31" s="21">
        <f>IF('Snowmaking pumping_Mgal'!J31="","-",((('Snowmaking pumping_Mgal'!J31*1000000)/7.48052)/(4.67*43560*640))*304.8)</f>
        <v>0.87630740170813526</v>
      </c>
      <c r="K31" s="21" t="str">
        <f>IF('Snowmaking pumping_Mgal'!K31="","-",((('Snowmaking pumping_Mgal'!K31*1000000)/7.48052)/(4.67*43560*640))*304.8)</f>
        <v>-</v>
      </c>
      <c r="L31" s="21" t="str">
        <f>IF('Snowmaking pumping_Mgal'!L31="","-",((('Snowmaking pumping_Mgal'!L31*1000000)/7.48052)/(4.67*43560*640))*304.8)</f>
        <v>-</v>
      </c>
      <c r="M31" s="21" t="str">
        <f>IF('Snowmaking pumping_Mgal'!M31="","-",((('Snowmaking pumping_Mgal'!M31*1000000)/7.48052)/(4.67*43560*640))*304.8)</f>
        <v>-</v>
      </c>
      <c r="N31" s="21" t="str">
        <f>IF('Snowmaking pumping_Mgal'!N31="","-",((('Snowmaking pumping_Mgal'!N31*1000000)/7.48052)/(4.67*43560*640))*304.8)</f>
        <v>-</v>
      </c>
      <c r="O31" s="28" t="str">
        <f>IF('Snowmaking pumping_Mgal'!O31="","-",((('Snowmaking pumping_Mgal'!O31*1000000)/7.48052)/(4.67*43560*640))*304.8)</f>
        <v>-</v>
      </c>
      <c r="P31" s="40"/>
      <c r="Q31" s="36"/>
      <c r="S31">
        <v>2014</v>
      </c>
      <c r="T31">
        <f t="shared" si="5"/>
        <v>95.736583636613773</v>
      </c>
    </row>
    <row r="32" spans="1:20" x14ac:dyDescent="0.2">
      <c r="A32" s="38"/>
      <c r="B32" s="38"/>
      <c r="C32" s="38"/>
      <c r="D32" s="29" t="str">
        <f>IF('Snowmaking pumping_Mgal'!D32="","-",((('Snowmaking pumping_Mgal'!D32*1000000)/7.48052)/(4.67*43560*640))*304.8)</f>
        <v>-</v>
      </c>
      <c r="E32" s="30" t="str">
        <f>IF('Snowmaking pumping_Mgal'!E32="","-",((('Snowmaking pumping_Mgal'!E32*1000000)/7.48052)/(4.67*43560*640))*304.8)</f>
        <v>-</v>
      </c>
      <c r="F32" s="30" t="str">
        <f>IF('Snowmaking pumping_Mgal'!F32="","-",((('Snowmaking pumping_Mgal'!F32*1000000)/7.48052)/(4.67*43560*640))*304.8)</f>
        <v>-</v>
      </c>
      <c r="G32" s="30" t="str">
        <f>IF('Snowmaking pumping_Mgal'!G32="","-",((('Snowmaking pumping_Mgal'!G32*1000000)/7.48052)/(4.67*43560*640))*304.8)</f>
        <v>-</v>
      </c>
      <c r="H32" s="30" t="str">
        <f>IF('Snowmaking pumping_Mgal'!H32="","-",((('Snowmaking pumping_Mgal'!H32*1000000)/7.48052)/(4.67*43560*640))*304.8)</f>
        <v>-</v>
      </c>
      <c r="I32" s="30" t="str">
        <f>IF('Snowmaking pumping_Mgal'!I32="","-",((('Snowmaking pumping_Mgal'!I32*1000000)/7.48052)/(4.67*43560*640))*304.8)</f>
        <v>-</v>
      </c>
      <c r="J32" s="30" t="str">
        <f>IF('Snowmaking pumping_Mgal'!J32="","-",((('Snowmaking pumping_Mgal'!J32*1000000)/7.48052)/(4.67*43560*640))*304.8)</f>
        <v>-</v>
      </c>
      <c r="K32" s="30" t="str">
        <f>IF('Snowmaking pumping_Mgal'!K32="","-",((('Snowmaking pumping_Mgal'!K32*1000000)/7.48052)/(4.67*43560*640))*304.8)</f>
        <v>-</v>
      </c>
      <c r="L32" s="30" t="str">
        <f>IF('Snowmaking pumping_Mgal'!L32="","-",((('Snowmaking pumping_Mgal'!L32*1000000)/7.48052)/(4.67*43560*640))*304.8)</f>
        <v>-</v>
      </c>
      <c r="M32" s="30" t="str">
        <f>IF('Snowmaking pumping_Mgal'!M32="","-",((('Snowmaking pumping_Mgal'!M32*1000000)/7.48052)/(4.67*43560*640))*304.8)</f>
        <v>-</v>
      </c>
      <c r="N32" s="30" t="str">
        <f>IF('Snowmaking pumping_Mgal'!N32="","-",((('Snowmaking pumping_Mgal'!N32*1000000)/7.48052)/(4.67*43560*640))*304.8)</f>
        <v>-</v>
      </c>
      <c r="O32" s="31" t="str">
        <f>IF('Snowmaking pumping_Mgal'!O32="","-",((('Snowmaking pumping_Mgal'!O32*1000000)/7.48052)/(4.67*43560*640))*304.8)</f>
        <v>-</v>
      </c>
      <c r="P32" s="40"/>
      <c r="Q32" s="36"/>
      <c r="S32">
        <v>2015</v>
      </c>
      <c r="T32">
        <f t="shared" si="5"/>
        <v>87.004806312450569</v>
      </c>
    </row>
    <row r="33" spans="1:21" x14ac:dyDescent="0.2">
      <c r="A33" s="38">
        <v>2006</v>
      </c>
      <c r="B33" s="38"/>
      <c r="C33" s="38"/>
      <c r="D33" s="24">
        <f>IF('Snowmaking pumping_Mgal'!D33="","-",((('Snowmaking pumping_Mgal'!D33*1000000)/7.48052)/(4.67*43560*640))*304.8)</f>
        <v>0</v>
      </c>
      <c r="E33" s="25">
        <f>IF('Snowmaking pumping_Mgal'!E33="","-",((('Snowmaking pumping_Mgal'!E33*1000000)/7.48052)/(4.67*43560*640))*304.8)</f>
        <v>17.056697640390492</v>
      </c>
      <c r="F33" s="25">
        <f>IF('Snowmaking pumping_Mgal'!F33="","-",((('Snowmaking pumping_Mgal'!F33*1000000)/7.48052)/(4.67*43560*640))*304.8)</f>
        <v>35.509227784930367</v>
      </c>
      <c r="G33" s="25">
        <f>IF('Snowmaking pumping_Mgal'!G33="","-",((('Snowmaking pumping_Mgal'!G33*1000000)/7.48052)/(4.67*43560*640))*304.8)</f>
        <v>17.275774490817525</v>
      </c>
      <c r="H33" s="25">
        <f>IF('Snowmaking pumping_Mgal'!H33="","-",((('Snowmaking pumping_Mgal'!H33*1000000)/7.48052)/(4.67*43560*640))*304.8)</f>
        <v>9.4203045683624538</v>
      </c>
      <c r="I33" s="25">
        <f>IF('Snowmaking pumping_Mgal'!I33="","-",((('Snowmaking pumping_Mgal'!I33*1000000)/7.48052)/(4.67*43560*640))*304.8)</f>
        <v>2.3436278118211553</v>
      </c>
      <c r="J33" s="25" t="str">
        <f>IF('Snowmaking pumping_Mgal'!J33="","-",((('Snowmaking pumping_Mgal'!J33*1000000)/7.48052)/(4.67*43560*640))*304.8)</f>
        <v>-</v>
      </c>
      <c r="K33" s="25" t="str">
        <f>IF('Snowmaking pumping_Mgal'!K33="","-",((('Snowmaking pumping_Mgal'!K33*1000000)/7.48052)/(4.67*43560*640))*304.8)</f>
        <v>-</v>
      </c>
      <c r="L33" s="25" t="str">
        <f>IF('Snowmaking pumping_Mgal'!L33="","-",((('Snowmaking pumping_Mgal'!L33*1000000)/7.48052)/(4.67*43560*640))*304.8)</f>
        <v>-</v>
      </c>
      <c r="M33" s="25" t="str">
        <f>IF('Snowmaking pumping_Mgal'!M33="","-",((('Snowmaking pumping_Mgal'!M33*1000000)/7.48052)/(4.67*43560*640))*304.8)</f>
        <v>-</v>
      </c>
      <c r="N33" s="25" t="str">
        <f>IF('Snowmaking pumping_Mgal'!N33="","-",((('Snowmaking pumping_Mgal'!N33*1000000)/7.48052)/(4.67*43560*640))*304.8)</f>
        <v>-</v>
      </c>
      <c r="O33" s="26" t="str">
        <f>IF('Snowmaking pumping_Mgal'!O33="","-",((('Snowmaking pumping_Mgal'!O33*1000000)/7.48052)/(4.67*43560*640))*304.8)</f>
        <v>-</v>
      </c>
      <c r="P33" s="39">
        <f t="shared" ref="P33" si="10">SUM(E33:I33)</f>
        <v>81.605632296321986</v>
      </c>
      <c r="Q33" s="36"/>
      <c r="S33">
        <v>2016</v>
      </c>
      <c r="T33">
        <f t="shared" si="5"/>
        <v>96.080847258713419</v>
      </c>
    </row>
    <row r="34" spans="1:21" x14ac:dyDescent="0.2">
      <c r="A34" s="38"/>
      <c r="B34" s="38"/>
      <c r="C34" s="38"/>
      <c r="D34" s="27" t="str">
        <f>IF('Snowmaking pumping_Mgal'!D34="","-",((('Snowmaking pumping_Mgal'!D34*1000000)/7.48052)/(4.67*43560*640))*304.8)</f>
        <v>-</v>
      </c>
      <c r="E34" s="21" t="str">
        <f>IF('Snowmaking pumping_Mgal'!E34="","-",((('Snowmaking pumping_Mgal'!E34*1000000)/7.48052)/(4.67*43560*640))*304.8)</f>
        <v>-</v>
      </c>
      <c r="F34" s="21" t="str">
        <f>IF('Snowmaking pumping_Mgal'!F34="","-",((('Snowmaking pumping_Mgal'!F34*1000000)/7.48052)/(4.67*43560*640))*304.8)</f>
        <v>-</v>
      </c>
      <c r="G34" s="21" t="str">
        <f>IF('Snowmaking pumping_Mgal'!G34="","-",((('Snowmaking pumping_Mgal'!G34*1000000)/7.48052)/(4.67*43560*640))*304.8)</f>
        <v>-</v>
      </c>
      <c r="H34" s="21" t="str">
        <f>IF('Snowmaking pumping_Mgal'!H34="","-",((('Snowmaking pumping_Mgal'!H34*1000000)/7.48052)/(4.67*43560*640))*304.8)</f>
        <v>-</v>
      </c>
      <c r="I34" s="21" t="str">
        <f>IF('Snowmaking pumping_Mgal'!I34="","-",((('Snowmaking pumping_Mgal'!I34*1000000)/7.48052)/(4.67*43560*640))*304.8)</f>
        <v>-</v>
      </c>
      <c r="J34" s="21" t="str">
        <f>IF('Snowmaking pumping_Mgal'!J34="","-",((('Snowmaking pumping_Mgal'!J34*1000000)/7.48052)/(4.67*43560*640))*304.8)</f>
        <v>-</v>
      </c>
      <c r="K34" s="21" t="str">
        <f>IF('Snowmaking pumping_Mgal'!K34="","-",((('Snowmaking pumping_Mgal'!K34*1000000)/7.48052)/(4.67*43560*640))*304.8)</f>
        <v>-</v>
      </c>
      <c r="L34" s="21" t="str">
        <f>IF('Snowmaking pumping_Mgal'!L34="","-",((('Snowmaking pumping_Mgal'!L34*1000000)/7.48052)/(4.67*43560*640))*304.8)</f>
        <v>-</v>
      </c>
      <c r="M34" s="21" t="str">
        <f>IF('Snowmaking pumping_Mgal'!M34="","-",((('Snowmaking pumping_Mgal'!M34*1000000)/7.48052)/(4.67*43560*640))*304.8)</f>
        <v>-</v>
      </c>
      <c r="N34" s="21" t="str">
        <f>IF('Snowmaking pumping_Mgal'!N34="","-",((('Snowmaking pumping_Mgal'!N34*1000000)/7.48052)/(4.67*43560*640))*304.8)</f>
        <v>-</v>
      </c>
      <c r="O34" s="28" t="str">
        <f>IF('Snowmaking pumping_Mgal'!O34="","-",((('Snowmaking pumping_Mgal'!O34*1000000)/7.48052)/(4.67*43560*640))*304.8)</f>
        <v>-</v>
      </c>
      <c r="P34" s="40"/>
      <c r="Q34" s="36"/>
      <c r="S34">
        <v>2017</v>
      </c>
      <c r="T34">
        <f t="shared" si="5"/>
        <v>84.532367571916907</v>
      </c>
    </row>
    <row r="35" spans="1:21" x14ac:dyDescent="0.2">
      <c r="A35" s="38"/>
      <c r="B35" s="38"/>
      <c r="C35" s="38"/>
      <c r="D35" s="29" t="str">
        <f>IF('Snowmaking pumping_Mgal'!D35="","-",((('Snowmaking pumping_Mgal'!D35*1000000)/7.48052)/(4.67*43560*640))*304.8)</f>
        <v>-</v>
      </c>
      <c r="E35" s="30" t="str">
        <f>IF('Snowmaking pumping_Mgal'!E35="","-",((('Snowmaking pumping_Mgal'!E35*1000000)/7.48052)/(4.67*43560*640))*304.8)</f>
        <v>-</v>
      </c>
      <c r="F35" s="30" t="str">
        <f>IF('Snowmaking pumping_Mgal'!F35="","-",((('Snowmaking pumping_Mgal'!F35*1000000)/7.48052)/(4.67*43560*640))*304.8)</f>
        <v>-</v>
      </c>
      <c r="G35" s="30" t="str">
        <f>IF('Snowmaking pumping_Mgal'!G35="","-",((('Snowmaking pumping_Mgal'!G35*1000000)/7.48052)/(4.67*43560*640))*304.8)</f>
        <v>-</v>
      </c>
      <c r="H35" s="30" t="str">
        <f>IF('Snowmaking pumping_Mgal'!H35="","-",((('Snowmaking pumping_Mgal'!H35*1000000)/7.48052)/(4.67*43560*640))*304.8)</f>
        <v>-</v>
      </c>
      <c r="I35" s="30" t="str">
        <f>IF('Snowmaking pumping_Mgal'!I35="","-",((('Snowmaking pumping_Mgal'!I35*1000000)/7.48052)/(4.67*43560*640))*304.8)</f>
        <v>-</v>
      </c>
      <c r="J35" s="30" t="str">
        <f>IF('Snowmaking pumping_Mgal'!J35="","-",((('Snowmaking pumping_Mgal'!J35*1000000)/7.48052)/(4.67*43560*640))*304.8)</f>
        <v>-</v>
      </c>
      <c r="K35" s="30" t="str">
        <f>IF('Snowmaking pumping_Mgal'!K35="","-",((('Snowmaking pumping_Mgal'!K35*1000000)/7.48052)/(4.67*43560*640))*304.8)</f>
        <v>-</v>
      </c>
      <c r="L35" s="30" t="str">
        <f>IF('Snowmaking pumping_Mgal'!L35="","-",((('Snowmaking pumping_Mgal'!L35*1000000)/7.48052)/(4.67*43560*640))*304.8)</f>
        <v>-</v>
      </c>
      <c r="M35" s="30" t="str">
        <f>IF('Snowmaking pumping_Mgal'!M35="","-",((('Snowmaking pumping_Mgal'!M35*1000000)/7.48052)/(4.67*43560*640))*304.8)</f>
        <v>-</v>
      </c>
      <c r="N35" s="30" t="str">
        <f>IF('Snowmaking pumping_Mgal'!N35="","-",((('Snowmaking pumping_Mgal'!N35*1000000)/7.48052)/(4.67*43560*640))*304.8)</f>
        <v>-</v>
      </c>
      <c r="O35" s="31" t="str">
        <f>IF('Snowmaking pumping_Mgal'!O35="","-",((('Snowmaking pumping_Mgal'!O35*1000000)/7.48052)/(4.67*43560*640))*304.8)</f>
        <v>-</v>
      </c>
      <c r="P35" s="40"/>
      <c r="Q35" s="36"/>
      <c r="S35">
        <v>2018</v>
      </c>
      <c r="T35">
        <f t="shared" si="5"/>
        <v>75.83501660996366</v>
      </c>
      <c r="U35" s="7">
        <f>T35/1000000</f>
        <v>7.5835016609963657E-5</v>
      </c>
    </row>
    <row r="36" spans="1:21" x14ac:dyDescent="0.2">
      <c r="A36" s="38">
        <v>2007</v>
      </c>
      <c r="B36" s="38"/>
      <c r="C36" s="38"/>
      <c r="D36" s="24">
        <f>IF('Snowmaking pumping_Mgal'!D36="","-",((('Snowmaking pumping_Mgal'!D36*1000000)/7.48052)/(4.67*43560*640))*304.8)</f>
        <v>0</v>
      </c>
      <c r="E36" s="25">
        <f>IF('Snowmaking pumping_Mgal'!E36="","-",((('Snowmaking pumping_Mgal'!E36*1000000)/7.48052)/(4.67*43560*640))*304.8)</f>
        <v>9.5716678939917834</v>
      </c>
      <c r="F36" s="25">
        <f>IF('Snowmaking pumping_Mgal'!F36="","-",((('Snowmaking pumping_Mgal'!F36*1000000)/7.48052)/(4.67*43560*640))*304.8)</f>
        <v>26.465602075390578</v>
      </c>
      <c r="G36" s="25">
        <f>IF('Snowmaking pumping_Mgal'!G36="","-",((('Snowmaking pumping_Mgal'!G36*1000000)/7.48052)/(4.67*43560*640))*304.8)</f>
        <v>29.375645572784535</v>
      </c>
      <c r="H36" s="25">
        <f>IF('Snowmaking pumping_Mgal'!H36="","-",((('Snowmaking pumping_Mgal'!H36*1000000)/7.48052)/(4.67*43560*640))*304.8)</f>
        <v>10.78936901105895</v>
      </c>
      <c r="I36" s="25">
        <f>IF('Snowmaking pumping_Mgal'!I36="","-",((('Snowmaking pumping_Mgal'!I36*1000000)/7.48052)/(4.67*43560*640))*304.8)</f>
        <v>0.15485916622828658</v>
      </c>
      <c r="J36" s="25" t="str">
        <f>IF('Snowmaking pumping_Mgal'!J36="","-",((('Snowmaking pumping_Mgal'!J36*1000000)/7.48052)/(4.67*43560*640))*304.8)</f>
        <v>-</v>
      </c>
      <c r="K36" s="25" t="str">
        <f>IF('Snowmaking pumping_Mgal'!K36="","-",((('Snowmaking pumping_Mgal'!K36*1000000)/7.48052)/(4.67*43560*640))*304.8)</f>
        <v>-</v>
      </c>
      <c r="L36" s="25" t="str">
        <f>IF('Snowmaking pumping_Mgal'!L36="","-",((('Snowmaking pumping_Mgal'!L36*1000000)/7.48052)/(4.67*43560*640))*304.8)</f>
        <v>-</v>
      </c>
      <c r="M36" s="25" t="str">
        <f>IF('Snowmaking pumping_Mgal'!M36="","-",((('Snowmaking pumping_Mgal'!M36*1000000)/7.48052)/(4.67*43560*640))*304.8)</f>
        <v>-</v>
      </c>
      <c r="N36" s="25" t="str">
        <f>IF('Snowmaking pumping_Mgal'!N36="","-",((('Snowmaking pumping_Mgal'!N36*1000000)/7.48052)/(4.67*43560*640))*304.8)</f>
        <v>-</v>
      </c>
      <c r="O36" s="26" t="str">
        <f>IF('Snowmaking pumping_Mgal'!O36="","-",((('Snowmaking pumping_Mgal'!O36*1000000)/7.48052)/(4.67*43560*640))*304.8)</f>
        <v>-</v>
      </c>
      <c r="P36" s="39">
        <f t="shared" ref="P36" si="11">SUM(E36:I36)</f>
        <v>76.357143719454143</v>
      </c>
      <c r="Q36" s="36" t="s">
        <v>15</v>
      </c>
      <c r="S36">
        <v>2019</v>
      </c>
      <c r="T36">
        <f t="shared" si="5"/>
        <v>61.257017048690479</v>
      </c>
      <c r="U36" s="7">
        <f t="shared" ref="U36:U51" si="12">T36/1000000</f>
        <v>6.1257017048690476E-5</v>
      </c>
    </row>
    <row r="37" spans="1:21" x14ac:dyDescent="0.2">
      <c r="A37" s="38"/>
      <c r="B37" s="38"/>
      <c r="C37" s="38"/>
      <c r="D37" s="27" t="str">
        <f>IF('Snowmaking pumping_Mgal'!D37="","-",((('Snowmaking pumping_Mgal'!D37*1000000)/7.48052)/(4.67*43560*640))*304.8)</f>
        <v>-</v>
      </c>
      <c r="E37" s="21" t="str">
        <f>IF('Snowmaking pumping_Mgal'!E37="","-",((('Snowmaking pumping_Mgal'!E37*1000000)/7.48052)/(4.67*43560*640))*304.8)</f>
        <v>-</v>
      </c>
      <c r="F37" s="21" t="str">
        <f>IF('Snowmaking pumping_Mgal'!F37="","-",((('Snowmaking pumping_Mgal'!F37*1000000)/7.48052)/(4.67*43560*640))*304.8)</f>
        <v>-</v>
      </c>
      <c r="G37" s="21" t="str">
        <f>IF('Snowmaking pumping_Mgal'!G37="","-",((('Snowmaking pumping_Mgal'!G37*1000000)/7.48052)/(4.67*43560*640))*304.8)</f>
        <v>-</v>
      </c>
      <c r="H37" s="21">
        <f>IF('Snowmaking pumping_Mgal'!H37="","-",((('Snowmaking pumping_Mgal'!H37*1000000)/7.48052)/(4.67*43560*640))*304.8)</f>
        <v>0</v>
      </c>
      <c r="I37" s="21">
        <f>IF('Snowmaking pumping_Mgal'!I37="","-",((('Snowmaking pumping_Mgal'!I37*1000000)/7.48052)/(4.67*43560*640))*304.8)</f>
        <v>0</v>
      </c>
      <c r="J37" s="21">
        <f>IF('Snowmaking pumping_Mgal'!J37="","-",((('Snowmaking pumping_Mgal'!J37*1000000)/7.48052)/(4.67*43560*640))*304.8)</f>
        <v>0</v>
      </c>
      <c r="K37" s="21">
        <f>IF('Snowmaking pumping_Mgal'!K37="","-",((('Snowmaking pumping_Mgal'!K37*1000000)/7.48052)/(4.67*43560*640))*304.8)</f>
        <v>0</v>
      </c>
      <c r="L37" s="21">
        <f>IF('Snowmaking pumping_Mgal'!L37="","-",((('Snowmaking pumping_Mgal'!L37*1000000)/7.48052)/(4.67*43560*640))*304.8)</f>
        <v>9.3890078754443079E-2</v>
      </c>
      <c r="M37" s="21">
        <f>IF('Snowmaking pumping_Mgal'!M37="","-",((('Snowmaking pumping_Mgal'!M37*1000000)/7.48052)/(4.67*43560*640))*304.8)</f>
        <v>1.1892743308896123</v>
      </c>
      <c r="N37" s="21">
        <f>IF('Snowmaking pumping_Mgal'!N37="","-",((('Snowmaking pumping_Mgal'!N37*1000000)/7.48052)/(4.67*43560*640))*304.8)</f>
        <v>0</v>
      </c>
      <c r="O37" s="28">
        <f>IF('Snowmaking pumping_Mgal'!O37="","-",((('Snowmaking pumping_Mgal'!O37*1000000)/7.48052)/(4.67*43560*640))*304.8)</f>
        <v>0</v>
      </c>
      <c r="P37" s="40"/>
      <c r="Q37" s="36"/>
      <c r="T37" s="6"/>
      <c r="U37" s="7"/>
    </row>
    <row r="38" spans="1:21" x14ac:dyDescent="0.2">
      <c r="A38" s="38"/>
      <c r="B38" s="38"/>
      <c r="C38" s="38"/>
      <c r="D38" s="29">
        <f>IF('Snowmaking pumping_Mgal'!D38="","-",((('Snowmaking pumping_Mgal'!D38*1000000)/7.48052)/(4.67*43560*640))*304.8)</f>
        <v>0.13999448895988317</v>
      </c>
      <c r="E38" s="30" t="str">
        <f>IF('Snowmaking pumping_Mgal'!E38="","-",((('Snowmaking pumping_Mgal'!E38*1000000)/7.48052)/(4.67*43560*640))*304.8)</f>
        <v>-</v>
      </c>
      <c r="F38" s="30" t="str">
        <f>IF('Snowmaking pumping_Mgal'!F38="","-",((('Snowmaking pumping_Mgal'!F38*1000000)/7.48052)/(4.67*43560*640))*304.8)</f>
        <v>-</v>
      </c>
      <c r="G38" s="30" t="str">
        <f>IF('Snowmaking pumping_Mgal'!G38="","-",((('Snowmaking pumping_Mgal'!G38*1000000)/7.48052)/(4.67*43560*640))*304.8)</f>
        <v>-</v>
      </c>
      <c r="H38" s="30" t="str">
        <f>IF('Snowmaking pumping_Mgal'!H38="","-",((('Snowmaking pumping_Mgal'!H38*1000000)/7.48052)/(4.67*43560*640))*304.8)</f>
        <v>-</v>
      </c>
      <c r="I38" s="30" t="str">
        <f>IF('Snowmaking pumping_Mgal'!I38="","-",((('Snowmaking pumping_Mgal'!I38*1000000)/7.48052)/(4.67*43560*640))*304.8)</f>
        <v>-</v>
      </c>
      <c r="J38" s="30">
        <f>IF('Snowmaking pumping_Mgal'!J38="","-",((('Snowmaking pumping_Mgal'!J38*1000000)/7.48052)/(4.67*43560*640))*304.8)</f>
        <v>0</v>
      </c>
      <c r="K38" s="30">
        <f>IF('Snowmaking pumping_Mgal'!K38="","-",((('Snowmaking pumping_Mgal'!K38*1000000)/7.48052)/(4.67*43560*640))*304.8)</f>
        <v>0.65566571663519413</v>
      </c>
      <c r="L38" s="30">
        <f>IF('Snowmaking pumping_Mgal'!L38="","-",((('Snowmaking pumping_Mgal'!L38*1000000)/7.48052)/(4.67*43560*640))*304.8)</f>
        <v>0.97040216083426312</v>
      </c>
      <c r="M38" s="30">
        <f>IF('Snowmaking pumping_Mgal'!M38="","-",((('Snowmaking pumping_Mgal'!M38*1000000)/7.48052)/(4.67*43560*640))*304.8)</f>
        <v>0.43713092492950256</v>
      </c>
      <c r="N38" s="30">
        <f>IF('Snowmaking pumping_Mgal'!N38="","-",((('Snowmaking pumping_Mgal'!N38*1000000)/7.48052)/(4.67*43560*640))*304.8)</f>
        <v>0.83472818033173013</v>
      </c>
      <c r="O38" s="31">
        <f>IF('Snowmaking pumping_Mgal'!O38="","-",((('Snowmaking pumping_Mgal'!O38*1000000)/7.48052)/(4.67*43560*640))*304.8)</f>
        <v>0.38472429967113508</v>
      </c>
      <c r="P38" s="40"/>
      <c r="Q38" s="36"/>
      <c r="T38" s="6">
        <v>0</v>
      </c>
      <c r="U38" s="7">
        <f t="shared" si="12"/>
        <v>0</v>
      </c>
    </row>
    <row r="39" spans="1:21" x14ac:dyDescent="0.2">
      <c r="A39" s="38">
        <v>2008</v>
      </c>
      <c r="B39" s="38"/>
      <c r="C39" s="41">
        <v>39505</v>
      </c>
      <c r="D39" s="24">
        <f>IF('Snowmaking pumping_Mgal'!D39="","-",((('Snowmaking pumping_Mgal'!D39*1000000)/7.48052)/(4.67*43560*640))*304.8)</f>
        <v>0</v>
      </c>
      <c r="E39" s="25">
        <f>IF('Snowmaking pumping_Mgal'!E39="","-",((('Snowmaking pumping_Mgal'!E39*1000000)/7.48052)/(4.67*43560*640))*304.8)</f>
        <v>16.587247246618276</v>
      </c>
      <c r="F39" s="25">
        <f>IF('Snowmaking pumping_Mgal'!F39="","-",((('Snowmaking pumping_Mgal'!F39*1000000)/7.48052)/(4.67*43560*640))*304.8)</f>
        <v>35.052296068325411</v>
      </c>
      <c r="G39" s="25">
        <f>IF('Snowmaking pumping_Mgal'!G39="","-",((('Snowmaking pumping_Mgal'!G39*1000000)/7.48052)/(4.67*43560*640))*304.8)</f>
        <v>27.228122838788487</v>
      </c>
      <c r="H39" s="25">
        <f>IF('Snowmaking pumping_Mgal'!H39="","-",((('Snowmaking pumping_Mgal'!H39*1000000)/7.48052)/(4.67*43560*640))*304.8)</f>
        <v>1.9403949609251567</v>
      </c>
      <c r="I39" s="25" t="str">
        <f>IF('Snowmaking pumping_Mgal'!I39="","-",((('Snowmaking pumping_Mgal'!I39*1000000)/7.48052)/(4.67*43560*640))*304.8)</f>
        <v>-</v>
      </c>
      <c r="J39" s="25" t="str">
        <f>IF('Snowmaking pumping_Mgal'!J39="","-",((('Snowmaking pumping_Mgal'!J39*1000000)/7.48052)/(4.67*43560*640))*304.8)</f>
        <v>-</v>
      </c>
      <c r="K39" s="25" t="str">
        <f>IF('Snowmaking pumping_Mgal'!K39="","-",((('Snowmaking pumping_Mgal'!K39*1000000)/7.48052)/(4.67*43560*640))*304.8)</f>
        <v>-</v>
      </c>
      <c r="L39" s="25" t="str">
        <f>IF('Snowmaking pumping_Mgal'!L39="","-",((('Snowmaking pumping_Mgal'!L39*1000000)/7.48052)/(4.67*43560*640))*304.8)</f>
        <v>-</v>
      </c>
      <c r="M39" s="25" t="str">
        <f>IF('Snowmaking pumping_Mgal'!M39="","-",((('Snowmaking pumping_Mgal'!M39*1000000)/7.48052)/(4.67*43560*640))*304.8)</f>
        <v>-</v>
      </c>
      <c r="N39" s="25" t="str">
        <f>IF('Snowmaking pumping_Mgal'!N39="","-",((('Snowmaking pumping_Mgal'!N39*1000000)/7.48052)/(4.67*43560*640))*304.8)</f>
        <v>-</v>
      </c>
      <c r="O39" s="26" t="str">
        <f>IF('Snowmaking pumping_Mgal'!O39="","-",((('Snowmaking pumping_Mgal'!O39*1000000)/7.48052)/(4.67*43560*640))*304.8)</f>
        <v>-</v>
      </c>
      <c r="P39" s="39">
        <f t="shared" ref="P39" si="13">SUM(E39:I39)</f>
        <v>80.808061114657335</v>
      </c>
      <c r="Q39" s="36"/>
      <c r="T39" s="6">
        <v>0</v>
      </c>
      <c r="U39" s="7">
        <f t="shared" si="12"/>
        <v>0</v>
      </c>
    </row>
    <row r="40" spans="1:21" x14ac:dyDescent="0.2">
      <c r="A40" s="38"/>
      <c r="B40" s="38"/>
      <c r="C40" s="38"/>
      <c r="D40" s="27">
        <f>IF('Snowmaking pumping_Mgal'!D40="","-",((('Snowmaking pumping_Mgal'!D40*1000000)/7.48052)/(4.67*43560*640))*304.8)</f>
        <v>0</v>
      </c>
      <c r="E40" s="21">
        <f>IF('Snowmaking pumping_Mgal'!E40="","-",((('Snowmaking pumping_Mgal'!E40*1000000)/7.48052)/(4.67*43560*640))*304.8)</f>
        <v>25.131244413272597</v>
      </c>
      <c r="F40" s="21">
        <f>IF('Snowmaking pumping_Mgal'!F40="","-",((('Snowmaking pumping_Mgal'!F40*1000000)/7.48052)/(4.67*43560*640))*304.8)</f>
        <v>41.311634651954947</v>
      </c>
      <c r="G40" s="21">
        <f>IF('Snowmaking pumping_Mgal'!G40="","-",((('Snowmaking pumping_Mgal'!G40*1000000)/7.48052)/(4.67*43560*640))*304.8)</f>
        <v>32.548560634873603</v>
      </c>
      <c r="H40" s="21">
        <f>IF('Snowmaking pumping_Mgal'!H40="","-",((('Snowmaking pumping_Mgal'!H40*1000000)/7.48052)/(4.67*43560*640))*304.8)</f>
        <v>2.5976255122062586</v>
      </c>
      <c r="I40" s="21">
        <f>IF('Snowmaking pumping_Mgal'!I40="","-",((('Snowmaking pumping_Mgal'!I40*1000000)/7.48052)/(4.67*43560*640))*304.8)</f>
        <v>0.44128337014588237</v>
      </c>
      <c r="J40" s="21">
        <f>IF('Snowmaking pumping_Mgal'!J40="","-",((('Snowmaking pumping_Mgal'!J40*1000000)/7.48052)/(4.67*43560*640))*304.8)</f>
        <v>0</v>
      </c>
      <c r="K40" s="21">
        <f>IF('Snowmaking pumping_Mgal'!K40="","-",((('Snowmaking pumping_Mgal'!K40*1000000)/7.48052)/(4.67*43560*640))*304.8)</f>
        <v>0</v>
      </c>
      <c r="L40" s="21">
        <f>IF('Snowmaking pumping_Mgal'!L40="","-",((('Snowmaking pumping_Mgal'!L40*1000000)/7.48052)/(4.67*43560*640))*304.8)</f>
        <v>2.9418891343058826</v>
      </c>
      <c r="M40" s="21">
        <f>IF('Snowmaking pumping_Mgal'!M40="","-",((('Snowmaking pumping_Mgal'!M40*1000000)/7.48052)/(4.67*43560*640))*304.8)</f>
        <v>0</v>
      </c>
      <c r="N40" s="21">
        <f>IF('Snowmaking pumping_Mgal'!N40="","-",((('Snowmaking pumping_Mgal'!N40*1000000)/7.48052)/(4.67*43560*640))*304.8)</f>
        <v>0.26006299947264011</v>
      </c>
      <c r="O40" s="28">
        <f>IF('Snowmaking pumping_Mgal'!O40="","-",((('Snowmaking pumping_Mgal'!O40*1000000)/7.48052)/(4.67*43560*640))*304.8)</f>
        <v>0</v>
      </c>
      <c r="P40" s="40"/>
      <c r="Q40" s="36"/>
      <c r="T40" s="6"/>
      <c r="U40" s="7"/>
    </row>
    <row r="41" spans="1:21" x14ac:dyDescent="0.2">
      <c r="A41" s="38"/>
      <c r="B41" s="38"/>
      <c r="C41" s="38"/>
      <c r="D41" s="29">
        <f>IF('Snowmaking pumping_Mgal'!D41="","-",((('Snowmaking pumping_Mgal'!D41*1000000)/7.48052)/(4.67*43560*640))*304.8)</f>
        <v>0.13989621734412019</v>
      </c>
      <c r="E41" s="30" t="str">
        <f>IF('Snowmaking pumping_Mgal'!E41="","-",((('Snowmaking pumping_Mgal'!E41*1000000)/7.48052)/(4.67*43560*640))*304.8)</f>
        <v>-</v>
      </c>
      <c r="F41" s="30" t="str">
        <f>IF('Snowmaking pumping_Mgal'!F41="","-",((('Snowmaking pumping_Mgal'!F41*1000000)/7.48052)/(4.67*43560*640))*304.8)</f>
        <v>-</v>
      </c>
      <c r="G41" s="30" t="str">
        <f>IF('Snowmaking pumping_Mgal'!G41="","-",((('Snowmaking pumping_Mgal'!G41*1000000)/7.48052)/(4.67*43560*640))*304.8)</f>
        <v>-</v>
      </c>
      <c r="H41" s="30" t="str">
        <f>IF('Snowmaking pumping_Mgal'!H41="","-",((('Snowmaking pumping_Mgal'!H41*1000000)/7.48052)/(4.67*43560*640))*304.8)</f>
        <v>-</v>
      </c>
      <c r="I41" s="30" t="str">
        <f>IF('Snowmaking pumping_Mgal'!I41="","-",((('Snowmaking pumping_Mgal'!I41*1000000)/7.48052)/(4.67*43560*640))*304.8)</f>
        <v>-</v>
      </c>
      <c r="J41" s="30">
        <f>IF('Snowmaking pumping_Mgal'!J41="","-",((('Snowmaking pumping_Mgal'!J41*1000000)/7.48052)/(4.67*43560*640))*304.8)</f>
        <v>0.38494932289321659</v>
      </c>
      <c r="K41" s="30">
        <f>IF('Snowmaking pumping_Mgal'!K41="","-",((('Snowmaking pumping_Mgal'!K41*1000000)/7.48052)/(4.67*43560*640))*304.8)</f>
        <v>0.4491075433754193</v>
      </c>
      <c r="L41" s="30">
        <f>IF('Snowmaking pumping_Mgal'!L41="","-",((('Snowmaking pumping_Mgal'!L41*1000000)/7.48052)/(4.67*43560*640))*304.8)</f>
        <v>0.11485886300960201</v>
      </c>
      <c r="M41" s="30">
        <f>IF('Snowmaking pumping_Mgal'!M41="","-",((('Snowmaking pumping_Mgal'!M41*1000000)/7.48052)/(4.67*43560*640))*304.8)</f>
        <v>0.10797359056760952</v>
      </c>
      <c r="N41" s="30">
        <f>IF('Snowmaking pumping_Mgal'!N41="","-",((('Snowmaking pumping_Mgal'!N41*1000000)/7.48052)/(4.67*43560*640))*304.8)</f>
        <v>0.31359286303983991</v>
      </c>
      <c r="O41" s="31">
        <f>IF('Snowmaking pumping_Mgal'!O41="","-",((('Snowmaking pumping_Mgal'!O41*1000000)/7.48052)/(4.67*43560*640))*304.8)</f>
        <v>0.33456164729499882</v>
      </c>
      <c r="P41" s="40"/>
      <c r="Q41" s="36"/>
      <c r="T41" s="6">
        <v>2095000</v>
      </c>
      <c r="U41" s="7">
        <f t="shared" si="12"/>
        <v>2.0950000000000002</v>
      </c>
    </row>
    <row r="42" spans="1:21" x14ac:dyDescent="0.2">
      <c r="A42" s="38">
        <v>2009</v>
      </c>
      <c r="B42" s="41">
        <v>39753</v>
      </c>
      <c r="C42" s="41">
        <v>39877</v>
      </c>
      <c r="D42" s="24">
        <f>IF('Snowmaking pumping_Mgal'!D42="","-",((('Snowmaking pumping_Mgal'!D42*1000000)/7.48052)/(4.67*43560*640))*304.8)</f>
        <v>0</v>
      </c>
      <c r="E42" s="25">
        <f>IF('Snowmaking pumping_Mgal'!E42="","-",((('Snowmaking pumping_Mgal'!E42*1000000)/7.48052)/(4.67*43560*640))*304.8)</f>
        <v>20.342850396795995</v>
      </c>
      <c r="F42" s="25">
        <f>IF('Snowmaking pumping_Mgal'!F42="","-",((('Snowmaking pumping_Mgal'!F42*1000000)/7.48052)/(4.67*43560*640))*304.8)</f>
        <v>34.739329139143933</v>
      </c>
      <c r="G42" s="25">
        <f>IF('Snowmaking pumping_Mgal'!G42="","-",((('Snowmaking pumping_Mgal'!G42*1000000)/7.48052)/(4.67*43560*640))*304.8)</f>
        <v>24.098453546973722</v>
      </c>
      <c r="H42" s="25">
        <f>IF('Snowmaking pumping_Mgal'!H42="","-",((('Snowmaking pumping_Mgal'!H42*1000000)/7.48052)/(4.67*43560*640))*304.8)</f>
        <v>3.25485606348736</v>
      </c>
      <c r="I42" s="25">
        <f>IF('Snowmaking pumping_Mgal'!I42="","-",((('Snowmaking pumping_Mgal'!I42*1000000)/7.48052)/(4.67*43560*640))*304.8)</f>
        <v>0.68852724419924916</v>
      </c>
      <c r="J42" s="25" t="str">
        <f>IF('Snowmaking pumping_Mgal'!J42="","-",((('Snowmaking pumping_Mgal'!J42*1000000)/7.48052)/(4.67*43560*640))*304.8)</f>
        <v>-</v>
      </c>
      <c r="K42" s="25" t="str">
        <f>IF('Snowmaking pumping_Mgal'!K42="","-",((('Snowmaking pumping_Mgal'!K42*1000000)/7.48052)/(4.67*43560*640))*304.8)</f>
        <v>-</v>
      </c>
      <c r="L42" s="25" t="str">
        <f>IF('Snowmaking pumping_Mgal'!L42="","-",((('Snowmaking pumping_Mgal'!L42*1000000)/7.48052)/(4.67*43560*640))*304.8)</f>
        <v>-</v>
      </c>
      <c r="M42" s="25" t="str">
        <f>IF('Snowmaking pumping_Mgal'!M42="","-",((('Snowmaking pumping_Mgal'!M42*1000000)/7.48052)/(4.67*43560*640))*304.8)</f>
        <v>-</v>
      </c>
      <c r="N42" s="25" t="str">
        <f>IF('Snowmaking pumping_Mgal'!N42="","-",((('Snowmaking pumping_Mgal'!N42*1000000)/7.48052)/(4.67*43560*640))*304.8)</f>
        <v>-</v>
      </c>
      <c r="O42" s="26" t="str">
        <f>IF('Snowmaking pumping_Mgal'!O42="","-",((('Snowmaking pumping_Mgal'!O42*1000000)/7.48052)/(4.67*43560*640))*304.8)</f>
        <v>-</v>
      </c>
      <c r="P42" s="39">
        <f t="shared" ref="P42" si="14">SUM(E42:I42)</f>
        <v>83.124016390600275</v>
      </c>
      <c r="Q42" s="36"/>
      <c r="T42" s="6">
        <v>3100654</v>
      </c>
      <c r="U42" s="7">
        <f t="shared" si="12"/>
        <v>3.100654</v>
      </c>
    </row>
    <row r="43" spans="1:21" x14ac:dyDescent="0.2">
      <c r="A43" s="38"/>
      <c r="B43" s="38"/>
      <c r="C43" s="38"/>
      <c r="D43" s="27" t="e">
        <f>IF('Snowmaking pumping_Mgal'!D43="","-",((('Snowmaking pumping_Mgal'!D43*1000000)/7.48052)/(4.67*43560*640))*304.8)</f>
        <v>#VALUE!</v>
      </c>
      <c r="E43" s="21">
        <f>IF('Snowmaking pumping_Mgal'!E43="","-",((('Snowmaking pumping_Mgal'!E43*1000000)/7.48052)/(4.67*43560*640))*304.8)</f>
        <v>21.375641263094867</v>
      </c>
      <c r="F43" s="21">
        <f>IF('Snowmaking pumping_Mgal'!F43="","-",((('Snowmaking pumping_Mgal'!F43*1000000)/7.48052)/(4.67*43560*640))*304.8)</f>
        <v>39.433833076866094</v>
      </c>
      <c r="G43" s="21">
        <f>IF('Snowmaking pumping_Mgal'!G43="","-",((('Snowmaking pumping_Mgal'!G43*1000000)/7.48052)/(4.67*43560*640))*304.8)</f>
        <v>16.39946708910939</v>
      </c>
      <c r="H43" s="21">
        <f>IF('Snowmaking pumping_Mgal'!H43="","-",((('Snowmaking pumping_Mgal'!H43*1000000)/7.48052)/(4.67*43560*640))*304.8)</f>
        <v>0.68852724419924916</v>
      </c>
      <c r="I43" s="21">
        <f>IF('Snowmaking pumping_Mgal'!I43="","-",((('Snowmaking pumping_Mgal'!I43*1000000)/7.48052)/(4.67*43560*640))*304.8)</f>
        <v>13.83313826982128</v>
      </c>
      <c r="J43" s="21">
        <f>IF('Snowmaking pumping_Mgal'!J43="","-",((('Snowmaking pumping_Mgal'!J43*1000000)/7.48052)/(4.67*43560*640))*304.8)</f>
        <v>1.239924805312185</v>
      </c>
      <c r="K43" s="21">
        <f>IF('Snowmaking pumping_Mgal'!K43="","-",((('Snowmaking pumping_Mgal'!K43*1000000)/7.48052)/(4.67*43560*640))*304.8)</f>
        <v>2.0055659806568924</v>
      </c>
      <c r="L43" s="21">
        <f>IF('Snowmaking pumping_Mgal'!L43="","-",((('Snowmaking pumping_Mgal'!L43*1000000)/7.48052)/(4.67*43560*640))*304.8)</f>
        <v>5.0207536432478639</v>
      </c>
      <c r="M43" s="21">
        <f>IF('Snowmaking pumping_Mgal'!M43="","-",((('Snowmaking pumping_Mgal'!M43*1000000)/7.48052)/(4.67*43560*640))*304.8)</f>
        <v>5.8726169444081879</v>
      </c>
      <c r="N43" s="21">
        <f>IF('Snowmaking pumping_Mgal'!N43="","-",((('Snowmaking pumping_Mgal'!N43*1000000)/7.48052)/(4.67*43560*640))*304.8)</f>
        <v>1.1015963137064011</v>
      </c>
      <c r="O43" s="28">
        <f>IF('Snowmaking pumping_Mgal'!O43="","-",((('Snowmaking pumping_Mgal'!O43*1000000)/7.48052)/(4.67*43560*640))*304.8)</f>
        <v>2.6613455789876197E-2</v>
      </c>
      <c r="P43" s="40"/>
      <c r="Q43" s="36"/>
      <c r="T43" s="6"/>
      <c r="U43" s="7"/>
    </row>
    <row r="44" spans="1:21" x14ac:dyDescent="0.2">
      <c r="A44" s="38"/>
      <c r="B44" s="38"/>
      <c r="C44" s="38"/>
      <c r="D44" s="29">
        <f>IF('Snowmaking pumping_Mgal'!D44="","-",((('Snowmaking pumping_Mgal'!D44*1000000)/7.48052)/(4.67*43560*640))*304.8)</f>
        <v>7.57379968619174E-2</v>
      </c>
      <c r="E44" s="30" t="str">
        <f>IF('Snowmaking pumping_Mgal'!E44="","-",((('Snowmaking pumping_Mgal'!E44*1000000)/7.48052)/(4.67*43560*640))*304.8)</f>
        <v>-</v>
      </c>
      <c r="F44" s="30" t="str">
        <f>IF('Snowmaking pumping_Mgal'!F44="","-",((('Snowmaking pumping_Mgal'!F44*1000000)/7.48052)/(4.67*43560*640))*304.8)</f>
        <v>-</v>
      </c>
      <c r="G44" s="30" t="str">
        <f>IF('Snowmaking pumping_Mgal'!G44="","-",((('Snowmaking pumping_Mgal'!G44*1000000)/7.48052)/(4.67*43560*640))*304.8)</f>
        <v>-</v>
      </c>
      <c r="H44" s="30" t="str">
        <f>IF('Snowmaking pumping_Mgal'!H44="","-",((('Snowmaking pumping_Mgal'!H44*1000000)/7.48052)/(4.67*43560*640))*304.8)</f>
        <v>-</v>
      </c>
      <c r="I44" s="30" t="str">
        <f>IF('Snowmaking pumping_Mgal'!I44="","-",((('Snowmaking pumping_Mgal'!I44*1000000)/7.48052)/(4.67*43560*640))*304.8)</f>
        <v>-</v>
      </c>
      <c r="J44" s="30">
        <f>IF('Snowmaking pumping_Mgal'!J44="","-",((('Snowmaking pumping_Mgal'!J44*1000000)/7.48052)/(4.67*43560*640))*304.8)</f>
        <v>0.13050720946867586</v>
      </c>
      <c r="K44" s="30">
        <f>IF('Snowmaking pumping_Mgal'!K44="","-",((('Snowmaking pumping_Mgal'!K44*1000000)/7.48052)/(4.67*43560*640))*304.8)</f>
        <v>0.2340992630277447</v>
      </c>
      <c r="L44" s="30">
        <f>IF('Snowmaking pumping_Mgal'!L44="","-",((('Snowmaking pumping_Mgal'!L44*1000000)/7.48052)/(4.67*43560*640))*304.8)</f>
        <v>0.29356297957222532</v>
      </c>
      <c r="M44" s="30">
        <f>IF('Snowmaking pumping_Mgal'!M44="","-",((('Snowmaking pumping_Mgal'!M44*1000000)/7.48052)/(4.67*43560*640))*304.8)</f>
        <v>8.0119533870458073E-2</v>
      </c>
      <c r="N44" s="30">
        <f>IF('Snowmaking pumping_Mgal'!N44="","-",((('Snowmaking pumping_Mgal'!N44*1000000)/7.48052)/(4.67*43560*640))*304.8)</f>
        <v>0.32110406934019525</v>
      </c>
      <c r="O44" s="31">
        <f>IF('Snowmaking pumping_Mgal'!O44="","-",((('Snowmaking pumping_Mgal'!O44*1000000)/7.48052)/(4.67*43560*640))*304.8)</f>
        <v>0.33988208509108392</v>
      </c>
      <c r="P44" s="40"/>
      <c r="Q44" s="36"/>
      <c r="T44" s="6">
        <v>1396732</v>
      </c>
      <c r="U44" s="7">
        <f t="shared" si="12"/>
        <v>1.3967320000000001</v>
      </c>
    </row>
    <row r="45" spans="1:21" x14ac:dyDescent="0.2">
      <c r="A45" s="38">
        <v>2010</v>
      </c>
      <c r="B45" s="41">
        <v>40120</v>
      </c>
      <c r="C45" s="41">
        <v>40221</v>
      </c>
      <c r="D45" s="24" t="str">
        <f>IF('Snowmaking pumping_Mgal'!D45="","-",((('Snowmaking pumping_Mgal'!D45*1000000)/7.48052)/(4.67*43560*640))*304.8)</f>
        <v>-</v>
      </c>
      <c r="E45" s="25">
        <f>IF('Snowmaking pumping_Mgal'!E45="","-",((('Snowmaking pumping_Mgal'!E45*1000000)/7.48052)/(4.67*43560*640))*304.8)</f>
        <v>14.396478742347936</v>
      </c>
      <c r="F45" s="25">
        <f>IF('Snowmaking pumping_Mgal'!F45="","-",((('Snowmaking pumping_Mgal'!F45*1000000)/7.48052)/(4.67*43560*640))*304.8)</f>
        <v>36.6171307142328</v>
      </c>
      <c r="G45" s="25">
        <f>IF('Snowmaking pumping_Mgal'!G45="","-",((('Snowmaking pumping_Mgal'!G45*1000000)/7.48052)/(4.67*43560*640))*304.8)</f>
        <v>20.655817325977473</v>
      </c>
      <c r="H45" s="25">
        <f>IF('Snowmaking pumping_Mgal'!H45="","-",((('Snowmaking pumping_Mgal'!H45*1000000)/7.48052)/(4.67*43560*640))*304.8)</f>
        <v>6.5723055128110142</v>
      </c>
      <c r="I45" s="25">
        <f>IF('Snowmaking pumping_Mgal'!I45="","-",((('Snowmaking pumping_Mgal'!I45*1000000)/7.48052)/(4.67*43560*640))*304.8)</f>
        <v>0</v>
      </c>
      <c r="J45" s="25" t="str">
        <f>IF('Snowmaking pumping_Mgal'!J45="","-",((('Snowmaking pumping_Mgal'!J45*1000000)/7.48052)/(4.67*43560*640))*304.8)</f>
        <v>-</v>
      </c>
      <c r="K45" s="25" t="str">
        <f>IF('Snowmaking pumping_Mgal'!K45="","-",((('Snowmaking pumping_Mgal'!K45*1000000)/7.48052)/(4.67*43560*640))*304.8)</f>
        <v>-</v>
      </c>
      <c r="L45" s="25" t="str">
        <f>IF('Snowmaking pumping_Mgal'!L45="","-",((('Snowmaking pumping_Mgal'!L45*1000000)/7.48052)/(4.67*43560*640))*304.8)</f>
        <v>-</v>
      </c>
      <c r="M45" s="25">
        <f>IF('Snowmaking pumping_Mgal'!M45="","-",((('Snowmaking pumping_Mgal'!M45*1000000)/7.48052)/(4.67*43560*640))*304.8)</f>
        <v>0.28167023626332921</v>
      </c>
      <c r="N45" s="25" t="str">
        <f>IF('Snowmaking pumping_Mgal'!N45="","-",((('Snowmaking pumping_Mgal'!N45*1000000)/7.48052)/(4.67*43560*640))*304.8)</f>
        <v>-</v>
      </c>
      <c r="O45" s="26" t="str">
        <f>IF('Snowmaking pumping_Mgal'!O45="","-",((('Snowmaking pumping_Mgal'!O45*1000000)/7.48052)/(4.67*43560*640))*304.8)</f>
        <v>-</v>
      </c>
      <c r="P45" s="39">
        <f t="shared" ref="P45" si="15">SUM(E45:I45)</f>
        <v>78.241732295369232</v>
      </c>
      <c r="Q45" s="36" t="s">
        <v>5</v>
      </c>
      <c r="T45" s="6">
        <v>2667145</v>
      </c>
      <c r="U45" s="7">
        <f t="shared" si="12"/>
        <v>2.6671450000000001</v>
      </c>
    </row>
    <row r="46" spans="1:21" x14ac:dyDescent="0.2">
      <c r="A46" s="38"/>
      <c r="B46" s="38"/>
      <c r="C46" s="38"/>
      <c r="D46" s="27" t="str">
        <f>IF('Snowmaking pumping_Mgal'!D46="","-",((('Snowmaking pumping_Mgal'!D46*1000000)/7.48052)/(4.67*43560*640))*304.8)</f>
        <v>-</v>
      </c>
      <c r="E46" s="21">
        <f>IF('Snowmaking pumping_Mgal'!E46="","-",((('Snowmaking pumping_Mgal'!E46*1000000)/7.48052)/(4.67*43560*640))*304.8)</f>
        <v>14.396478742347936</v>
      </c>
      <c r="F46" s="21">
        <f>IF('Snowmaking pumping_Mgal'!F46="","-",((('Snowmaking pumping_Mgal'!F46*1000000)/7.48052)/(4.67*43560*640))*304.8)</f>
        <v>40.05976693522905</v>
      </c>
      <c r="G46" s="21">
        <f>IF('Snowmaking pumping_Mgal'!G46="","-",((('Snowmaking pumping_Mgal'!G46*1000000)/7.48052)/(4.67*43560*640))*304.8)</f>
        <v>25.663288192881105</v>
      </c>
      <c r="H46" s="21">
        <f>IF('Snowmaking pumping_Mgal'!H46="","-",((('Snowmaking pumping_Mgal'!H46*1000000)/7.48052)/(4.67*43560*640))*304.8)</f>
        <v>8.7630740170813528</v>
      </c>
      <c r="I46" s="21">
        <f>IF('Snowmaking pumping_Mgal'!I46="","-",((('Snowmaking pumping_Mgal'!I46*1000000)/7.48052)/(4.67*43560*640))*304.8)</f>
        <v>15.335379529892366</v>
      </c>
      <c r="J46" s="21">
        <f>IF('Snowmaking pumping_Mgal'!J46="","-",((('Snowmaking pumping_Mgal'!J46*1000000)/7.48052)/(4.67*43560*640))*304.8)</f>
        <v>0</v>
      </c>
      <c r="K46" s="21">
        <f>IF('Snowmaking pumping_Mgal'!K46="","-",((('Snowmaking pumping_Mgal'!K46*1000000)/7.48052)/(4.67*43560*640))*304.8)</f>
        <v>0</v>
      </c>
      <c r="L46" s="21">
        <f>IF('Snowmaking pumping_Mgal'!L46="","-",((('Snowmaking pumping_Mgal'!L46*1000000)/7.48052)/(4.67*43560*640))*304.8)</f>
        <v>7.5737996861917409</v>
      </c>
      <c r="M46" s="21">
        <f>IF('Snowmaking pumping_Mgal'!M46="","-",((('Snowmaking pumping_Mgal'!M46*1000000)/7.48052)/(4.67*43560*640))*304.8)</f>
        <v>4.4441303943769714</v>
      </c>
      <c r="N46" s="21">
        <f>IF('Snowmaking pumping_Mgal'!N46="","-",((('Snowmaking pumping_Mgal'!N46*1000000)/7.48052)/(4.67*43560*640))*304.8)</f>
        <v>0</v>
      </c>
      <c r="O46" s="28">
        <f>IF('Snowmaking pumping_Mgal'!O46="","-",((('Snowmaking pumping_Mgal'!O46*1000000)/7.48052)/(4.67*43560*640))*304.8)</f>
        <v>0</v>
      </c>
      <c r="P46" s="40"/>
      <c r="Q46" s="36"/>
      <c r="T46" s="6"/>
      <c r="U46" s="7"/>
    </row>
    <row r="47" spans="1:21" x14ac:dyDescent="0.2">
      <c r="A47" s="38"/>
      <c r="B47" s="38"/>
      <c r="C47" s="38"/>
      <c r="D47" s="29" t="str">
        <f>IF('Snowmaking pumping_Mgal'!D47="","-",((('Snowmaking pumping_Mgal'!D47*1000000)/7.48052)/(4.67*43560*640))*304.8)</f>
        <v>-</v>
      </c>
      <c r="E47" s="30" t="str">
        <f>IF('Snowmaking pumping_Mgal'!E47="","-",((('Snowmaking pumping_Mgal'!E47*1000000)/7.48052)/(4.67*43560*640))*304.8)</f>
        <v>-</v>
      </c>
      <c r="F47" s="30" t="str">
        <f>IF('Snowmaking pumping_Mgal'!F47="","-",((('Snowmaking pumping_Mgal'!F47*1000000)/7.48052)/(4.67*43560*640))*304.8)</f>
        <v>-</v>
      </c>
      <c r="G47" s="30" t="str">
        <f>IF('Snowmaking pumping_Mgal'!G47="","-",((('Snowmaking pumping_Mgal'!G47*1000000)/7.48052)/(4.67*43560*640))*304.8)</f>
        <v>-</v>
      </c>
      <c r="H47" s="30" t="str">
        <f>IF('Snowmaking pumping_Mgal'!H47="","-",((('Snowmaking pumping_Mgal'!H47*1000000)/7.48052)/(4.67*43560*640))*304.8)</f>
        <v>-</v>
      </c>
      <c r="I47" s="30" t="str">
        <f>IF('Snowmaking pumping_Mgal'!I47="","-",((('Snowmaking pumping_Mgal'!I47*1000000)/7.48052)/(4.67*43560*640))*304.8)</f>
        <v>-</v>
      </c>
      <c r="J47" s="30">
        <f>IF('Snowmaking pumping_Mgal'!J47="","-",((('Snowmaking pumping_Mgal'!J47*1000000)/7.48052)/(4.67*43560*640))*304.8)</f>
        <v>2.8167023626332922E-2</v>
      </c>
      <c r="K47" s="30">
        <f>IF('Snowmaking pumping_Mgal'!K47="","-",((('Snowmaking pumping_Mgal'!K47*1000000)/7.48052)/(4.67*43560*640))*304.8)</f>
        <v>0.30655110713325667</v>
      </c>
      <c r="L47" s="30">
        <f>IF('Snowmaking pumping_Mgal'!L47="","-",((('Snowmaking pumping_Mgal'!L47*1000000)/7.48052)/(4.67*43560*640))*304.8)</f>
        <v>6.3219319694658341E-2</v>
      </c>
      <c r="M47" s="30">
        <f>IF('Snowmaking pumping_Mgal'!M47="","-",((('Snowmaking pumping_Mgal'!M47*1000000)/7.48052)/(4.67*43560*640))*304.8)</f>
        <v>0.64386686340505239</v>
      </c>
      <c r="N47" s="30">
        <f>IF('Snowmaking pumping_Mgal'!N47="","-",((('Snowmaking pumping_Mgal'!N47*1000000)/7.48052)/(4.67*43560*640))*304.8)</f>
        <v>0.55858337520309997</v>
      </c>
      <c r="O47" s="31">
        <f>IF('Snowmaking pumping_Mgal'!O47="","-",((('Snowmaking pumping_Mgal'!O47*1000000)/7.48052)/(4.67*43560*640))*304.8)</f>
        <v>0.36523240635478355</v>
      </c>
      <c r="P47" s="40"/>
      <c r="Q47" s="36"/>
      <c r="T47" s="6">
        <v>1229281</v>
      </c>
      <c r="U47" s="7">
        <f t="shared" si="12"/>
        <v>1.2292810000000001</v>
      </c>
    </row>
    <row r="48" spans="1:21" x14ac:dyDescent="0.2">
      <c r="A48" s="38">
        <v>2011</v>
      </c>
      <c r="B48" s="41">
        <v>40483</v>
      </c>
      <c r="C48" s="41">
        <v>40586</v>
      </c>
      <c r="D48" s="24">
        <f>IF('Snowmaking pumping_Mgal'!D48="","-",((('Snowmaking pumping_Mgal'!D48*1000000)/7.48052)/(4.67*43560*640))*304.8)</f>
        <v>2.8167023626332921</v>
      </c>
      <c r="E48" s="25">
        <f>IF('Snowmaking pumping_Mgal'!E48="","-",((('Snowmaking pumping_Mgal'!E48*1000000)/7.48052)/(4.67*43560*640))*304.8)</f>
        <v>13.363687876049061</v>
      </c>
      <c r="F48" s="25">
        <f>IF('Snowmaking pumping_Mgal'!F48="","-",((('Snowmaking pumping_Mgal'!F48*1000000)/7.48052)/(4.67*43560*640))*304.8)</f>
        <v>41.311634651954947</v>
      </c>
      <c r="G48" s="25">
        <f>IF('Snowmaking pumping_Mgal'!G48="","-",((('Snowmaking pumping_Mgal'!G48*1000000)/7.48052)/(4.67*43560*640))*304.8)</f>
        <v>26.289222051244057</v>
      </c>
      <c r="H48" s="25">
        <f>IF('Snowmaking pumping_Mgal'!H48="","-",((('Snowmaking pumping_Mgal'!H48*1000000)/7.48052)/(4.67*43560*640))*304.8)</f>
        <v>1.3144611025622031</v>
      </c>
      <c r="I48" s="25">
        <f>IF('Snowmaking pumping_Mgal'!I48="","-",((('Snowmaking pumping_Mgal'!I48*1000000)/7.48052)/(4.67*43560*640))*304.8)</f>
        <v>0</v>
      </c>
      <c r="J48" s="25" t="str">
        <f>IF('Snowmaking pumping_Mgal'!J48="","-",((('Snowmaking pumping_Mgal'!J48*1000000)/7.48052)/(4.67*43560*640))*304.8)</f>
        <v>-</v>
      </c>
      <c r="K48" s="25" t="str">
        <f>IF('Snowmaking pumping_Mgal'!K48="","-",((('Snowmaking pumping_Mgal'!K48*1000000)/7.48052)/(4.67*43560*640))*304.8)</f>
        <v>-</v>
      </c>
      <c r="L48" s="25" t="str">
        <f>IF('Snowmaking pumping_Mgal'!L48="","-",((('Snowmaking pumping_Mgal'!L48*1000000)/7.48052)/(4.67*43560*640))*304.8)</f>
        <v>-</v>
      </c>
      <c r="M48" s="25" t="str">
        <f>IF('Snowmaking pumping_Mgal'!M48="","-",((('Snowmaking pumping_Mgal'!M48*1000000)/7.48052)/(4.67*43560*640))*304.8)</f>
        <v>-</v>
      </c>
      <c r="N48" s="25" t="str">
        <f>IF('Snowmaking pumping_Mgal'!N48="","-",((('Snowmaking pumping_Mgal'!N48*1000000)/7.48052)/(4.67*43560*640))*304.8)</f>
        <v>-</v>
      </c>
      <c r="O48" s="26" t="str">
        <f>IF('Snowmaking pumping_Mgal'!O48="","-",((('Snowmaking pumping_Mgal'!O48*1000000)/7.48052)/(4.67*43560*640))*304.8)</f>
        <v>-</v>
      </c>
      <c r="P48" s="39">
        <f t="shared" ref="P48" si="16">SUM(E48:I48)</f>
        <v>82.279005681810276</v>
      </c>
      <c r="Q48" s="36" t="s">
        <v>6</v>
      </c>
      <c r="T48" s="6">
        <v>447314</v>
      </c>
      <c r="U48" s="7">
        <f t="shared" si="12"/>
        <v>0.44731399999999999</v>
      </c>
    </row>
    <row r="49" spans="1:21" x14ac:dyDescent="0.2">
      <c r="A49" s="38"/>
      <c r="B49" s="38"/>
      <c r="C49" s="38"/>
      <c r="D49" s="27">
        <f>IF('Snowmaking pumping_Mgal'!D49="","-",((('Snowmaking pumping_Mgal'!D49*1000000)/7.48052)/(4.67*43560*640))*304.8)</f>
        <v>2.1281751184340427</v>
      </c>
      <c r="E49" s="21">
        <f>IF('Snowmaking pumping_Mgal'!E49="","-",((('Snowmaking pumping_Mgal'!E49*1000000)/7.48052)/(4.67*43560*640))*304.8)</f>
        <v>15.429269608646809</v>
      </c>
      <c r="F49" s="21">
        <f>IF('Snowmaking pumping_Mgal'!F49="","-",((('Snowmaking pumping_Mgal'!F49*1000000)/7.48052)/(4.67*43560*640))*304.8)</f>
        <v>36.304163785051323</v>
      </c>
      <c r="G49" s="21">
        <f>IF('Snowmaking pumping_Mgal'!G49="","-",((('Snowmaking pumping_Mgal'!G49*1000000)/7.48052)/(4.67*43560*640))*304.8)</f>
        <v>19.716916538433047</v>
      </c>
      <c r="H49" s="21">
        <f>IF('Snowmaking pumping_Mgal'!H49="","-",((('Snowmaking pumping_Mgal'!H49*1000000)/7.48052)/(4.67*43560*640))*304.8)</f>
        <v>5.3204377960851073</v>
      </c>
      <c r="I49" s="21">
        <f>IF('Snowmaking pumping_Mgal'!I49="","-",((('Snowmaking pumping_Mgal'!I49*1000000)/7.48052)/(4.67*43560*640))*304.8)</f>
        <v>15.335379529892366</v>
      </c>
      <c r="J49" s="21">
        <f>IF('Snowmaking pumping_Mgal'!J49="","-",((('Snowmaking pumping_Mgal'!J49*1000000)/7.48052)/(4.67*43560*640))*304.8)</f>
        <v>0</v>
      </c>
      <c r="K49" s="21">
        <f>IF('Snowmaking pumping_Mgal'!K49="","-",((('Snowmaking pumping_Mgal'!K49*1000000)/7.48052)/(4.67*43560*640))*304.8)</f>
        <v>0</v>
      </c>
      <c r="L49" s="21">
        <f>IF('Snowmaking pumping_Mgal'!L49="","-",((('Snowmaking pumping_Mgal'!L49*1000000)/7.48052)/(4.67*43560*640))*304.8)</f>
        <v>0</v>
      </c>
      <c r="M49" s="21" t="str">
        <f>IF('Snowmaking pumping_Mgal'!M49="","-",((('Snowmaking pumping_Mgal'!M49*1000000)/7.48052)/(4.67*43560*640))*304.8)</f>
        <v>-</v>
      </c>
      <c r="N49" s="21" t="str">
        <f>IF('Snowmaking pumping_Mgal'!N49="","-",((('Snowmaking pumping_Mgal'!N49*1000000)/7.48052)/(4.67*43560*640))*304.8)</f>
        <v>-</v>
      </c>
      <c r="O49" s="28" t="str">
        <f>IF('Snowmaking pumping_Mgal'!O49="","-",((('Snowmaking pumping_Mgal'!O49*1000000)/7.48052)/(4.67*43560*640))*304.8)</f>
        <v>-</v>
      </c>
      <c r="P49" s="40"/>
      <c r="Q49" s="36"/>
      <c r="T49" s="6"/>
      <c r="U49" s="7"/>
    </row>
    <row r="50" spans="1:21" x14ac:dyDescent="0.2">
      <c r="A50" s="38"/>
      <c r="B50" s="38"/>
      <c r="C50" s="38"/>
      <c r="D50" s="29">
        <f>IF('Snowmaking pumping_Mgal'!D50="","-",((('Snowmaking pumping_Mgal'!D50*1000000)/7.48052)/(4.67*43560*640))*304.8)</f>
        <v>2.0342850396795994E-2</v>
      </c>
      <c r="E50" s="30" t="str">
        <f>IF('Snowmaking pumping_Mgal'!E50="","-",((('Snowmaking pumping_Mgal'!E50*1000000)/7.48052)/(4.67*43560*640))*304.8)</f>
        <v>-</v>
      </c>
      <c r="F50" s="30" t="str">
        <f>IF('Snowmaking pumping_Mgal'!F50="","-",((('Snowmaking pumping_Mgal'!F50*1000000)/7.48052)/(4.67*43560*640))*304.8)</f>
        <v>-</v>
      </c>
      <c r="G50" s="30" t="str">
        <f>IF('Snowmaking pumping_Mgal'!G50="","-",((('Snowmaking pumping_Mgal'!G50*1000000)/7.48052)/(4.67*43560*640))*304.8)</f>
        <v>-</v>
      </c>
      <c r="H50" s="30" t="str">
        <f>IF('Snowmaking pumping_Mgal'!H50="","-",((('Snowmaking pumping_Mgal'!H50*1000000)/7.48052)/(4.67*43560*640))*304.8)</f>
        <v>-</v>
      </c>
      <c r="I50" s="30" t="str">
        <f>IF('Snowmaking pumping_Mgal'!I50="","-",((('Snowmaking pumping_Mgal'!I50*1000000)/7.48052)/(4.67*43560*640))*304.8)</f>
        <v>-</v>
      </c>
      <c r="J50" s="30">
        <f>IF('Snowmaking pumping_Mgal'!J50="","-",((('Snowmaking pumping_Mgal'!J50*1000000)/7.48052)/(4.67*43560*640))*304.8)</f>
        <v>0</v>
      </c>
      <c r="K50" s="30">
        <f>IF('Snowmaking pumping_Mgal'!K50="","-",((('Snowmaking pumping_Mgal'!K50*1000000)/7.48052)/(4.67*43560*640))*304.8)</f>
        <v>0.25882365043308142</v>
      </c>
      <c r="L50" s="30">
        <f>IF('Snowmaking pumping_Mgal'!L50="","-",((('Snowmaking pumping_Mgal'!L50*1000000)/7.48052)/(4.67*43560*640))*304.8)</f>
        <v>0.21719904885194496</v>
      </c>
      <c r="M50" s="30">
        <f>IF('Snowmaking pumping_Mgal'!M50="","-",((('Snowmaking pumping_Mgal'!M50*1000000)/7.48052)/(4.67*43560*640))*304.8)</f>
        <v>0.38494932289321659</v>
      </c>
      <c r="N50" s="30">
        <f>IF('Snowmaking pumping_Mgal'!N50="","-",((('Snowmaking pumping_Mgal'!N50*1000000)/7.48052)/(4.67*43560*640))*304.8)</f>
        <v>0.22158058586048565</v>
      </c>
      <c r="O50" s="31">
        <f>IF('Snowmaking pumping_Mgal'!O50="","-",((('Snowmaking pumping_Mgal'!O50*1000000)/7.48052)/(4.67*43560*640))*304.8)</f>
        <v>8.3562170091454321E-2</v>
      </c>
      <c r="P50" s="40"/>
      <c r="Q50" s="36"/>
      <c r="T50" s="6">
        <v>0</v>
      </c>
      <c r="U50" s="7">
        <f t="shared" si="12"/>
        <v>0</v>
      </c>
    </row>
    <row r="51" spans="1:21" x14ac:dyDescent="0.2">
      <c r="A51" s="38">
        <v>2012</v>
      </c>
      <c r="B51" s="41">
        <v>40850</v>
      </c>
      <c r="C51" s="41">
        <v>40939</v>
      </c>
      <c r="D51" s="24" t="str">
        <f>IF('Snowmaking pumping_Mgal'!D51="","-",((('Snowmaking pumping_Mgal'!D51*1000000)/7.48052)/(4.67*43560*640))*304.8)</f>
        <v>-</v>
      </c>
      <c r="E51" s="25">
        <f>IF('Snowmaking pumping_Mgal'!E51="","-",((('Snowmaking pumping_Mgal'!E51*1000000)/7.48052)/(4.67*43560*640))*304.8)</f>
        <v>6.1967451977932422</v>
      </c>
      <c r="F51" s="25">
        <f>IF('Snowmaking pumping_Mgal'!F51="","-",((('Snowmaking pumping_Mgal'!F51*1000000)/7.48052)/(4.67*43560*640))*304.8)</f>
        <v>35.052296068325411</v>
      </c>
      <c r="G51" s="25">
        <f>IF('Snowmaking pumping_Mgal'!G51="","-",((('Snowmaking pumping_Mgal'!G51*1000000)/7.48052)/(4.67*43560*640))*304.8)</f>
        <v>27.854056697151442</v>
      </c>
      <c r="H51" s="25">
        <f>IF('Snowmaking pumping_Mgal'!H51="","-",((('Snowmaking pumping_Mgal'!H51*1000000)/7.48052)/(4.67*43560*640))*304.8)</f>
        <v>0</v>
      </c>
      <c r="I51" s="25">
        <f>IF('Snowmaking pumping_Mgal'!I51="","-",((('Snowmaking pumping_Mgal'!I51*1000000)/7.48052)/(4.67*43560*640))*304.8)</f>
        <v>0</v>
      </c>
      <c r="J51" s="25" t="str">
        <f>IF('Snowmaking pumping_Mgal'!J51="","-",((('Snowmaking pumping_Mgal'!J51*1000000)/7.48052)/(4.67*43560*640))*304.8)</f>
        <v>-</v>
      </c>
      <c r="K51" s="25" t="str">
        <f>IF('Snowmaking pumping_Mgal'!K51="","-",((('Snowmaking pumping_Mgal'!K51*1000000)/7.48052)/(4.67*43560*640))*304.8)</f>
        <v>-</v>
      </c>
      <c r="L51" s="25" t="str">
        <f>IF('Snowmaking pumping_Mgal'!L51="","-",((('Snowmaking pumping_Mgal'!L51*1000000)/7.48052)/(4.67*43560*640))*304.8)</f>
        <v>-</v>
      </c>
      <c r="M51" s="25" t="str">
        <f>IF('Snowmaking pumping_Mgal'!M51="","-",((('Snowmaking pumping_Mgal'!M51*1000000)/7.48052)/(4.67*43560*640))*304.8)</f>
        <v>-</v>
      </c>
      <c r="N51" s="25" t="str">
        <f>IF('Snowmaking pumping_Mgal'!N51="","-",((('Snowmaking pumping_Mgal'!N51*1000000)/7.48052)/(4.67*43560*640))*304.8)</f>
        <v>-</v>
      </c>
      <c r="O51" s="26" t="str">
        <f>IF('Snowmaking pumping_Mgal'!O51="","-",((('Snowmaking pumping_Mgal'!O51*1000000)/7.48052)/(4.67*43560*640))*304.8)</f>
        <v>-</v>
      </c>
      <c r="P51" s="39">
        <f t="shared" ref="P51" si="17">SUM(E51:I51)</f>
        <v>69.103097963270102</v>
      </c>
      <c r="Q51" s="36" t="s">
        <v>7</v>
      </c>
      <c r="T51" s="6">
        <v>0</v>
      </c>
      <c r="U51" s="7">
        <f t="shared" si="12"/>
        <v>0</v>
      </c>
    </row>
    <row r="52" spans="1:21" x14ac:dyDescent="0.2">
      <c r="A52" s="38"/>
      <c r="B52" s="38"/>
      <c r="C52" s="38"/>
      <c r="D52" s="27" t="str">
        <f>IF('Snowmaking pumping_Mgal'!D52="","-",((('Snowmaking pumping_Mgal'!D52*1000000)/7.48052)/(4.67*43560*640))*304.8)</f>
        <v>-</v>
      </c>
      <c r="E52" s="21">
        <f>IF('Snowmaking pumping_Mgal'!E52="","-",((('Snowmaking pumping_Mgal'!E52*1000000)/7.48052)/(4.67*43560*640))*304.8)</f>
        <v>10.108831812561704</v>
      </c>
      <c r="F52" s="21">
        <f>IF('Snowmaking pumping_Mgal'!F52="","-",((('Snowmaking pumping_Mgal'!F52*1000000)/7.48052)/(4.67*43560*640))*304.8)</f>
        <v>32.235593705692125</v>
      </c>
      <c r="G52" s="21">
        <f>IF('Snowmaking pumping_Mgal'!G52="","-",((('Snowmaking pumping_Mgal'!G52*1000000)/7.48052)/(4.67*43560*640))*304.8)</f>
        <v>18.026895120853069</v>
      </c>
      <c r="H52" s="21">
        <f>IF('Snowmaking pumping_Mgal'!H52="","-",((('Snowmaking pumping_Mgal'!H52*1000000)/7.48052)/(4.67*43560*640))*304.8)</f>
        <v>7.2921294499284111</v>
      </c>
      <c r="I52" s="21">
        <f>IF('Snowmaking pumping_Mgal'!I52="","-",((('Snowmaking pumping_Mgal'!I52*1000000)/7.48052)/(4.67*43560*640))*304.8)</f>
        <v>21.281751184340429</v>
      </c>
      <c r="J52" s="21">
        <f>IF('Snowmaking pumping_Mgal'!J52="","-",((('Snowmaking pumping_Mgal'!J52*1000000)/7.48052)/(4.67*43560*640))*304.8)</f>
        <v>0</v>
      </c>
      <c r="K52" s="21">
        <f>IF('Snowmaking pumping_Mgal'!K52="","-",((('Snowmaking pumping_Mgal'!K52*1000000)/7.48052)/(4.67*43560*640))*304.8)</f>
        <v>0</v>
      </c>
      <c r="L52" s="21" t="str">
        <f>IF('Snowmaking pumping_Mgal'!L52="","-",((('Snowmaking pumping_Mgal'!L52*1000000)/7.48052)/(4.67*43560*640))*304.8)</f>
        <v>-</v>
      </c>
      <c r="M52" s="21" t="str">
        <f>IF('Snowmaking pumping_Mgal'!M52="","-",((('Snowmaking pumping_Mgal'!M52*1000000)/7.48052)/(4.67*43560*640))*304.8)</f>
        <v>-</v>
      </c>
      <c r="N52" s="21" t="str">
        <f>IF('Snowmaking pumping_Mgal'!N52="","-",((('Snowmaking pumping_Mgal'!N52*1000000)/7.48052)/(4.67*43560*640))*304.8)</f>
        <v>-</v>
      </c>
      <c r="O52" s="28" t="str">
        <f>IF('Snowmaking pumping_Mgal'!O52="","-",((('Snowmaking pumping_Mgal'!O52*1000000)/7.48052)/(4.67*43560*640))*304.8)</f>
        <v>-</v>
      </c>
      <c r="P52" s="40"/>
      <c r="Q52" s="36"/>
      <c r="T52" s="6"/>
      <c r="U52" s="7"/>
    </row>
    <row r="53" spans="1:21" x14ac:dyDescent="0.2">
      <c r="A53" s="38"/>
      <c r="B53" s="38"/>
      <c r="C53" s="38"/>
      <c r="D53" s="29">
        <f>IF('Snowmaking pumping_Mgal'!D53="","-",((('Snowmaking pumping_Mgal'!D53*1000000)/7.48052)/(4.67*43560*640))*304.8)</f>
        <v>2.8479990555514399E-2</v>
      </c>
      <c r="E53" s="30" t="str">
        <f>IF('Snowmaking pumping_Mgal'!E53="","-",((('Snowmaking pumping_Mgal'!E53*1000000)/7.48052)/(4.67*43560*640))*304.8)</f>
        <v>-</v>
      </c>
      <c r="F53" s="30" t="str">
        <f>IF('Snowmaking pumping_Mgal'!F53="","-",((('Snowmaking pumping_Mgal'!F53*1000000)/7.48052)/(4.67*43560*640))*304.8)</f>
        <v>-</v>
      </c>
      <c r="G53" s="30" t="str">
        <f>IF('Snowmaking pumping_Mgal'!G53="","-",((('Snowmaking pumping_Mgal'!G53*1000000)/7.48052)/(4.67*43560*640))*304.8)</f>
        <v>-</v>
      </c>
      <c r="H53" s="30" t="str">
        <f>IF('Snowmaking pumping_Mgal'!H53="","-",((('Snowmaking pumping_Mgal'!H53*1000000)/7.48052)/(4.67*43560*640))*304.8)</f>
        <v>-</v>
      </c>
      <c r="I53" s="30" t="str">
        <f>IF('Snowmaking pumping_Mgal'!I53="","-",((('Snowmaking pumping_Mgal'!I53*1000000)/7.48052)/(4.67*43560*640))*304.8)</f>
        <v>-</v>
      </c>
      <c r="J53" s="30">
        <f>IF('Snowmaking pumping_Mgal'!J53="","-",((('Snowmaking pumping_Mgal'!J53*1000000)/7.48052)/(4.67*43560*640))*304.8)</f>
        <v>7.5112063003554457E-3</v>
      </c>
      <c r="K53" s="30">
        <f>IF('Snowmaking pumping_Mgal'!K53="","-",((('Snowmaking pumping_Mgal'!K53*1000000)/7.48052)/(4.67*43560*640))*304.8)</f>
        <v>0.44848160951705635</v>
      </c>
      <c r="L53" s="30">
        <f>IF('Snowmaking pumping_Mgal'!L53="","-",((('Snowmaking pumping_Mgal'!L53*1000000)/7.48052)/(4.67*43560*640))*304.8)</f>
        <v>0.80557687571312153</v>
      </c>
      <c r="M53" s="30">
        <f>IF('Snowmaking pumping_Mgal'!M53="","-",((('Snowmaking pumping_Mgal'!M53*1000000)/7.48052)/(4.67*43560*640))*304.8)</f>
        <v>0.91574123478500136</v>
      </c>
      <c r="N53" s="30">
        <f>IF('Snowmaking pumping_Mgal'!N53="","-",((('Snowmaking pumping_Mgal'!N53*1000000)/7.48052)/(4.67*43560*640))*304.8)</f>
        <v>0.71763316861312654</v>
      </c>
      <c r="O53" s="31">
        <f>IF('Snowmaking pumping_Mgal'!O53="","-",((('Snowmaking pumping_Mgal'!O53*1000000)/7.48052)/(4.67*43560*640))*304.8)</f>
        <v>0.24089064539098276</v>
      </c>
      <c r="P53" s="40"/>
      <c r="Q53" s="36"/>
    </row>
    <row r="54" spans="1:21" x14ac:dyDescent="0.2">
      <c r="A54" s="38">
        <v>2013</v>
      </c>
      <c r="B54" s="41">
        <v>41216</v>
      </c>
      <c r="C54" s="41">
        <v>41319</v>
      </c>
      <c r="D54" s="24" t="str">
        <f>IF('Snowmaking pumping_Mgal'!D54="","-",((('Snowmaking pumping_Mgal'!D54*1000000)/7.48052)/(4.67*43560*640))*304.8)</f>
        <v>-</v>
      </c>
      <c r="E54" s="25">
        <f>IF('Snowmaking pumping_Mgal'!E54="","-",((('Snowmaking pumping_Mgal'!E54*1000000)/7.48052)/(4.67*43560*640))*304.8)</f>
        <v>30.357792130603254</v>
      </c>
      <c r="F54" s="25">
        <f>IF('Snowmaking pumping_Mgal'!F54="","-",((('Snowmaking pumping_Mgal'!F54*1000000)/7.48052)/(4.67*43560*640))*304.8)</f>
        <v>25.663288192881105</v>
      </c>
      <c r="G54" s="25">
        <f>IF('Snowmaking pumping_Mgal'!G54="","-",((('Snowmaking pumping_Mgal'!G54*1000000)/7.48052)/(4.67*43560*640))*304.8)</f>
        <v>23.503816381528917</v>
      </c>
      <c r="H54" s="25">
        <f>IF('Snowmaking pumping_Mgal'!H54="","-",((('Snowmaking pumping_Mgal'!H54*1000000)/7.48052)/(4.67*43560*640))*304.8)</f>
        <v>8.9195574816720917</v>
      </c>
      <c r="I54" s="25">
        <f>IF('Snowmaking pumping_Mgal'!I54="","-",((('Snowmaking pumping_Mgal'!I54*1000000)/7.48052)/(4.67*43560*640))*304.8)</f>
        <v>0</v>
      </c>
      <c r="J54" s="25" t="str">
        <f>IF('Snowmaking pumping_Mgal'!J54="","-",((('Snowmaking pumping_Mgal'!J54*1000000)/7.48052)/(4.67*43560*640))*304.8)</f>
        <v>-</v>
      </c>
      <c r="K54" s="25" t="str">
        <f>IF('Snowmaking pumping_Mgal'!K54="","-",((('Snowmaking pumping_Mgal'!K54*1000000)/7.48052)/(4.67*43560*640))*304.8)</f>
        <v>-</v>
      </c>
      <c r="L54" s="25" t="str">
        <f>IF('Snowmaking pumping_Mgal'!L54="","-",((('Snowmaking pumping_Mgal'!L54*1000000)/7.48052)/(4.67*43560*640))*304.8)</f>
        <v>-</v>
      </c>
      <c r="M54" s="25" t="str">
        <f>IF('Snowmaking pumping_Mgal'!M54="","-",((('Snowmaking pumping_Mgal'!M54*1000000)/7.48052)/(4.67*43560*640))*304.8)</f>
        <v>-</v>
      </c>
      <c r="N54" s="25" t="str">
        <f>IF('Snowmaking pumping_Mgal'!N54="","-",((('Snowmaking pumping_Mgal'!N54*1000000)/7.48052)/(4.67*43560*640))*304.8)</f>
        <v>-</v>
      </c>
      <c r="O54" s="26" t="str">
        <f>IF('Snowmaking pumping_Mgal'!O54="","-",((('Snowmaking pumping_Mgal'!O54*1000000)/7.48052)/(4.67*43560*640))*304.8)</f>
        <v>-</v>
      </c>
      <c r="P54" s="39">
        <f>SUM(E54:I54)</f>
        <v>88.444454186685363</v>
      </c>
      <c r="Q54" s="36" t="s">
        <v>8</v>
      </c>
    </row>
    <row r="55" spans="1:21" x14ac:dyDescent="0.2">
      <c r="A55" s="38"/>
      <c r="B55" s="38"/>
      <c r="C55" s="38"/>
      <c r="D55" s="27" t="str">
        <f>IF('Snowmaking pumping_Mgal'!D55="","-",((('Snowmaking pumping_Mgal'!D55*1000000)/7.48052)/(4.67*43560*640))*304.8)</f>
        <v>-</v>
      </c>
      <c r="E55" s="21">
        <f>IF('Snowmaking pumping_Mgal'!E55="","-",((('Snowmaking pumping_Mgal'!E55*1000000)/7.48052)/(4.67*43560*640))*304.8)</f>
        <v>25.663288192881105</v>
      </c>
      <c r="F55" s="21">
        <f>IF('Snowmaking pumping_Mgal'!F55="","-",((('Snowmaking pumping_Mgal'!F55*1000000)/7.48052)/(4.67*43560*640))*304.8)</f>
        <v>39.746800006047572</v>
      </c>
      <c r="G55" s="21">
        <f>IF('Snowmaking pumping_Mgal'!G55="","-",((('Snowmaking pumping_Mgal'!G55*1000000)/7.48052)/(4.67*43560*640))*304.8)</f>
        <v>15.961313388255322</v>
      </c>
      <c r="H55" s="21">
        <f>IF('Snowmaking pumping_Mgal'!H55="","-",((('Snowmaking pumping_Mgal'!H55*1000000)/7.48052)/(4.67*43560*640))*304.8)</f>
        <v>4.6945039377221534</v>
      </c>
      <c r="I55" s="21">
        <f>IF('Snowmaking pumping_Mgal'!I55="","-",((('Snowmaking pumping_Mgal'!I55*1000000)/7.48052)/(4.67*43560*640))*304.8)</f>
        <v>2.9731858272240306</v>
      </c>
      <c r="J55" s="21">
        <f>IF('Snowmaking pumping_Mgal'!J55="","-",((('Snowmaking pumping_Mgal'!J55*1000000)/7.48052)/(4.67*43560*640))*304.8)</f>
        <v>14.339451971249067</v>
      </c>
      <c r="K55" s="21">
        <f>IF('Snowmaking pumping_Mgal'!K55="","-",((('Snowmaking pumping_Mgal'!K55*1000000)/7.48052)/(4.67*43560*640))*304.8)</f>
        <v>10.78951630467644</v>
      </c>
      <c r="L55" s="21">
        <f>IF('Snowmaking pumping_Mgal'!L55="","-",((('Snowmaking pumping_Mgal'!L55*1000000)/7.48052)/(4.67*43560*640))*304.8)</f>
        <v>4.5316616110643064</v>
      </c>
      <c r="M55" s="21">
        <f>IF('Snowmaking pumping_Mgal'!M55="","-",((('Snowmaking pumping_Mgal'!M55*1000000)/7.48052)/(4.67*43560*640))*304.8)</f>
        <v>4.7724154899072362</v>
      </c>
      <c r="N55" s="21">
        <f>IF('Snowmaking pumping_Mgal'!N55="","-",((('Snowmaking pumping_Mgal'!N55*1000000)/7.48052)/(4.67*43560*640))*304.8)</f>
        <v>0.73919064366207587</v>
      </c>
      <c r="O55" s="28">
        <f>IF('Snowmaking pumping_Mgal'!O55="","-",((('Snowmaking pumping_Mgal'!O55*1000000)/7.48052)/(4.67*43560*640))*304.8)</f>
        <v>1.7435857075093852</v>
      </c>
      <c r="P55" s="40"/>
      <c r="Q55" s="36"/>
    </row>
    <row r="56" spans="1:21" x14ac:dyDescent="0.2">
      <c r="A56" s="38"/>
      <c r="B56" s="38"/>
      <c r="C56" s="38"/>
      <c r="D56" s="29">
        <f>IF('Snowmaking pumping_Mgal'!D56="","-",((('Snowmaking pumping_Mgal'!D56*1000000)/7.48052)/(4.67*43560*640))*304.8)</f>
        <v>0</v>
      </c>
      <c r="E56" s="30" t="str">
        <f>IF('Snowmaking pumping_Mgal'!E56="","-",((('Snowmaking pumping_Mgal'!E56*1000000)/7.48052)/(4.67*43560*640))*304.8)</f>
        <v>-</v>
      </c>
      <c r="F56" s="30" t="str">
        <f>IF('Snowmaking pumping_Mgal'!F56="","-",((('Snowmaking pumping_Mgal'!F56*1000000)/7.48052)/(4.67*43560*640))*304.8)</f>
        <v>-</v>
      </c>
      <c r="G56" s="30" t="str">
        <f>IF('Snowmaking pumping_Mgal'!G56="","-",((('Snowmaking pumping_Mgal'!G56*1000000)/7.48052)/(4.67*43560*640))*304.8)</f>
        <v>-</v>
      </c>
      <c r="H56" s="30" t="str">
        <f>IF('Snowmaking pumping_Mgal'!H56="","-",((('Snowmaking pumping_Mgal'!H56*1000000)/7.48052)/(4.67*43560*640))*304.8)</f>
        <v>-</v>
      </c>
      <c r="I56" s="30" t="str">
        <f>IF('Snowmaking pumping_Mgal'!I56="","-",((('Snowmaking pumping_Mgal'!I56*1000000)/7.48052)/(4.67*43560*640))*304.8)</f>
        <v>-</v>
      </c>
      <c r="J56" s="30">
        <f>IF('Snowmaking pumping_Mgal'!J56="","-",((('Snowmaking pumping_Mgal'!J56*1000000)/7.48052)/(4.67*43560*640))*304.8)</f>
        <v>0.22095465200212269</v>
      </c>
      <c r="K56" s="30">
        <f>IF('Snowmaking pumping_Mgal'!K56="","-",((('Snowmaking pumping_Mgal'!K56*1000000)/7.48052)/(4.67*43560*640))*304.8)</f>
        <v>0.56772200953519913</v>
      </c>
      <c r="L56" s="30">
        <f>IF('Snowmaking pumping_Mgal'!L56="","-",((('Snowmaking pumping_Mgal'!L56*1000000)/7.48052)/(4.67*43560*640))*304.8)</f>
        <v>0.12205710238077599</v>
      </c>
      <c r="M56" s="30">
        <f>IF('Snowmaking pumping_Mgal'!M56="","-",((('Snowmaking pumping_Mgal'!M56*1000000)/7.48052)/(4.67*43560*640))*304.8)</f>
        <v>0.28980737642204762</v>
      </c>
      <c r="N56" s="30">
        <f>IF('Snowmaking pumping_Mgal'!N56="","-",((('Snowmaking pumping_Mgal'!N56*1000000)/7.48052)/(4.67*43560*640))*304.8)</f>
        <v>0.45880951818004512</v>
      </c>
      <c r="O56" s="31">
        <f>IF('Snowmaking pumping_Mgal'!O56="","-",((('Snowmaking pumping_Mgal'!O56*1000000)/7.48052)/(4.67*43560*640))*304.8)</f>
        <v>0.1233089700975019</v>
      </c>
      <c r="P56" s="40"/>
      <c r="Q56" s="36"/>
    </row>
    <row r="57" spans="1:21" x14ac:dyDescent="0.2">
      <c r="A57" s="38">
        <v>2014</v>
      </c>
      <c r="B57" s="41">
        <v>41592</v>
      </c>
      <c r="C57" s="41">
        <v>41684</v>
      </c>
      <c r="D57" s="24" t="str">
        <f>IF('Snowmaking pumping_Mgal'!D57="","-",((('Snowmaking pumping_Mgal'!D57*1000000)/7.48052)/(4.67*43560*640))*304.8)</f>
        <v>-</v>
      </c>
      <c r="E57" s="25">
        <f>IF('Snowmaking pumping_Mgal'!E57="","-",((('Snowmaking pumping_Mgal'!E57*1000000)/7.48052)/(4.67*43560*640))*304.8)</f>
        <v>27.541089767969964</v>
      </c>
      <c r="F57" s="25">
        <f>IF('Snowmaking pumping_Mgal'!F57="","-",((('Snowmaking pumping_Mgal'!F57*1000000)/7.48052)/(4.67*43560*640))*304.8)</f>
        <v>31.296692918147688</v>
      </c>
      <c r="G57" s="25">
        <f>IF('Snowmaking pumping_Mgal'!G57="","-",((('Snowmaking pumping_Mgal'!G57*1000000)/7.48052)/(4.67*43560*640))*304.8)</f>
        <v>34.113395280780985</v>
      </c>
      <c r="H57" s="25">
        <f>IF('Snowmaking pumping_Mgal'!H57="","-",((('Snowmaking pumping_Mgal'!H57*1000000)/7.48052)/(4.67*43560*640))*304.8)</f>
        <v>2.7854056697151446</v>
      </c>
      <c r="I57" s="25">
        <f>IF('Snowmaking pumping_Mgal'!I57="","-",((('Snowmaking pumping_Mgal'!I57*1000000)/7.48052)/(4.67*43560*640))*304.8)</f>
        <v>0</v>
      </c>
      <c r="J57" s="25" t="str">
        <f>IF('Snowmaking pumping_Mgal'!J57="","-",((('Snowmaking pumping_Mgal'!J57*1000000)/7.48052)/(4.67*43560*640))*304.8)</f>
        <v>-</v>
      </c>
      <c r="K57" s="25" t="str">
        <f>IF('Snowmaking pumping_Mgal'!K57="","-",((('Snowmaking pumping_Mgal'!K57*1000000)/7.48052)/(4.67*43560*640))*304.8)</f>
        <v>-</v>
      </c>
      <c r="L57" s="25" t="str">
        <f>IF('Snowmaking pumping_Mgal'!L57="","-",((('Snowmaking pumping_Mgal'!L57*1000000)/7.48052)/(4.67*43560*640))*304.8)</f>
        <v>-</v>
      </c>
      <c r="M57" s="25" t="str">
        <f>IF('Snowmaking pumping_Mgal'!M57="","-",((('Snowmaking pumping_Mgal'!M57*1000000)/7.48052)/(4.67*43560*640))*304.8)</f>
        <v>-</v>
      </c>
      <c r="N57" s="25" t="str">
        <f>IF('Snowmaking pumping_Mgal'!N57="","-",((('Snowmaking pumping_Mgal'!N57*1000000)/7.48052)/(4.67*43560*640))*304.8)</f>
        <v>-</v>
      </c>
      <c r="O57" s="26" t="str">
        <f>IF('Snowmaking pumping_Mgal'!O57="","-",((('Snowmaking pumping_Mgal'!O57*1000000)/7.48052)/(4.67*43560*640))*304.8)</f>
        <v>-</v>
      </c>
      <c r="P57" s="39">
        <f t="shared" ref="P57" si="18">SUM(E57:I57)</f>
        <v>95.736583636613773</v>
      </c>
      <c r="Q57" s="36" t="s">
        <v>9</v>
      </c>
    </row>
    <row r="58" spans="1:21" x14ac:dyDescent="0.2">
      <c r="A58" s="38"/>
      <c r="B58" s="38"/>
      <c r="C58" s="38"/>
      <c r="D58" s="27">
        <f>IF('Snowmaking pumping_Mgal'!D58="","-",((('Snowmaking pumping_Mgal'!D58*1000000)/7.48052)/(4.67*43560*640))*304.8)</f>
        <v>5.2478996843268198E-2</v>
      </c>
      <c r="E58" s="21">
        <f>IF('Snowmaking pumping_Mgal'!E58="","-",((('Snowmaking pumping_Mgal'!E58*1000000)/7.48052)/(4.67*43560*640))*304.8)</f>
        <v>25.35032126369963</v>
      </c>
      <c r="F58" s="21">
        <f>IF('Snowmaking pumping_Mgal'!F58="","-",((('Snowmaking pumping_Mgal'!F58*1000000)/7.48052)/(4.67*43560*640))*304.8)</f>
        <v>35.365262997506889</v>
      </c>
      <c r="G58" s="21">
        <f>IF('Snowmaking pumping_Mgal'!G58="","-",((('Snowmaking pumping_Mgal'!G58*1000000)/7.48052)/(4.67*43560*640))*304.8)</f>
        <v>24.098453546973722</v>
      </c>
      <c r="H58" s="21">
        <f>IF('Snowmaking pumping_Mgal'!H58="","-",((('Snowmaking pumping_Mgal'!H58*1000000)/7.48052)/(4.67*43560*640))*304.8)</f>
        <v>0.87630740170813526</v>
      </c>
      <c r="I58" s="21">
        <f>IF('Snowmaking pumping_Mgal'!I58="","-",((('Snowmaking pumping_Mgal'!I58*1000000)/7.48052)/(4.67*43560*640))*304.8)</f>
        <v>1.3144611025622031</v>
      </c>
      <c r="J58" s="21">
        <f>IF('Snowmaking pumping_Mgal'!J58="","-",((('Snowmaking pumping_Mgal'!J58*1000000)/7.48052)/(4.67*43560*640))*304.8)</f>
        <v>0</v>
      </c>
      <c r="K58" s="21">
        <f>IF('Snowmaking pumping_Mgal'!K58="","-",((('Snowmaking pumping_Mgal'!K58*1000000)/7.48052)/(4.67*43560*640))*304.8)</f>
        <v>0</v>
      </c>
      <c r="L58" s="21">
        <f>IF('Snowmaking pumping_Mgal'!L58="","-",((('Snowmaking pumping_Mgal'!L58*1000000)/7.48052)/(4.67*43560*640))*304.8)</f>
        <v>0</v>
      </c>
      <c r="M58" s="21">
        <f>IF('Snowmaking pumping_Mgal'!M58="","-",((('Snowmaking pumping_Mgal'!M58*1000000)/7.48052)/(4.67*43560*640))*304.8)</f>
        <v>0.6259338583629539</v>
      </c>
      <c r="N58" s="21">
        <f>IF('Snowmaking pumping_Mgal'!N58="","-",((('Snowmaking pumping_Mgal'!N58*1000000)/7.48052)/(4.67*43560*640))*304.8)</f>
        <v>0</v>
      </c>
      <c r="O58" s="28">
        <f>IF('Snowmaking pumping_Mgal'!O58="","-",((('Snowmaking pumping_Mgal'!O58*1000000)/7.48052)/(4.67*43560*640))*304.8)</f>
        <v>1.2518677167259078</v>
      </c>
      <c r="P58" s="40"/>
      <c r="Q58" s="36"/>
    </row>
    <row r="59" spans="1:21" x14ac:dyDescent="0.2">
      <c r="A59" s="38"/>
      <c r="B59" s="38"/>
      <c r="C59" s="38"/>
      <c r="D59" s="29">
        <f>IF('Snowmaking pumping_Mgal'!D59="","-",((('Snowmaking pumping_Mgal'!D59*1000000)/7.48052)/(4.67*43560*640))*304.8)</f>
        <v>0.11172919371778725</v>
      </c>
      <c r="E59" s="30" t="str">
        <f>IF('Snowmaking pumping_Mgal'!E59="","-",((('Snowmaking pumping_Mgal'!E59*1000000)/7.48052)/(4.67*43560*640))*304.8)</f>
        <v>-</v>
      </c>
      <c r="F59" s="30" t="str">
        <f>IF('Snowmaking pumping_Mgal'!F59="","-",((('Snowmaking pumping_Mgal'!F59*1000000)/7.48052)/(4.67*43560*640))*304.8)</f>
        <v>-</v>
      </c>
      <c r="G59" s="30" t="str">
        <f>IF('Snowmaking pumping_Mgal'!G59="","-",((('Snowmaking pumping_Mgal'!G59*1000000)/7.48052)/(4.67*43560*640))*304.8)</f>
        <v>-</v>
      </c>
      <c r="H59" s="30" t="str">
        <f>IF('Snowmaking pumping_Mgal'!H59="","-",((('Snowmaking pumping_Mgal'!H59*1000000)/7.48052)/(4.67*43560*640))*304.8)</f>
        <v>-</v>
      </c>
      <c r="I59" s="30" t="str">
        <f>IF('Snowmaking pumping_Mgal'!I59="","-",((('Snowmaking pumping_Mgal'!I59*1000000)/7.48052)/(4.67*43560*640))*304.8)</f>
        <v>-</v>
      </c>
      <c r="J59" s="30">
        <f>IF('Snowmaking pumping_Mgal'!J59="","-",((('Snowmaking pumping_Mgal'!J59*1000000)/7.48052)/(4.67*43560*640))*304.8)</f>
        <v>1.2518677167259074E-3</v>
      </c>
      <c r="K59" s="30">
        <f>IF('Snowmaking pumping_Mgal'!K59="","-",((('Snowmaking pumping_Mgal'!K59*1000000)/7.48052)/(4.67*43560*640))*304.8)</f>
        <v>0.20248960318041556</v>
      </c>
      <c r="L59" s="30">
        <f>IF('Snowmaking pumping_Mgal'!L59="","-",((('Snowmaking pumping_Mgal'!L59*1000000)/7.48052)/(4.67*43560*640))*304.8)</f>
        <v>0.46068731975513405</v>
      </c>
      <c r="M59" s="30">
        <f>IF('Snowmaking pumping_Mgal'!M59="","-",((('Snowmaking pumping_Mgal'!M59*1000000)/7.48052)/(4.67*43560*640))*304.8)</f>
        <v>0.43784073392488621</v>
      </c>
      <c r="N59" s="30">
        <f>IF('Snowmaking pumping_Mgal'!N59="","-",((('Snowmaking pumping_Mgal'!N59*1000000)/7.48052)/(4.67*43560*640))*304.8)</f>
        <v>0.21532124727685611</v>
      </c>
      <c r="O59" s="31">
        <f>IF('Snowmaking pumping_Mgal'!O59="","-",((('Snowmaking pumping_Mgal'!O59*1000000)/7.48052)/(4.67*43560*640))*304.8)</f>
        <v>0.21719904885194496</v>
      </c>
      <c r="P59" s="40"/>
      <c r="Q59" s="36"/>
    </row>
    <row r="60" spans="1:21" x14ac:dyDescent="0.2">
      <c r="A60" s="38">
        <v>2015</v>
      </c>
      <c r="B60" s="41">
        <v>41956</v>
      </c>
      <c r="C60" s="41">
        <v>42033</v>
      </c>
      <c r="D60" s="24" t="str">
        <f>IF('Snowmaking pumping_Mgal'!D60="","-",((('Snowmaking pumping_Mgal'!D60*1000000)/7.48052)/(4.67*43560*640))*304.8)</f>
        <v>-</v>
      </c>
      <c r="E60" s="25">
        <f>IF('Snowmaking pumping_Mgal'!E60="","-",((('Snowmaking pumping_Mgal'!E60*1000000)/7.48052)/(4.67*43560*640))*304.8)</f>
        <v>30.670759059784732</v>
      </c>
      <c r="F60" s="25">
        <f>IF('Snowmaking pumping_Mgal'!F60="","-",((('Snowmaking pumping_Mgal'!F60*1000000)/7.48052)/(4.67*43560*640))*304.8)</f>
        <v>31.922626776510644</v>
      </c>
      <c r="G60" s="25">
        <f>IF('Snowmaking pumping_Mgal'!G60="","-",((('Snowmaking pumping_Mgal'!G60*1000000)/7.48052)/(4.67*43560*640))*304.8)</f>
        <v>24.411420476155197</v>
      </c>
      <c r="H60" s="25">
        <f>IF('Snowmaking pumping_Mgal'!H60="","-",((('Snowmaking pumping_Mgal'!H60*1000000)/7.48052)/(4.67*43560*640))*304.8)</f>
        <v>0</v>
      </c>
      <c r="I60" s="25">
        <f>IF('Snowmaking pumping_Mgal'!I60="","-",((('Snowmaking pumping_Mgal'!I60*1000000)/7.48052)/(4.67*43560*640))*304.8)</f>
        <v>0</v>
      </c>
      <c r="J60" s="25" t="str">
        <f>IF('Snowmaking pumping_Mgal'!J60="","-",((('Snowmaking pumping_Mgal'!J60*1000000)/7.48052)/(4.67*43560*640))*304.8)</f>
        <v>-</v>
      </c>
      <c r="K60" s="25" t="str">
        <f>IF('Snowmaking pumping_Mgal'!K60="","-",((('Snowmaking pumping_Mgal'!K60*1000000)/7.48052)/(4.67*43560*640))*304.8)</f>
        <v>-</v>
      </c>
      <c r="L60" s="25" t="str">
        <f>IF('Snowmaking pumping_Mgal'!L60="","-",((('Snowmaking pumping_Mgal'!L60*1000000)/7.48052)/(4.67*43560*640))*304.8)</f>
        <v>-</v>
      </c>
      <c r="M60" s="25" t="str">
        <f>IF('Snowmaking pumping_Mgal'!M60="","-",((('Snowmaking pumping_Mgal'!M60*1000000)/7.48052)/(4.67*43560*640))*304.8)</f>
        <v>-</v>
      </c>
      <c r="N60" s="25" t="str">
        <f>IF('Snowmaking pumping_Mgal'!N60="","-",((('Snowmaking pumping_Mgal'!N60*1000000)/7.48052)/(4.67*43560*640))*304.8)</f>
        <v>-</v>
      </c>
      <c r="O60" s="26" t="str">
        <f>IF('Snowmaking pumping_Mgal'!O60="","-",((('Snowmaking pumping_Mgal'!O60*1000000)/7.48052)/(4.67*43560*640))*304.8)</f>
        <v>-</v>
      </c>
      <c r="P60" s="39">
        <f t="shared" ref="P60" si="19">SUM(E60:I60)</f>
        <v>87.004806312450569</v>
      </c>
      <c r="Q60" s="36" t="s">
        <v>10</v>
      </c>
    </row>
    <row r="61" spans="1:21" x14ac:dyDescent="0.2">
      <c r="A61" s="38"/>
      <c r="B61" s="38"/>
      <c r="C61" s="38"/>
      <c r="D61" s="27">
        <f>IF('Snowmaking pumping_Mgal'!D61="","-",((('Snowmaking pumping_Mgal'!D61*1000000)/7.48052)/(4.67*43560*640))*304.8)</f>
        <v>0</v>
      </c>
      <c r="E61" s="21">
        <f>IF('Snowmaking pumping_Mgal'!E61="","-",((('Snowmaking pumping_Mgal'!E61*1000000)/7.48052)/(4.67*43560*640))*304.8)</f>
        <v>24.098453546973722</v>
      </c>
      <c r="F61" s="21">
        <f>IF('Snowmaking pumping_Mgal'!F61="","-",((('Snowmaking pumping_Mgal'!F61*1000000)/7.48052)/(4.67*43560*640))*304.8)</f>
        <v>25.976255122062579</v>
      </c>
      <c r="G61" s="21">
        <f>IF('Snowmaking pumping_Mgal'!G61="","-",((('Snowmaking pumping_Mgal'!G61*1000000)/7.48052)/(4.67*43560*640))*304.8)</f>
        <v>8.4501070878998767</v>
      </c>
      <c r="H61" s="21">
        <f>IF('Snowmaking pumping_Mgal'!H61="","-",((('Snowmaking pumping_Mgal'!H61*1000000)/7.48052)/(4.67*43560*640))*304.8)</f>
        <v>0</v>
      </c>
      <c r="I61" s="21">
        <f>IF('Snowmaking pumping_Mgal'!I61="","-",((('Snowmaking pumping_Mgal'!I61*1000000)/7.48052)/(4.67*43560*640))*304.8)</f>
        <v>0.18778015750888616</v>
      </c>
      <c r="J61" s="21" t="str">
        <f>IF('Snowmaking pumping_Mgal'!J61="","-",((('Snowmaking pumping_Mgal'!J61*1000000)/7.48052)/(4.67*43560*640))*304.8)</f>
        <v>-</v>
      </c>
      <c r="K61" s="21" t="str">
        <f>IF('Snowmaking pumping_Mgal'!K61="","-",((('Snowmaking pumping_Mgal'!K61*1000000)/7.48052)/(4.67*43560*640))*304.8)</f>
        <v>-</v>
      </c>
      <c r="L61" s="21" t="str">
        <f>IF('Snowmaking pumping_Mgal'!L61="","-",((('Snowmaking pumping_Mgal'!L61*1000000)/7.48052)/(4.67*43560*640))*304.8)</f>
        <v>-</v>
      </c>
      <c r="M61" s="21" t="str">
        <f>IF('Snowmaking pumping_Mgal'!M61="","-",((('Snowmaking pumping_Mgal'!M61*1000000)/7.48052)/(4.67*43560*640))*304.8)</f>
        <v>-</v>
      </c>
      <c r="N61" s="21" t="str">
        <f>IF('Snowmaking pumping_Mgal'!N61="","-",((('Snowmaking pumping_Mgal'!N61*1000000)/7.48052)/(4.67*43560*640))*304.8)</f>
        <v>-</v>
      </c>
      <c r="O61" s="28" t="str">
        <f>IF('Snowmaking pumping_Mgal'!O61="","-",((('Snowmaking pumping_Mgal'!O61*1000000)/7.48052)/(4.67*43560*640))*304.8)</f>
        <v>-</v>
      </c>
      <c r="P61" s="40"/>
      <c r="Q61" s="36"/>
    </row>
    <row r="62" spans="1:21" x14ac:dyDescent="0.2">
      <c r="A62" s="38"/>
      <c r="B62" s="38"/>
      <c r="C62" s="38"/>
      <c r="D62" s="29">
        <f>IF('Snowmaking pumping_Mgal'!D62="","-",((('Snowmaking pumping_Mgal'!D62*1000000)/7.48052)/(4.67*43560*640))*304.8)</f>
        <v>1.4396478742347939E-2</v>
      </c>
      <c r="E62" s="30" t="str">
        <f>IF('Snowmaking pumping_Mgal'!E62="","-",((('Snowmaking pumping_Mgal'!E62*1000000)/7.48052)/(4.67*43560*640))*304.8)</f>
        <v>-</v>
      </c>
      <c r="F62" s="30" t="str">
        <f>IF('Snowmaking pumping_Mgal'!F62="","-",((('Snowmaking pumping_Mgal'!F62*1000000)/7.48052)/(4.67*43560*640))*304.8)</f>
        <v>-</v>
      </c>
      <c r="G62" s="30" t="str">
        <f>IF('Snowmaking pumping_Mgal'!G62="","-",((('Snowmaking pumping_Mgal'!G62*1000000)/7.48052)/(4.67*43560*640))*304.8)</f>
        <v>-</v>
      </c>
      <c r="H62" s="30" t="str">
        <f>IF('Snowmaking pumping_Mgal'!H62="","-",((('Snowmaking pumping_Mgal'!H62*1000000)/7.48052)/(4.67*43560*640))*304.8)</f>
        <v>-</v>
      </c>
      <c r="I62" s="30" t="str">
        <f>IF('Snowmaking pumping_Mgal'!I62="","-",((('Snowmaking pumping_Mgal'!I62*1000000)/7.48052)/(4.67*43560*640))*304.8)</f>
        <v>-</v>
      </c>
      <c r="J62" s="30">
        <f>IF('Snowmaking pumping_Mgal'!J62="","-",((('Snowmaking pumping_Mgal'!J62*1000000)/7.48052)/(4.67*43560*640))*304.8)</f>
        <v>2.8167023626332922E-3</v>
      </c>
      <c r="K62" s="30">
        <f>IF('Snowmaking pumping_Mgal'!K62="","-",((('Snowmaking pumping_Mgal'!K62*1000000)/7.48052)/(4.67*43560*640))*304.8)</f>
        <v>0.74016678751419296</v>
      </c>
      <c r="L62" s="30">
        <f>IF('Snowmaking pumping_Mgal'!L62="","-",((('Snowmaking pumping_Mgal'!L62*1000000)/7.48052)/(4.67*43560*640))*304.8)</f>
        <v>6.9478658278287878E-2</v>
      </c>
      <c r="M62" s="30">
        <f>IF('Snowmaking pumping_Mgal'!M62="","-",((('Snowmaking pumping_Mgal'!M62*1000000)/7.48052)/(4.67*43560*640))*304.8)</f>
        <v>0.4591224851092266</v>
      </c>
      <c r="N62" s="30">
        <f>IF('Snowmaking pumping_Mgal'!N62="","-",((('Snowmaking pumping_Mgal'!N62*1000000)/7.48052)/(4.67*43560*640))*304.8)</f>
        <v>0.79775270248358454</v>
      </c>
      <c r="O62" s="31">
        <f>IF('Snowmaking pumping_Mgal'!O62="","-",((('Snowmaking pumping_Mgal'!O62*1000000)/7.48052)/(4.67*43560*640))*304.8)</f>
        <v>0.64878044419320158</v>
      </c>
      <c r="P62" s="40"/>
      <c r="Q62" s="36"/>
    </row>
    <row r="63" spans="1:21" x14ac:dyDescent="0.2">
      <c r="A63" s="38">
        <v>2016</v>
      </c>
      <c r="B63" s="41">
        <v>42310</v>
      </c>
      <c r="C63" s="41">
        <v>42426</v>
      </c>
      <c r="D63" s="24" t="str">
        <f>IF('Snowmaking pumping_Mgal'!D63="","-",((('Snowmaking pumping_Mgal'!D63*1000000)/7.48052)/(4.67*43560*640))*304.8)</f>
        <v>-</v>
      </c>
      <c r="E63" s="25">
        <f>IF('Snowmaking pumping_Mgal'!E63="","-",((('Snowmaking pumping_Mgal'!E63*1000000)/7.48052)/(4.67*43560*640))*304.8)</f>
        <v>18.778015750888613</v>
      </c>
      <c r="F63" s="25">
        <f>IF('Snowmaking pumping_Mgal'!F63="","-",((('Snowmaking pumping_Mgal'!F63*1000000)/7.48052)/(4.67*43560*640))*304.8)</f>
        <v>19.403949609251569</v>
      </c>
      <c r="G63" s="25">
        <f>IF('Snowmaking pumping_Mgal'!G63="","-",((('Snowmaking pumping_Mgal'!G63*1000000)/7.48052)/(4.67*43560*640))*304.8)</f>
        <v>43.815370085406762</v>
      </c>
      <c r="H63" s="25">
        <f>IF('Snowmaking pumping_Mgal'!H63="","-",((('Snowmaking pumping_Mgal'!H63*1000000)/7.48052)/(4.67*43560*640))*304.8)</f>
        <v>14.08351181316646</v>
      </c>
      <c r="I63" s="25">
        <f>IF('Snowmaking pumping_Mgal'!I63="","-",((('Snowmaking pumping_Mgal'!I63*1000000)/7.48052)/(4.67*43560*640))*304.8)</f>
        <v>0</v>
      </c>
      <c r="J63" s="25" t="str">
        <f>IF('Snowmaking pumping_Mgal'!J63="","-",((('Snowmaking pumping_Mgal'!J63*1000000)/7.48052)/(4.67*43560*640))*304.8)</f>
        <v>-</v>
      </c>
      <c r="K63" s="25" t="str">
        <f>IF('Snowmaking pumping_Mgal'!K63="","-",((('Snowmaking pumping_Mgal'!K63*1000000)/7.48052)/(4.67*43560*640))*304.8)</f>
        <v>-</v>
      </c>
      <c r="L63" s="25" t="str">
        <f>IF('Snowmaking pumping_Mgal'!L63="","-",((('Snowmaking pumping_Mgal'!L63*1000000)/7.48052)/(4.67*43560*640))*304.8)</f>
        <v>-</v>
      </c>
      <c r="M63" s="25" t="str">
        <f>IF('Snowmaking pumping_Mgal'!M63="","-",((('Snowmaking pumping_Mgal'!M63*1000000)/7.48052)/(4.67*43560*640))*304.8)</f>
        <v>-</v>
      </c>
      <c r="N63" s="25" t="str">
        <f>IF('Snowmaking pumping_Mgal'!N63="","-",((('Snowmaking pumping_Mgal'!N63*1000000)/7.48052)/(4.67*43560*640))*304.8)</f>
        <v>-</v>
      </c>
      <c r="O63" s="26" t="str">
        <f>IF('Snowmaking pumping_Mgal'!O63="","-",((('Snowmaking pumping_Mgal'!O63*1000000)/7.48052)/(4.67*43560*640))*304.8)</f>
        <v>-</v>
      </c>
      <c r="P63" s="39">
        <f t="shared" ref="P63" si="20">SUM(E63:I63)</f>
        <v>96.080847258713419</v>
      </c>
      <c r="Q63" s="36" t="s">
        <v>11</v>
      </c>
    </row>
    <row r="64" spans="1:21" x14ac:dyDescent="0.2">
      <c r="A64" s="38"/>
      <c r="B64" s="38"/>
      <c r="C64" s="38"/>
      <c r="D64" s="27" t="str">
        <f>IF('Snowmaking pumping_Mgal'!D64="","-",((('Snowmaking pumping_Mgal'!D64*1000000)/7.48052)/(4.67*43560*640))*304.8)</f>
        <v>-</v>
      </c>
      <c r="E64" s="21">
        <f>IF('Snowmaking pumping_Mgal'!E64="","-",((('Snowmaking pumping_Mgal'!E64*1000000)/7.48052)/(4.67*43560*640))*304.8)</f>
        <v>20.029883467614525</v>
      </c>
      <c r="F64" s="21">
        <f>IF('Snowmaking pumping_Mgal'!F64="","-",((('Snowmaking pumping_Mgal'!F64*1000000)/7.48052)/(4.67*43560*640))*304.8)</f>
        <v>24.724387405336675</v>
      </c>
      <c r="G64" s="21">
        <f>IF('Snowmaking pumping_Mgal'!G64="","-",((('Snowmaking pumping_Mgal'!G64*1000000)/7.48052)/(4.67*43560*640))*304.8)</f>
        <v>20.968784255158951</v>
      </c>
      <c r="H64" s="21">
        <f>IF('Snowmaking pumping_Mgal'!H64="","-",((('Snowmaking pumping_Mgal'!H64*1000000)/7.48052)/(4.67*43560*640))*304.8)</f>
        <v>26.602188980425534</v>
      </c>
      <c r="I64" s="21">
        <f>IF('Snowmaking pumping_Mgal'!I64="","-",((('Snowmaking pumping_Mgal'!I64*1000000)/7.48052)/(4.67*43560*640))*304.8)</f>
        <v>0</v>
      </c>
      <c r="J64" s="21">
        <f>IF('Snowmaking pumping_Mgal'!J64="","-",((('Snowmaking pumping_Mgal'!J64*1000000)/7.48052)/(4.67*43560*640))*304.8)</f>
        <v>0</v>
      </c>
      <c r="K64" s="21">
        <f>IF('Snowmaking pumping_Mgal'!K64="","-",((('Snowmaking pumping_Mgal'!K64*1000000)/7.48052)/(4.67*43560*640))*304.8)</f>
        <v>0</v>
      </c>
      <c r="L64" s="21" t="str">
        <f>IF('Snowmaking pumping_Mgal'!L64="","-",((('Snowmaking pumping_Mgal'!L64*1000000)/7.48052)/(4.67*43560*640))*304.8)</f>
        <v>-</v>
      </c>
      <c r="M64" s="21" t="str">
        <f>IF('Snowmaking pumping_Mgal'!M64="","-",((('Snowmaking pumping_Mgal'!M64*1000000)/7.48052)/(4.67*43560*640))*304.8)</f>
        <v>-</v>
      </c>
      <c r="N64" s="21" t="str">
        <f>IF('Snowmaking pumping_Mgal'!N64="","-",((('Snowmaking pumping_Mgal'!N64*1000000)/7.48052)/(4.67*43560*640))*304.8)</f>
        <v>-</v>
      </c>
      <c r="O64" s="28" t="str">
        <f>IF('Snowmaking pumping_Mgal'!O64="","-",((('Snowmaking pumping_Mgal'!O64*1000000)/7.48052)/(4.67*43560*640))*304.8)</f>
        <v>-</v>
      </c>
      <c r="P64" s="40"/>
      <c r="Q64" s="36"/>
    </row>
    <row r="65" spans="1:17" x14ac:dyDescent="0.2">
      <c r="A65" s="38"/>
      <c r="B65" s="38"/>
      <c r="C65" s="38"/>
      <c r="D65" s="29">
        <f>IF('Snowmaking pumping_Mgal'!D65="","-",((('Snowmaking pumping_Mgal'!D65*1000000)/7.48052)/(4.67*43560*640))*304.8)</f>
        <v>2.9105924413877354E-2</v>
      </c>
      <c r="E65" s="30" t="str">
        <f>IF('Snowmaking pumping_Mgal'!E65="","-",((('Snowmaking pumping_Mgal'!E65*1000000)/7.48052)/(4.67*43560*640))*304.8)</f>
        <v>-</v>
      </c>
      <c r="F65" s="30" t="str">
        <f>IF('Snowmaking pumping_Mgal'!F65="","-",((('Snowmaking pumping_Mgal'!F65*1000000)/7.48052)/(4.67*43560*640))*304.8)</f>
        <v>-</v>
      </c>
      <c r="G65" s="30" t="str">
        <f>IF('Snowmaking pumping_Mgal'!G65="","-",((('Snowmaking pumping_Mgal'!G65*1000000)/7.48052)/(4.67*43560*640))*304.8)</f>
        <v>-</v>
      </c>
      <c r="H65" s="30" t="str">
        <f>IF('Snowmaking pumping_Mgal'!H65="","-",((('Snowmaking pumping_Mgal'!H65*1000000)/7.48052)/(4.67*43560*640))*304.8)</f>
        <v>-</v>
      </c>
      <c r="I65" s="30" t="str">
        <f>IF('Snowmaking pumping_Mgal'!I65="","-",((('Snowmaking pumping_Mgal'!I65*1000000)/7.48052)/(4.67*43560*640))*304.8)</f>
        <v>-</v>
      </c>
      <c r="J65" s="30">
        <f>IF('Snowmaking pumping_Mgal'!J65="","-",((('Snowmaking pumping_Mgal'!J65*1000000)/7.48052)/(4.67*43560*640))*304.8)</f>
        <v>6.7600856703199014E-2</v>
      </c>
      <c r="K65" s="30">
        <f>IF('Snowmaking pumping_Mgal'!K65="","-",((('Snowmaking pumping_Mgal'!K65*1000000)/7.48052)/(4.67*43560*640))*304.8)</f>
        <v>0.36491943942560207</v>
      </c>
      <c r="L65" s="30">
        <f>IF('Snowmaking pumping_Mgal'!L65="","-",((('Snowmaking pumping_Mgal'!L65*1000000)/7.48052)/(4.67*43560*640))*304.8)</f>
        <v>0.47164116227648567</v>
      </c>
      <c r="M65" s="30">
        <f>IF('Snowmaking pumping_Mgal'!M65="","-",((('Snowmaking pumping_Mgal'!M65*1000000)/7.48052)/(4.67*43560*640))*304.8)</f>
        <v>0.37681218273449818</v>
      </c>
      <c r="N65" s="30">
        <f>IF('Snowmaking pumping_Mgal'!N65="","-",((('Snowmaking pumping_Mgal'!N65*1000000)/7.48052)/(4.67*43560*640))*304.8)</f>
        <v>0.50919719377826289</v>
      </c>
      <c r="O65" s="31">
        <f>IF('Snowmaking pumping_Mgal'!O65="","-",((('Snowmaking pumping_Mgal'!O65*1000000)/7.48052)/(4.67*43560*640))*304.8)</f>
        <v>0.38432338903485364</v>
      </c>
      <c r="P65" s="40"/>
      <c r="Q65" s="36"/>
    </row>
    <row r="66" spans="1:17" x14ac:dyDescent="0.2">
      <c r="A66" s="38">
        <v>2017</v>
      </c>
      <c r="B66" s="41">
        <v>42677</v>
      </c>
      <c r="C66" s="41">
        <v>42799</v>
      </c>
      <c r="D66" s="24" t="str">
        <f>IF('Snowmaking pumping_Mgal'!D66="","-",((('Snowmaking pumping_Mgal'!D66*1000000)/7.48052)/(4.67*43560*640))*304.8)</f>
        <v>-</v>
      </c>
      <c r="E66" s="25">
        <f>IF('Snowmaking pumping_Mgal'!E66="","-",((('Snowmaking pumping_Mgal'!E66*1000000)/7.48052)/(4.67*43560*640))*304.8)</f>
        <v>15.992610081173469</v>
      </c>
      <c r="F66" s="25">
        <f>IF('Snowmaking pumping_Mgal'!F66="","-",((('Snowmaking pumping_Mgal'!F66*1000000)/7.48052)/(4.67*43560*640))*304.8)</f>
        <v>31.609659847329162</v>
      </c>
      <c r="G66" s="25">
        <f>IF('Snowmaking pumping_Mgal'!G66="","-",((('Snowmaking pumping_Mgal'!G66*1000000)/7.48052)/(4.67*43560*640))*304.8)</f>
        <v>21.594718113521907</v>
      </c>
      <c r="H66" s="25">
        <f>IF('Snowmaking pumping_Mgal'!H66="","-",((('Snowmaking pumping_Mgal'!H66*1000000)/7.48052)/(4.67*43560*640))*304.8)</f>
        <v>10.953842521351691</v>
      </c>
      <c r="I66" s="25">
        <f>IF('Snowmaking pumping_Mgal'!I66="","-",((('Snowmaking pumping_Mgal'!I66*1000000)/7.48052)/(4.67*43560*640))*304.8)</f>
        <v>4.3815370085406764</v>
      </c>
      <c r="J66" s="25" t="str">
        <f>IF('Snowmaking pumping_Mgal'!J66="","-",((('Snowmaking pumping_Mgal'!J66*1000000)/7.48052)/(4.67*43560*640))*304.8)</f>
        <v>-</v>
      </c>
      <c r="K66" s="25" t="str">
        <f>IF('Snowmaking pumping_Mgal'!K66="","-",((('Snowmaking pumping_Mgal'!K66*1000000)/7.48052)/(4.67*43560*640))*304.8)</f>
        <v>-</v>
      </c>
      <c r="L66" s="25" t="str">
        <f>IF('Snowmaking pumping_Mgal'!L66="","-",((('Snowmaking pumping_Mgal'!L66*1000000)/7.48052)/(4.67*43560*640))*304.8)</f>
        <v>-</v>
      </c>
      <c r="M66" s="25" t="str">
        <f>IF('Snowmaking pumping_Mgal'!M66="","-",((('Snowmaking pumping_Mgal'!M66*1000000)/7.48052)/(4.67*43560*640))*304.8)</f>
        <v>-</v>
      </c>
      <c r="N66" s="25" t="str">
        <f>IF('Snowmaking pumping_Mgal'!N66="","-",((('Snowmaking pumping_Mgal'!N66*1000000)/7.48052)/(4.67*43560*640))*304.8)</f>
        <v>-</v>
      </c>
      <c r="O66" s="26" t="str">
        <f>IF('Snowmaking pumping_Mgal'!O66="","-",((('Snowmaking pumping_Mgal'!O66*1000000)/7.48052)/(4.67*43560*640))*304.8)</f>
        <v>-</v>
      </c>
      <c r="P66" s="39">
        <f t="shared" ref="P66" si="21">SUM(E66:I66)</f>
        <v>84.532367571916907</v>
      </c>
      <c r="Q66" s="36" t="s">
        <v>12</v>
      </c>
    </row>
    <row r="67" spans="1:17" x14ac:dyDescent="0.2">
      <c r="A67" s="38"/>
      <c r="B67" s="38"/>
      <c r="C67" s="38"/>
      <c r="D67" s="27" t="str">
        <f>IF('Snowmaking pumping_Mgal'!D67="","-",((('Snowmaking pumping_Mgal'!D67*1000000)/7.48052)/(4.67*43560*640))*304.8)</f>
        <v>-</v>
      </c>
      <c r="E67" s="21">
        <f>IF('Snowmaking pumping_Mgal'!E67="","-",((('Snowmaking pumping_Mgal'!E67*1000000)/7.48052)/(4.67*43560*640))*304.8)</f>
        <v>14.490368821102381</v>
      </c>
      <c r="F67" s="21">
        <f>IF('Snowmaking pumping_Mgal'!F67="","-",((('Snowmaking pumping_Mgal'!F67*1000000)/7.48052)/(4.67*43560*640))*304.8)</f>
        <v>31.609659847329162</v>
      </c>
      <c r="G67" s="21">
        <f>IF('Snowmaking pumping_Mgal'!G67="","-",((('Snowmaking pumping_Mgal'!G67*1000000)/7.48052)/(4.67*43560*640))*304.8)</f>
        <v>3.7556031501777225</v>
      </c>
      <c r="H67" s="21">
        <f>IF('Snowmaking pumping_Mgal'!H67="","-",((('Snowmaking pumping_Mgal'!H67*1000000)/7.48052)/(4.67*43560*640))*304.8)</f>
        <v>5.1013609456580742</v>
      </c>
      <c r="I67" s="21">
        <f>IF('Snowmaking pumping_Mgal'!I67="","-",((('Snowmaking pumping_Mgal'!I67*1000000)/7.48052)/(4.67*43560*640))*304.8)</f>
        <v>14.709445671529414</v>
      </c>
      <c r="J67" s="21" t="str">
        <f>IF('Snowmaking pumping_Mgal'!J67="","-",((('Snowmaking pumping_Mgal'!J67*1000000)/7.48052)/(4.67*43560*640))*304.8)</f>
        <v>-</v>
      </c>
      <c r="K67" s="21" t="str">
        <f>IF('Snowmaking pumping_Mgal'!K67="","-",((('Snowmaking pumping_Mgal'!K67*1000000)/7.48052)/(4.67*43560*640))*304.8)</f>
        <v>-</v>
      </c>
      <c r="L67" s="21" t="str">
        <f>IF('Snowmaking pumping_Mgal'!L67="","-",((('Snowmaking pumping_Mgal'!L67*1000000)/7.48052)/(4.67*43560*640))*304.8)</f>
        <v>-</v>
      </c>
      <c r="M67" s="21" t="str">
        <f>IF('Snowmaking pumping_Mgal'!M67="","-",((('Snowmaking pumping_Mgal'!M67*1000000)/7.48052)/(4.67*43560*640))*304.8)</f>
        <v>-</v>
      </c>
      <c r="N67" s="21" t="str">
        <f>IF('Snowmaking pumping_Mgal'!N67="","-",((('Snowmaking pumping_Mgal'!N67*1000000)/7.48052)/(4.67*43560*640))*304.8)</f>
        <v>-</v>
      </c>
      <c r="O67" s="28" t="str">
        <f>IF('Snowmaking pumping_Mgal'!O67="","-",((('Snowmaking pumping_Mgal'!O67*1000000)/7.48052)/(4.67*43560*640))*304.8)</f>
        <v>-</v>
      </c>
      <c r="P67" s="40"/>
      <c r="Q67" s="36"/>
    </row>
    <row r="68" spans="1:17" x14ac:dyDescent="0.2">
      <c r="A68" s="38"/>
      <c r="B68" s="38"/>
      <c r="C68" s="38"/>
      <c r="D68" s="29">
        <f>IF('Snowmaking pumping_Mgal'!D68="","-",((('Snowmaking pumping_Mgal'!D68*1000000)/7.48052)/(4.67*43560*640))*304.8)</f>
        <v>3.1296692918147691E-2</v>
      </c>
      <c r="E68" s="30" t="str">
        <f>IF('Snowmaking pumping_Mgal'!E68="","-",((('Snowmaking pumping_Mgal'!E68*1000000)/7.48052)/(4.67*43560*640))*304.8)</f>
        <v>-</v>
      </c>
      <c r="F68" s="30" t="str">
        <f>IF('Snowmaking pumping_Mgal'!F68="","-",((('Snowmaking pumping_Mgal'!F68*1000000)/7.48052)/(4.67*43560*640))*304.8)</f>
        <v>-</v>
      </c>
      <c r="G68" s="30" t="str">
        <f>IF('Snowmaking pumping_Mgal'!G68="","-",((('Snowmaking pumping_Mgal'!G68*1000000)/7.48052)/(4.67*43560*640))*304.8)</f>
        <v>-</v>
      </c>
      <c r="H68" s="30" t="str">
        <f>IF('Snowmaking pumping_Mgal'!H68="","-",((('Snowmaking pumping_Mgal'!H68*1000000)/7.48052)/(4.67*43560*640))*304.8)</f>
        <v>-</v>
      </c>
      <c r="I68" s="30" t="str">
        <f>IF('Snowmaking pumping_Mgal'!I68="","-",((('Snowmaking pumping_Mgal'!I68*1000000)/7.48052)/(4.67*43560*640))*304.8)</f>
        <v>-</v>
      </c>
      <c r="J68" s="30" t="str">
        <f>IF('Snowmaking pumping_Mgal'!J68="","-",((('Snowmaking pumping_Mgal'!J68*1000000)/7.48052)/(4.67*43560*640))*304.8)</f>
        <v>-</v>
      </c>
      <c r="K68" s="30" t="str">
        <f>IF('Snowmaking pumping_Mgal'!K68="","-",((('Snowmaking pumping_Mgal'!K68*1000000)/7.48052)/(4.67*43560*640))*304.8)</f>
        <v>-</v>
      </c>
      <c r="L68" s="30" t="str">
        <f>IF('Snowmaking pumping_Mgal'!L68="","-",((('Snowmaking pumping_Mgal'!L68*1000000)/7.48052)/(4.67*43560*640))*304.8)</f>
        <v>-</v>
      </c>
      <c r="M68" s="30" t="str">
        <f>IF('Snowmaking pumping_Mgal'!M68="","-",((('Snowmaking pumping_Mgal'!M68*1000000)/7.48052)/(4.67*43560*640))*304.8)</f>
        <v>-</v>
      </c>
      <c r="N68" s="30" t="str">
        <f>IF('Snowmaking pumping_Mgal'!N68="","-",((('Snowmaking pumping_Mgal'!N68*1000000)/7.48052)/(4.67*43560*640))*304.8)</f>
        <v>-</v>
      </c>
      <c r="O68" s="31" t="str">
        <f>IF('Snowmaking pumping_Mgal'!O68="","-",((('Snowmaking pumping_Mgal'!O68*1000000)/7.48052)/(4.67*43560*640))*304.8)</f>
        <v>-</v>
      </c>
      <c r="P68" s="40"/>
      <c r="Q68" s="36"/>
    </row>
    <row r="69" spans="1:17" x14ac:dyDescent="0.2">
      <c r="A69" s="38">
        <v>2018</v>
      </c>
      <c r="B69" s="41">
        <v>43045</v>
      </c>
      <c r="C69" s="41">
        <v>43168</v>
      </c>
      <c r="D69" s="24" t="str">
        <f>IF('Snowmaking pumping_Mgal'!D69="","-",((('Snowmaking pumping_Mgal'!D69*1000000)/7.48052)/(4.67*43560*640))*304.8)</f>
        <v>-</v>
      </c>
      <c r="E69" s="25">
        <f>IF('Snowmaking pumping_Mgal'!E69="","-",((('Snowmaking pumping_Mgal'!E69*1000000)/7.48052)/(4.67*43560*640))*304.8)</f>
        <v>24.852703846301079</v>
      </c>
      <c r="F69" s="25">
        <f>IF('Snowmaking pumping_Mgal'!F69="","-",((('Snowmaking pumping_Mgal'!F69*1000000)/7.48052)/(4.67*43560*640))*304.8)</f>
        <v>27.171788791535821</v>
      </c>
      <c r="G69" s="25">
        <f>IF('Snowmaking pumping_Mgal'!G69="","-",((('Snowmaking pumping_Mgal'!G69*1000000)/7.48052)/(4.67*43560*640))*304.8)</f>
        <v>18.10826652244025</v>
      </c>
      <c r="H69" s="25">
        <f>IF('Snowmaking pumping_Mgal'!H69="","-",((('Snowmaking pumping_Mgal'!H69*1000000)/7.48052)/(4.67*43560*640))*304.8)</f>
        <v>3.9934580163556452</v>
      </c>
      <c r="I69" s="25">
        <f>IF('Snowmaking pumping_Mgal'!I69="","-",((('Snowmaking pumping_Mgal'!I69*1000000)/7.48052)/(4.67*43560*640))*304.8)</f>
        <v>1.7087994333308638</v>
      </c>
      <c r="J69" s="25" t="str">
        <f>IF('Snowmaking pumping_Mgal'!J69="","-",((('Snowmaking pumping_Mgal'!J69*1000000)/7.48052)/(4.67*43560*640))*304.8)</f>
        <v>-</v>
      </c>
      <c r="K69" s="25" t="str">
        <f>IF('Snowmaking pumping_Mgal'!K69="","-",((('Snowmaking pumping_Mgal'!K69*1000000)/7.48052)/(4.67*43560*640))*304.8)</f>
        <v>-</v>
      </c>
      <c r="L69" s="25" t="str">
        <f>IF('Snowmaking pumping_Mgal'!L69="","-",((('Snowmaking pumping_Mgal'!L69*1000000)/7.48052)/(4.67*43560*640))*304.8)</f>
        <v>-</v>
      </c>
      <c r="M69" s="25" t="str">
        <f>IF('Snowmaking pumping_Mgal'!M69="","-",((('Snowmaking pumping_Mgal'!M69*1000000)/7.48052)/(4.67*43560*640))*304.8)</f>
        <v>-</v>
      </c>
      <c r="N69" s="25" t="str">
        <f>IF('Snowmaking pumping_Mgal'!N69="","-",((('Snowmaking pumping_Mgal'!N69*1000000)/7.48052)/(4.67*43560*640))*304.8)</f>
        <v>-</v>
      </c>
      <c r="O69" s="26" t="str">
        <f>IF('Snowmaking pumping_Mgal'!O69="","-",((('Snowmaking pumping_Mgal'!O69*1000000)/7.48052)/(4.67*43560*640))*304.8)</f>
        <v>-</v>
      </c>
      <c r="P69" s="39">
        <f t="shared" ref="P69" si="22">SUM(E69:I69)</f>
        <v>75.83501660996366</v>
      </c>
      <c r="Q69" s="36" t="s">
        <v>13</v>
      </c>
    </row>
    <row r="70" spans="1:17" x14ac:dyDescent="0.2">
      <c r="A70" s="38"/>
      <c r="B70" s="38"/>
      <c r="C70" s="38"/>
      <c r="D70" s="27" t="str">
        <f>IF('Snowmaking pumping_Mgal'!D70="","-",((('Snowmaking pumping_Mgal'!D70*1000000)/7.48052)/(4.67*43560*640))*304.8)</f>
        <v>-</v>
      </c>
      <c r="E70" s="21">
        <f>IF('Snowmaking pumping_Mgal'!E70="","-",((('Snowmaking pumping_Mgal'!E70*1000000)/7.48052)/(4.67*43560*640))*304.8)</f>
        <v>20.092476853450819</v>
      </c>
      <c r="F70" s="21">
        <f>IF('Snowmaking pumping_Mgal'!F70="","-",((('Snowmaking pumping_Mgal'!F70*1000000)/7.48052)/(4.67*43560*640))*304.8)</f>
        <v>9.1699310250172736</v>
      </c>
      <c r="G70" s="21">
        <f>IF('Snowmaking pumping_Mgal'!G70="","-",((('Snowmaking pumping_Mgal'!G70*1000000)/7.48052)/(4.67*43560*640))*304.8)</f>
        <v>14.834632443202006</v>
      </c>
      <c r="H70" s="21">
        <f>IF('Snowmaking pumping_Mgal'!H70="","-",((('Snowmaking pumping_Mgal'!H70*1000000)/7.48052)/(4.67*43560*640))*304.8)</f>
        <v>19.153576065906385</v>
      </c>
      <c r="I70" s="21">
        <f>IF('Snowmaking pumping_Mgal'!I70="","-",((('Snowmaking pumping_Mgal'!I70*1000000)/7.48052)/(4.67*43560*640))*304.8)</f>
        <v>5.9776683473662082</v>
      </c>
      <c r="J70" s="21" t="str">
        <f>IF('Snowmaking pumping_Mgal'!J70="","-",((('Snowmaking pumping_Mgal'!J70*1000000)/7.48052)/(4.67*43560*640))*304.8)</f>
        <v>-</v>
      </c>
      <c r="K70" s="21" t="str">
        <f>IF('Snowmaking pumping_Mgal'!K70="","-",((('Snowmaking pumping_Mgal'!K70*1000000)/7.48052)/(4.67*43560*640))*304.8)</f>
        <v>-</v>
      </c>
      <c r="L70" s="21" t="str">
        <f>IF('Snowmaking pumping_Mgal'!L70="","-",((('Snowmaking pumping_Mgal'!L70*1000000)/7.48052)/(4.67*43560*640))*304.8)</f>
        <v>-</v>
      </c>
      <c r="M70" s="21" t="str">
        <f>IF('Snowmaking pumping_Mgal'!M70="","-",((('Snowmaking pumping_Mgal'!M70*1000000)/7.48052)/(4.67*43560*640))*304.8)</f>
        <v>-</v>
      </c>
      <c r="N70" s="21" t="str">
        <f>IF('Snowmaking pumping_Mgal'!N70="","-",((('Snowmaking pumping_Mgal'!N70*1000000)/7.48052)/(4.67*43560*640))*304.8)</f>
        <v>-</v>
      </c>
      <c r="O70" s="28" t="str">
        <f>IF('Snowmaking pumping_Mgal'!O70="","-",((('Snowmaking pumping_Mgal'!O70*1000000)/7.48052)/(4.67*43560*640))*304.8)</f>
        <v>-</v>
      </c>
      <c r="P70" s="40"/>
      <c r="Q70" s="36"/>
    </row>
    <row r="71" spans="1:17" x14ac:dyDescent="0.2">
      <c r="A71" s="38"/>
      <c r="B71" s="38"/>
      <c r="C71" s="38"/>
      <c r="D71" s="29" t="str">
        <f>IF('Snowmaking pumping_Mgal'!D71="","-",((('Snowmaking pumping_Mgal'!D71*1000000)/7.48052)/(4.67*43560*640))*304.8)</f>
        <v>-</v>
      </c>
      <c r="E71" s="30" t="str">
        <f>IF('Snowmaking pumping_Mgal'!E71="","-",((('Snowmaking pumping_Mgal'!E71*1000000)/7.48052)/(4.67*43560*640))*304.8)</f>
        <v>-</v>
      </c>
      <c r="F71" s="30" t="str">
        <f>IF('Snowmaking pumping_Mgal'!F71="","-",((('Snowmaking pumping_Mgal'!F71*1000000)/7.48052)/(4.67*43560*640))*304.8)</f>
        <v>-</v>
      </c>
      <c r="G71" s="30" t="str">
        <f>IF('Snowmaking pumping_Mgal'!G71="","-",((('Snowmaking pumping_Mgal'!G71*1000000)/7.48052)/(4.67*43560*640))*304.8)</f>
        <v>-</v>
      </c>
      <c r="H71" s="30" t="str">
        <f>IF('Snowmaking pumping_Mgal'!H71="","-",((('Snowmaking pumping_Mgal'!H71*1000000)/7.48052)/(4.67*43560*640))*304.8)</f>
        <v>-</v>
      </c>
      <c r="I71" s="30" t="str">
        <f>IF('Snowmaking pumping_Mgal'!I71="","-",((('Snowmaking pumping_Mgal'!I71*1000000)/7.48052)/(4.67*43560*640))*304.8)</f>
        <v>-</v>
      </c>
      <c r="J71" s="30">
        <f>IF('Snowmaking pumping_Mgal'!J71="","-",((('Snowmaking pumping_Mgal'!J71*1000000)/7.48052)/(4.67*43560*640))*304.8)</f>
        <v>0</v>
      </c>
      <c r="K71" s="30">
        <f>IF('Snowmaking pumping_Mgal'!K71="","-",((('Snowmaking pumping_Mgal'!K71*1000000)/7.48052)/(4.67*43560*640))*304.8)</f>
        <v>0.29180786103337558</v>
      </c>
      <c r="L71" s="30">
        <f>IF('Snowmaking pumping_Mgal'!L71="","-",((('Snowmaking pumping_Mgal'!L71*1000000)/7.48052)/(4.67*43560*640))*304.8)</f>
        <v>1.137414771823454</v>
      </c>
      <c r="M71" s="30">
        <f>IF('Snowmaking pumping_Mgal'!M71="","-",((('Snowmaking pumping_Mgal'!M71*1000000)/7.48052)/(4.67*43560*640))*304.8)</f>
        <v>0.45391784507693861</v>
      </c>
      <c r="N71" s="30">
        <f>IF('Snowmaking pumping_Mgal'!N71="","-",((('Snowmaking pumping_Mgal'!N71*1000000)/7.48052)/(4.67*43560*640))*304.8)</f>
        <v>0.676129059299725</v>
      </c>
      <c r="O71" s="31">
        <f>IF('Snowmaking pumping_Mgal'!O71="","-",((('Snowmaking pumping_Mgal'!O71*1000000)/7.48052)/(4.67*43560*640))*304.8)</f>
        <v>8.1802982982525238E-2</v>
      </c>
      <c r="P71" s="40"/>
      <c r="Q71" s="36"/>
    </row>
    <row r="72" spans="1:17" x14ac:dyDescent="0.2">
      <c r="A72" s="38">
        <v>2019</v>
      </c>
      <c r="B72" s="41">
        <v>43405</v>
      </c>
      <c r="C72" s="41">
        <v>43524</v>
      </c>
      <c r="D72" s="24" t="str">
        <f>IF('Snowmaking pumping_Mgal'!D72="","-",((('Snowmaking pumping_Mgal'!D72*1000000)/7.48052)/(4.67*43560*640))*304.8)</f>
        <v>-</v>
      </c>
      <c r="E72" s="25">
        <f>IF('Snowmaking pumping_Mgal'!E72="","-",((('Snowmaking pumping_Mgal'!E72*1000000)/7.48052)/(4.67*43560*640))*304.8)</f>
        <v>15.623309104739327</v>
      </c>
      <c r="F72" s="25">
        <f>IF('Snowmaking pumping_Mgal'!F72="","-",((('Snowmaking pumping_Mgal'!F72*1000000)/7.48052)/(4.67*43560*640))*304.8)</f>
        <v>23.813653641418576</v>
      </c>
      <c r="G72" s="25">
        <f>IF('Snowmaking pumping_Mgal'!G72="","-",((('Snowmaking pumping_Mgal'!G72*1000000)/7.48052)/(4.67*43560*640))*304.8)</f>
        <v>15.32286085272511</v>
      </c>
      <c r="H72" s="25">
        <f>IF('Snowmaking pumping_Mgal'!H72="","-",((('Snowmaking pumping_Mgal'!H72*1000000)/7.48052)/(4.67*43560*640))*304.8)</f>
        <v>6.4971934498074608</v>
      </c>
      <c r="I72" s="25" t="str">
        <f>IF('Snowmaking pumping_Mgal'!I72="","-",((('Snowmaking pumping_Mgal'!I72*1000000)/7.48052)/(4.67*43560*640))*304.8)</f>
        <v>-</v>
      </c>
      <c r="J72" s="25" t="str">
        <f>IF('Snowmaking pumping_Mgal'!J72="","-",((('Snowmaking pumping_Mgal'!J72*1000000)/7.48052)/(4.67*43560*640))*304.8)</f>
        <v>-</v>
      </c>
      <c r="K72" s="25" t="str">
        <f>IF('Snowmaking pumping_Mgal'!K72="","-",((('Snowmaking pumping_Mgal'!K72*1000000)/7.48052)/(4.67*43560*640))*304.8)</f>
        <v>-</v>
      </c>
      <c r="L72" s="25" t="str">
        <f>IF('Snowmaking pumping_Mgal'!L72="","-",((('Snowmaking pumping_Mgal'!L72*1000000)/7.48052)/(4.67*43560*640))*304.8)</f>
        <v>-</v>
      </c>
      <c r="M72" s="25" t="str">
        <f>IF('Snowmaking pumping_Mgal'!M72="","-",((('Snowmaking pumping_Mgal'!M72*1000000)/7.48052)/(4.67*43560*640))*304.8)</f>
        <v>-</v>
      </c>
      <c r="N72" s="25" t="str">
        <f>IF('Snowmaking pumping_Mgal'!N72="","-",((('Snowmaking pumping_Mgal'!N72*1000000)/7.48052)/(4.67*43560*640))*304.8)</f>
        <v>-</v>
      </c>
      <c r="O72" s="26" t="str">
        <f>IF('Snowmaking pumping_Mgal'!O72="","-",((('Snowmaking pumping_Mgal'!O72*1000000)/7.48052)/(4.67*43560*640))*304.8)</f>
        <v>-</v>
      </c>
      <c r="P72" s="39">
        <f t="shared" ref="P72" si="23">SUM(E72:I72)</f>
        <v>61.257017048690479</v>
      </c>
      <c r="Q72" s="36" t="s">
        <v>14</v>
      </c>
    </row>
    <row r="73" spans="1:17" x14ac:dyDescent="0.2">
      <c r="A73" s="38"/>
      <c r="B73" s="38"/>
      <c r="C73" s="38"/>
      <c r="D73" s="27" t="str">
        <f>IF('Snowmaking pumping_Mgal'!D73="","-",((('Snowmaking pumping_Mgal'!D73*1000000)/7.48052)/(4.67*43560*640))*304.8)</f>
        <v>-</v>
      </c>
      <c r="E73" s="21">
        <f>IF('Snowmaking pumping_Mgal'!E73="","-",((('Snowmaking pumping_Mgal'!E73*1000000)/7.48052)/(4.67*43560*640))*304.8)</f>
        <v>18.026895120853069</v>
      </c>
      <c r="F73" s="21">
        <f>IF('Snowmaking pumping_Mgal'!F73="","-",((('Snowmaking pumping_Mgal'!F73*1000000)/7.48052)/(4.67*43560*640))*304.8)</f>
        <v>35.834713391279102</v>
      </c>
      <c r="G73" s="21">
        <f>IF('Snowmaking pumping_Mgal'!G73="","-",((('Snowmaking pumping_Mgal'!G73*1000000)/7.48052)/(4.67*43560*640))*304.8)</f>
        <v>5.7585914969391752</v>
      </c>
      <c r="H73" s="21">
        <f>IF('Snowmaking pumping_Mgal'!H73="","-",((('Snowmaking pumping_Mgal'!H73*1000000)/7.48052)/(4.67*43560*640))*304.8)</f>
        <v>0.28167023626332921</v>
      </c>
      <c r="I73" s="21" t="str">
        <f>IF('Snowmaking pumping_Mgal'!I73="","-",((('Snowmaking pumping_Mgal'!I73*1000000)/7.48052)/(4.67*43560*640))*304.8)</f>
        <v>-</v>
      </c>
      <c r="J73" s="21" t="str">
        <f>IF('Snowmaking pumping_Mgal'!J73="","-",((('Snowmaking pumping_Mgal'!J73*1000000)/7.48052)/(4.67*43560*640))*304.8)</f>
        <v>-</v>
      </c>
      <c r="K73" s="21" t="str">
        <f>IF('Snowmaking pumping_Mgal'!K73="","-",((('Snowmaking pumping_Mgal'!K73*1000000)/7.48052)/(4.67*43560*640))*304.8)</f>
        <v>-</v>
      </c>
      <c r="L73" s="21" t="str">
        <f>IF('Snowmaking pumping_Mgal'!L73="","-",((('Snowmaking pumping_Mgal'!L73*1000000)/7.48052)/(4.67*43560*640))*304.8)</f>
        <v>-</v>
      </c>
      <c r="M73" s="21" t="str">
        <f>IF('Snowmaking pumping_Mgal'!M73="","-",((('Snowmaking pumping_Mgal'!M73*1000000)/7.48052)/(4.67*43560*640))*304.8)</f>
        <v>-</v>
      </c>
      <c r="N73" s="21" t="str">
        <f>IF('Snowmaking pumping_Mgal'!N73="","-",((('Snowmaking pumping_Mgal'!N73*1000000)/7.48052)/(4.67*43560*640))*304.8)</f>
        <v>-</v>
      </c>
      <c r="O73" s="28" t="str">
        <f>IF('Snowmaking pumping_Mgal'!O73="","-",((('Snowmaking pumping_Mgal'!O73*1000000)/7.48052)/(4.67*43560*640))*304.8)</f>
        <v>-</v>
      </c>
      <c r="P73" s="40"/>
      <c r="Q73" s="36"/>
    </row>
    <row r="74" spans="1:17" x14ac:dyDescent="0.2">
      <c r="A74" s="38"/>
      <c r="B74" s="38"/>
      <c r="C74" s="38"/>
      <c r="D74" s="29" t="str">
        <f>IF('Snowmaking pumping_Mgal'!D74="","-",((('Snowmaking pumping_Mgal'!D74*1000000)/7.48052)/(4.67*43560*640))*304.8)</f>
        <v>-</v>
      </c>
      <c r="E74" s="30" t="str">
        <f>IF('Snowmaking pumping_Mgal'!E74="","-",((('Snowmaking pumping_Mgal'!E74*1000000)/7.48052)/(4.67*43560*640))*304.8)</f>
        <v>-</v>
      </c>
      <c r="F74" s="30" t="str">
        <f>IF('Snowmaking pumping_Mgal'!F74="","-",((('Snowmaking pumping_Mgal'!F74*1000000)/7.48052)/(4.67*43560*640))*304.8)</f>
        <v>-</v>
      </c>
      <c r="G74" s="30" t="str">
        <f>IF('Snowmaking pumping_Mgal'!G74="","-",((('Snowmaking pumping_Mgal'!G74*1000000)/7.48052)/(4.67*43560*640))*304.8)</f>
        <v>-</v>
      </c>
      <c r="H74" s="30" t="str">
        <f>IF('Snowmaking pumping_Mgal'!H74="","-",((('Snowmaking pumping_Mgal'!H74*1000000)/7.48052)/(4.67*43560*640))*304.8)</f>
        <v>-</v>
      </c>
      <c r="I74" s="30" t="str">
        <f>IF('Snowmaking pumping_Mgal'!I74="","-",((('Snowmaking pumping_Mgal'!I74*1000000)/7.48052)/(4.67*43560*640))*304.8)</f>
        <v>-</v>
      </c>
      <c r="J74" s="30" t="str">
        <f>IF('Snowmaking pumping_Mgal'!J74="","-",((('Snowmaking pumping_Mgal'!J74*1000000)/7.48052)/(4.67*43560*640))*304.8)</f>
        <v>-</v>
      </c>
      <c r="K74" s="30" t="str">
        <f>IF('Snowmaking pumping_Mgal'!K74="","-",((('Snowmaking pumping_Mgal'!K74*1000000)/7.48052)/(4.67*43560*640))*304.8)</f>
        <v>-</v>
      </c>
      <c r="L74" s="30" t="str">
        <f>IF('Snowmaking pumping_Mgal'!L74="","-",((('Snowmaking pumping_Mgal'!L74*1000000)/7.48052)/(4.67*43560*640))*304.8)</f>
        <v>-</v>
      </c>
      <c r="M74" s="30" t="str">
        <f>IF('Snowmaking pumping_Mgal'!M74="","-",((('Snowmaking pumping_Mgal'!M74*1000000)/7.48052)/(4.67*43560*640))*304.8)</f>
        <v>-</v>
      </c>
      <c r="N74" s="30" t="str">
        <f>IF('Snowmaking pumping_Mgal'!N74="","-",((('Snowmaking pumping_Mgal'!N74*1000000)/7.48052)/(4.67*43560*640))*304.8)</f>
        <v>-</v>
      </c>
      <c r="O74" s="31" t="str">
        <f>IF('Snowmaking pumping_Mgal'!O74="","-",((('Snowmaking pumping_Mgal'!O74*1000000)/7.48052)/(4.67*43560*640))*304.8)</f>
        <v>-</v>
      </c>
      <c r="P74" s="40"/>
      <c r="Q74" s="36"/>
    </row>
  </sheetData>
  <mergeCells count="121">
    <mergeCell ref="Q69:Q71"/>
    <mergeCell ref="A72:A74"/>
    <mergeCell ref="B72:B74"/>
    <mergeCell ref="C72:C74"/>
    <mergeCell ref="Q72:Q74"/>
    <mergeCell ref="P69:P71"/>
    <mergeCell ref="P72:P74"/>
    <mergeCell ref="A63:A65"/>
    <mergeCell ref="B63:B65"/>
    <mergeCell ref="C63:C65"/>
    <mergeCell ref="Q63:Q65"/>
    <mergeCell ref="A66:A68"/>
    <mergeCell ref="B66:B68"/>
    <mergeCell ref="C66:C68"/>
    <mergeCell ref="Q66:Q68"/>
    <mergeCell ref="P63:P65"/>
    <mergeCell ref="P66:P68"/>
    <mergeCell ref="A69:A71"/>
    <mergeCell ref="B69:B71"/>
    <mergeCell ref="C69:C71"/>
    <mergeCell ref="Q57:Q59"/>
    <mergeCell ref="A60:A62"/>
    <mergeCell ref="B60:B62"/>
    <mergeCell ref="C60:C62"/>
    <mergeCell ref="Q60:Q62"/>
    <mergeCell ref="P57:P59"/>
    <mergeCell ref="P60:P62"/>
    <mergeCell ref="A51:A53"/>
    <mergeCell ref="B51:B53"/>
    <mergeCell ref="C51:C53"/>
    <mergeCell ref="Q51:Q53"/>
    <mergeCell ref="A54:A56"/>
    <mergeCell ref="B54:B56"/>
    <mergeCell ref="C54:C56"/>
    <mergeCell ref="Q54:Q56"/>
    <mergeCell ref="P51:P53"/>
    <mergeCell ref="P54:P56"/>
    <mergeCell ref="A57:A59"/>
    <mergeCell ref="B57:B59"/>
    <mergeCell ref="C57:C59"/>
    <mergeCell ref="Q45:Q47"/>
    <mergeCell ref="A48:A50"/>
    <mergeCell ref="B48:B50"/>
    <mergeCell ref="C48:C50"/>
    <mergeCell ref="Q48:Q50"/>
    <mergeCell ref="P45:P47"/>
    <mergeCell ref="P48:P50"/>
    <mergeCell ref="A39:A41"/>
    <mergeCell ref="B39:B41"/>
    <mergeCell ref="C39:C41"/>
    <mergeCell ref="Q39:Q41"/>
    <mergeCell ref="A42:A44"/>
    <mergeCell ref="B42:B44"/>
    <mergeCell ref="C42:C44"/>
    <mergeCell ref="Q42:Q44"/>
    <mergeCell ref="P39:P41"/>
    <mergeCell ref="P42:P44"/>
    <mergeCell ref="A45:A47"/>
    <mergeCell ref="B45:B47"/>
    <mergeCell ref="C45:C47"/>
    <mergeCell ref="Q33:Q35"/>
    <mergeCell ref="A36:A38"/>
    <mergeCell ref="B36:B38"/>
    <mergeCell ref="C36:C38"/>
    <mergeCell ref="Q36:Q38"/>
    <mergeCell ref="P33:P35"/>
    <mergeCell ref="P36:P38"/>
    <mergeCell ref="A27:A29"/>
    <mergeCell ref="B27:B29"/>
    <mergeCell ref="C27:C29"/>
    <mergeCell ref="Q27:Q29"/>
    <mergeCell ref="A30:A32"/>
    <mergeCell ref="B30:B32"/>
    <mergeCell ref="C30:C32"/>
    <mergeCell ref="Q30:Q32"/>
    <mergeCell ref="P27:P29"/>
    <mergeCell ref="P30:P32"/>
    <mergeCell ref="A33:A35"/>
    <mergeCell ref="B33:B35"/>
    <mergeCell ref="C33:C35"/>
    <mergeCell ref="Q21:Q23"/>
    <mergeCell ref="A24:A26"/>
    <mergeCell ref="B24:B26"/>
    <mergeCell ref="C24:C26"/>
    <mergeCell ref="Q24:Q26"/>
    <mergeCell ref="P24:P26"/>
    <mergeCell ref="A15:A17"/>
    <mergeCell ref="B15:B17"/>
    <mergeCell ref="C15:C17"/>
    <mergeCell ref="Q15:Q17"/>
    <mergeCell ref="A18:A20"/>
    <mergeCell ref="B18:B20"/>
    <mergeCell ref="C18:C20"/>
    <mergeCell ref="Q18:Q20"/>
    <mergeCell ref="P15:P17"/>
    <mergeCell ref="P18:P20"/>
    <mergeCell ref="P21:P23"/>
    <mergeCell ref="A21:A23"/>
    <mergeCell ref="B21:B23"/>
    <mergeCell ref="C21:C23"/>
    <mergeCell ref="Q9:Q11"/>
    <mergeCell ref="A12:A14"/>
    <mergeCell ref="B12:B14"/>
    <mergeCell ref="C12:C14"/>
    <mergeCell ref="Q12:Q14"/>
    <mergeCell ref="D1:O1"/>
    <mergeCell ref="A3:A5"/>
    <mergeCell ref="B3:B5"/>
    <mergeCell ref="C3:C5"/>
    <mergeCell ref="Q3:Q5"/>
    <mergeCell ref="A6:A8"/>
    <mergeCell ref="B6:B8"/>
    <mergeCell ref="C6:C8"/>
    <mergeCell ref="Q6:Q8"/>
    <mergeCell ref="P3:P5"/>
    <mergeCell ref="P6:P8"/>
    <mergeCell ref="P9:P11"/>
    <mergeCell ref="P12:P14"/>
    <mergeCell ref="A9:A11"/>
    <mergeCell ref="B9:B11"/>
    <mergeCell ref="C9:C11"/>
  </mergeCells>
  <conditionalFormatting sqref="D3:O7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EE7A9-EE8F-7D4B-8B40-1AFB0A1C72CC}">
  <dimension ref="A1:E253"/>
  <sheetViews>
    <sheetView tabSelected="1" workbookViewId="0"/>
  </sheetViews>
  <sheetFormatPr baseColWidth="10" defaultColWidth="11" defaultRowHeight="15" x14ac:dyDescent="0.2"/>
  <cols>
    <col min="1" max="1" width="6.1640625" bestFit="1" customWidth="1"/>
    <col min="2" max="2" width="6.5" bestFit="1" customWidth="1"/>
    <col min="3" max="3" width="19.83203125" bestFit="1" customWidth="1"/>
    <col min="4" max="4" width="16" bestFit="1" customWidth="1"/>
    <col min="5" max="5" width="12.5" bestFit="1" customWidth="1"/>
  </cols>
  <sheetData>
    <row r="1" spans="1:5" x14ac:dyDescent="0.2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">
      <c r="A2">
        <v>1999</v>
      </c>
      <c r="B2">
        <v>10</v>
      </c>
      <c r="C2" s="23">
        <v>0</v>
      </c>
      <c r="D2" s="23" t="s">
        <v>25</v>
      </c>
      <c r="E2" s="23" t="s">
        <v>25</v>
      </c>
    </row>
    <row r="3" spans="1:5" x14ac:dyDescent="0.2">
      <c r="A3">
        <v>1999</v>
      </c>
      <c r="B3">
        <v>11</v>
      </c>
      <c r="C3" s="23">
        <v>9.278969804474718</v>
      </c>
      <c r="D3" s="23" t="s">
        <v>25</v>
      </c>
      <c r="E3" s="23" t="s">
        <v>25</v>
      </c>
    </row>
    <row r="4" spans="1:5" x14ac:dyDescent="0.2">
      <c r="A4">
        <v>1999</v>
      </c>
      <c r="B4">
        <v>12</v>
      </c>
      <c r="C4" s="23">
        <v>21.084331834163116</v>
      </c>
      <c r="D4" s="23" t="s">
        <v>25</v>
      </c>
      <c r="E4" s="23" t="s">
        <v>25</v>
      </c>
    </row>
    <row r="5" spans="1:5" x14ac:dyDescent="0.2">
      <c r="A5">
        <v>1999</v>
      </c>
      <c r="B5">
        <v>1</v>
      </c>
      <c r="C5" s="23">
        <v>16.395372731525264</v>
      </c>
      <c r="D5" s="23" t="s">
        <v>25</v>
      </c>
      <c r="E5" s="23" t="s">
        <v>25</v>
      </c>
    </row>
    <row r="6" spans="1:5" x14ac:dyDescent="0.2">
      <c r="A6">
        <v>1999</v>
      </c>
      <c r="B6">
        <v>2</v>
      </c>
      <c r="C6" s="23">
        <v>5.4755333165031468</v>
      </c>
      <c r="D6" s="23" t="s">
        <v>25</v>
      </c>
      <c r="E6" s="23" t="s">
        <v>25</v>
      </c>
    </row>
    <row r="7" spans="1:5" x14ac:dyDescent="0.2">
      <c r="A7">
        <v>1999</v>
      </c>
      <c r="B7">
        <v>3</v>
      </c>
      <c r="C7" s="23">
        <v>1.1736153500646584</v>
      </c>
      <c r="D7" s="23" t="s">
        <v>25</v>
      </c>
      <c r="E7" s="23" t="s">
        <v>25</v>
      </c>
    </row>
    <row r="8" spans="1:5" x14ac:dyDescent="0.2">
      <c r="A8">
        <v>1999</v>
      </c>
      <c r="B8">
        <v>4</v>
      </c>
      <c r="C8" s="23" t="s">
        <v>25</v>
      </c>
      <c r="D8" s="23" t="s">
        <v>25</v>
      </c>
      <c r="E8" s="23" t="s">
        <v>25</v>
      </c>
    </row>
    <row r="9" spans="1:5" x14ac:dyDescent="0.2">
      <c r="A9">
        <v>1999</v>
      </c>
      <c r="B9">
        <v>5</v>
      </c>
      <c r="C9" s="23" t="s">
        <v>25</v>
      </c>
      <c r="D9" s="23" t="s">
        <v>25</v>
      </c>
      <c r="E9" s="23" t="s">
        <v>25</v>
      </c>
    </row>
    <row r="10" spans="1:5" x14ac:dyDescent="0.2">
      <c r="A10">
        <v>1999</v>
      </c>
      <c r="B10">
        <v>6</v>
      </c>
      <c r="C10" s="23" t="s">
        <v>25</v>
      </c>
      <c r="D10" s="23" t="s">
        <v>25</v>
      </c>
      <c r="E10" s="23" t="s">
        <v>25</v>
      </c>
    </row>
    <row r="11" spans="1:5" x14ac:dyDescent="0.2">
      <c r="A11">
        <v>1999</v>
      </c>
      <c r="B11">
        <v>7</v>
      </c>
      <c r="C11" s="23" t="s">
        <v>25</v>
      </c>
      <c r="D11" s="23" t="s">
        <v>25</v>
      </c>
      <c r="E11" s="23" t="s">
        <v>25</v>
      </c>
    </row>
    <row r="12" spans="1:5" x14ac:dyDescent="0.2">
      <c r="A12">
        <v>1999</v>
      </c>
      <c r="B12">
        <v>8</v>
      </c>
      <c r="C12" s="23" t="s">
        <v>25</v>
      </c>
      <c r="D12" s="23" t="s">
        <v>25</v>
      </c>
      <c r="E12" s="23" t="s">
        <v>25</v>
      </c>
    </row>
    <row r="13" spans="1:5" x14ac:dyDescent="0.2">
      <c r="A13">
        <v>1999</v>
      </c>
      <c r="B13">
        <v>9</v>
      </c>
      <c r="C13" s="23" t="s">
        <v>25</v>
      </c>
      <c r="D13" s="23" t="s">
        <v>25</v>
      </c>
      <c r="E13" s="23" t="s">
        <v>25</v>
      </c>
    </row>
    <row r="14" spans="1:5" x14ac:dyDescent="0.2">
      <c r="A14">
        <v>2000</v>
      </c>
      <c r="B14">
        <v>10</v>
      </c>
      <c r="C14" s="23">
        <v>0</v>
      </c>
      <c r="D14" s="23" t="s">
        <v>25</v>
      </c>
      <c r="E14" s="23" t="s">
        <v>25</v>
      </c>
    </row>
    <row r="15" spans="1:5" x14ac:dyDescent="0.2">
      <c r="A15">
        <v>2000</v>
      </c>
      <c r="B15">
        <v>11</v>
      </c>
      <c r="C15" s="23">
        <v>10.565322811077383</v>
      </c>
      <c r="D15" s="23" t="s">
        <v>25</v>
      </c>
      <c r="E15" s="23" t="s">
        <v>25</v>
      </c>
    </row>
    <row r="16" spans="1:5" x14ac:dyDescent="0.2">
      <c r="A16">
        <v>2000</v>
      </c>
      <c r="B16">
        <v>12</v>
      </c>
      <c r="C16" s="23">
        <v>24.501898813031264</v>
      </c>
      <c r="D16" s="23" t="s">
        <v>25</v>
      </c>
      <c r="E16" s="23" t="s">
        <v>25</v>
      </c>
    </row>
    <row r="17" spans="1:5" x14ac:dyDescent="0.2">
      <c r="A17">
        <v>2000</v>
      </c>
      <c r="B17">
        <v>1</v>
      </c>
      <c r="C17" s="23">
        <v>14.306516330171453</v>
      </c>
      <c r="D17" s="23" t="s">
        <v>25</v>
      </c>
      <c r="E17" s="23" t="s">
        <v>25</v>
      </c>
    </row>
    <row r="18" spans="1:5" x14ac:dyDescent="0.2">
      <c r="A18">
        <v>2000</v>
      </c>
      <c r="B18">
        <v>2</v>
      </c>
      <c r="C18" s="23">
        <v>1.9095263815722912</v>
      </c>
      <c r="D18" s="23" t="s">
        <v>25</v>
      </c>
      <c r="E18" s="23" t="s">
        <v>25</v>
      </c>
    </row>
    <row r="19" spans="1:5" x14ac:dyDescent="0.2">
      <c r="A19">
        <v>2000</v>
      </c>
      <c r="B19">
        <v>3</v>
      </c>
      <c r="C19" s="23">
        <v>0</v>
      </c>
      <c r="D19" s="23" t="s">
        <v>25</v>
      </c>
      <c r="E19" s="23" t="s">
        <v>25</v>
      </c>
    </row>
    <row r="20" spans="1:5" x14ac:dyDescent="0.2">
      <c r="A20">
        <v>2000</v>
      </c>
      <c r="B20">
        <v>4</v>
      </c>
      <c r="C20" s="23" t="s">
        <v>25</v>
      </c>
      <c r="D20" s="23" t="s">
        <v>25</v>
      </c>
      <c r="E20" s="23" t="s">
        <v>25</v>
      </c>
    </row>
    <row r="21" spans="1:5" x14ac:dyDescent="0.2">
      <c r="A21">
        <v>2000</v>
      </c>
      <c r="B21">
        <v>5</v>
      </c>
      <c r="C21" s="23" t="s">
        <v>25</v>
      </c>
      <c r="D21" s="23" t="s">
        <v>25</v>
      </c>
      <c r="E21" s="23" t="s">
        <v>25</v>
      </c>
    </row>
    <row r="22" spans="1:5" x14ac:dyDescent="0.2">
      <c r="A22">
        <v>2000</v>
      </c>
      <c r="B22">
        <v>6</v>
      </c>
      <c r="C22" s="23" t="s">
        <v>25</v>
      </c>
      <c r="D22" s="23" t="s">
        <v>25</v>
      </c>
      <c r="E22" s="23" t="s">
        <v>25</v>
      </c>
    </row>
    <row r="23" spans="1:5" x14ac:dyDescent="0.2">
      <c r="A23">
        <v>2000</v>
      </c>
      <c r="B23">
        <v>7</v>
      </c>
      <c r="C23" s="23" t="s">
        <v>25</v>
      </c>
      <c r="D23" s="23" t="s">
        <v>25</v>
      </c>
      <c r="E23" s="23" t="s">
        <v>25</v>
      </c>
    </row>
    <row r="24" spans="1:5" x14ac:dyDescent="0.2">
      <c r="A24">
        <v>2000</v>
      </c>
      <c r="B24">
        <v>8</v>
      </c>
      <c r="C24" s="23" t="s">
        <v>25</v>
      </c>
      <c r="D24" s="23" t="s">
        <v>25</v>
      </c>
      <c r="E24" s="23" t="s">
        <v>25</v>
      </c>
    </row>
    <row r="25" spans="1:5" x14ac:dyDescent="0.2">
      <c r="A25">
        <v>2000</v>
      </c>
      <c r="B25">
        <v>9</v>
      </c>
      <c r="C25" s="23" t="s">
        <v>25</v>
      </c>
      <c r="D25" s="23" t="s">
        <v>25</v>
      </c>
      <c r="E25" s="23" t="s">
        <v>25</v>
      </c>
    </row>
    <row r="26" spans="1:5" x14ac:dyDescent="0.2">
      <c r="A26">
        <v>2001</v>
      </c>
      <c r="B26">
        <v>10</v>
      </c>
      <c r="C26" s="23">
        <v>0</v>
      </c>
      <c r="D26" s="23" t="s">
        <v>25</v>
      </c>
      <c r="E26" s="23" t="s">
        <v>25</v>
      </c>
    </row>
    <row r="27" spans="1:5" x14ac:dyDescent="0.2">
      <c r="A27">
        <v>2001</v>
      </c>
      <c r="B27">
        <v>11</v>
      </c>
      <c r="C27" s="23">
        <v>7.8831319113477827</v>
      </c>
      <c r="D27" s="23" t="s">
        <v>25</v>
      </c>
      <c r="E27" s="23" t="s">
        <v>25</v>
      </c>
    </row>
    <row r="28" spans="1:5" x14ac:dyDescent="0.2">
      <c r="A28">
        <v>2001</v>
      </c>
      <c r="B28">
        <v>12</v>
      </c>
      <c r="C28" s="23">
        <v>24.368157561427335</v>
      </c>
      <c r="D28" s="23" t="s">
        <v>25</v>
      </c>
      <c r="E28" s="23" t="s">
        <v>25</v>
      </c>
    </row>
    <row r="29" spans="1:5" x14ac:dyDescent="0.2">
      <c r="A29">
        <v>2001</v>
      </c>
      <c r="B29">
        <v>1</v>
      </c>
      <c r="C29" s="23">
        <v>11.060061999130983</v>
      </c>
      <c r="D29" s="23" t="s">
        <v>25</v>
      </c>
      <c r="E29" s="23" t="s">
        <v>25</v>
      </c>
    </row>
    <row r="30" spans="1:5" x14ac:dyDescent="0.2">
      <c r="A30">
        <v>2001</v>
      </c>
      <c r="B30">
        <v>2</v>
      </c>
      <c r="C30" s="23">
        <v>2.5068679396949531</v>
      </c>
      <c r="D30" s="23" t="s">
        <v>25</v>
      </c>
      <c r="E30" s="23" t="s">
        <v>25</v>
      </c>
    </row>
    <row r="31" spans="1:5" x14ac:dyDescent="0.2">
      <c r="A31">
        <v>2001</v>
      </c>
      <c r="B31">
        <v>3</v>
      </c>
      <c r="C31" s="23">
        <v>0</v>
      </c>
      <c r="D31" s="23" t="s">
        <v>25</v>
      </c>
      <c r="E31" s="23" t="s">
        <v>25</v>
      </c>
    </row>
    <row r="32" spans="1:5" x14ac:dyDescent="0.2">
      <c r="A32">
        <v>2001</v>
      </c>
      <c r="B32">
        <v>4</v>
      </c>
      <c r="C32" s="23" t="s">
        <v>25</v>
      </c>
      <c r="D32" s="23" t="s">
        <v>25</v>
      </c>
      <c r="E32" s="23" t="s">
        <v>25</v>
      </c>
    </row>
    <row r="33" spans="1:5" x14ac:dyDescent="0.2">
      <c r="A33">
        <v>2001</v>
      </c>
      <c r="B33">
        <v>5</v>
      </c>
      <c r="C33" s="23" t="s">
        <v>25</v>
      </c>
      <c r="D33" s="23" t="s">
        <v>25</v>
      </c>
      <c r="E33" s="23" t="s">
        <v>25</v>
      </c>
    </row>
    <row r="34" spans="1:5" x14ac:dyDescent="0.2">
      <c r="A34">
        <v>2001</v>
      </c>
      <c r="B34">
        <v>6</v>
      </c>
      <c r="C34" s="23" t="s">
        <v>25</v>
      </c>
      <c r="D34" s="23" t="s">
        <v>25</v>
      </c>
      <c r="E34" s="23" t="s">
        <v>25</v>
      </c>
    </row>
    <row r="35" spans="1:5" x14ac:dyDescent="0.2">
      <c r="A35">
        <v>2001</v>
      </c>
      <c r="B35">
        <v>7</v>
      </c>
      <c r="C35" s="23" t="s">
        <v>25</v>
      </c>
      <c r="D35" s="23" t="s">
        <v>25</v>
      </c>
      <c r="E35" s="23" t="s">
        <v>25</v>
      </c>
    </row>
    <row r="36" spans="1:5" x14ac:dyDescent="0.2">
      <c r="A36">
        <v>2001</v>
      </c>
      <c r="B36">
        <v>8</v>
      </c>
      <c r="C36" s="23" t="s">
        <v>25</v>
      </c>
      <c r="D36" s="23" t="s">
        <v>25</v>
      </c>
      <c r="E36" s="23" t="s">
        <v>25</v>
      </c>
    </row>
    <row r="37" spans="1:5" x14ac:dyDescent="0.2">
      <c r="A37">
        <v>2001</v>
      </c>
      <c r="B37">
        <v>9</v>
      </c>
      <c r="C37" s="23" t="s">
        <v>25</v>
      </c>
      <c r="D37" s="23" t="s">
        <v>25</v>
      </c>
      <c r="E37" s="23" t="s">
        <v>25</v>
      </c>
    </row>
    <row r="38" spans="1:5" x14ac:dyDescent="0.2">
      <c r="A38">
        <v>2002</v>
      </c>
      <c r="B38">
        <v>10</v>
      </c>
      <c r="C38" s="23">
        <v>0</v>
      </c>
      <c r="D38" s="23" t="s">
        <v>25</v>
      </c>
      <c r="E38" s="23" t="s">
        <v>25</v>
      </c>
    </row>
    <row r="39" spans="1:5" x14ac:dyDescent="0.2">
      <c r="A39">
        <v>2002</v>
      </c>
      <c r="B39">
        <v>11</v>
      </c>
      <c r="C39" s="23">
        <v>6.293234779861467</v>
      </c>
      <c r="D39" s="23" t="s">
        <v>25</v>
      </c>
      <c r="E39" s="23" t="s">
        <v>25</v>
      </c>
    </row>
    <row r="40" spans="1:5" x14ac:dyDescent="0.2">
      <c r="A40">
        <v>2002</v>
      </c>
      <c r="B40">
        <v>12</v>
      </c>
      <c r="C40" s="23">
        <v>19.351821837527101</v>
      </c>
      <c r="D40" s="23" t="s">
        <v>25</v>
      </c>
      <c r="E40" s="23" t="s">
        <v>25</v>
      </c>
    </row>
    <row r="41" spans="1:5" x14ac:dyDescent="0.2">
      <c r="A41">
        <v>2002</v>
      </c>
      <c r="B41">
        <v>1</v>
      </c>
      <c r="C41" s="23">
        <v>14.032881588198128</v>
      </c>
      <c r="D41" s="23" t="s">
        <v>25</v>
      </c>
      <c r="E41" s="23" t="s">
        <v>25</v>
      </c>
    </row>
    <row r="42" spans="1:5" x14ac:dyDescent="0.2">
      <c r="A42">
        <v>2002</v>
      </c>
      <c r="B42">
        <v>2</v>
      </c>
      <c r="C42" s="23">
        <v>3.7009384685253104</v>
      </c>
      <c r="D42" s="23" t="s">
        <v>25</v>
      </c>
      <c r="E42" s="23" t="s">
        <v>25</v>
      </c>
    </row>
    <row r="43" spans="1:5" x14ac:dyDescent="0.2">
      <c r="A43">
        <v>2002</v>
      </c>
      <c r="B43">
        <v>3</v>
      </c>
      <c r="C43" s="23">
        <v>0</v>
      </c>
      <c r="D43" s="23" t="s">
        <v>25</v>
      </c>
      <c r="E43" s="23" t="s">
        <v>25</v>
      </c>
    </row>
    <row r="44" spans="1:5" x14ac:dyDescent="0.2">
      <c r="A44">
        <v>2002</v>
      </c>
      <c r="B44">
        <v>4</v>
      </c>
      <c r="C44" s="23" t="s">
        <v>25</v>
      </c>
      <c r="D44" s="23" t="s">
        <v>25</v>
      </c>
      <c r="E44" s="23" t="s">
        <v>25</v>
      </c>
    </row>
    <row r="45" spans="1:5" x14ac:dyDescent="0.2">
      <c r="A45">
        <v>2002</v>
      </c>
      <c r="B45">
        <v>5</v>
      </c>
      <c r="C45" s="23" t="s">
        <v>25</v>
      </c>
      <c r="D45" s="23" t="s">
        <v>25</v>
      </c>
      <c r="E45" s="23" t="s">
        <v>25</v>
      </c>
    </row>
    <row r="46" spans="1:5" x14ac:dyDescent="0.2">
      <c r="A46">
        <v>2002</v>
      </c>
      <c r="B46">
        <v>6</v>
      </c>
      <c r="C46" s="23" t="s">
        <v>25</v>
      </c>
      <c r="D46" s="23" t="s">
        <v>25</v>
      </c>
      <c r="E46" s="23" t="s">
        <v>25</v>
      </c>
    </row>
    <row r="47" spans="1:5" x14ac:dyDescent="0.2">
      <c r="A47">
        <v>2002</v>
      </c>
      <c r="B47">
        <v>7</v>
      </c>
      <c r="C47" s="23" t="s">
        <v>25</v>
      </c>
      <c r="D47" s="23" t="s">
        <v>25</v>
      </c>
      <c r="E47" s="23" t="s">
        <v>25</v>
      </c>
    </row>
    <row r="48" spans="1:5" x14ac:dyDescent="0.2">
      <c r="A48">
        <v>2002</v>
      </c>
      <c r="B48">
        <v>8</v>
      </c>
      <c r="C48" s="23" t="s">
        <v>25</v>
      </c>
      <c r="D48" s="23" t="s">
        <v>25</v>
      </c>
      <c r="E48" s="23" t="s">
        <v>25</v>
      </c>
    </row>
    <row r="49" spans="1:5" x14ac:dyDescent="0.2">
      <c r="A49">
        <v>2002</v>
      </c>
      <c r="B49">
        <v>9</v>
      </c>
      <c r="C49" s="23" t="s">
        <v>25</v>
      </c>
      <c r="D49" s="23" t="s">
        <v>25</v>
      </c>
      <c r="E49" s="23" t="s">
        <v>25</v>
      </c>
    </row>
    <row r="50" spans="1:5" x14ac:dyDescent="0.2">
      <c r="A50">
        <v>2003</v>
      </c>
      <c r="B50">
        <v>10</v>
      </c>
      <c r="C50" s="23">
        <v>0</v>
      </c>
      <c r="D50" s="23" t="s">
        <v>25</v>
      </c>
      <c r="E50" s="23" t="s">
        <v>25</v>
      </c>
    </row>
    <row r="51" spans="1:5" x14ac:dyDescent="0.2">
      <c r="A51">
        <v>2003</v>
      </c>
      <c r="B51">
        <v>11</v>
      </c>
      <c r="C51" s="23">
        <v>16.795801929809379</v>
      </c>
      <c r="D51" s="23" t="s">
        <v>25</v>
      </c>
      <c r="E51" s="23" t="s">
        <v>25</v>
      </c>
    </row>
    <row r="52" spans="1:5" x14ac:dyDescent="0.2">
      <c r="A52">
        <v>2003</v>
      </c>
      <c r="B52">
        <v>12</v>
      </c>
      <c r="C52" s="23">
        <v>29.658229867271693</v>
      </c>
      <c r="D52" s="23" t="s">
        <v>25</v>
      </c>
      <c r="E52" s="23" t="s">
        <v>25</v>
      </c>
    </row>
    <row r="53" spans="1:5" x14ac:dyDescent="0.2">
      <c r="A53">
        <v>2003</v>
      </c>
      <c r="B53">
        <v>1</v>
      </c>
      <c r="C53" s="23">
        <v>2.1020732857385025</v>
      </c>
      <c r="D53" s="23" t="s">
        <v>25</v>
      </c>
      <c r="E53" s="23" t="s">
        <v>25</v>
      </c>
    </row>
    <row r="54" spans="1:5" x14ac:dyDescent="0.2">
      <c r="A54">
        <v>2003</v>
      </c>
      <c r="B54">
        <v>2</v>
      </c>
      <c r="C54" s="23">
        <v>2.8967391320863634</v>
      </c>
      <c r="D54" s="23" t="s">
        <v>25</v>
      </c>
      <c r="E54" s="23" t="s">
        <v>25</v>
      </c>
    </row>
    <row r="55" spans="1:5" x14ac:dyDescent="0.2">
      <c r="A55">
        <v>2003</v>
      </c>
      <c r="B55">
        <v>3</v>
      </c>
      <c r="C55" s="23">
        <v>4.8870992635683105E-2</v>
      </c>
      <c r="D55" s="23" t="s">
        <v>25</v>
      </c>
      <c r="E55" s="23" t="s">
        <v>25</v>
      </c>
    </row>
    <row r="56" spans="1:5" x14ac:dyDescent="0.2">
      <c r="A56">
        <v>2003</v>
      </c>
      <c r="B56">
        <v>4</v>
      </c>
      <c r="C56" s="23" t="s">
        <v>25</v>
      </c>
      <c r="D56" s="23" t="s">
        <v>25</v>
      </c>
      <c r="E56" s="23" t="s">
        <v>25</v>
      </c>
    </row>
    <row r="57" spans="1:5" x14ac:dyDescent="0.2">
      <c r="A57">
        <v>2003</v>
      </c>
      <c r="B57">
        <v>5</v>
      </c>
      <c r="C57" s="23" t="s">
        <v>25</v>
      </c>
      <c r="D57" s="23" t="s">
        <v>25</v>
      </c>
      <c r="E57" s="23" t="s">
        <v>25</v>
      </c>
    </row>
    <row r="58" spans="1:5" x14ac:dyDescent="0.2">
      <c r="A58">
        <v>2003</v>
      </c>
      <c r="B58">
        <v>6</v>
      </c>
      <c r="C58" s="23" t="s">
        <v>25</v>
      </c>
      <c r="D58" s="23" t="s">
        <v>25</v>
      </c>
      <c r="E58" s="23" t="s">
        <v>25</v>
      </c>
    </row>
    <row r="59" spans="1:5" x14ac:dyDescent="0.2">
      <c r="A59">
        <v>2003</v>
      </c>
      <c r="B59">
        <v>7</v>
      </c>
      <c r="C59" s="23" t="s">
        <v>25</v>
      </c>
      <c r="D59" s="23" t="s">
        <v>25</v>
      </c>
      <c r="E59" s="23" t="s">
        <v>25</v>
      </c>
    </row>
    <row r="60" spans="1:5" x14ac:dyDescent="0.2">
      <c r="A60">
        <v>2003</v>
      </c>
      <c r="B60">
        <v>8</v>
      </c>
      <c r="C60" s="23" t="s">
        <v>25</v>
      </c>
      <c r="D60" s="23" t="s">
        <v>25</v>
      </c>
      <c r="E60" s="23" t="s">
        <v>25</v>
      </c>
    </row>
    <row r="61" spans="1:5" x14ac:dyDescent="0.2">
      <c r="A61">
        <v>2003</v>
      </c>
      <c r="B61">
        <v>9</v>
      </c>
      <c r="C61" s="23" t="s">
        <v>25</v>
      </c>
      <c r="D61" s="23" t="s">
        <v>25</v>
      </c>
      <c r="E61" s="23" t="s">
        <v>25</v>
      </c>
    </row>
    <row r="62" spans="1:5" x14ac:dyDescent="0.2">
      <c r="A62">
        <v>2004</v>
      </c>
      <c r="B62">
        <v>10</v>
      </c>
      <c r="C62" s="23">
        <v>0</v>
      </c>
      <c r="D62" s="23" t="s">
        <v>25</v>
      </c>
      <c r="E62" s="23" t="s">
        <v>25</v>
      </c>
    </row>
    <row r="63" spans="1:5" x14ac:dyDescent="0.2">
      <c r="A63">
        <v>2004</v>
      </c>
      <c r="B63">
        <v>11</v>
      </c>
      <c r="C63" s="23">
        <v>8.7710362087266596</v>
      </c>
      <c r="D63" s="23" t="s">
        <v>25</v>
      </c>
      <c r="E63" s="23" t="s">
        <v>25</v>
      </c>
    </row>
    <row r="64" spans="1:5" x14ac:dyDescent="0.2">
      <c r="A64">
        <v>2004</v>
      </c>
      <c r="B64">
        <v>12</v>
      </c>
      <c r="C64" s="23">
        <v>27.467361331760323</v>
      </c>
      <c r="D64" s="23" t="s">
        <v>25</v>
      </c>
      <c r="E64" s="23" t="s">
        <v>25</v>
      </c>
    </row>
    <row r="65" spans="1:5" x14ac:dyDescent="0.2">
      <c r="A65">
        <v>2004</v>
      </c>
      <c r="B65">
        <v>1</v>
      </c>
      <c r="C65" s="23">
        <v>14.499967203853446</v>
      </c>
      <c r="D65" s="23" t="s">
        <v>25</v>
      </c>
      <c r="E65" s="23" t="s">
        <v>25</v>
      </c>
    </row>
    <row r="66" spans="1:5" x14ac:dyDescent="0.2">
      <c r="A66">
        <v>2004</v>
      </c>
      <c r="B66">
        <v>2</v>
      </c>
      <c r="C66" s="23">
        <v>1.5964765413484192</v>
      </c>
      <c r="D66" s="23" t="s">
        <v>25</v>
      </c>
      <c r="E66" s="23" t="s">
        <v>25</v>
      </c>
    </row>
    <row r="67" spans="1:5" x14ac:dyDescent="0.2">
      <c r="A67">
        <v>2004</v>
      </c>
      <c r="B67">
        <v>3</v>
      </c>
      <c r="C67" s="23">
        <v>0.48797428037660856</v>
      </c>
      <c r="D67" s="23" t="s">
        <v>25</v>
      </c>
      <c r="E67" s="23" t="s">
        <v>25</v>
      </c>
    </row>
    <row r="68" spans="1:5" x14ac:dyDescent="0.2">
      <c r="A68">
        <v>2004</v>
      </c>
      <c r="B68">
        <v>4</v>
      </c>
      <c r="C68" s="23" t="s">
        <v>25</v>
      </c>
      <c r="D68" s="23" t="s">
        <v>25</v>
      </c>
      <c r="E68" s="23" t="s">
        <v>25</v>
      </c>
    </row>
    <row r="69" spans="1:5" x14ac:dyDescent="0.2">
      <c r="A69">
        <v>2004</v>
      </c>
      <c r="B69">
        <v>5</v>
      </c>
      <c r="C69" s="23" t="s">
        <v>25</v>
      </c>
      <c r="D69" s="23" t="s">
        <v>25</v>
      </c>
      <c r="E69" s="23" t="s">
        <v>25</v>
      </c>
    </row>
    <row r="70" spans="1:5" x14ac:dyDescent="0.2">
      <c r="A70">
        <v>2004</v>
      </c>
      <c r="B70">
        <v>6</v>
      </c>
      <c r="C70" s="23" t="s">
        <v>25</v>
      </c>
      <c r="D70" s="23" t="s">
        <v>25</v>
      </c>
      <c r="E70" s="23" t="s">
        <v>25</v>
      </c>
    </row>
    <row r="71" spans="1:5" x14ac:dyDescent="0.2">
      <c r="A71">
        <v>2004</v>
      </c>
      <c r="B71">
        <v>7</v>
      </c>
      <c r="C71" s="23" t="s">
        <v>25</v>
      </c>
      <c r="D71" s="23" t="s">
        <v>25</v>
      </c>
      <c r="E71" s="23" t="s">
        <v>25</v>
      </c>
    </row>
    <row r="72" spans="1:5" x14ac:dyDescent="0.2">
      <c r="A72">
        <v>2004</v>
      </c>
      <c r="B72">
        <v>8</v>
      </c>
      <c r="C72" s="23" t="s">
        <v>25</v>
      </c>
      <c r="D72" s="23" t="s">
        <v>25</v>
      </c>
      <c r="E72" s="23" t="s">
        <v>25</v>
      </c>
    </row>
    <row r="73" spans="1:5" x14ac:dyDescent="0.2">
      <c r="A73">
        <v>2004</v>
      </c>
      <c r="B73">
        <v>9</v>
      </c>
      <c r="C73" s="23" t="s">
        <v>25</v>
      </c>
      <c r="D73" s="23" t="s">
        <v>25</v>
      </c>
      <c r="E73" s="23" t="s">
        <v>25</v>
      </c>
    </row>
    <row r="74" spans="1:5" x14ac:dyDescent="0.2">
      <c r="A74">
        <v>2005</v>
      </c>
      <c r="B74">
        <v>10</v>
      </c>
      <c r="C74" s="23">
        <v>0</v>
      </c>
      <c r="D74" s="23" t="s">
        <v>25</v>
      </c>
      <c r="E74" s="23" t="s">
        <v>25</v>
      </c>
    </row>
    <row r="75" spans="1:5" x14ac:dyDescent="0.2">
      <c r="A75">
        <v>2005</v>
      </c>
      <c r="B75">
        <v>11</v>
      </c>
      <c r="C75" s="23">
        <v>8.7004806312450569</v>
      </c>
      <c r="D75" s="23" t="s">
        <v>25</v>
      </c>
      <c r="E75" s="23" t="s">
        <v>25</v>
      </c>
    </row>
    <row r="76" spans="1:5" x14ac:dyDescent="0.2">
      <c r="A76">
        <v>2005</v>
      </c>
      <c r="B76">
        <v>12</v>
      </c>
      <c r="C76" s="23">
        <v>20.248960318041558</v>
      </c>
      <c r="D76" s="23" t="s">
        <v>25</v>
      </c>
      <c r="E76" s="23" t="s">
        <v>25</v>
      </c>
    </row>
    <row r="77" spans="1:5" x14ac:dyDescent="0.2">
      <c r="A77">
        <v>2005</v>
      </c>
      <c r="B77">
        <v>1</v>
      </c>
      <c r="C77" s="23">
        <v>24.348827090318903</v>
      </c>
      <c r="D77" s="23" t="s">
        <v>25</v>
      </c>
      <c r="E77" s="23" t="s">
        <v>25</v>
      </c>
    </row>
    <row r="78" spans="1:5" x14ac:dyDescent="0.2">
      <c r="A78">
        <v>2005</v>
      </c>
      <c r="B78">
        <v>2</v>
      </c>
      <c r="C78" s="23">
        <v>1.9206360410951584</v>
      </c>
      <c r="D78" s="23" t="s">
        <v>25</v>
      </c>
      <c r="E78" s="23" t="s">
        <v>25</v>
      </c>
    </row>
    <row r="79" spans="1:5" x14ac:dyDescent="0.2">
      <c r="A79">
        <v>2005</v>
      </c>
      <c r="B79">
        <v>3</v>
      </c>
      <c r="C79" s="23">
        <v>0.12518677167259076</v>
      </c>
      <c r="D79" s="23" t="s">
        <v>25</v>
      </c>
      <c r="E79" s="23" t="s">
        <v>25</v>
      </c>
    </row>
    <row r="80" spans="1:5" x14ac:dyDescent="0.2">
      <c r="A80">
        <v>2005</v>
      </c>
      <c r="B80">
        <v>4</v>
      </c>
      <c r="C80" s="23">
        <v>0</v>
      </c>
      <c r="D80" s="23">
        <v>0.87630740170813526</v>
      </c>
      <c r="E80" s="23" t="s">
        <v>25</v>
      </c>
    </row>
    <row r="81" spans="1:5" x14ac:dyDescent="0.2">
      <c r="A81">
        <v>2005</v>
      </c>
      <c r="B81">
        <v>5</v>
      </c>
      <c r="C81" s="23" t="s">
        <v>25</v>
      </c>
      <c r="D81" s="23" t="s">
        <v>25</v>
      </c>
      <c r="E81" s="23" t="s">
        <v>25</v>
      </c>
    </row>
    <row r="82" spans="1:5" x14ac:dyDescent="0.2">
      <c r="A82">
        <v>2005</v>
      </c>
      <c r="B82">
        <v>6</v>
      </c>
      <c r="C82" s="23" t="s">
        <v>25</v>
      </c>
      <c r="D82" s="23" t="s">
        <v>25</v>
      </c>
      <c r="E82" s="23" t="s">
        <v>25</v>
      </c>
    </row>
    <row r="83" spans="1:5" x14ac:dyDescent="0.2">
      <c r="A83">
        <v>2005</v>
      </c>
      <c r="B83">
        <v>7</v>
      </c>
      <c r="C83" s="23" t="s">
        <v>25</v>
      </c>
      <c r="D83" s="23" t="s">
        <v>25</v>
      </c>
      <c r="E83" s="23" t="s">
        <v>25</v>
      </c>
    </row>
    <row r="84" spans="1:5" x14ac:dyDescent="0.2">
      <c r="A84">
        <v>2005</v>
      </c>
      <c r="B84">
        <v>8</v>
      </c>
      <c r="C84" s="23" t="s">
        <v>25</v>
      </c>
      <c r="D84" s="23" t="s">
        <v>25</v>
      </c>
      <c r="E84" s="23" t="s">
        <v>25</v>
      </c>
    </row>
    <row r="85" spans="1:5" x14ac:dyDescent="0.2">
      <c r="A85">
        <v>2005</v>
      </c>
      <c r="B85">
        <v>9</v>
      </c>
      <c r="C85" s="23" t="s">
        <v>25</v>
      </c>
      <c r="D85" s="23" t="s">
        <v>25</v>
      </c>
      <c r="E85" s="23" t="s">
        <v>25</v>
      </c>
    </row>
    <row r="86" spans="1:5" x14ac:dyDescent="0.2">
      <c r="A86">
        <v>2006</v>
      </c>
      <c r="B86">
        <v>10</v>
      </c>
      <c r="C86" s="23">
        <v>0</v>
      </c>
      <c r="D86" s="23" t="s">
        <v>25</v>
      </c>
      <c r="E86" s="23" t="s">
        <v>25</v>
      </c>
    </row>
    <row r="87" spans="1:5" x14ac:dyDescent="0.2">
      <c r="A87">
        <v>2006</v>
      </c>
      <c r="B87">
        <v>11</v>
      </c>
      <c r="C87" s="23">
        <v>17.056697640390492</v>
      </c>
      <c r="D87" s="23" t="s">
        <v>25</v>
      </c>
      <c r="E87" s="23" t="s">
        <v>25</v>
      </c>
    </row>
    <row r="88" spans="1:5" x14ac:dyDescent="0.2">
      <c r="A88">
        <v>2006</v>
      </c>
      <c r="B88">
        <v>12</v>
      </c>
      <c r="C88" s="23">
        <v>35.509227784930367</v>
      </c>
      <c r="D88" s="23" t="s">
        <v>25</v>
      </c>
      <c r="E88" s="23" t="s">
        <v>25</v>
      </c>
    </row>
    <row r="89" spans="1:5" x14ac:dyDescent="0.2">
      <c r="A89">
        <v>2006</v>
      </c>
      <c r="B89">
        <v>1</v>
      </c>
      <c r="C89" s="23">
        <v>17.275774490817525</v>
      </c>
      <c r="D89" s="23" t="s">
        <v>25</v>
      </c>
      <c r="E89" s="23" t="s">
        <v>25</v>
      </c>
    </row>
    <row r="90" spans="1:5" x14ac:dyDescent="0.2">
      <c r="A90">
        <v>2006</v>
      </c>
      <c r="B90">
        <v>2</v>
      </c>
      <c r="C90" s="23">
        <v>9.4203045683624538</v>
      </c>
      <c r="D90" s="23" t="s">
        <v>25</v>
      </c>
      <c r="E90" s="23" t="s">
        <v>25</v>
      </c>
    </row>
    <row r="91" spans="1:5" x14ac:dyDescent="0.2">
      <c r="A91">
        <v>2006</v>
      </c>
      <c r="B91">
        <v>3</v>
      </c>
      <c r="C91" s="23">
        <v>2.3436278118211553</v>
      </c>
      <c r="D91" s="23" t="s">
        <v>25</v>
      </c>
      <c r="E91" s="23" t="s">
        <v>25</v>
      </c>
    </row>
    <row r="92" spans="1:5" x14ac:dyDescent="0.2">
      <c r="A92">
        <v>2006</v>
      </c>
      <c r="B92">
        <v>4</v>
      </c>
      <c r="C92" s="23" t="s">
        <v>25</v>
      </c>
      <c r="D92" s="23" t="s">
        <v>25</v>
      </c>
      <c r="E92" s="23" t="s">
        <v>25</v>
      </c>
    </row>
    <row r="93" spans="1:5" x14ac:dyDescent="0.2">
      <c r="A93">
        <v>2006</v>
      </c>
      <c r="B93">
        <v>5</v>
      </c>
      <c r="C93" s="23" t="s">
        <v>25</v>
      </c>
      <c r="D93" s="23" t="s">
        <v>25</v>
      </c>
      <c r="E93" s="23" t="s">
        <v>25</v>
      </c>
    </row>
    <row r="94" spans="1:5" x14ac:dyDescent="0.2">
      <c r="A94">
        <v>2006</v>
      </c>
      <c r="B94">
        <v>6</v>
      </c>
      <c r="C94" s="23" t="s">
        <v>25</v>
      </c>
      <c r="D94" s="23" t="s">
        <v>25</v>
      </c>
      <c r="E94" s="23" t="s">
        <v>25</v>
      </c>
    </row>
    <row r="95" spans="1:5" x14ac:dyDescent="0.2">
      <c r="A95">
        <v>2006</v>
      </c>
      <c r="B95">
        <v>7</v>
      </c>
      <c r="C95" s="23" t="s">
        <v>25</v>
      </c>
      <c r="D95" s="23" t="s">
        <v>25</v>
      </c>
      <c r="E95" s="23" t="s">
        <v>25</v>
      </c>
    </row>
    <row r="96" spans="1:5" x14ac:dyDescent="0.2">
      <c r="A96">
        <v>2006</v>
      </c>
      <c r="B96">
        <v>8</v>
      </c>
      <c r="C96" s="23" t="s">
        <v>25</v>
      </c>
      <c r="D96" s="23" t="s">
        <v>25</v>
      </c>
      <c r="E96" s="23" t="s">
        <v>25</v>
      </c>
    </row>
    <row r="97" spans="1:5" x14ac:dyDescent="0.2">
      <c r="A97">
        <v>2006</v>
      </c>
      <c r="B97">
        <v>9</v>
      </c>
      <c r="C97" s="23" t="s">
        <v>25</v>
      </c>
      <c r="D97" s="23" t="s">
        <v>25</v>
      </c>
      <c r="E97" s="23" t="s">
        <v>25</v>
      </c>
    </row>
    <row r="98" spans="1:5" x14ac:dyDescent="0.2">
      <c r="A98">
        <v>2007</v>
      </c>
      <c r="B98">
        <v>10</v>
      </c>
      <c r="C98" s="23">
        <v>0</v>
      </c>
      <c r="D98" s="23" t="s">
        <v>25</v>
      </c>
      <c r="E98" s="23">
        <v>0.13999448895988317</v>
      </c>
    </row>
    <row r="99" spans="1:5" x14ac:dyDescent="0.2">
      <c r="A99">
        <v>2007</v>
      </c>
      <c r="B99">
        <v>11</v>
      </c>
      <c r="C99" s="23">
        <v>9.5716678939917834</v>
      </c>
      <c r="D99" s="23" t="s">
        <v>25</v>
      </c>
      <c r="E99" s="23" t="s">
        <v>25</v>
      </c>
    </row>
    <row r="100" spans="1:5" x14ac:dyDescent="0.2">
      <c r="A100">
        <v>2007</v>
      </c>
      <c r="B100">
        <v>12</v>
      </c>
      <c r="C100" s="23">
        <v>26.465602075390578</v>
      </c>
      <c r="D100" s="23" t="s">
        <v>25</v>
      </c>
      <c r="E100" s="23" t="s">
        <v>25</v>
      </c>
    </row>
    <row r="101" spans="1:5" x14ac:dyDescent="0.2">
      <c r="A101">
        <v>2007</v>
      </c>
      <c r="B101">
        <v>1</v>
      </c>
      <c r="C101" s="23">
        <v>29.375645572784535</v>
      </c>
      <c r="D101" s="23" t="s">
        <v>25</v>
      </c>
      <c r="E101" s="23" t="s">
        <v>25</v>
      </c>
    </row>
    <row r="102" spans="1:5" x14ac:dyDescent="0.2">
      <c r="A102">
        <v>2007</v>
      </c>
      <c r="B102">
        <v>2</v>
      </c>
      <c r="C102" s="23">
        <v>10.78936901105895</v>
      </c>
      <c r="D102" s="23">
        <v>0</v>
      </c>
      <c r="E102" s="23" t="s">
        <v>25</v>
      </c>
    </row>
    <row r="103" spans="1:5" x14ac:dyDescent="0.2">
      <c r="A103">
        <v>2007</v>
      </c>
      <c r="B103">
        <v>3</v>
      </c>
      <c r="C103" s="23">
        <v>0.15485916622828658</v>
      </c>
      <c r="D103" s="23">
        <v>0</v>
      </c>
      <c r="E103" s="23" t="s">
        <v>25</v>
      </c>
    </row>
    <row r="104" spans="1:5" x14ac:dyDescent="0.2">
      <c r="A104">
        <v>2007</v>
      </c>
      <c r="B104">
        <v>4</v>
      </c>
      <c r="C104" s="23" t="s">
        <v>25</v>
      </c>
      <c r="D104" s="23">
        <v>0</v>
      </c>
      <c r="E104" s="23">
        <v>0</v>
      </c>
    </row>
    <row r="105" spans="1:5" x14ac:dyDescent="0.2">
      <c r="A105">
        <v>2007</v>
      </c>
      <c r="B105">
        <v>5</v>
      </c>
      <c r="C105" s="23" t="s">
        <v>25</v>
      </c>
      <c r="D105" s="23">
        <v>0</v>
      </c>
      <c r="E105" s="23">
        <v>0.65566571663519413</v>
      </c>
    </row>
    <row r="106" spans="1:5" x14ac:dyDescent="0.2">
      <c r="A106">
        <v>2007</v>
      </c>
      <c r="B106">
        <v>6</v>
      </c>
      <c r="C106" s="23" t="s">
        <v>25</v>
      </c>
      <c r="D106" s="23">
        <v>9.3890078754443079E-2</v>
      </c>
      <c r="E106" s="23">
        <v>0.97040216083426312</v>
      </c>
    </row>
    <row r="107" spans="1:5" x14ac:dyDescent="0.2">
      <c r="A107">
        <v>2007</v>
      </c>
      <c r="B107">
        <v>7</v>
      </c>
      <c r="C107" s="23" t="s">
        <v>25</v>
      </c>
      <c r="D107" s="23">
        <v>1.1892743308896123</v>
      </c>
      <c r="E107" s="23">
        <v>0.43713092492950256</v>
      </c>
    </row>
    <row r="108" spans="1:5" x14ac:dyDescent="0.2">
      <c r="A108">
        <v>2007</v>
      </c>
      <c r="B108">
        <v>8</v>
      </c>
      <c r="C108" s="23" t="s">
        <v>25</v>
      </c>
      <c r="D108" s="23">
        <v>0</v>
      </c>
      <c r="E108" s="23">
        <v>0.83472818033173013</v>
      </c>
    </row>
    <row r="109" spans="1:5" x14ac:dyDescent="0.2">
      <c r="A109">
        <v>2007</v>
      </c>
      <c r="B109">
        <v>9</v>
      </c>
      <c r="C109" s="23" t="s">
        <v>25</v>
      </c>
      <c r="D109" s="23">
        <v>0</v>
      </c>
      <c r="E109" s="23">
        <v>0.38472429967113508</v>
      </c>
    </row>
    <row r="110" spans="1:5" x14ac:dyDescent="0.2">
      <c r="A110">
        <v>2008</v>
      </c>
      <c r="B110">
        <v>10</v>
      </c>
      <c r="C110" s="23">
        <v>0</v>
      </c>
      <c r="D110" s="23">
        <v>0</v>
      </c>
      <c r="E110" s="23">
        <v>0.13989621734412019</v>
      </c>
    </row>
    <row r="111" spans="1:5" x14ac:dyDescent="0.2">
      <c r="A111">
        <v>2008</v>
      </c>
      <c r="B111">
        <v>11</v>
      </c>
      <c r="C111" s="23">
        <v>16.587247246618276</v>
      </c>
      <c r="D111" s="23">
        <v>25.131244413272597</v>
      </c>
      <c r="E111" s="23" t="s">
        <v>25</v>
      </c>
    </row>
    <row r="112" spans="1:5" x14ac:dyDescent="0.2">
      <c r="A112">
        <v>2008</v>
      </c>
      <c r="B112">
        <v>12</v>
      </c>
      <c r="C112" s="23">
        <v>35.052296068325411</v>
      </c>
      <c r="D112" s="23">
        <v>41.311634651954947</v>
      </c>
      <c r="E112" s="23" t="s">
        <v>25</v>
      </c>
    </row>
    <row r="113" spans="1:5" x14ac:dyDescent="0.2">
      <c r="A113">
        <v>2008</v>
      </c>
      <c r="B113">
        <v>1</v>
      </c>
      <c r="C113" s="23">
        <v>27.228122838788487</v>
      </c>
      <c r="D113" s="23">
        <v>32.548560634873603</v>
      </c>
      <c r="E113" s="23" t="s">
        <v>25</v>
      </c>
    </row>
    <row r="114" spans="1:5" x14ac:dyDescent="0.2">
      <c r="A114">
        <v>2008</v>
      </c>
      <c r="B114">
        <v>2</v>
      </c>
      <c r="C114" s="23">
        <v>1.9403949609251567</v>
      </c>
      <c r="D114" s="23">
        <v>2.5976255122062586</v>
      </c>
      <c r="E114" s="23" t="s">
        <v>25</v>
      </c>
    </row>
    <row r="115" spans="1:5" x14ac:dyDescent="0.2">
      <c r="A115">
        <v>2008</v>
      </c>
      <c r="B115">
        <v>3</v>
      </c>
      <c r="C115" s="23" t="s">
        <v>25</v>
      </c>
      <c r="D115" s="23">
        <v>0.44128337014588237</v>
      </c>
      <c r="E115" s="23" t="s">
        <v>25</v>
      </c>
    </row>
    <row r="116" spans="1:5" x14ac:dyDescent="0.2">
      <c r="A116">
        <v>2008</v>
      </c>
      <c r="B116">
        <v>4</v>
      </c>
      <c r="C116" s="23" t="s">
        <v>25</v>
      </c>
      <c r="D116" s="23">
        <v>0</v>
      </c>
      <c r="E116" s="23">
        <v>0.38494932289321659</v>
      </c>
    </row>
    <row r="117" spans="1:5" x14ac:dyDescent="0.2">
      <c r="A117">
        <v>2008</v>
      </c>
      <c r="B117">
        <v>5</v>
      </c>
      <c r="C117" s="23" t="s">
        <v>25</v>
      </c>
      <c r="D117" s="23">
        <v>0</v>
      </c>
      <c r="E117" s="23">
        <v>0.4491075433754193</v>
      </c>
    </row>
    <row r="118" spans="1:5" x14ac:dyDescent="0.2">
      <c r="A118">
        <v>2008</v>
      </c>
      <c r="B118">
        <v>6</v>
      </c>
      <c r="C118" s="23" t="s">
        <v>25</v>
      </c>
      <c r="D118" s="23">
        <v>2.9418891343058826</v>
      </c>
      <c r="E118" s="23">
        <v>0.11485886300960201</v>
      </c>
    </row>
    <row r="119" spans="1:5" x14ac:dyDescent="0.2">
      <c r="A119">
        <v>2008</v>
      </c>
      <c r="B119">
        <v>7</v>
      </c>
      <c r="C119" s="23" t="s">
        <v>25</v>
      </c>
      <c r="D119" s="23">
        <v>0</v>
      </c>
      <c r="E119" s="23">
        <v>0.10797359056760952</v>
      </c>
    </row>
    <row r="120" spans="1:5" x14ac:dyDescent="0.2">
      <c r="A120">
        <v>2008</v>
      </c>
      <c r="B120">
        <v>8</v>
      </c>
      <c r="C120" s="23" t="s">
        <v>25</v>
      </c>
      <c r="D120" s="23">
        <v>0.26006299947264011</v>
      </c>
      <c r="E120" s="23">
        <v>0.31359286303983991</v>
      </c>
    </row>
    <row r="121" spans="1:5" x14ac:dyDescent="0.2">
      <c r="A121">
        <v>2008</v>
      </c>
      <c r="B121">
        <v>9</v>
      </c>
      <c r="C121" s="23" t="s">
        <v>25</v>
      </c>
      <c r="D121" s="23">
        <v>0</v>
      </c>
      <c r="E121" s="23">
        <v>0.33456164729499882</v>
      </c>
    </row>
    <row r="122" spans="1:5" x14ac:dyDescent="0.2">
      <c r="A122">
        <v>2009</v>
      </c>
      <c r="B122">
        <v>10</v>
      </c>
      <c r="C122" s="23">
        <v>0</v>
      </c>
      <c r="D122" s="23" t="s">
        <v>25</v>
      </c>
      <c r="E122" s="23">
        <v>7.57379968619174E-2</v>
      </c>
    </row>
    <row r="123" spans="1:5" x14ac:dyDescent="0.2">
      <c r="A123">
        <v>2009</v>
      </c>
      <c r="B123">
        <v>11</v>
      </c>
      <c r="C123" s="23">
        <v>20.342850396795995</v>
      </c>
      <c r="D123" s="23">
        <v>21.375641263094867</v>
      </c>
      <c r="E123" s="23" t="s">
        <v>25</v>
      </c>
    </row>
    <row r="124" spans="1:5" x14ac:dyDescent="0.2">
      <c r="A124">
        <v>2009</v>
      </c>
      <c r="B124">
        <v>12</v>
      </c>
      <c r="C124" s="23">
        <v>34.739329139143933</v>
      </c>
      <c r="D124" s="23">
        <v>39.433833076866094</v>
      </c>
      <c r="E124" s="23" t="s">
        <v>25</v>
      </c>
    </row>
    <row r="125" spans="1:5" x14ac:dyDescent="0.2">
      <c r="A125">
        <v>2009</v>
      </c>
      <c r="B125">
        <v>1</v>
      </c>
      <c r="C125" s="23">
        <v>24.098453546973722</v>
      </c>
      <c r="D125" s="23">
        <v>16.39946708910939</v>
      </c>
      <c r="E125" s="23" t="s">
        <v>25</v>
      </c>
    </row>
    <row r="126" spans="1:5" x14ac:dyDescent="0.2">
      <c r="A126">
        <v>2009</v>
      </c>
      <c r="B126">
        <v>2</v>
      </c>
      <c r="C126" s="23">
        <v>3.25485606348736</v>
      </c>
      <c r="D126" s="23">
        <v>0.68852724419924916</v>
      </c>
      <c r="E126" s="23" t="s">
        <v>25</v>
      </c>
    </row>
    <row r="127" spans="1:5" x14ac:dyDescent="0.2">
      <c r="A127">
        <v>2009</v>
      </c>
      <c r="B127">
        <v>3</v>
      </c>
      <c r="C127" s="23">
        <v>0.68852724419924916</v>
      </c>
      <c r="D127" s="23">
        <v>13.83313826982128</v>
      </c>
      <c r="E127" s="23" t="s">
        <v>25</v>
      </c>
    </row>
    <row r="128" spans="1:5" x14ac:dyDescent="0.2">
      <c r="A128">
        <v>2009</v>
      </c>
      <c r="B128">
        <v>4</v>
      </c>
      <c r="C128" s="23" t="s">
        <v>25</v>
      </c>
      <c r="D128" s="23">
        <v>1.239924805312185</v>
      </c>
      <c r="E128" s="23">
        <v>0.13050720946867586</v>
      </c>
    </row>
    <row r="129" spans="1:5" x14ac:dyDescent="0.2">
      <c r="A129">
        <v>2009</v>
      </c>
      <c r="B129">
        <v>5</v>
      </c>
      <c r="C129" s="23" t="s">
        <v>25</v>
      </c>
      <c r="D129" s="23">
        <v>2.0055659806568924</v>
      </c>
      <c r="E129" s="23">
        <v>0.2340992630277447</v>
      </c>
    </row>
    <row r="130" spans="1:5" x14ac:dyDescent="0.2">
      <c r="A130">
        <v>2009</v>
      </c>
      <c r="B130">
        <v>6</v>
      </c>
      <c r="C130" s="23" t="s">
        <v>25</v>
      </c>
      <c r="D130" s="23">
        <v>5.0207536432478639</v>
      </c>
      <c r="E130" s="23">
        <v>0.29356297957222532</v>
      </c>
    </row>
    <row r="131" spans="1:5" x14ac:dyDescent="0.2">
      <c r="A131">
        <v>2009</v>
      </c>
      <c r="B131">
        <v>7</v>
      </c>
      <c r="C131" s="23" t="s">
        <v>25</v>
      </c>
      <c r="D131" s="23">
        <v>5.8726169444081879</v>
      </c>
      <c r="E131" s="23">
        <v>8.0119533870458073E-2</v>
      </c>
    </row>
    <row r="132" spans="1:5" x14ac:dyDescent="0.2">
      <c r="A132">
        <v>2009</v>
      </c>
      <c r="B132">
        <v>8</v>
      </c>
      <c r="C132" s="23" t="s">
        <v>25</v>
      </c>
      <c r="D132" s="23">
        <v>1.1015963137064011</v>
      </c>
      <c r="E132" s="23">
        <v>0.32110406934019525</v>
      </c>
    </row>
    <row r="133" spans="1:5" x14ac:dyDescent="0.2">
      <c r="A133">
        <v>2009</v>
      </c>
      <c r="B133">
        <v>9</v>
      </c>
      <c r="C133" s="23" t="s">
        <v>25</v>
      </c>
      <c r="D133" s="23">
        <v>2.6613455789876197E-2</v>
      </c>
      <c r="E133" s="23">
        <v>0.33988208509108392</v>
      </c>
    </row>
    <row r="134" spans="1:5" x14ac:dyDescent="0.2">
      <c r="A134">
        <v>2010</v>
      </c>
      <c r="B134">
        <v>10</v>
      </c>
      <c r="C134" s="23" t="s">
        <v>25</v>
      </c>
      <c r="D134" s="23" t="s">
        <v>25</v>
      </c>
      <c r="E134" s="23" t="s">
        <v>25</v>
      </c>
    </row>
    <row r="135" spans="1:5" x14ac:dyDescent="0.2">
      <c r="A135">
        <v>2010</v>
      </c>
      <c r="B135">
        <v>11</v>
      </c>
      <c r="C135" s="23">
        <v>14.396478742347936</v>
      </c>
      <c r="D135" s="23">
        <v>14.396478742347936</v>
      </c>
      <c r="E135" s="23" t="s">
        <v>25</v>
      </c>
    </row>
    <row r="136" spans="1:5" x14ac:dyDescent="0.2">
      <c r="A136">
        <v>2010</v>
      </c>
      <c r="B136">
        <v>12</v>
      </c>
      <c r="C136" s="23">
        <v>36.6171307142328</v>
      </c>
      <c r="D136" s="23">
        <v>40.05976693522905</v>
      </c>
      <c r="E136" s="23" t="s">
        <v>25</v>
      </c>
    </row>
    <row r="137" spans="1:5" x14ac:dyDescent="0.2">
      <c r="A137">
        <v>2010</v>
      </c>
      <c r="B137">
        <v>1</v>
      </c>
      <c r="C137" s="23">
        <v>20.655817325977473</v>
      </c>
      <c r="D137" s="23">
        <v>25.663288192881105</v>
      </c>
      <c r="E137" s="23" t="s">
        <v>25</v>
      </c>
    </row>
    <row r="138" spans="1:5" x14ac:dyDescent="0.2">
      <c r="A138">
        <v>2010</v>
      </c>
      <c r="B138">
        <v>2</v>
      </c>
      <c r="C138" s="23">
        <v>6.5723055128110142</v>
      </c>
      <c r="D138" s="23">
        <v>8.7630740170813528</v>
      </c>
      <c r="E138" s="23" t="s">
        <v>25</v>
      </c>
    </row>
    <row r="139" spans="1:5" x14ac:dyDescent="0.2">
      <c r="A139">
        <v>2010</v>
      </c>
      <c r="B139">
        <v>3</v>
      </c>
      <c r="C139" s="23">
        <v>0</v>
      </c>
      <c r="D139" s="23">
        <v>15.335379529892366</v>
      </c>
      <c r="E139" s="23" t="s">
        <v>25</v>
      </c>
    </row>
    <row r="140" spans="1:5" x14ac:dyDescent="0.2">
      <c r="A140">
        <v>2010</v>
      </c>
      <c r="B140">
        <v>4</v>
      </c>
      <c r="C140" s="23" t="s">
        <v>25</v>
      </c>
      <c r="D140" s="23">
        <v>0</v>
      </c>
      <c r="E140" s="23">
        <v>2.8167023626332922E-2</v>
      </c>
    </row>
    <row r="141" spans="1:5" x14ac:dyDescent="0.2">
      <c r="A141">
        <v>2010</v>
      </c>
      <c r="B141">
        <v>5</v>
      </c>
      <c r="C141" s="23" t="s">
        <v>25</v>
      </c>
      <c r="D141" s="23">
        <v>0</v>
      </c>
      <c r="E141" s="23">
        <v>0.30655110713325667</v>
      </c>
    </row>
    <row r="142" spans="1:5" x14ac:dyDescent="0.2">
      <c r="A142">
        <v>2010</v>
      </c>
      <c r="B142">
        <v>6</v>
      </c>
      <c r="C142" s="23" t="s">
        <v>25</v>
      </c>
      <c r="D142" s="23">
        <v>7.5737996861917409</v>
      </c>
      <c r="E142" s="23">
        <v>6.3219319694658341E-2</v>
      </c>
    </row>
    <row r="143" spans="1:5" x14ac:dyDescent="0.2">
      <c r="A143">
        <v>2010</v>
      </c>
      <c r="B143">
        <v>7</v>
      </c>
      <c r="C143" s="23">
        <v>0.28167023626332921</v>
      </c>
      <c r="D143" s="23">
        <v>4.4441303943769714</v>
      </c>
      <c r="E143" s="23">
        <v>0.64386686340505239</v>
      </c>
    </row>
    <row r="144" spans="1:5" x14ac:dyDescent="0.2">
      <c r="A144">
        <v>2010</v>
      </c>
      <c r="B144">
        <v>8</v>
      </c>
      <c r="C144" s="23" t="s">
        <v>25</v>
      </c>
      <c r="D144" s="23">
        <v>0</v>
      </c>
      <c r="E144" s="23">
        <v>0.55858337520309997</v>
      </c>
    </row>
    <row r="145" spans="1:5" x14ac:dyDescent="0.2">
      <c r="A145">
        <v>2010</v>
      </c>
      <c r="B145">
        <v>9</v>
      </c>
      <c r="C145" s="23" t="s">
        <v>25</v>
      </c>
      <c r="D145" s="23">
        <v>0</v>
      </c>
      <c r="E145" s="23">
        <v>0.36523240635478355</v>
      </c>
    </row>
    <row r="146" spans="1:5" x14ac:dyDescent="0.2">
      <c r="A146">
        <v>2011</v>
      </c>
      <c r="B146">
        <v>10</v>
      </c>
      <c r="C146" s="23">
        <v>2.8167023626332921</v>
      </c>
      <c r="D146" s="23">
        <v>2.1281751184340427</v>
      </c>
      <c r="E146" s="23">
        <v>2.0342850396795994E-2</v>
      </c>
    </row>
    <row r="147" spans="1:5" x14ac:dyDescent="0.2">
      <c r="A147">
        <v>2011</v>
      </c>
      <c r="B147">
        <v>11</v>
      </c>
      <c r="C147" s="23">
        <v>13.363687876049061</v>
      </c>
      <c r="D147" s="23">
        <v>15.429269608646809</v>
      </c>
      <c r="E147" s="23" t="s">
        <v>25</v>
      </c>
    </row>
    <row r="148" spans="1:5" x14ac:dyDescent="0.2">
      <c r="A148">
        <v>2011</v>
      </c>
      <c r="B148">
        <v>12</v>
      </c>
      <c r="C148" s="23">
        <v>41.311634651954947</v>
      </c>
      <c r="D148" s="23">
        <v>36.304163785051323</v>
      </c>
      <c r="E148" s="23" t="s">
        <v>25</v>
      </c>
    </row>
    <row r="149" spans="1:5" x14ac:dyDescent="0.2">
      <c r="A149">
        <v>2011</v>
      </c>
      <c r="B149">
        <v>1</v>
      </c>
      <c r="C149" s="23">
        <v>26.289222051244057</v>
      </c>
      <c r="D149" s="23">
        <v>19.716916538433047</v>
      </c>
      <c r="E149" s="23" t="s">
        <v>25</v>
      </c>
    </row>
    <row r="150" spans="1:5" x14ac:dyDescent="0.2">
      <c r="A150">
        <v>2011</v>
      </c>
      <c r="B150">
        <v>2</v>
      </c>
      <c r="C150" s="23">
        <v>1.3144611025622031</v>
      </c>
      <c r="D150" s="23">
        <v>5.3204377960851073</v>
      </c>
      <c r="E150" s="23" t="s">
        <v>25</v>
      </c>
    </row>
    <row r="151" spans="1:5" x14ac:dyDescent="0.2">
      <c r="A151">
        <v>2011</v>
      </c>
      <c r="B151">
        <v>3</v>
      </c>
      <c r="C151" s="23">
        <v>0</v>
      </c>
      <c r="D151" s="23">
        <v>15.335379529892366</v>
      </c>
      <c r="E151" s="23" t="s">
        <v>25</v>
      </c>
    </row>
    <row r="152" spans="1:5" x14ac:dyDescent="0.2">
      <c r="A152">
        <v>2011</v>
      </c>
      <c r="B152">
        <v>4</v>
      </c>
      <c r="C152" s="23" t="s">
        <v>25</v>
      </c>
      <c r="D152" s="23">
        <v>0</v>
      </c>
      <c r="E152" s="23">
        <v>0</v>
      </c>
    </row>
    <row r="153" spans="1:5" x14ac:dyDescent="0.2">
      <c r="A153">
        <v>2011</v>
      </c>
      <c r="B153">
        <v>5</v>
      </c>
      <c r="C153" s="23" t="s">
        <v>25</v>
      </c>
      <c r="D153" s="23">
        <v>0</v>
      </c>
      <c r="E153" s="23">
        <v>0.25882365043308142</v>
      </c>
    </row>
    <row r="154" spans="1:5" x14ac:dyDescent="0.2">
      <c r="A154">
        <v>2011</v>
      </c>
      <c r="B154">
        <v>6</v>
      </c>
      <c r="C154" s="23" t="s">
        <v>25</v>
      </c>
      <c r="D154" s="23">
        <v>0</v>
      </c>
      <c r="E154" s="23">
        <v>0.21719904885194496</v>
      </c>
    </row>
    <row r="155" spans="1:5" x14ac:dyDescent="0.2">
      <c r="A155">
        <v>2011</v>
      </c>
      <c r="B155">
        <v>7</v>
      </c>
      <c r="C155" s="23" t="s">
        <v>25</v>
      </c>
      <c r="D155" s="23" t="s">
        <v>25</v>
      </c>
      <c r="E155" s="23">
        <v>0.38494932289321659</v>
      </c>
    </row>
    <row r="156" spans="1:5" x14ac:dyDescent="0.2">
      <c r="A156">
        <v>2011</v>
      </c>
      <c r="B156">
        <v>8</v>
      </c>
      <c r="C156" s="23" t="s">
        <v>25</v>
      </c>
      <c r="D156" s="23" t="s">
        <v>25</v>
      </c>
      <c r="E156" s="23">
        <v>0.22158058586048565</v>
      </c>
    </row>
    <row r="157" spans="1:5" x14ac:dyDescent="0.2">
      <c r="A157">
        <v>2011</v>
      </c>
      <c r="B157">
        <v>9</v>
      </c>
      <c r="C157" s="23" t="s">
        <v>25</v>
      </c>
      <c r="D157" s="23" t="s">
        <v>25</v>
      </c>
      <c r="E157" s="23">
        <v>8.3562170091454321E-2</v>
      </c>
    </row>
    <row r="158" spans="1:5" x14ac:dyDescent="0.2">
      <c r="A158">
        <v>2012</v>
      </c>
      <c r="B158">
        <v>10</v>
      </c>
      <c r="C158" s="23" t="s">
        <v>25</v>
      </c>
      <c r="D158" s="23" t="s">
        <v>25</v>
      </c>
      <c r="E158" s="23">
        <v>2.8479990555514399E-2</v>
      </c>
    </row>
    <row r="159" spans="1:5" x14ac:dyDescent="0.2">
      <c r="A159">
        <v>2012</v>
      </c>
      <c r="B159">
        <v>11</v>
      </c>
      <c r="C159" s="23">
        <v>6.1967451977932422</v>
      </c>
      <c r="D159" s="23">
        <v>10.108831812561704</v>
      </c>
      <c r="E159" s="23" t="s">
        <v>25</v>
      </c>
    </row>
    <row r="160" spans="1:5" x14ac:dyDescent="0.2">
      <c r="A160">
        <v>2012</v>
      </c>
      <c r="B160">
        <v>12</v>
      </c>
      <c r="C160" s="23">
        <v>35.052296068325411</v>
      </c>
      <c r="D160" s="23">
        <v>32.235593705692125</v>
      </c>
      <c r="E160" s="23" t="s">
        <v>25</v>
      </c>
    </row>
    <row r="161" spans="1:5" x14ac:dyDescent="0.2">
      <c r="A161">
        <v>2012</v>
      </c>
      <c r="B161">
        <v>1</v>
      </c>
      <c r="C161" s="23">
        <v>27.854056697151442</v>
      </c>
      <c r="D161" s="23">
        <v>18.026895120853069</v>
      </c>
      <c r="E161" s="23" t="s">
        <v>25</v>
      </c>
    </row>
    <row r="162" spans="1:5" x14ac:dyDescent="0.2">
      <c r="A162">
        <v>2012</v>
      </c>
      <c r="B162">
        <v>2</v>
      </c>
      <c r="C162" s="23">
        <v>0</v>
      </c>
      <c r="D162" s="23">
        <v>7.2921294499284111</v>
      </c>
      <c r="E162" s="23" t="s">
        <v>25</v>
      </c>
    </row>
    <row r="163" spans="1:5" x14ac:dyDescent="0.2">
      <c r="A163">
        <v>2012</v>
      </c>
      <c r="B163">
        <v>3</v>
      </c>
      <c r="C163" s="23">
        <v>0</v>
      </c>
      <c r="D163" s="23">
        <v>21.281751184340429</v>
      </c>
      <c r="E163" s="23" t="s">
        <v>25</v>
      </c>
    </row>
    <row r="164" spans="1:5" x14ac:dyDescent="0.2">
      <c r="A164">
        <v>2012</v>
      </c>
      <c r="B164">
        <v>4</v>
      </c>
      <c r="C164" s="23" t="s">
        <v>25</v>
      </c>
      <c r="D164" s="23">
        <v>0</v>
      </c>
      <c r="E164" s="23">
        <v>7.5112063003554457E-3</v>
      </c>
    </row>
    <row r="165" spans="1:5" x14ac:dyDescent="0.2">
      <c r="A165">
        <v>2012</v>
      </c>
      <c r="B165">
        <v>5</v>
      </c>
      <c r="C165" s="23" t="s">
        <v>25</v>
      </c>
      <c r="D165" s="23">
        <v>0</v>
      </c>
      <c r="E165" s="23">
        <v>0.44848160951705635</v>
      </c>
    </row>
    <row r="166" spans="1:5" x14ac:dyDescent="0.2">
      <c r="A166">
        <v>2012</v>
      </c>
      <c r="B166">
        <v>6</v>
      </c>
      <c r="C166" s="23" t="s">
        <v>25</v>
      </c>
      <c r="D166" s="23" t="s">
        <v>25</v>
      </c>
      <c r="E166" s="23">
        <v>0.80557687571312153</v>
      </c>
    </row>
    <row r="167" spans="1:5" x14ac:dyDescent="0.2">
      <c r="A167">
        <v>2012</v>
      </c>
      <c r="B167">
        <v>7</v>
      </c>
      <c r="C167" s="23" t="s">
        <v>25</v>
      </c>
      <c r="D167" s="23" t="s">
        <v>25</v>
      </c>
      <c r="E167" s="23">
        <v>0.91574123478500136</v>
      </c>
    </row>
    <row r="168" spans="1:5" x14ac:dyDescent="0.2">
      <c r="A168">
        <v>2012</v>
      </c>
      <c r="B168">
        <v>8</v>
      </c>
      <c r="C168" s="23" t="s">
        <v>25</v>
      </c>
      <c r="D168" s="23" t="s">
        <v>25</v>
      </c>
      <c r="E168" s="23">
        <v>0.71763316861312654</v>
      </c>
    </row>
    <row r="169" spans="1:5" x14ac:dyDescent="0.2">
      <c r="A169">
        <v>2012</v>
      </c>
      <c r="B169">
        <v>9</v>
      </c>
      <c r="C169" s="23" t="s">
        <v>25</v>
      </c>
      <c r="D169" s="23" t="s">
        <v>25</v>
      </c>
      <c r="E169" s="23">
        <v>0.24089064539098276</v>
      </c>
    </row>
    <row r="170" spans="1:5" x14ac:dyDescent="0.2">
      <c r="A170">
        <v>2013</v>
      </c>
      <c r="B170">
        <v>10</v>
      </c>
      <c r="C170" s="23" t="s">
        <v>25</v>
      </c>
      <c r="D170" s="23" t="s">
        <v>25</v>
      </c>
      <c r="E170" s="23">
        <v>0</v>
      </c>
    </row>
    <row r="171" spans="1:5" x14ac:dyDescent="0.2">
      <c r="A171">
        <v>2013</v>
      </c>
      <c r="B171">
        <v>11</v>
      </c>
      <c r="C171" s="23">
        <v>30.357792130603254</v>
      </c>
      <c r="D171" s="23">
        <v>25.663288192881105</v>
      </c>
      <c r="E171" s="23" t="s">
        <v>25</v>
      </c>
    </row>
    <row r="172" spans="1:5" x14ac:dyDescent="0.2">
      <c r="A172">
        <v>2013</v>
      </c>
      <c r="B172">
        <v>12</v>
      </c>
      <c r="C172" s="23">
        <v>25.663288192881105</v>
      </c>
      <c r="D172" s="23">
        <v>39.746800006047572</v>
      </c>
      <c r="E172" s="23" t="s">
        <v>25</v>
      </c>
    </row>
    <row r="173" spans="1:5" x14ac:dyDescent="0.2">
      <c r="A173">
        <v>2013</v>
      </c>
      <c r="B173">
        <v>1</v>
      </c>
      <c r="C173" s="23">
        <v>23.503816381528917</v>
      </c>
      <c r="D173" s="23">
        <v>15.961313388255322</v>
      </c>
      <c r="E173" s="23" t="s">
        <v>25</v>
      </c>
    </row>
    <row r="174" spans="1:5" x14ac:dyDescent="0.2">
      <c r="A174">
        <v>2013</v>
      </c>
      <c r="B174">
        <v>2</v>
      </c>
      <c r="C174" s="23">
        <v>8.9195574816720917</v>
      </c>
      <c r="D174" s="23">
        <v>4.6945039377221534</v>
      </c>
      <c r="E174" s="23" t="s">
        <v>25</v>
      </c>
    </row>
    <row r="175" spans="1:5" x14ac:dyDescent="0.2">
      <c r="A175">
        <v>2013</v>
      </c>
      <c r="B175">
        <v>3</v>
      </c>
      <c r="C175" s="23">
        <v>0</v>
      </c>
      <c r="D175" s="23">
        <v>2.9731858272240306</v>
      </c>
      <c r="E175" s="23" t="s">
        <v>25</v>
      </c>
    </row>
    <row r="176" spans="1:5" x14ac:dyDescent="0.2">
      <c r="A176">
        <v>2013</v>
      </c>
      <c r="B176">
        <v>4</v>
      </c>
      <c r="C176" s="23" t="s">
        <v>25</v>
      </c>
      <c r="D176" s="23">
        <v>14.339451971249067</v>
      </c>
      <c r="E176" s="23">
        <v>0.22095465200212269</v>
      </c>
    </row>
    <row r="177" spans="1:5" x14ac:dyDescent="0.2">
      <c r="A177">
        <v>2013</v>
      </c>
      <c r="B177">
        <v>5</v>
      </c>
      <c r="C177" s="23" t="s">
        <v>25</v>
      </c>
      <c r="D177" s="23">
        <v>10.78951630467644</v>
      </c>
      <c r="E177" s="23">
        <v>0.56772200953519913</v>
      </c>
    </row>
    <row r="178" spans="1:5" x14ac:dyDescent="0.2">
      <c r="A178">
        <v>2013</v>
      </c>
      <c r="B178">
        <v>6</v>
      </c>
      <c r="C178" s="23" t="s">
        <v>25</v>
      </c>
      <c r="D178" s="23">
        <v>4.5316616110643064</v>
      </c>
      <c r="E178" s="23">
        <v>0.12205710238077599</v>
      </c>
    </row>
    <row r="179" spans="1:5" x14ac:dyDescent="0.2">
      <c r="A179">
        <v>2013</v>
      </c>
      <c r="B179">
        <v>7</v>
      </c>
      <c r="C179" s="23" t="s">
        <v>25</v>
      </c>
      <c r="D179" s="23">
        <v>4.7724154899072362</v>
      </c>
      <c r="E179" s="23">
        <v>0.28980737642204762</v>
      </c>
    </row>
    <row r="180" spans="1:5" x14ac:dyDescent="0.2">
      <c r="A180">
        <v>2013</v>
      </c>
      <c r="B180">
        <v>8</v>
      </c>
      <c r="C180" s="23" t="s">
        <v>25</v>
      </c>
      <c r="D180" s="23">
        <v>0.73919064366207587</v>
      </c>
      <c r="E180" s="23">
        <v>0.45880951818004512</v>
      </c>
    </row>
    <row r="181" spans="1:5" x14ac:dyDescent="0.2">
      <c r="A181">
        <v>2013</v>
      </c>
      <c r="B181">
        <v>9</v>
      </c>
      <c r="C181" s="23" t="s">
        <v>25</v>
      </c>
      <c r="D181" s="23">
        <v>1.7435857075093852</v>
      </c>
      <c r="E181" s="23">
        <v>0.1233089700975019</v>
      </c>
    </row>
    <row r="182" spans="1:5" x14ac:dyDescent="0.2">
      <c r="A182">
        <v>2014</v>
      </c>
      <c r="B182">
        <v>10</v>
      </c>
      <c r="C182" s="23" t="s">
        <v>25</v>
      </c>
      <c r="D182" s="23">
        <v>5.2478996843268198E-2</v>
      </c>
      <c r="E182" s="23">
        <v>0.11172919371778725</v>
      </c>
    </row>
    <row r="183" spans="1:5" x14ac:dyDescent="0.2">
      <c r="A183">
        <v>2014</v>
      </c>
      <c r="B183">
        <v>11</v>
      </c>
      <c r="C183" s="23">
        <v>27.541089767969964</v>
      </c>
      <c r="D183" s="23">
        <v>25.35032126369963</v>
      </c>
      <c r="E183" s="23" t="s">
        <v>25</v>
      </c>
    </row>
    <row r="184" spans="1:5" x14ac:dyDescent="0.2">
      <c r="A184">
        <v>2014</v>
      </c>
      <c r="B184">
        <v>12</v>
      </c>
      <c r="C184" s="23">
        <v>31.296692918147688</v>
      </c>
      <c r="D184" s="23">
        <v>35.365262997506889</v>
      </c>
      <c r="E184" s="23" t="s">
        <v>25</v>
      </c>
    </row>
    <row r="185" spans="1:5" x14ac:dyDescent="0.2">
      <c r="A185">
        <v>2014</v>
      </c>
      <c r="B185">
        <v>1</v>
      </c>
      <c r="C185" s="23">
        <v>34.113395280780985</v>
      </c>
      <c r="D185" s="23">
        <v>24.098453546973722</v>
      </c>
      <c r="E185" s="23" t="s">
        <v>25</v>
      </c>
    </row>
    <row r="186" spans="1:5" x14ac:dyDescent="0.2">
      <c r="A186">
        <v>2014</v>
      </c>
      <c r="B186">
        <v>2</v>
      </c>
      <c r="C186" s="23">
        <v>2.7854056697151446</v>
      </c>
      <c r="D186" s="23">
        <v>0.87630740170813526</v>
      </c>
      <c r="E186" s="23" t="s">
        <v>25</v>
      </c>
    </row>
    <row r="187" spans="1:5" x14ac:dyDescent="0.2">
      <c r="A187">
        <v>2014</v>
      </c>
      <c r="B187">
        <v>3</v>
      </c>
      <c r="C187" s="23">
        <v>0</v>
      </c>
      <c r="D187" s="23">
        <v>1.3144611025622031</v>
      </c>
      <c r="E187" s="23" t="s">
        <v>25</v>
      </c>
    </row>
    <row r="188" spans="1:5" x14ac:dyDescent="0.2">
      <c r="A188">
        <v>2014</v>
      </c>
      <c r="B188">
        <v>4</v>
      </c>
      <c r="C188" s="23" t="s">
        <v>25</v>
      </c>
      <c r="D188" s="23">
        <v>0</v>
      </c>
      <c r="E188" s="23">
        <v>1.2518677167259074E-3</v>
      </c>
    </row>
    <row r="189" spans="1:5" x14ac:dyDescent="0.2">
      <c r="A189">
        <v>2014</v>
      </c>
      <c r="B189">
        <v>5</v>
      </c>
      <c r="C189" s="23" t="s">
        <v>25</v>
      </c>
      <c r="D189" s="23">
        <v>0</v>
      </c>
      <c r="E189" s="23">
        <v>0.20248960318041556</v>
      </c>
    </row>
    <row r="190" spans="1:5" x14ac:dyDescent="0.2">
      <c r="A190">
        <v>2014</v>
      </c>
      <c r="B190">
        <v>6</v>
      </c>
      <c r="C190" s="23" t="s">
        <v>25</v>
      </c>
      <c r="D190" s="23">
        <v>0</v>
      </c>
      <c r="E190" s="23">
        <v>0.46068731975513399</v>
      </c>
    </row>
    <row r="191" spans="1:5" x14ac:dyDescent="0.2">
      <c r="A191">
        <v>2014</v>
      </c>
      <c r="B191">
        <v>7</v>
      </c>
      <c r="C191" s="23" t="s">
        <v>25</v>
      </c>
      <c r="D191" s="23">
        <v>0.6259338583629539</v>
      </c>
      <c r="E191" s="23">
        <v>0.43784073392488621</v>
      </c>
    </row>
    <row r="192" spans="1:5" x14ac:dyDescent="0.2">
      <c r="A192">
        <v>2014</v>
      </c>
      <c r="B192">
        <v>8</v>
      </c>
      <c r="C192" s="23" t="s">
        <v>25</v>
      </c>
      <c r="D192" s="23">
        <v>0</v>
      </c>
      <c r="E192" s="23">
        <v>0.21532124727685611</v>
      </c>
    </row>
    <row r="193" spans="1:5" x14ac:dyDescent="0.2">
      <c r="A193">
        <v>2014</v>
      </c>
      <c r="B193">
        <v>9</v>
      </c>
      <c r="C193" s="23" t="s">
        <v>25</v>
      </c>
      <c r="D193" s="23">
        <v>1.2518677167259078</v>
      </c>
      <c r="E193" s="23">
        <v>0.21719904885194496</v>
      </c>
    </row>
    <row r="194" spans="1:5" x14ac:dyDescent="0.2">
      <c r="A194">
        <v>2015</v>
      </c>
      <c r="B194">
        <v>10</v>
      </c>
      <c r="C194" s="23" t="s">
        <v>25</v>
      </c>
      <c r="D194" s="23">
        <v>0</v>
      </c>
      <c r="E194" s="23">
        <v>1.4396478742347937E-2</v>
      </c>
    </row>
    <row r="195" spans="1:5" x14ac:dyDescent="0.2">
      <c r="A195">
        <v>2015</v>
      </c>
      <c r="B195">
        <v>11</v>
      </c>
      <c r="C195" s="23">
        <v>30.670759059784732</v>
      </c>
      <c r="D195" s="23">
        <v>24.098453546973722</v>
      </c>
      <c r="E195" s="23" t="s">
        <v>25</v>
      </c>
    </row>
    <row r="196" spans="1:5" x14ac:dyDescent="0.2">
      <c r="A196">
        <v>2015</v>
      </c>
      <c r="B196">
        <v>12</v>
      </c>
      <c r="C196" s="23">
        <v>31.922626776510644</v>
      </c>
      <c r="D196" s="23">
        <v>25.976255122062579</v>
      </c>
      <c r="E196" s="23" t="s">
        <v>25</v>
      </c>
    </row>
    <row r="197" spans="1:5" x14ac:dyDescent="0.2">
      <c r="A197">
        <v>2015</v>
      </c>
      <c r="B197">
        <v>1</v>
      </c>
      <c r="C197" s="23">
        <v>24.411420476155197</v>
      </c>
      <c r="D197" s="23">
        <v>8.4501070878998767</v>
      </c>
      <c r="E197" s="23" t="s">
        <v>25</v>
      </c>
    </row>
    <row r="198" spans="1:5" x14ac:dyDescent="0.2">
      <c r="A198">
        <v>2015</v>
      </c>
      <c r="B198">
        <v>2</v>
      </c>
      <c r="C198" s="23">
        <v>0</v>
      </c>
      <c r="D198" s="23">
        <v>0</v>
      </c>
      <c r="E198" s="23" t="s">
        <v>25</v>
      </c>
    </row>
    <row r="199" spans="1:5" x14ac:dyDescent="0.2">
      <c r="A199">
        <v>2015</v>
      </c>
      <c r="B199">
        <v>3</v>
      </c>
      <c r="C199" s="23">
        <v>0</v>
      </c>
      <c r="D199" s="23">
        <v>0.18778015750888616</v>
      </c>
      <c r="E199" s="23" t="s">
        <v>25</v>
      </c>
    </row>
    <row r="200" spans="1:5" x14ac:dyDescent="0.2">
      <c r="A200">
        <v>2015</v>
      </c>
      <c r="B200">
        <v>4</v>
      </c>
      <c r="C200" s="23" t="s">
        <v>25</v>
      </c>
      <c r="D200" s="23" t="s">
        <v>25</v>
      </c>
      <c r="E200" s="23">
        <v>2.8167023626332922E-3</v>
      </c>
    </row>
    <row r="201" spans="1:5" x14ac:dyDescent="0.2">
      <c r="A201">
        <v>2015</v>
      </c>
      <c r="B201">
        <v>5</v>
      </c>
      <c r="C201" s="23" t="s">
        <v>25</v>
      </c>
      <c r="D201" s="23" t="s">
        <v>25</v>
      </c>
      <c r="E201" s="23">
        <v>0.74016678751419296</v>
      </c>
    </row>
    <row r="202" spans="1:5" x14ac:dyDescent="0.2">
      <c r="A202">
        <v>2015</v>
      </c>
      <c r="B202">
        <v>6</v>
      </c>
      <c r="C202" s="23" t="s">
        <v>25</v>
      </c>
      <c r="D202" s="23" t="s">
        <v>25</v>
      </c>
      <c r="E202" s="23">
        <v>6.9478658278287878E-2</v>
      </c>
    </row>
    <row r="203" spans="1:5" x14ac:dyDescent="0.2">
      <c r="A203">
        <v>2015</v>
      </c>
      <c r="B203">
        <v>7</v>
      </c>
      <c r="C203" s="23" t="s">
        <v>25</v>
      </c>
      <c r="D203" s="23" t="s">
        <v>25</v>
      </c>
      <c r="E203" s="23">
        <v>0.4591224851092266</v>
      </c>
    </row>
    <row r="204" spans="1:5" x14ac:dyDescent="0.2">
      <c r="A204">
        <v>2015</v>
      </c>
      <c r="B204">
        <v>8</v>
      </c>
      <c r="C204" s="23" t="s">
        <v>25</v>
      </c>
      <c r="D204" s="23" t="s">
        <v>25</v>
      </c>
      <c r="E204" s="23">
        <v>0.79775270248358454</v>
      </c>
    </row>
    <row r="205" spans="1:5" x14ac:dyDescent="0.2">
      <c r="A205">
        <v>2015</v>
      </c>
      <c r="B205">
        <v>9</v>
      </c>
      <c r="C205" s="23" t="s">
        <v>25</v>
      </c>
      <c r="D205" s="23" t="s">
        <v>25</v>
      </c>
      <c r="E205" s="23">
        <v>0.64878044419320158</v>
      </c>
    </row>
    <row r="206" spans="1:5" x14ac:dyDescent="0.2">
      <c r="A206">
        <v>2016</v>
      </c>
      <c r="B206">
        <v>10</v>
      </c>
      <c r="C206" s="23" t="s">
        <v>25</v>
      </c>
      <c r="D206" s="23" t="s">
        <v>25</v>
      </c>
      <c r="E206" s="23">
        <v>2.9105924413877354E-2</v>
      </c>
    </row>
    <row r="207" spans="1:5" x14ac:dyDescent="0.2">
      <c r="A207">
        <v>2016</v>
      </c>
      <c r="B207">
        <v>11</v>
      </c>
      <c r="C207" s="23">
        <v>18.778015750888613</v>
      </c>
      <c r="D207" s="23">
        <v>20.029883467614525</v>
      </c>
      <c r="E207" s="23" t="s">
        <v>25</v>
      </c>
    </row>
    <row r="208" spans="1:5" x14ac:dyDescent="0.2">
      <c r="A208">
        <v>2016</v>
      </c>
      <c r="B208">
        <v>12</v>
      </c>
      <c r="C208" s="23">
        <v>19.403949609251569</v>
      </c>
      <c r="D208" s="23">
        <v>24.724387405336675</v>
      </c>
      <c r="E208" s="23" t="s">
        <v>25</v>
      </c>
    </row>
    <row r="209" spans="1:5" x14ac:dyDescent="0.2">
      <c r="A209">
        <v>2016</v>
      </c>
      <c r="B209">
        <v>1</v>
      </c>
      <c r="C209" s="23">
        <v>43.815370085406762</v>
      </c>
      <c r="D209" s="23">
        <v>20.968784255158951</v>
      </c>
      <c r="E209" s="23" t="s">
        <v>25</v>
      </c>
    </row>
    <row r="210" spans="1:5" x14ac:dyDescent="0.2">
      <c r="A210">
        <v>2016</v>
      </c>
      <c r="B210">
        <v>2</v>
      </c>
      <c r="C210" s="23">
        <v>14.08351181316646</v>
      </c>
      <c r="D210" s="23">
        <v>26.602188980425534</v>
      </c>
      <c r="E210" s="23" t="s">
        <v>25</v>
      </c>
    </row>
    <row r="211" spans="1:5" x14ac:dyDescent="0.2">
      <c r="A211">
        <v>2016</v>
      </c>
      <c r="B211">
        <v>3</v>
      </c>
      <c r="C211" s="23">
        <v>0</v>
      </c>
      <c r="D211" s="23">
        <v>0</v>
      </c>
      <c r="E211" s="23" t="s">
        <v>25</v>
      </c>
    </row>
    <row r="212" spans="1:5" x14ac:dyDescent="0.2">
      <c r="A212">
        <v>2016</v>
      </c>
      <c r="B212">
        <v>4</v>
      </c>
      <c r="C212" s="23" t="s">
        <v>25</v>
      </c>
      <c r="D212" s="23">
        <v>0</v>
      </c>
      <c r="E212" s="23">
        <v>6.7600856703199014E-2</v>
      </c>
    </row>
    <row r="213" spans="1:5" x14ac:dyDescent="0.2">
      <c r="A213">
        <v>2016</v>
      </c>
      <c r="B213">
        <v>5</v>
      </c>
      <c r="C213" s="23" t="s">
        <v>25</v>
      </c>
      <c r="D213" s="23">
        <v>0</v>
      </c>
      <c r="E213" s="23">
        <v>0.36491943942560207</v>
      </c>
    </row>
    <row r="214" spans="1:5" x14ac:dyDescent="0.2">
      <c r="A214">
        <v>2016</v>
      </c>
      <c r="B214">
        <v>6</v>
      </c>
      <c r="C214" s="23" t="s">
        <v>25</v>
      </c>
      <c r="D214" s="23" t="s">
        <v>25</v>
      </c>
      <c r="E214" s="23">
        <v>0.47164116227648567</v>
      </c>
    </row>
    <row r="215" spans="1:5" x14ac:dyDescent="0.2">
      <c r="A215">
        <v>2016</v>
      </c>
      <c r="B215">
        <v>7</v>
      </c>
      <c r="C215" s="23" t="s">
        <v>25</v>
      </c>
      <c r="D215" s="23" t="s">
        <v>25</v>
      </c>
      <c r="E215" s="23">
        <v>0.37681218273449818</v>
      </c>
    </row>
    <row r="216" spans="1:5" x14ac:dyDescent="0.2">
      <c r="A216">
        <v>2016</v>
      </c>
      <c r="B216">
        <v>8</v>
      </c>
      <c r="C216" s="23" t="s">
        <v>25</v>
      </c>
      <c r="D216" s="23" t="s">
        <v>25</v>
      </c>
      <c r="E216" s="23">
        <v>0.50919719377826289</v>
      </c>
    </row>
    <row r="217" spans="1:5" x14ac:dyDescent="0.2">
      <c r="A217">
        <v>2016</v>
      </c>
      <c r="B217">
        <v>9</v>
      </c>
      <c r="C217" s="23" t="s">
        <v>25</v>
      </c>
      <c r="D217" s="23" t="s">
        <v>25</v>
      </c>
      <c r="E217" s="23">
        <v>0.38432338903485364</v>
      </c>
    </row>
    <row r="218" spans="1:5" x14ac:dyDescent="0.2">
      <c r="A218">
        <v>2017</v>
      </c>
      <c r="B218">
        <v>10</v>
      </c>
      <c r="C218" s="23" t="s">
        <v>25</v>
      </c>
      <c r="D218" s="23" t="s">
        <v>25</v>
      </c>
      <c r="E218" s="23">
        <v>3.1296692918147691E-2</v>
      </c>
    </row>
    <row r="219" spans="1:5" x14ac:dyDescent="0.2">
      <c r="A219">
        <v>2017</v>
      </c>
      <c r="B219">
        <v>11</v>
      </c>
      <c r="C219" s="23">
        <v>15.992610081173469</v>
      </c>
      <c r="D219" s="23">
        <v>14.490368821102381</v>
      </c>
      <c r="E219" s="23" t="s">
        <v>25</v>
      </c>
    </row>
    <row r="220" spans="1:5" x14ac:dyDescent="0.2">
      <c r="A220">
        <v>2017</v>
      </c>
      <c r="B220">
        <v>12</v>
      </c>
      <c r="C220" s="23">
        <v>31.609659847329162</v>
      </c>
      <c r="D220" s="23">
        <v>31.609659847329162</v>
      </c>
      <c r="E220" s="23" t="s">
        <v>25</v>
      </c>
    </row>
    <row r="221" spans="1:5" x14ac:dyDescent="0.2">
      <c r="A221">
        <v>2017</v>
      </c>
      <c r="B221">
        <v>1</v>
      </c>
      <c r="C221" s="23">
        <v>21.594718113521907</v>
      </c>
      <c r="D221" s="23">
        <v>3.7556031501777225</v>
      </c>
      <c r="E221" s="23" t="s">
        <v>25</v>
      </c>
    </row>
    <row r="222" spans="1:5" x14ac:dyDescent="0.2">
      <c r="A222">
        <v>2017</v>
      </c>
      <c r="B222">
        <v>2</v>
      </c>
      <c r="C222" s="23">
        <v>10.953842521351691</v>
      </c>
      <c r="D222" s="23">
        <v>5.1013609456580742</v>
      </c>
      <c r="E222" s="23" t="s">
        <v>25</v>
      </c>
    </row>
    <row r="223" spans="1:5" x14ac:dyDescent="0.2">
      <c r="A223">
        <v>2017</v>
      </c>
      <c r="B223">
        <v>3</v>
      </c>
      <c r="C223" s="23">
        <v>4.3815370085406764</v>
      </c>
      <c r="D223" s="23">
        <v>14.709445671529414</v>
      </c>
      <c r="E223" s="23" t="s">
        <v>25</v>
      </c>
    </row>
    <row r="224" spans="1:5" x14ac:dyDescent="0.2">
      <c r="A224">
        <v>2017</v>
      </c>
      <c r="B224">
        <v>4</v>
      </c>
      <c r="C224" s="23" t="s">
        <v>25</v>
      </c>
      <c r="D224" s="23" t="s">
        <v>25</v>
      </c>
      <c r="E224" s="23" t="s">
        <v>25</v>
      </c>
    </row>
    <row r="225" spans="1:5" x14ac:dyDescent="0.2">
      <c r="A225">
        <v>2017</v>
      </c>
      <c r="B225">
        <v>5</v>
      </c>
      <c r="C225" s="23" t="s">
        <v>25</v>
      </c>
      <c r="D225" s="23" t="s">
        <v>25</v>
      </c>
      <c r="E225" s="23" t="s">
        <v>25</v>
      </c>
    </row>
    <row r="226" spans="1:5" x14ac:dyDescent="0.2">
      <c r="A226">
        <v>2017</v>
      </c>
      <c r="B226">
        <v>6</v>
      </c>
      <c r="C226" s="23" t="s">
        <v>25</v>
      </c>
      <c r="D226" s="23" t="s">
        <v>25</v>
      </c>
      <c r="E226" s="23" t="s">
        <v>25</v>
      </c>
    </row>
    <row r="227" spans="1:5" x14ac:dyDescent="0.2">
      <c r="A227">
        <v>2017</v>
      </c>
      <c r="B227">
        <v>7</v>
      </c>
      <c r="C227" s="23" t="s">
        <v>25</v>
      </c>
      <c r="D227" s="23" t="s">
        <v>25</v>
      </c>
      <c r="E227" s="23" t="s">
        <v>25</v>
      </c>
    </row>
    <row r="228" spans="1:5" x14ac:dyDescent="0.2">
      <c r="A228">
        <v>2017</v>
      </c>
      <c r="B228">
        <v>8</v>
      </c>
      <c r="C228" s="23" t="s">
        <v>25</v>
      </c>
      <c r="D228" s="23" t="s">
        <v>25</v>
      </c>
      <c r="E228" s="23" t="s">
        <v>25</v>
      </c>
    </row>
    <row r="229" spans="1:5" x14ac:dyDescent="0.2">
      <c r="A229">
        <v>2017</v>
      </c>
      <c r="B229">
        <v>9</v>
      </c>
      <c r="C229" s="23" t="s">
        <v>25</v>
      </c>
      <c r="D229" s="23" t="s">
        <v>25</v>
      </c>
      <c r="E229" s="23" t="s">
        <v>25</v>
      </c>
    </row>
    <row r="230" spans="1:5" x14ac:dyDescent="0.2">
      <c r="A230">
        <v>2018</v>
      </c>
      <c r="B230">
        <v>10</v>
      </c>
      <c r="C230" s="23" t="s">
        <v>25</v>
      </c>
      <c r="D230" s="23" t="s">
        <v>25</v>
      </c>
      <c r="E230" s="23" t="s">
        <v>25</v>
      </c>
    </row>
    <row r="231" spans="1:5" x14ac:dyDescent="0.2">
      <c r="A231">
        <v>2018</v>
      </c>
      <c r="B231">
        <v>11</v>
      </c>
      <c r="C231" s="23">
        <v>24.852703846301079</v>
      </c>
      <c r="D231" s="23">
        <v>20.092476853450819</v>
      </c>
      <c r="E231" s="23" t="s">
        <v>25</v>
      </c>
    </row>
    <row r="232" spans="1:5" x14ac:dyDescent="0.2">
      <c r="A232">
        <v>2018</v>
      </c>
      <c r="B232">
        <v>12</v>
      </c>
      <c r="C232" s="23">
        <v>27.171788791535821</v>
      </c>
      <c r="D232" s="23">
        <v>9.1699310250172736</v>
      </c>
      <c r="E232" s="23" t="s">
        <v>25</v>
      </c>
    </row>
    <row r="233" spans="1:5" x14ac:dyDescent="0.2">
      <c r="A233">
        <v>2018</v>
      </c>
      <c r="B233">
        <v>1</v>
      </c>
      <c r="C233" s="23">
        <v>18.10826652244025</v>
      </c>
      <c r="D233" s="23">
        <v>14.834632443202006</v>
      </c>
      <c r="E233" s="23" t="s">
        <v>25</v>
      </c>
    </row>
    <row r="234" spans="1:5" x14ac:dyDescent="0.2">
      <c r="A234">
        <v>2018</v>
      </c>
      <c r="B234">
        <v>2</v>
      </c>
      <c r="C234" s="23">
        <v>3.9934580163556452</v>
      </c>
      <c r="D234" s="23">
        <v>19.153576065906385</v>
      </c>
      <c r="E234" s="23" t="s">
        <v>25</v>
      </c>
    </row>
    <row r="235" spans="1:5" x14ac:dyDescent="0.2">
      <c r="A235">
        <v>2018</v>
      </c>
      <c r="B235">
        <v>3</v>
      </c>
      <c r="C235" s="23">
        <v>1.7087994333308638</v>
      </c>
      <c r="D235" s="23">
        <v>5.9776683473662082</v>
      </c>
      <c r="E235" s="23" t="s">
        <v>25</v>
      </c>
    </row>
    <row r="236" spans="1:5" x14ac:dyDescent="0.2">
      <c r="A236">
        <v>2018</v>
      </c>
      <c r="B236">
        <v>4</v>
      </c>
      <c r="C236" s="23" t="s">
        <v>25</v>
      </c>
      <c r="D236" s="23" t="s">
        <v>25</v>
      </c>
      <c r="E236" s="23">
        <v>0</v>
      </c>
    </row>
    <row r="237" spans="1:5" x14ac:dyDescent="0.2">
      <c r="A237">
        <v>2018</v>
      </c>
      <c r="B237">
        <v>5</v>
      </c>
      <c r="C237" s="23" t="s">
        <v>25</v>
      </c>
      <c r="D237" s="23" t="s">
        <v>25</v>
      </c>
      <c r="E237" s="23">
        <v>0.29180786103337558</v>
      </c>
    </row>
    <row r="238" spans="1:5" x14ac:dyDescent="0.2">
      <c r="A238">
        <v>2018</v>
      </c>
      <c r="B238">
        <v>6</v>
      </c>
      <c r="C238" s="23" t="s">
        <v>25</v>
      </c>
      <c r="D238" s="23" t="s">
        <v>25</v>
      </c>
      <c r="E238" s="23">
        <v>1.137414771823454</v>
      </c>
    </row>
    <row r="239" spans="1:5" x14ac:dyDescent="0.2">
      <c r="A239">
        <v>2018</v>
      </c>
      <c r="B239">
        <v>7</v>
      </c>
      <c r="C239" s="23" t="s">
        <v>25</v>
      </c>
      <c r="D239" s="23" t="s">
        <v>25</v>
      </c>
      <c r="E239" s="23">
        <v>0.45391784507693861</v>
      </c>
    </row>
    <row r="240" spans="1:5" x14ac:dyDescent="0.2">
      <c r="A240">
        <v>2018</v>
      </c>
      <c r="B240">
        <v>8</v>
      </c>
      <c r="C240" s="23" t="s">
        <v>25</v>
      </c>
      <c r="D240" s="23" t="s">
        <v>25</v>
      </c>
      <c r="E240" s="23">
        <v>0.676129059299725</v>
      </c>
    </row>
    <row r="241" spans="1:5" x14ac:dyDescent="0.2">
      <c r="A241">
        <v>2018</v>
      </c>
      <c r="B241">
        <v>9</v>
      </c>
      <c r="C241" s="23" t="s">
        <v>25</v>
      </c>
      <c r="D241" s="23" t="s">
        <v>25</v>
      </c>
      <c r="E241" s="23">
        <v>8.1802982982525238E-2</v>
      </c>
    </row>
    <row r="242" spans="1:5" x14ac:dyDescent="0.2">
      <c r="A242">
        <v>2019</v>
      </c>
      <c r="B242">
        <v>10</v>
      </c>
      <c r="C242" s="23" t="s">
        <v>25</v>
      </c>
      <c r="D242" s="23" t="s">
        <v>25</v>
      </c>
      <c r="E242" s="23" t="s">
        <v>25</v>
      </c>
    </row>
    <row r="243" spans="1:5" x14ac:dyDescent="0.2">
      <c r="A243">
        <v>2019</v>
      </c>
      <c r="B243">
        <v>11</v>
      </c>
      <c r="C243" s="23">
        <v>15.623309104739327</v>
      </c>
      <c r="D243" s="23">
        <v>18.026895120853069</v>
      </c>
      <c r="E243" s="23" t="s">
        <v>25</v>
      </c>
    </row>
    <row r="244" spans="1:5" x14ac:dyDescent="0.2">
      <c r="A244">
        <v>2019</v>
      </c>
      <c r="B244">
        <v>12</v>
      </c>
      <c r="C244" s="23">
        <v>23.813653641418576</v>
      </c>
      <c r="D244" s="23">
        <v>35.834713391279102</v>
      </c>
      <c r="E244" s="23" t="s">
        <v>25</v>
      </c>
    </row>
    <row r="245" spans="1:5" x14ac:dyDescent="0.2">
      <c r="A245">
        <v>2019</v>
      </c>
      <c r="B245">
        <v>1</v>
      </c>
      <c r="C245" s="23">
        <v>15.32286085272511</v>
      </c>
      <c r="D245" s="23">
        <v>5.7585914969391752</v>
      </c>
      <c r="E245" s="23" t="s">
        <v>25</v>
      </c>
    </row>
    <row r="246" spans="1:5" x14ac:dyDescent="0.2">
      <c r="A246">
        <v>2019</v>
      </c>
      <c r="B246">
        <v>2</v>
      </c>
      <c r="C246" s="23">
        <v>6.4971934498074608</v>
      </c>
      <c r="D246" s="23">
        <v>0.28167023626332921</v>
      </c>
      <c r="E246" s="23" t="s">
        <v>25</v>
      </c>
    </row>
    <row r="247" spans="1:5" x14ac:dyDescent="0.2">
      <c r="A247">
        <v>2019</v>
      </c>
      <c r="B247">
        <v>3</v>
      </c>
      <c r="C247" s="23" t="s">
        <v>25</v>
      </c>
      <c r="D247" s="23" t="s">
        <v>25</v>
      </c>
      <c r="E247" s="23" t="s">
        <v>25</v>
      </c>
    </row>
    <row r="248" spans="1:5" x14ac:dyDescent="0.2">
      <c r="A248">
        <v>2019</v>
      </c>
      <c r="B248">
        <v>4</v>
      </c>
      <c r="C248" s="23" t="s">
        <v>25</v>
      </c>
      <c r="D248" s="23" t="s">
        <v>25</v>
      </c>
      <c r="E248" s="23" t="s">
        <v>25</v>
      </c>
    </row>
    <row r="249" spans="1:5" x14ac:dyDescent="0.2">
      <c r="A249">
        <v>2019</v>
      </c>
      <c r="B249">
        <v>5</v>
      </c>
      <c r="C249" s="23" t="s">
        <v>25</v>
      </c>
      <c r="D249" s="23" t="s">
        <v>25</v>
      </c>
      <c r="E249" s="23" t="s">
        <v>25</v>
      </c>
    </row>
    <row r="250" spans="1:5" x14ac:dyDescent="0.2">
      <c r="A250">
        <v>2019</v>
      </c>
      <c r="B250">
        <v>6</v>
      </c>
      <c r="C250" s="23" t="s">
        <v>25</v>
      </c>
      <c r="D250" s="23" t="s">
        <v>25</v>
      </c>
      <c r="E250" s="23" t="s">
        <v>25</v>
      </c>
    </row>
    <row r="251" spans="1:5" x14ac:dyDescent="0.2">
      <c r="A251">
        <v>2019</v>
      </c>
      <c r="B251">
        <v>7</v>
      </c>
      <c r="C251" s="23" t="s">
        <v>25</v>
      </c>
      <c r="D251" s="23" t="s">
        <v>25</v>
      </c>
      <c r="E251" s="23" t="s">
        <v>25</v>
      </c>
    </row>
    <row r="252" spans="1:5" x14ac:dyDescent="0.2">
      <c r="A252">
        <v>2019</v>
      </c>
      <c r="B252">
        <v>8</v>
      </c>
      <c r="C252" s="23" t="s">
        <v>25</v>
      </c>
      <c r="D252" s="23" t="s">
        <v>25</v>
      </c>
      <c r="E252" s="23" t="s">
        <v>25</v>
      </c>
    </row>
    <row r="253" spans="1:5" x14ac:dyDescent="0.2">
      <c r="A253">
        <v>2019</v>
      </c>
      <c r="B253">
        <v>9</v>
      </c>
      <c r="C253" s="23" t="s">
        <v>25</v>
      </c>
      <c r="D253" s="23" t="s">
        <v>25</v>
      </c>
      <c r="E253" s="2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26"/>
  <sheetViews>
    <sheetView topLeftCell="A2" zoomScaleNormal="100" workbookViewId="0">
      <pane xSplit="1" ySplit="1" topLeftCell="P3" activePane="bottomRight" state="frozen"/>
      <selection activeCell="A2" sqref="A2"/>
      <selection pane="topRight" activeCell="B2" sqref="B2"/>
      <selection pane="bottomLeft" activeCell="A3" sqref="A3"/>
      <selection pane="bottomRight" activeCell="AB12" sqref="AB12"/>
    </sheetView>
  </sheetViews>
  <sheetFormatPr baseColWidth="10" defaultColWidth="8.83203125" defaultRowHeight="15" x14ac:dyDescent="0.2"/>
  <cols>
    <col min="2" max="2" width="7" customWidth="1"/>
    <col min="3" max="3" width="6.5" customWidth="1"/>
    <col min="4" max="4" width="6.5" bestFit="1" customWidth="1"/>
    <col min="5" max="5" width="7" bestFit="1" customWidth="1"/>
    <col min="6" max="6" width="7.5" bestFit="1" customWidth="1"/>
    <col min="7" max="7" width="5.6640625" customWidth="1"/>
    <col min="8" max="8" width="6.5" bestFit="1" customWidth="1"/>
    <col min="9" max="9" width="5.6640625" customWidth="1"/>
    <col min="10" max="10" width="6.5" bestFit="1" customWidth="1"/>
    <col min="11" max="11" width="5.6640625" customWidth="1"/>
    <col min="12" max="12" width="6.5" bestFit="1" customWidth="1"/>
    <col min="13" max="25" width="5.6640625" customWidth="1"/>
    <col min="36" max="37" width="9.1640625" customWidth="1"/>
  </cols>
  <sheetData>
    <row r="1" spans="1:45" x14ac:dyDescent="0.2">
      <c r="B1" s="43" t="s">
        <v>3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</row>
    <row r="2" spans="1:45" s="2" customFormat="1" ht="45" customHeight="1" x14ac:dyDescent="0.2">
      <c r="A2" s="4" t="s">
        <v>2</v>
      </c>
      <c r="B2" s="42">
        <v>10</v>
      </c>
      <c r="C2" s="42"/>
      <c r="D2" s="42">
        <v>11</v>
      </c>
      <c r="E2" s="42"/>
      <c r="F2" s="42">
        <v>12</v>
      </c>
      <c r="G2" s="42"/>
      <c r="H2" s="42">
        <v>1</v>
      </c>
      <c r="I2" s="42"/>
      <c r="J2" s="42">
        <v>2</v>
      </c>
      <c r="K2" s="42"/>
      <c r="L2" s="42">
        <v>3</v>
      </c>
      <c r="M2" s="42"/>
      <c r="N2" s="42">
        <v>4</v>
      </c>
      <c r="O2" s="42"/>
      <c r="P2" s="42">
        <v>5</v>
      </c>
      <c r="Q2" s="42"/>
      <c r="R2" s="42">
        <v>6</v>
      </c>
      <c r="S2" s="42"/>
      <c r="T2" s="42">
        <v>7</v>
      </c>
      <c r="U2" s="42"/>
      <c r="V2" s="42">
        <v>8</v>
      </c>
      <c r="W2" s="42"/>
      <c r="X2" s="42">
        <v>9</v>
      </c>
      <c r="Y2" s="42"/>
      <c r="AA2" s="2">
        <v>10</v>
      </c>
      <c r="AB2" s="2">
        <v>11</v>
      </c>
      <c r="AC2" s="2">
        <v>12</v>
      </c>
      <c r="AD2" s="2">
        <v>1</v>
      </c>
      <c r="AE2" s="2">
        <v>2</v>
      </c>
      <c r="AF2" s="2">
        <v>3</v>
      </c>
      <c r="AG2" s="2">
        <v>4</v>
      </c>
      <c r="AH2" s="2">
        <v>5</v>
      </c>
      <c r="AI2" s="2">
        <v>6</v>
      </c>
      <c r="AJ2" s="2">
        <v>7</v>
      </c>
      <c r="AK2" s="2">
        <v>8</v>
      </c>
      <c r="AL2" s="2">
        <v>9</v>
      </c>
    </row>
    <row r="3" spans="1:45" x14ac:dyDescent="0.2">
      <c r="A3">
        <v>1996</v>
      </c>
      <c r="B3" s="5"/>
      <c r="C3" s="5"/>
    </row>
    <row r="4" spans="1:45" x14ac:dyDescent="0.2">
      <c r="A4">
        <v>1997</v>
      </c>
      <c r="B4" s="5"/>
      <c r="C4" s="5"/>
    </row>
    <row r="5" spans="1:45" x14ac:dyDescent="0.2">
      <c r="A5">
        <v>1998</v>
      </c>
      <c r="B5" s="5"/>
      <c r="C5" s="5"/>
    </row>
    <row r="6" spans="1:45" x14ac:dyDescent="0.2">
      <c r="A6">
        <v>1999</v>
      </c>
      <c r="B6" s="5"/>
      <c r="C6" s="5"/>
    </row>
    <row r="7" spans="1:45" x14ac:dyDescent="0.2">
      <c r="A7">
        <v>2000</v>
      </c>
      <c r="B7" s="5"/>
      <c r="C7" s="5"/>
    </row>
    <row r="8" spans="1:45" x14ac:dyDescent="0.2">
      <c r="A8">
        <v>2001</v>
      </c>
      <c r="B8" s="5"/>
      <c r="C8" s="5"/>
    </row>
    <row r="9" spans="1:45" x14ac:dyDescent="0.2">
      <c r="A9">
        <v>2002</v>
      </c>
      <c r="B9" s="5"/>
      <c r="C9" s="5"/>
    </row>
    <row r="10" spans="1:45" x14ac:dyDescent="0.2">
      <c r="A10">
        <v>2003</v>
      </c>
      <c r="B10" s="5"/>
      <c r="C10" s="5"/>
    </row>
    <row r="11" spans="1:45" x14ac:dyDescent="0.2">
      <c r="A11">
        <v>2004</v>
      </c>
      <c r="B11" s="5"/>
      <c r="C11" s="5"/>
    </row>
    <row r="12" spans="1:45" x14ac:dyDescent="0.2">
      <c r="A12">
        <v>2005</v>
      </c>
      <c r="B12" s="5"/>
      <c r="C12" s="5"/>
      <c r="D12">
        <v>0</v>
      </c>
      <c r="E12">
        <v>0</v>
      </c>
      <c r="F12">
        <v>0</v>
      </c>
      <c r="G12">
        <v>11.5</v>
      </c>
      <c r="H12">
        <v>11.51</v>
      </c>
      <c r="I12">
        <v>18.989999999999998</v>
      </c>
      <c r="J12">
        <v>18.940000000000001</v>
      </c>
      <c r="K12">
        <v>52.79</v>
      </c>
      <c r="L12">
        <v>52.77</v>
      </c>
      <c r="M12">
        <v>75.89</v>
      </c>
      <c r="N12">
        <v>75.92</v>
      </c>
      <c r="O12">
        <v>76.13</v>
      </c>
      <c r="AA12" s="23" t="str">
        <f>IF(OR(C12="",D12=""),"-",AVERAGE(C12:D12))</f>
        <v>-</v>
      </c>
      <c r="AB12" s="23">
        <f>IF(OR(D12="",E12=""),"-",AVERAGE(D12:E12))</f>
        <v>0</v>
      </c>
      <c r="AC12" s="23">
        <f t="shared" ref="AC12:AL12" si="0">IF(OR(E12="",F12=""),"-",AVERAGE(E12:F12))</f>
        <v>0</v>
      </c>
      <c r="AD12" s="23">
        <f t="shared" si="0"/>
        <v>5.75</v>
      </c>
      <c r="AE12" s="23">
        <f t="shared" si="0"/>
        <v>11.504999999999999</v>
      </c>
      <c r="AF12" s="23">
        <f t="shared" si="0"/>
        <v>15.25</v>
      </c>
      <c r="AG12" s="23">
        <f t="shared" si="0"/>
        <v>18.965</v>
      </c>
      <c r="AH12" s="23">
        <f t="shared" si="0"/>
        <v>35.865000000000002</v>
      </c>
      <c r="AI12" s="23">
        <f t="shared" si="0"/>
        <v>52.78</v>
      </c>
      <c r="AJ12" s="23">
        <f t="shared" si="0"/>
        <v>64.33</v>
      </c>
      <c r="AK12" s="23">
        <f t="shared" si="0"/>
        <v>75.905000000000001</v>
      </c>
      <c r="AL12" s="23">
        <f t="shared" si="0"/>
        <v>76.025000000000006</v>
      </c>
      <c r="AM12" s="23"/>
      <c r="AN12" s="22"/>
      <c r="AO12" s="22"/>
      <c r="AP12" s="22"/>
      <c r="AQ12" s="22"/>
      <c r="AR12" s="22"/>
      <c r="AS12" s="22"/>
    </row>
    <row r="13" spans="1:45" x14ac:dyDescent="0.2">
      <c r="A13">
        <v>2006</v>
      </c>
      <c r="B13" s="5"/>
      <c r="C13" s="5"/>
      <c r="D13">
        <v>98.55</v>
      </c>
      <c r="E13">
        <v>98.55</v>
      </c>
      <c r="F13">
        <v>98.55</v>
      </c>
      <c r="G13">
        <v>98.55</v>
      </c>
      <c r="H13">
        <v>90</v>
      </c>
      <c r="I13">
        <v>107</v>
      </c>
      <c r="J13">
        <v>98.6</v>
      </c>
      <c r="K13">
        <v>91.1</v>
      </c>
      <c r="L13">
        <v>91</v>
      </c>
      <c r="M13">
        <v>98.6</v>
      </c>
      <c r="N13">
        <v>75.92</v>
      </c>
      <c r="O13">
        <v>76.13</v>
      </c>
      <c r="AA13" s="23" t="str">
        <f t="shared" ref="AA13:AA26" si="1">IF(OR(C13="",D13=""),"-",AVERAGE(C13:D13))</f>
        <v>-</v>
      </c>
      <c r="AB13" s="23">
        <f t="shared" ref="AB13:AB26" si="2">IF(OR(D13="",E13=""),"-",AVERAGE(D13:E13))</f>
        <v>98.55</v>
      </c>
      <c r="AC13" s="23">
        <f t="shared" ref="AC13:AC26" si="3">IF(OR(E13="",F13=""),"-",AVERAGE(E13:F13))</f>
        <v>98.55</v>
      </c>
      <c r="AD13" s="23">
        <f t="shared" ref="AD13:AD26" si="4">IF(OR(F13="",G13=""),"-",AVERAGE(F13:G13))</f>
        <v>98.55</v>
      </c>
      <c r="AE13" s="23">
        <f t="shared" ref="AE13:AE26" si="5">IF(OR(G13="",H13=""),"-",AVERAGE(G13:H13))</f>
        <v>94.275000000000006</v>
      </c>
      <c r="AF13" s="23">
        <f t="shared" ref="AF13:AF26" si="6">IF(OR(H13="",I13=""),"-",AVERAGE(H13:I13))</f>
        <v>98.5</v>
      </c>
      <c r="AG13" s="23">
        <f t="shared" ref="AG13:AG26" si="7">IF(OR(I13="",J13=""),"-",AVERAGE(I13:J13))</f>
        <v>102.8</v>
      </c>
      <c r="AH13" s="23">
        <f t="shared" ref="AH13:AH26" si="8">IF(OR(J13="",K13=""),"-",AVERAGE(J13:K13))</f>
        <v>94.85</v>
      </c>
      <c r="AI13" s="23">
        <f t="shared" ref="AI13:AI26" si="9">IF(OR(K13="",L13=""),"-",AVERAGE(K13:L13))</f>
        <v>91.05</v>
      </c>
      <c r="AJ13" s="23">
        <f t="shared" ref="AJ13:AJ26" si="10">IF(OR(L13="",M13=""),"-",AVERAGE(L13:M13))</f>
        <v>94.8</v>
      </c>
      <c r="AK13" s="23">
        <f t="shared" ref="AK13:AK26" si="11">IF(OR(M13="",N13=""),"-",AVERAGE(M13:N13))</f>
        <v>87.259999999999991</v>
      </c>
      <c r="AL13" s="23">
        <f t="shared" ref="AL13:AL26" si="12">IF(OR(N13="",O13=""),"-",AVERAGE(N13:O13))</f>
        <v>76.025000000000006</v>
      </c>
      <c r="AM13" s="23"/>
    </row>
    <row r="14" spans="1:45" x14ac:dyDescent="0.2">
      <c r="A14">
        <v>2007</v>
      </c>
      <c r="D14">
        <v>115.44</v>
      </c>
      <c r="E14">
        <v>113.84</v>
      </c>
      <c r="F14">
        <v>113.87</v>
      </c>
      <c r="G14">
        <v>90.64</v>
      </c>
      <c r="H14">
        <v>90.67</v>
      </c>
      <c r="I14">
        <v>107.86</v>
      </c>
      <c r="J14">
        <v>76.41</v>
      </c>
      <c r="K14">
        <v>86.58</v>
      </c>
      <c r="L14">
        <v>76.41</v>
      </c>
      <c r="M14">
        <v>86.58</v>
      </c>
      <c r="N14">
        <v>86.58</v>
      </c>
      <c r="O14">
        <v>113.86</v>
      </c>
      <c r="P14">
        <v>113.84</v>
      </c>
      <c r="Q14">
        <v>97.48</v>
      </c>
      <c r="R14">
        <v>115.64</v>
      </c>
      <c r="S14">
        <v>119.9</v>
      </c>
      <c r="T14">
        <v>122.2</v>
      </c>
      <c r="U14">
        <v>121.22</v>
      </c>
      <c r="V14">
        <v>121.27</v>
      </c>
      <c r="W14">
        <v>12.13</v>
      </c>
      <c r="X14">
        <v>11.85</v>
      </c>
      <c r="Y14">
        <v>3.25</v>
      </c>
      <c r="AA14" s="23" t="str">
        <f t="shared" si="1"/>
        <v>-</v>
      </c>
      <c r="AB14" s="23">
        <f t="shared" si="2"/>
        <v>114.64</v>
      </c>
      <c r="AC14" s="23">
        <f t="shared" si="3"/>
        <v>113.855</v>
      </c>
      <c r="AD14" s="23">
        <f t="shared" si="4"/>
        <v>102.255</v>
      </c>
      <c r="AE14" s="23">
        <f t="shared" si="5"/>
        <v>90.655000000000001</v>
      </c>
      <c r="AF14" s="23">
        <f t="shared" si="6"/>
        <v>99.265000000000001</v>
      </c>
      <c r="AG14" s="23">
        <f t="shared" si="7"/>
        <v>92.134999999999991</v>
      </c>
      <c r="AH14" s="23">
        <f t="shared" si="8"/>
        <v>81.495000000000005</v>
      </c>
      <c r="AI14" s="23">
        <f t="shared" si="9"/>
        <v>81.495000000000005</v>
      </c>
      <c r="AJ14" s="23">
        <f t="shared" si="10"/>
        <v>81.495000000000005</v>
      </c>
      <c r="AK14" s="23">
        <f t="shared" si="11"/>
        <v>86.58</v>
      </c>
      <c r="AL14" s="23">
        <f t="shared" si="12"/>
        <v>100.22</v>
      </c>
      <c r="AM14" s="23"/>
    </row>
    <row r="15" spans="1:45" x14ac:dyDescent="0.2">
      <c r="A15">
        <v>2008</v>
      </c>
      <c r="D15">
        <v>122</v>
      </c>
      <c r="E15">
        <v>109</v>
      </c>
      <c r="F15">
        <v>112</v>
      </c>
      <c r="G15">
        <v>110</v>
      </c>
      <c r="H15">
        <v>100</v>
      </c>
      <c r="I15">
        <v>95</v>
      </c>
      <c r="J15">
        <v>100</v>
      </c>
      <c r="K15">
        <v>100</v>
      </c>
      <c r="AA15" s="23" t="str">
        <f t="shared" si="1"/>
        <v>-</v>
      </c>
      <c r="AB15" s="23">
        <f t="shared" si="2"/>
        <v>115.5</v>
      </c>
      <c r="AC15" s="23">
        <f t="shared" si="3"/>
        <v>110.5</v>
      </c>
      <c r="AD15" s="23">
        <f t="shared" si="4"/>
        <v>111</v>
      </c>
      <c r="AE15" s="23">
        <f t="shared" si="5"/>
        <v>105</v>
      </c>
      <c r="AF15" s="23">
        <f t="shared" si="6"/>
        <v>97.5</v>
      </c>
      <c r="AG15" s="23">
        <f t="shared" si="7"/>
        <v>97.5</v>
      </c>
      <c r="AH15" s="23">
        <f t="shared" si="8"/>
        <v>100</v>
      </c>
      <c r="AI15" s="23" t="str">
        <f t="shared" si="9"/>
        <v>-</v>
      </c>
      <c r="AJ15" s="23" t="str">
        <f t="shared" si="10"/>
        <v>-</v>
      </c>
      <c r="AK15" s="23" t="str">
        <f t="shared" si="11"/>
        <v>-</v>
      </c>
      <c r="AL15" s="23" t="str">
        <f t="shared" si="12"/>
        <v>-</v>
      </c>
      <c r="AM15" s="23"/>
    </row>
    <row r="16" spans="1:45" x14ac:dyDescent="0.2">
      <c r="A16">
        <v>2009</v>
      </c>
      <c r="D16">
        <v>113</v>
      </c>
      <c r="E16">
        <v>102</v>
      </c>
      <c r="F16">
        <v>109</v>
      </c>
      <c r="G16">
        <v>107</v>
      </c>
      <c r="H16">
        <v>107</v>
      </c>
      <c r="I16">
        <v>85</v>
      </c>
      <c r="J16">
        <v>85</v>
      </c>
      <c r="K16">
        <v>76</v>
      </c>
      <c r="L16">
        <v>76</v>
      </c>
      <c r="M16">
        <v>107</v>
      </c>
      <c r="N16">
        <v>103</v>
      </c>
      <c r="AA16" s="23" t="str">
        <f t="shared" si="1"/>
        <v>-</v>
      </c>
      <c r="AB16" s="23">
        <f t="shared" si="2"/>
        <v>107.5</v>
      </c>
      <c r="AC16" s="23">
        <f t="shared" si="3"/>
        <v>105.5</v>
      </c>
      <c r="AD16" s="23">
        <f t="shared" si="4"/>
        <v>108</v>
      </c>
      <c r="AE16" s="23">
        <f t="shared" si="5"/>
        <v>107</v>
      </c>
      <c r="AF16" s="23">
        <f t="shared" si="6"/>
        <v>96</v>
      </c>
      <c r="AG16" s="23">
        <f t="shared" si="7"/>
        <v>85</v>
      </c>
      <c r="AH16" s="23">
        <f t="shared" si="8"/>
        <v>80.5</v>
      </c>
      <c r="AI16" s="23">
        <f t="shared" si="9"/>
        <v>76</v>
      </c>
      <c r="AJ16" s="23">
        <f t="shared" si="10"/>
        <v>91.5</v>
      </c>
      <c r="AK16" s="23">
        <f t="shared" si="11"/>
        <v>105</v>
      </c>
      <c r="AL16" s="23" t="str">
        <f t="shared" si="12"/>
        <v>-</v>
      </c>
      <c r="AM16" s="23"/>
    </row>
    <row r="17" spans="1:39" x14ac:dyDescent="0.2">
      <c r="A17">
        <v>2010</v>
      </c>
      <c r="C17">
        <v>93</v>
      </c>
      <c r="D17">
        <v>91</v>
      </c>
      <c r="E17">
        <v>106</v>
      </c>
      <c r="F17">
        <v>117</v>
      </c>
      <c r="G17">
        <v>98</v>
      </c>
      <c r="H17">
        <v>71</v>
      </c>
      <c r="I17">
        <v>78</v>
      </c>
      <c r="J17">
        <v>79</v>
      </c>
      <c r="K17">
        <v>78</v>
      </c>
      <c r="L17">
        <v>78</v>
      </c>
      <c r="M17">
        <v>98</v>
      </c>
      <c r="R17">
        <v>94</v>
      </c>
      <c r="S17">
        <v>105</v>
      </c>
      <c r="AA17" s="23">
        <f t="shared" si="1"/>
        <v>92</v>
      </c>
      <c r="AB17" s="23">
        <f t="shared" si="2"/>
        <v>98.5</v>
      </c>
      <c r="AC17" s="23">
        <f t="shared" si="3"/>
        <v>111.5</v>
      </c>
      <c r="AD17" s="23">
        <f t="shared" si="4"/>
        <v>107.5</v>
      </c>
      <c r="AE17" s="23">
        <f t="shared" si="5"/>
        <v>84.5</v>
      </c>
      <c r="AF17" s="23">
        <f t="shared" si="6"/>
        <v>74.5</v>
      </c>
      <c r="AG17" s="23">
        <f t="shared" si="7"/>
        <v>78.5</v>
      </c>
      <c r="AH17" s="23">
        <f t="shared" si="8"/>
        <v>78.5</v>
      </c>
      <c r="AI17" s="23">
        <f t="shared" si="9"/>
        <v>78</v>
      </c>
      <c r="AJ17" s="23">
        <f t="shared" si="10"/>
        <v>88</v>
      </c>
      <c r="AK17" s="23" t="str">
        <f t="shared" si="11"/>
        <v>-</v>
      </c>
      <c r="AL17" s="23" t="str">
        <f t="shared" si="12"/>
        <v>-</v>
      </c>
      <c r="AM17" s="23"/>
    </row>
    <row r="18" spans="1:39" x14ac:dyDescent="0.2">
      <c r="A18">
        <v>2011</v>
      </c>
      <c r="D18">
        <v>110</v>
      </c>
      <c r="E18">
        <v>109</v>
      </c>
      <c r="F18">
        <v>109</v>
      </c>
      <c r="G18">
        <v>91</v>
      </c>
      <c r="H18">
        <v>91</v>
      </c>
      <c r="I18">
        <v>70</v>
      </c>
      <c r="J18">
        <v>70</v>
      </c>
      <c r="K18">
        <v>78</v>
      </c>
      <c r="L18">
        <v>78</v>
      </c>
      <c r="M18">
        <v>111</v>
      </c>
      <c r="AA18" s="23" t="str">
        <f t="shared" si="1"/>
        <v>-</v>
      </c>
      <c r="AB18" s="23">
        <f t="shared" si="2"/>
        <v>109.5</v>
      </c>
      <c r="AC18" s="23">
        <f t="shared" si="3"/>
        <v>109</v>
      </c>
      <c r="AD18" s="23">
        <f t="shared" si="4"/>
        <v>100</v>
      </c>
      <c r="AE18" s="23">
        <f t="shared" si="5"/>
        <v>91</v>
      </c>
      <c r="AF18" s="23">
        <f t="shared" si="6"/>
        <v>80.5</v>
      </c>
      <c r="AG18" s="23">
        <f t="shared" si="7"/>
        <v>70</v>
      </c>
      <c r="AH18" s="23">
        <f t="shared" si="8"/>
        <v>74</v>
      </c>
      <c r="AI18" s="23">
        <f t="shared" si="9"/>
        <v>78</v>
      </c>
      <c r="AJ18" s="23">
        <f t="shared" si="10"/>
        <v>94.5</v>
      </c>
      <c r="AK18" s="23" t="str">
        <f t="shared" si="11"/>
        <v>-</v>
      </c>
      <c r="AL18" s="23" t="str">
        <f t="shared" si="12"/>
        <v>-</v>
      </c>
      <c r="AM18" s="23"/>
    </row>
    <row r="19" spans="1:39" x14ac:dyDescent="0.2">
      <c r="A19">
        <v>2012</v>
      </c>
      <c r="D19">
        <v>93.5</v>
      </c>
      <c r="E19">
        <v>114</v>
      </c>
      <c r="F19">
        <v>111</v>
      </c>
      <c r="G19">
        <v>111</v>
      </c>
      <c r="H19">
        <v>111</v>
      </c>
      <c r="I19">
        <v>71</v>
      </c>
      <c r="J19">
        <v>71.3</v>
      </c>
      <c r="K19">
        <v>96.2</v>
      </c>
      <c r="L19">
        <v>96</v>
      </c>
      <c r="M19">
        <v>93</v>
      </c>
      <c r="AA19" s="23" t="str">
        <f t="shared" si="1"/>
        <v>-</v>
      </c>
      <c r="AB19" s="23">
        <f t="shared" si="2"/>
        <v>103.75</v>
      </c>
      <c r="AC19" s="23">
        <f t="shared" si="3"/>
        <v>112.5</v>
      </c>
      <c r="AD19" s="23">
        <f t="shared" si="4"/>
        <v>111</v>
      </c>
      <c r="AE19" s="23">
        <f t="shared" si="5"/>
        <v>111</v>
      </c>
      <c r="AF19" s="23">
        <f t="shared" si="6"/>
        <v>91</v>
      </c>
      <c r="AG19" s="23">
        <f t="shared" si="7"/>
        <v>71.150000000000006</v>
      </c>
      <c r="AH19" s="23">
        <f t="shared" si="8"/>
        <v>83.75</v>
      </c>
      <c r="AI19" s="23">
        <f t="shared" si="9"/>
        <v>96.1</v>
      </c>
      <c r="AJ19" s="23">
        <f t="shared" si="10"/>
        <v>94.5</v>
      </c>
      <c r="AK19" s="23" t="str">
        <f t="shared" si="11"/>
        <v>-</v>
      </c>
      <c r="AL19" s="23" t="str">
        <f t="shared" si="12"/>
        <v>-</v>
      </c>
      <c r="AM19" s="23"/>
    </row>
    <row r="20" spans="1:39" x14ac:dyDescent="0.2">
      <c r="A20">
        <v>2013</v>
      </c>
      <c r="D20">
        <v>110</v>
      </c>
      <c r="E20">
        <v>120</v>
      </c>
      <c r="F20">
        <v>120</v>
      </c>
      <c r="G20">
        <v>102</v>
      </c>
      <c r="H20">
        <v>102</v>
      </c>
      <c r="I20">
        <v>98</v>
      </c>
      <c r="J20">
        <v>98</v>
      </c>
      <c r="K20">
        <v>86</v>
      </c>
      <c r="L20">
        <v>86</v>
      </c>
      <c r="M20">
        <v>98</v>
      </c>
      <c r="AA20" s="23" t="str">
        <f t="shared" si="1"/>
        <v>-</v>
      </c>
      <c r="AB20" s="23">
        <f t="shared" si="2"/>
        <v>115</v>
      </c>
      <c r="AC20" s="23">
        <f t="shared" si="3"/>
        <v>120</v>
      </c>
      <c r="AD20" s="23">
        <f t="shared" si="4"/>
        <v>111</v>
      </c>
      <c r="AE20" s="23">
        <f t="shared" si="5"/>
        <v>102</v>
      </c>
      <c r="AF20" s="23">
        <f t="shared" si="6"/>
        <v>100</v>
      </c>
      <c r="AG20" s="23">
        <f t="shared" si="7"/>
        <v>98</v>
      </c>
      <c r="AH20" s="23">
        <f t="shared" si="8"/>
        <v>92</v>
      </c>
      <c r="AI20" s="23">
        <f t="shared" si="9"/>
        <v>86</v>
      </c>
      <c r="AJ20" s="23">
        <f t="shared" si="10"/>
        <v>92</v>
      </c>
      <c r="AK20" s="23" t="str">
        <f t="shared" si="11"/>
        <v>-</v>
      </c>
      <c r="AL20" s="23" t="str">
        <f t="shared" si="12"/>
        <v>-</v>
      </c>
      <c r="AM20" s="23"/>
    </row>
    <row r="21" spans="1:39" x14ac:dyDescent="0.2">
      <c r="A21">
        <v>2014</v>
      </c>
      <c r="D21">
        <v>96.2</v>
      </c>
      <c r="E21">
        <v>92.3</v>
      </c>
      <c r="F21">
        <v>92.3</v>
      </c>
      <c r="G21">
        <v>90.3</v>
      </c>
      <c r="H21">
        <v>90.3</v>
      </c>
      <c r="I21">
        <v>84.4</v>
      </c>
      <c r="J21">
        <v>84.2</v>
      </c>
      <c r="K21">
        <v>88</v>
      </c>
      <c r="L21">
        <v>88</v>
      </c>
      <c r="M21">
        <v>98</v>
      </c>
      <c r="N21">
        <v>103</v>
      </c>
      <c r="AA21" s="23" t="str">
        <f t="shared" si="1"/>
        <v>-</v>
      </c>
      <c r="AB21" s="23">
        <f t="shared" si="2"/>
        <v>94.25</v>
      </c>
      <c r="AC21" s="23">
        <f t="shared" si="3"/>
        <v>92.3</v>
      </c>
      <c r="AD21" s="23">
        <f t="shared" si="4"/>
        <v>91.3</v>
      </c>
      <c r="AE21" s="23">
        <f t="shared" si="5"/>
        <v>90.3</v>
      </c>
      <c r="AF21" s="23">
        <f t="shared" si="6"/>
        <v>87.35</v>
      </c>
      <c r="AG21" s="23">
        <f t="shared" si="7"/>
        <v>84.300000000000011</v>
      </c>
      <c r="AH21" s="23">
        <f t="shared" si="8"/>
        <v>86.1</v>
      </c>
      <c r="AI21" s="23">
        <f t="shared" si="9"/>
        <v>88</v>
      </c>
      <c r="AJ21" s="23">
        <f t="shared" si="10"/>
        <v>93</v>
      </c>
      <c r="AK21" s="23">
        <f t="shared" si="11"/>
        <v>100.5</v>
      </c>
      <c r="AL21" s="23" t="str">
        <f t="shared" si="12"/>
        <v>-</v>
      </c>
      <c r="AM21" s="23"/>
    </row>
    <row r="22" spans="1:39" x14ac:dyDescent="0.2">
      <c r="A22">
        <v>2015</v>
      </c>
      <c r="C22">
        <v>96</v>
      </c>
      <c r="D22">
        <v>87</v>
      </c>
      <c r="E22">
        <v>84</v>
      </c>
      <c r="F22">
        <v>84</v>
      </c>
      <c r="G22">
        <v>80</v>
      </c>
      <c r="H22">
        <v>80</v>
      </c>
      <c r="I22">
        <v>61</v>
      </c>
      <c r="J22">
        <v>61</v>
      </c>
      <c r="K22">
        <v>68</v>
      </c>
      <c r="L22">
        <v>68</v>
      </c>
      <c r="M22">
        <v>75</v>
      </c>
      <c r="AA22" s="23">
        <f t="shared" si="1"/>
        <v>91.5</v>
      </c>
      <c r="AB22" s="23">
        <f t="shared" si="2"/>
        <v>85.5</v>
      </c>
      <c r="AC22" s="23">
        <f t="shared" si="3"/>
        <v>84</v>
      </c>
      <c r="AD22" s="23">
        <f t="shared" si="4"/>
        <v>82</v>
      </c>
      <c r="AE22" s="23">
        <f t="shared" si="5"/>
        <v>80</v>
      </c>
      <c r="AF22" s="23">
        <f t="shared" si="6"/>
        <v>70.5</v>
      </c>
      <c r="AG22" s="23">
        <f t="shared" si="7"/>
        <v>61</v>
      </c>
      <c r="AH22" s="23">
        <f t="shared" si="8"/>
        <v>64.5</v>
      </c>
      <c r="AI22" s="23">
        <f t="shared" si="9"/>
        <v>68</v>
      </c>
      <c r="AJ22" s="23">
        <f t="shared" si="10"/>
        <v>71.5</v>
      </c>
      <c r="AK22" s="23" t="str">
        <f t="shared" si="11"/>
        <v>-</v>
      </c>
      <c r="AL22" s="23" t="str">
        <f t="shared" si="12"/>
        <v>-</v>
      </c>
      <c r="AM22" s="23"/>
    </row>
    <row r="23" spans="1:39" x14ac:dyDescent="0.2">
      <c r="A23">
        <v>2016</v>
      </c>
      <c r="D23">
        <v>108</v>
      </c>
      <c r="E23">
        <v>86</v>
      </c>
      <c r="F23">
        <v>90</v>
      </c>
      <c r="G23">
        <v>107</v>
      </c>
      <c r="H23">
        <v>107</v>
      </c>
      <c r="I23">
        <v>47</v>
      </c>
      <c r="J23">
        <v>50</v>
      </c>
      <c r="K23">
        <v>101</v>
      </c>
      <c r="L23">
        <v>0</v>
      </c>
      <c r="M23">
        <v>0</v>
      </c>
      <c r="AA23" s="23" t="str">
        <f t="shared" si="1"/>
        <v>-</v>
      </c>
      <c r="AB23" s="23">
        <f t="shared" si="2"/>
        <v>97</v>
      </c>
      <c r="AC23" s="23">
        <f t="shared" si="3"/>
        <v>88</v>
      </c>
      <c r="AD23" s="23">
        <f t="shared" si="4"/>
        <v>98.5</v>
      </c>
      <c r="AE23" s="23">
        <f t="shared" si="5"/>
        <v>107</v>
      </c>
      <c r="AF23" s="23">
        <f t="shared" si="6"/>
        <v>77</v>
      </c>
      <c r="AG23" s="23">
        <f t="shared" si="7"/>
        <v>48.5</v>
      </c>
      <c r="AH23" s="23">
        <f t="shared" si="8"/>
        <v>75.5</v>
      </c>
      <c r="AI23" s="23">
        <f t="shared" si="9"/>
        <v>50.5</v>
      </c>
      <c r="AJ23" s="23">
        <f t="shared" si="10"/>
        <v>0</v>
      </c>
      <c r="AK23" s="23" t="str">
        <f t="shared" si="11"/>
        <v>-</v>
      </c>
      <c r="AL23" s="23" t="str">
        <f t="shared" si="12"/>
        <v>-</v>
      </c>
      <c r="AM23" s="23"/>
    </row>
    <row r="24" spans="1:39" x14ac:dyDescent="0.2">
      <c r="A24">
        <v>2017</v>
      </c>
      <c r="D24">
        <v>126</v>
      </c>
      <c r="E24">
        <v>97</v>
      </c>
      <c r="F24">
        <v>97</v>
      </c>
      <c r="G24">
        <v>108</v>
      </c>
      <c r="H24">
        <v>110</v>
      </c>
      <c r="I24">
        <v>97</v>
      </c>
      <c r="J24">
        <v>105</v>
      </c>
      <c r="K24">
        <v>15.5</v>
      </c>
      <c r="L24">
        <v>15.5</v>
      </c>
      <c r="M24">
        <v>34</v>
      </c>
      <c r="AA24" s="23" t="str">
        <f t="shared" si="1"/>
        <v>-</v>
      </c>
      <c r="AB24" s="23">
        <f t="shared" si="2"/>
        <v>111.5</v>
      </c>
      <c r="AC24" s="23">
        <f t="shared" si="3"/>
        <v>97</v>
      </c>
      <c r="AD24" s="23">
        <f t="shared" si="4"/>
        <v>102.5</v>
      </c>
      <c r="AE24" s="23">
        <f t="shared" si="5"/>
        <v>109</v>
      </c>
      <c r="AF24" s="23">
        <f t="shared" si="6"/>
        <v>103.5</v>
      </c>
      <c r="AG24" s="23">
        <f t="shared" si="7"/>
        <v>101</v>
      </c>
      <c r="AH24" s="23">
        <f t="shared" si="8"/>
        <v>60.25</v>
      </c>
      <c r="AI24" s="23">
        <f t="shared" si="9"/>
        <v>15.5</v>
      </c>
      <c r="AJ24" s="23">
        <f t="shared" si="10"/>
        <v>24.75</v>
      </c>
      <c r="AK24" s="23" t="str">
        <f t="shared" si="11"/>
        <v>-</v>
      </c>
      <c r="AL24" s="23" t="str">
        <f t="shared" si="12"/>
        <v>-</v>
      </c>
      <c r="AM24" s="23"/>
    </row>
    <row r="25" spans="1:39" x14ac:dyDescent="0.2">
      <c r="A25">
        <v>2018</v>
      </c>
      <c r="D25">
        <v>95.75</v>
      </c>
      <c r="E25">
        <v>105.52</v>
      </c>
      <c r="F25">
        <v>105.48</v>
      </c>
      <c r="G25">
        <v>69.290000000000006</v>
      </c>
      <c r="H25">
        <v>70.09</v>
      </c>
      <c r="I25">
        <v>82.71</v>
      </c>
      <c r="J25">
        <v>79.86</v>
      </c>
      <c r="K25">
        <v>111.14</v>
      </c>
      <c r="L25">
        <v>111.15</v>
      </c>
      <c r="M25">
        <v>107.92</v>
      </c>
      <c r="AA25" s="23" t="str">
        <f t="shared" si="1"/>
        <v>-</v>
      </c>
      <c r="AB25" s="23">
        <f t="shared" si="2"/>
        <v>100.63499999999999</v>
      </c>
      <c r="AC25" s="23">
        <f t="shared" si="3"/>
        <v>105.5</v>
      </c>
      <c r="AD25" s="23">
        <f t="shared" si="4"/>
        <v>87.385000000000005</v>
      </c>
      <c r="AE25" s="23">
        <f t="shared" si="5"/>
        <v>69.69</v>
      </c>
      <c r="AF25" s="23">
        <f t="shared" si="6"/>
        <v>76.400000000000006</v>
      </c>
      <c r="AG25" s="23">
        <f t="shared" si="7"/>
        <v>81.284999999999997</v>
      </c>
      <c r="AH25" s="23">
        <f t="shared" si="8"/>
        <v>95.5</v>
      </c>
      <c r="AI25" s="23">
        <f t="shared" si="9"/>
        <v>111.14500000000001</v>
      </c>
      <c r="AJ25" s="23">
        <f t="shared" si="10"/>
        <v>109.535</v>
      </c>
      <c r="AK25" s="23" t="str">
        <f t="shared" si="11"/>
        <v>-</v>
      </c>
      <c r="AL25" s="23" t="str">
        <f t="shared" si="12"/>
        <v>-</v>
      </c>
      <c r="AM25" s="23"/>
    </row>
    <row r="26" spans="1:39" x14ac:dyDescent="0.2">
      <c r="A26">
        <v>2019</v>
      </c>
      <c r="D26">
        <v>110.87</v>
      </c>
      <c r="E26">
        <v>102.14</v>
      </c>
      <c r="F26">
        <v>102.14</v>
      </c>
      <c r="G26">
        <v>110.21</v>
      </c>
      <c r="H26">
        <v>110.21</v>
      </c>
      <c r="I26">
        <v>94.89</v>
      </c>
      <c r="J26">
        <v>94.89</v>
      </c>
      <c r="K26">
        <v>92.99</v>
      </c>
      <c r="AA26" s="23" t="str">
        <f t="shared" si="1"/>
        <v>-</v>
      </c>
      <c r="AB26" s="23">
        <f t="shared" si="2"/>
        <v>106.505</v>
      </c>
      <c r="AC26" s="23">
        <f t="shared" si="3"/>
        <v>102.14</v>
      </c>
      <c r="AD26" s="23">
        <f t="shared" si="4"/>
        <v>106.175</v>
      </c>
      <c r="AE26" s="23">
        <f t="shared" si="5"/>
        <v>110.21</v>
      </c>
      <c r="AF26" s="23">
        <f t="shared" si="6"/>
        <v>102.55</v>
      </c>
      <c r="AG26" s="23">
        <f t="shared" si="7"/>
        <v>94.89</v>
      </c>
      <c r="AH26" s="23">
        <f t="shared" si="8"/>
        <v>93.94</v>
      </c>
      <c r="AI26" s="23" t="str">
        <f t="shared" si="9"/>
        <v>-</v>
      </c>
      <c r="AJ26" s="23" t="str">
        <f t="shared" si="10"/>
        <v>-</v>
      </c>
      <c r="AK26" s="23" t="str">
        <f t="shared" si="11"/>
        <v>-</v>
      </c>
      <c r="AL26" s="23" t="str">
        <f t="shared" si="12"/>
        <v>-</v>
      </c>
      <c r="AM26" s="23"/>
    </row>
  </sheetData>
  <mergeCells count="13">
    <mergeCell ref="T2:U2"/>
    <mergeCell ref="V2:W2"/>
    <mergeCell ref="X2:Y2"/>
    <mergeCell ref="B1:X1"/>
    <mergeCell ref="B2:C2"/>
    <mergeCell ref="D2:E2"/>
    <mergeCell ref="F2:G2"/>
    <mergeCell ref="H2:I2"/>
    <mergeCell ref="J2:K2"/>
    <mergeCell ref="L2:M2"/>
    <mergeCell ref="N2:O2"/>
    <mergeCell ref="P2:Q2"/>
    <mergeCell ref="R2:S2"/>
  </mergeCells>
  <conditionalFormatting sqref="AA12:AM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D6FC3E3B2994595A066F8F6A79093" ma:contentTypeVersion="4" ma:contentTypeDescription="Create a new document." ma:contentTypeScope="" ma:versionID="fef1dff7c952d5507132bc1ce3b029a5">
  <xsd:schema xmlns:xsd="http://www.w3.org/2001/XMLSchema" xmlns:xs="http://www.w3.org/2001/XMLSchema" xmlns:p="http://schemas.microsoft.com/office/2006/metadata/properties" xmlns:ns2="6a96d317-8afa-4cb0-ade9-1a336555f112" targetNamespace="http://schemas.microsoft.com/office/2006/metadata/properties" ma:root="true" ma:fieldsID="095b41b75fd55d8cd87dab6eeadf9d85" ns2:_="">
    <xsd:import namespace="6a96d317-8afa-4cb0-ade9-1a336555f1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6d317-8afa-4cb0-ade9-1a336555f1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12BE2C3-4E42-455C-9B51-DE36F68CB36D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a96d317-8afa-4cb0-ade9-1a336555f112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3401C7A-D370-4A07-AE78-7CB1DF1F59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6d317-8afa-4cb0-ade9-1a336555f1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E7720D-80C8-4155-874A-FFF73FD2CE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Snowmaking pumping_Mgal</vt:lpstr>
      <vt:lpstr>Snowmaking pumping_mm</vt:lpstr>
      <vt:lpstr>Snowmaking pumping_mm_formatted</vt:lpstr>
      <vt:lpstr>Pond water balance_Mgal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Hastings, Blaine</dc:creator>
  <cp:lastModifiedBy>Dustin Kincaid</cp:lastModifiedBy>
  <dcterms:created xsi:type="dcterms:W3CDTF">2020-07-07T19:09:46Z</dcterms:created>
  <dcterms:modified xsi:type="dcterms:W3CDTF">2021-01-05T17:02:35Z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0x0101009DED6FC3E3B2994595A066F8F6A79093</vt:lpwstr>
  </property>
</Properties>
</file>