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80" windowWidth="28320" windowHeight="21120" tabRatio="572"/>
  </bookViews>
  <sheets>
    <sheet name="MB" sheetId="1" r:id="rId1"/>
    <sheet name="SP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U31" i="1" l="1"/>
  <c r="Y81" i="2"/>
  <c r="Y79" i="2"/>
  <c r="Y77" i="2"/>
  <c r="Y75" i="2"/>
  <c r="Y73" i="2"/>
  <c r="Y71" i="2"/>
  <c r="Y69" i="2"/>
  <c r="Y67" i="2"/>
  <c r="Y65" i="2"/>
  <c r="Y63" i="2"/>
  <c r="Y61" i="2"/>
  <c r="Y59" i="2"/>
  <c r="Y57" i="2"/>
  <c r="Y55" i="2"/>
  <c r="Y53" i="2"/>
  <c r="Y51" i="2"/>
  <c r="Y49" i="2"/>
  <c r="Y47" i="2"/>
  <c r="Y45" i="2"/>
  <c r="Y43" i="2"/>
  <c r="Y41" i="2"/>
  <c r="Y39" i="2"/>
  <c r="Y37" i="2"/>
  <c r="Y35" i="2"/>
  <c r="Y33" i="2"/>
  <c r="Y31" i="2"/>
  <c r="Y29" i="2"/>
  <c r="Y27" i="2"/>
  <c r="Y25" i="2"/>
  <c r="Y23" i="2"/>
  <c r="Y21" i="2"/>
  <c r="Y19" i="2"/>
  <c r="Y17" i="2"/>
  <c r="Y15" i="2"/>
  <c r="Y13" i="2"/>
  <c r="Y11" i="2"/>
  <c r="Y9" i="2"/>
  <c r="Y7" i="2"/>
  <c r="Y5" i="2"/>
  <c r="Y3" i="2"/>
  <c r="W81" i="2"/>
  <c r="W79" i="2"/>
  <c r="W77" i="2"/>
  <c r="W75" i="2"/>
  <c r="W73" i="2"/>
  <c r="W71" i="2"/>
  <c r="W69" i="2"/>
  <c r="W67" i="2"/>
  <c r="W65" i="2"/>
  <c r="W63" i="2"/>
  <c r="W61" i="2"/>
  <c r="W59" i="2"/>
  <c r="W57" i="2"/>
  <c r="W55" i="2"/>
  <c r="W53" i="2"/>
  <c r="W51" i="2"/>
  <c r="W49" i="2"/>
  <c r="W47" i="2"/>
  <c r="W45" i="2"/>
  <c r="W43" i="2"/>
  <c r="W41" i="2"/>
  <c r="W39" i="2"/>
  <c r="W37" i="2"/>
  <c r="W35" i="2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W5" i="2"/>
  <c r="W3" i="2"/>
  <c r="X1" i="2"/>
  <c r="V1" i="2"/>
  <c r="V3" i="2"/>
  <c r="X3" i="2"/>
  <c r="V5" i="2"/>
  <c r="X5" i="2"/>
  <c r="V7" i="2"/>
  <c r="X7" i="2"/>
  <c r="V9" i="2"/>
  <c r="X9" i="2"/>
  <c r="V11" i="2"/>
  <c r="X11" i="2"/>
  <c r="V13" i="2"/>
  <c r="X13" i="2"/>
  <c r="V15" i="2"/>
  <c r="X15" i="2"/>
  <c r="V17" i="2"/>
  <c r="X17" i="2"/>
  <c r="V19" i="2"/>
  <c r="X19" i="2"/>
  <c r="V21" i="2"/>
  <c r="X21" i="2"/>
  <c r="V23" i="2"/>
  <c r="X23" i="2"/>
  <c r="V25" i="2"/>
  <c r="X25" i="2"/>
  <c r="V27" i="2"/>
  <c r="X27" i="2"/>
  <c r="V29" i="2"/>
  <c r="X29" i="2"/>
  <c r="V31" i="2"/>
  <c r="X31" i="2"/>
  <c r="V33" i="2"/>
  <c r="X33" i="2"/>
  <c r="V35" i="2"/>
  <c r="X35" i="2"/>
  <c r="V37" i="2"/>
  <c r="X37" i="2"/>
  <c r="V39" i="2"/>
  <c r="X39" i="2"/>
  <c r="V41" i="2"/>
  <c r="X41" i="2"/>
  <c r="V43" i="2"/>
  <c r="X43" i="2"/>
  <c r="V45" i="2"/>
  <c r="X45" i="2"/>
  <c r="V47" i="2"/>
  <c r="X47" i="2"/>
  <c r="V49" i="2"/>
  <c r="X49" i="2"/>
  <c r="V51" i="2"/>
  <c r="X51" i="2"/>
  <c r="V53" i="2"/>
  <c r="X53" i="2"/>
  <c r="V55" i="2"/>
  <c r="X55" i="2"/>
  <c r="V57" i="2"/>
  <c r="X57" i="2"/>
  <c r="V59" i="2"/>
  <c r="X59" i="2"/>
  <c r="V61" i="2"/>
  <c r="X61" i="2"/>
  <c r="V63" i="2"/>
  <c r="X63" i="2"/>
  <c r="V65" i="2"/>
  <c r="X65" i="2"/>
  <c r="V67" i="2"/>
  <c r="X67" i="2"/>
  <c r="V69" i="2"/>
  <c r="X69" i="2"/>
  <c r="V71" i="2"/>
  <c r="X71" i="2"/>
  <c r="V73" i="2"/>
  <c r="X73" i="2"/>
  <c r="V75" i="2"/>
  <c r="X75" i="2"/>
  <c r="V77" i="2"/>
  <c r="X77" i="2"/>
  <c r="V79" i="2"/>
  <c r="X79" i="2"/>
  <c r="V81" i="2"/>
  <c r="X81" i="2"/>
  <c r="Y5" i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3" i="1"/>
  <c r="Y3" i="1"/>
  <c r="V1" i="1"/>
  <c r="X1" i="1"/>
  <c r="V3" i="1"/>
  <c r="X3" i="1"/>
  <c r="V5" i="1"/>
  <c r="X5" i="1"/>
  <c r="V7" i="1"/>
  <c r="X7" i="1"/>
  <c r="V9" i="1"/>
  <c r="X9" i="1"/>
  <c r="V11" i="1"/>
  <c r="X11" i="1"/>
  <c r="V13" i="1"/>
  <c r="X13" i="1"/>
  <c r="V15" i="1"/>
  <c r="X15" i="1"/>
  <c r="V17" i="1"/>
  <c r="X17" i="1"/>
  <c r="V19" i="1"/>
  <c r="X19" i="1"/>
  <c r="V21" i="1"/>
  <c r="X21" i="1"/>
  <c r="V23" i="1"/>
  <c r="X23" i="1"/>
  <c r="V25" i="1"/>
  <c r="X25" i="1"/>
  <c r="V27" i="1"/>
  <c r="X27" i="1"/>
  <c r="V29" i="1"/>
  <c r="X29" i="1"/>
  <c r="V31" i="1"/>
  <c r="X31" i="1"/>
  <c r="V33" i="1"/>
  <c r="X33" i="1"/>
  <c r="V35" i="1"/>
  <c r="X35" i="1"/>
  <c r="V37" i="1"/>
  <c r="X37" i="1"/>
  <c r="V39" i="1"/>
  <c r="X39" i="1"/>
  <c r="V41" i="1"/>
  <c r="X41" i="1"/>
  <c r="V43" i="1"/>
  <c r="X43" i="1"/>
  <c r="V45" i="1"/>
  <c r="X45" i="1"/>
  <c r="V47" i="1"/>
  <c r="X47" i="1"/>
  <c r="V49" i="1"/>
  <c r="X49" i="1"/>
  <c r="V51" i="1"/>
  <c r="X51" i="1"/>
  <c r="V53" i="1"/>
  <c r="X53" i="1"/>
  <c r="V55" i="1"/>
  <c r="X55" i="1"/>
  <c r="V57" i="1"/>
  <c r="X57" i="1"/>
  <c r="V59" i="1"/>
  <c r="X59" i="1"/>
  <c r="V61" i="1"/>
  <c r="X61" i="1"/>
  <c r="V63" i="1"/>
  <c r="X63" i="1"/>
  <c r="V65" i="1"/>
  <c r="X65" i="1"/>
  <c r="V67" i="1"/>
  <c r="X67" i="1"/>
  <c r="V69" i="1"/>
  <c r="X69" i="1"/>
  <c r="V71" i="1"/>
  <c r="X71" i="1"/>
  <c r="V73" i="1"/>
  <c r="X73" i="1"/>
  <c r="V75" i="1"/>
  <c r="X75" i="1"/>
  <c r="V77" i="1"/>
  <c r="X77" i="1"/>
  <c r="V79" i="1"/>
  <c r="X79" i="1"/>
  <c r="V81" i="1"/>
  <c r="X81" i="1"/>
  <c r="AX12" i="3"/>
  <c r="AX11" i="3"/>
  <c r="AX10" i="3"/>
  <c r="AX9" i="3"/>
  <c r="AX8" i="3"/>
  <c r="AX6" i="3"/>
  <c r="AX5" i="3"/>
  <c r="AX4" i="3"/>
  <c r="AX3" i="3"/>
  <c r="AX2" i="3"/>
  <c r="AR12" i="3"/>
  <c r="AR11" i="3"/>
  <c r="AR10" i="3"/>
  <c r="AR9" i="3"/>
  <c r="AR8" i="3"/>
  <c r="AR6" i="3"/>
  <c r="AR5" i="3"/>
  <c r="AR4" i="3"/>
  <c r="AR3" i="3"/>
  <c r="AR2" i="3"/>
  <c r="AL12" i="3"/>
  <c r="AL11" i="3"/>
  <c r="AL10" i="3"/>
  <c r="AL9" i="3"/>
  <c r="AL8" i="3"/>
  <c r="AL6" i="3"/>
  <c r="AL5" i="3"/>
  <c r="AL4" i="3"/>
  <c r="AL3" i="3"/>
  <c r="AL2" i="3"/>
  <c r="AF12" i="3"/>
  <c r="AF11" i="3"/>
  <c r="AF10" i="3"/>
  <c r="AF9" i="3"/>
  <c r="AF8" i="3"/>
  <c r="AF6" i="3"/>
  <c r="AF5" i="3"/>
  <c r="AF4" i="3"/>
  <c r="AF3" i="3"/>
  <c r="AF2" i="3"/>
  <c r="Z12" i="3"/>
  <c r="Z11" i="3"/>
  <c r="Z10" i="3"/>
  <c r="Z9" i="3"/>
  <c r="Z8" i="3"/>
  <c r="Z6" i="3"/>
  <c r="Z5" i="3"/>
  <c r="Z4" i="3"/>
  <c r="Z3" i="3"/>
  <c r="Z2" i="3"/>
  <c r="T12" i="3"/>
  <c r="T11" i="3"/>
  <c r="T10" i="3"/>
  <c r="T9" i="3"/>
  <c r="T8" i="3"/>
  <c r="T6" i="3"/>
  <c r="T5" i="3"/>
  <c r="T4" i="3"/>
  <c r="T3" i="3"/>
  <c r="T2" i="3"/>
  <c r="N12" i="3"/>
  <c r="N11" i="3"/>
  <c r="N10" i="3"/>
  <c r="N9" i="3"/>
  <c r="N8" i="3"/>
  <c r="N6" i="3"/>
  <c r="N5" i="3"/>
  <c r="N4" i="3"/>
  <c r="N3" i="3"/>
  <c r="N2" i="3"/>
  <c r="A8" i="3"/>
  <c r="R3" i="2"/>
  <c r="C8" i="3"/>
  <c r="S3" i="2"/>
  <c r="B8" i="3"/>
  <c r="T3" i="2"/>
  <c r="D8" i="3"/>
  <c r="U3" i="2"/>
  <c r="E8" i="3"/>
  <c r="Z3" i="2"/>
  <c r="F8" i="3"/>
  <c r="AA3" i="2"/>
  <c r="G8" i="3"/>
  <c r="A9" i="3"/>
  <c r="R5" i="2"/>
  <c r="C9" i="3"/>
  <c r="S5" i="2"/>
  <c r="B9" i="3"/>
  <c r="T5" i="2"/>
  <c r="D9" i="3"/>
  <c r="U5" i="2"/>
  <c r="E9" i="3"/>
  <c r="Z5" i="2"/>
  <c r="F9" i="3"/>
  <c r="AA5" i="2"/>
  <c r="G9" i="3"/>
  <c r="A10" i="3"/>
  <c r="R7" i="2"/>
  <c r="C10" i="3"/>
  <c r="S7" i="2"/>
  <c r="B10" i="3"/>
  <c r="T7" i="2"/>
  <c r="D10" i="3"/>
  <c r="U7" i="2"/>
  <c r="E10" i="3"/>
  <c r="Z7" i="2"/>
  <c r="F10" i="3"/>
  <c r="H10" i="3"/>
  <c r="AA7" i="2"/>
  <c r="G10" i="3"/>
  <c r="A11" i="3"/>
  <c r="R9" i="2"/>
  <c r="C11" i="3"/>
  <c r="S9" i="2"/>
  <c r="B11" i="3"/>
  <c r="T9" i="2"/>
  <c r="D11" i="3"/>
  <c r="U9" i="2"/>
  <c r="E11" i="3"/>
  <c r="Z9" i="2"/>
  <c r="F11" i="3"/>
  <c r="AA9" i="2"/>
  <c r="G11" i="3"/>
  <c r="A12" i="3"/>
  <c r="R11" i="2"/>
  <c r="C12" i="3"/>
  <c r="S11" i="2"/>
  <c r="B12" i="3"/>
  <c r="T11" i="2"/>
  <c r="D12" i="3"/>
  <c r="U11" i="2"/>
  <c r="E12" i="3"/>
  <c r="Z11" i="2"/>
  <c r="F12" i="3"/>
  <c r="AA11" i="2"/>
  <c r="G12" i="3"/>
  <c r="A19" i="3"/>
  <c r="R13" i="2"/>
  <c r="C19" i="3"/>
  <c r="S13" i="2"/>
  <c r="B19" i="3"/>
  <c r="T13" i="2"/>
  <c r="D19" i="3"/>
  <c r="U13" i="2"/>
  <c r="E19" i="3"/>
  <c r="Z13" i="2"/>
  <c r="F19" i="3"/>
  <c r="AA13" i="2"/>
  <c r="G19" i="3"/>
  <c r="A20" i="3"/>
  <c r="R15" i="2"/>
  <c r="C20" i="3"/>
  <c r="S15" i="2"/>
  <c r="B20" i="3"/>
  <c r="T15" i="2"/>
  <c r="D20" i="3"/>
  <c r="U15" i="2"/>
  <c r="E20" i="3"/>
  <c r="Z15" i="2"/>
  <c r="F20" i="3"/>
  <c r="AA15" i="2"/>
  <c r="G20" i="3"/>
  <c r="A21" i="3"/>
  <c r="R17" i="2"/>
  <c r="C21" i="3"/>
  <c r="S17" i="2"/>
  <c r="B21" i="3"/>
  <c r="T17" i="2"/>
  <c r="D21" i="3"/>
  <c r="U17" i="2"/>
  <c r="E21" i="3"/>
  <c r="Z17" i="2"/>
  <c r="F21" i="3"/>
  <c r="AA17" i="2"/>
  <c r="G21" i="3"/>
  <c r="A22" i="3"/>
  <c r="R19" i="2"/>
  <c r="C22" i="3"/>
  <c r="S19" i="2"/>
  <c r="B22" i="3"/>
  <c r="T19" i="2"/>
  <c r="D22" i="3"/>
  <c r="U19" i="2"/>
  <c r="E22" i="3"/>
  <c r="Z19" i="2"/>
  <c r="F22" i="3"/>
  <c r="AA19" i="2"/>
  <c r="G22" i="3"/>
  <c r="A23" i="3"/>
  <c r="R21" i="2"/>
  <c r="C23" i="3"/>
  <c r="S21" i="2"/>
  <c r="B23" i="3"/>
  <c r="T21" i="2"/>
  <c r="D23" i="3"/>
  <c r="U21" i="2"/>
  <c r="E23" i="3"/>
  <c r="Z21" i="2"/>
  <c r="F23" i="3"/>
  <c r="AA21" i="2"/>
  <c r="G23" i="3"/>
  <c r="A29" i="3"/>
  <c r="R23" i="2"/>
  <c r="C29" i="3"/>
  <c r="S23" i="2"/>
  <c r="B29" i="3"/>
  <c r="T23" i="2"/>
  <c r="D29" i="3"/>
  <c r="U23" i="2"/>
  <c r="E29" i="3"/>
  <c r="Z23" i="2"/>
  <c r="F29" i="3"/>
  <c r="AA23" i="2"/>
  <c r="G29" i="3"/>
  <c r="A30" i="3"/>
  <c r="R25" i="2"/>
  <c r="C30" i="3"/>
  <c r="S25" i="2"/>
  <c r="B30" i="3"/>
  <c r="T25" i="2"/>
  <c r="D30" i="3"/>
  <c r="U25" i="2"/>
  <c r="E30" i="3"/>
  <c r="Z25" i="2"/>
  <c r="F30" i="3"/>
  <c r="AA25" i="2"/>
  <c r="G30" i="3"/>
  <c r="A31" i="3"/>
  <c r="R27" i="2"/>
  <c r="C31" i="3"/>
  <c r="S27" i="2"/>
  <c r="B31" i="3"/>
  <c r="T27" i="2"/>
  <c r="D31" i="3"/>
  <c r="U27" i="2"/>
  <c r="E31" i="3"/>
  <c r="Z27" i="2"/>
  <c r="F31" i="3"/>
  <c r="AA27" i="2"/>
  <c r="G31" i="3"/>
  <c r="A32" i="3"/>
  <c r="R29" i="2"/>
  <c r="C32" i="3"/>
  <c r="S29" i="2"/>
  <c r="B32" i="3"/>
  <c r="T29" i="2"/>
  <c r="D32" i="3"/>
  <c r="U29" i="2"/>
  <c r="E32" i="3"/>
  <c r="Z29" i="2"/>
  <c r="F32" i="3"/>
  <c r="AA29" i="2"/>
  <c r="G32" i="3"/>
  <c r="A33" i="3"/>
  <c r="R31" i="2"/>
  <c r="C33" i="3"/>
  <c r="S31" i="2"/>
  <c r="B33" i="3"/>
  <c r="T31" i="2"/>
  <c r="D33" i="3"/>
  <c r="U31" i="2"/>
  <c r="E33" i="3"/>
  <c r="Z31" i="2"/>
  <c r="F33" i="3"/>
  <c r="AA31" i="2"/>
  <c r="G33" i="3"/>
  <c r="A39" i="3"/>
  <c r="R33" i="2"/>
  <c r="C39" i="3"/>
  <c r="S33" i="2"/>
  <c r="B39" i="3"/>
  <c r="T33" i="2"/>
  <c r="D39" i="3"/>
  <c r="U33" i="2"/>
  <c r="E39" i="3"/>
  <c r="Z33" i="2"/>
  <c r="F39" i="3"/>
  <c r="AA33" i="2"/>
  <c r="G39" i="3"/>
  <c r="A40" i="3"/>
  <c r="R35" i="2"/>
  <c r="C40" i="3"/>
  <c r="S35" i="2"/>
  <c r="B40" i="3"/>
  <c r="T35" i="2"/>
  <c r="D40" i="3"/>
  <c r="U35" i="2"/>
  <c r="E40" i="3"/>
  <c r="Z35" i="2"/>
  <c r="F40" i="3"/>
  <c r="AA35" i="2"/>
  <c r="G40" i="3"/>
  <c r="A41" i="3"/>
  <c r="R37" i="2"/>
  <c r="C41" i="3"/>
  <c r="S37" i="2"/>
  <c r="B41" i="3"/>
  <c r="T37" i="2"/>
  <c r="D41" i="3"/>
  <c r="U37" i="2"/>
  <c r="E41" i="3"/>
  <c r="Z37" i="2"/>
  <c r="F41" i="3"/>
  <c r="AA37" i="2"/>
  <c r="G41" i="3"/>
  <c r="A42" i="3"/>
  <c r="R39" i="2"/>
  <c r="C42" i="3"/>
  <c r="S39" i="2"/>
  <c r="B42" i="3"/>
  <c r="T39" i="2"/>
  <c r="D42" i="3"/>
  <c r="U39" i="2"/>
  <c r="E42" i="3"/>
  <c r="Z39" i="2"/>
  <c r="F42" i="3"/>
  <c r="AA39" i="2"/>
  <c r="G42" i="3"/>
  <c r="A43" i="3"/>
  <c r="R41" i="2"/>
  <c r="C43" i="3"/>
  <c r="S41" i="2"/>
  <c r="B43" i="3"/>
  <c r="T41" i="2"/>
  <c r="D43" i="3"/>
  <c r="U41" i="2"/>
  <c r="E43" i="3"/>
  <c r="Z41" i="2"/>
  <c r="F43" i="3"/>
  <c r="AA41" i="2"/>
  <c r="G43" i="3"/>
  <c r="A49" i="3"/>
  <c r="R43" i="2"/>
  <c r="C49" i="3"/>
  <c r="S43" i="2"/>
  <c r="B49" i="3"/>
  <c r="T43" i="2"/>
  <c r="D49" i="3"/>
  <c r="U43" i="2"/>
  <c r="E49" i="3"/>
  <c r="Z43" i="2"/>
  <c r="F49" i="3"/>
  <c r="AA43" i="2"/>
  <c r="G49" i="3"/>
  <c r="A50" i="3"/>
  <c r="R45" i="2"/>
  <c r="C50" i="3"/>
  <c r="S45" i="2"/>
  <c r="B50" i="3"/>
  <c r="T45" i="2"/>
  <c r="D50" i="3"/>
  <c r="U45" i="2"/>
  <c r="E50" i="3"/>
  <c r="Z45" i="2"/>
  <c r="F50" i="3"/>
  <c r="AA45" i="2"/>
  <c r="G50" i="3"/>
  <c r="A51" i="3"/>
  <c r="R47" i="2"/>
  <c r="C51" i="3"/>
  <c r="S47" i="2"/>
  <c r="B51" i="3"/>
  <c r="T47" i="2"/>
  <c r="D51" i="3"/>
  <c r="U47" i="2"/>
  <c r="E51" i="3"/>
  <c r="Z47" i="2"/>
  <c r="F51" i="3"/>
  <c r="AA47" i="2"/>
  <c r="G51" i="3"/>
  <c r="A52" i="3"/>
  <c r="R49" i="2"/>
  <c r="C52" i="3"/>
  <c r="S49" i="2"/>
  <c r="B52" i="3"/>
  <c r="T49" i="2"/>
  <c r="D52" i="3"/>
  <c r="U49" i="2"/>
  <c r="E52" i="3"/>
  <c r="Z49" i="2"/>
  <c r="F52" i="3"/>
  <c r="AA49" i="2"/>
  <c r="G52" i="3"/>
  <c r="A53" i="3"/>
  <c r="R51" i="2"/>
  <c r="C53" i="3"/>
  <c r="S51" i="2"/>
  <c r="B53" i="3"/>
  <c r="T51" i="2"/>
  <c r="D53" i="3"/>
  <c r="U51" i="2"/>
  <c r="E53" i="3"/>
  <c r="Z51" i="2"/>
  <c r="F53" i="3"/>
  <c r="AA51" i="2"/>
  <c r="G53" i="3"/>
  <c r="A59" i="3"/>
  <c r="R53" i="2"/>
  <c r="C59" i="3"/>
  <c r="S53" i="2"/>
  <c r="B59" i="3"/>
  <c r="T53" i="2"/>
  <c r="D59" i="3"/>
  <c r="U53" i="2"/>
  <c r="E59" i="3"/>
  <c r="Z53" i="2"/>
  <c r="F59" i="3"/>
  <c r="AA53" i="2"/>
  <c r="G59" i="3"/>
  <c r="A60" i="3"/>
  <c r="R55" i="2"/>
  <c r="C60" i="3"/>
  <c r="S55" i="2"/>
  <c r="B60" i="3"/>
  <c r="T55" i="2"/>
  <c r="D60" i="3"/>
  <c r="U55" i="2"/>
  <c r="E60" i="3"/>
  <c r="Z55" i="2"/>
  <c r="F60" i="3"/>
  <c r="AA55" i="2"/>
  <c r="G60" i="3"/>
  <c r="A61" i="3"/>
  <c r="R57" i="2"/>
  <c r="C61" i="3"/>
  <c r="S57" i="2"/>
  <c r="B61" i="3"/>
  <c r="T57" i="2"/>
  <c r="D61" i="3"/>
  <c r="U57" i="2"/>
  <c r="E61" i="3"/>
  <c r="Z57" i="2"/>
  <c r="F61" i="3"/>
  <c r="AA57" i="2"/>
  <c r="G61" i="3"/>
  <c r="A62" i="3"/>
  <c r="R59" i="2"/>
  <c r="C62" i="3"/>
  <c r="S59" i="2"/>
  <c r="B62" i="3"/>
  <c r="T59" i="2"/>
  <c r="D62" i="3"/>
  <c r="U59" i="2"/>
  <c r="E62" i="3"/>
  <c r="Z59" i="2"/>
  <c r="F62" i="3"/>
  <c r="AA59" i="2"/>
  <c r="G62" i="3"/>
  <c r="A63" i="3"/>
  <c r="R61" i="2"/>
  <c r="C63" i="3"/>
  <c r="S61" i="2"/>
  <c r="B63" i="3"/>
  <c r="T61" i="2"/>
  <c r="D63" i="3"/>
  <c r="U61" i="2"/>
  <c r="E63" i="3"/>
  <c r="Z61" i="2"/>
  <c r="F63" i="3"/>
  <c r="AA61" i="2"/>
  <c r="G63" i="3"/>
  <c r="A69" i="3"/>
  <c r="R63" i="2"/>
  <c r="C69" i="3"/>
  <c r="S63" i="2"/>
  <c r="B69" i="3"/>
  <c r="T63" i="2"/>
  <c r="D69" i="3"/>
  <c r="U63" i="2"/>
  <c r="E69" i="3"/>
  <c r="Z63" i="2"/>
  <c r="F69" i="3"/>
  <c r="AA63" i="2"/>
  <c r="G69" i="3"/>
  <c r="A70" i="3"/>
  <c r="R65" i="2"/>
  <c r="C70" i="3"/>
  <c r="S65" i="2"/>
  <c r="B70" i="3"/>
  <c r="T65" i="2"/>
  <c r="D70" i="3"/>
  <c r="U65" i="2"/>
  <c r="E70" i="3"/>
  <c r="Z65" i="2"/>
  <c r="F70" i="3"/>
  <c r="AA65" i="2"/>
  <c r="G70" i="3"/>
  <c r="A71" i="3"/>
  <c r="R67" i="2"/>
  <c r="C71" i="3"/>
  <c r="S67" i="2"/>
  <c r="B71" i="3"/>
  <c r="T67" i="2"/>
  <c r="D71" i="3"/>
  <c r="U67" i="2"/>
  <c r="E71" i="3"/>
  <c r="Z67" i="2"/>
  <c r="F71" i="3"/>
  <c r="AA67" i="2"/>
  <c r="G71" i="3"/>
  <c r="A72" i="3"/>
  <c r="R69" i="2"/>
  <c r="C72" i="3"/>
  <c r="S69" i="2"/>
  <c r="B72" i="3"/>
  <c r="T69" i="2"/>
  <c r="D72" i="3"/>
  <c r="U69" i="2"/>
  <c r="E72" i="3"/>
  <c r="Z69" i="2"/>
  <c r="F72" i="3"/>
  <c r="AA69" i="2"/>
  <c r="G72" i="3"/>
  <c r="A73" i="3"/>
  <c r="R71" i="2"/>
  <c r="C73" i="3"/>
  <c r="S71" i="2"/>
  <c r="B73" i="3"/>
  <c r="T71" i="2"/>
  <c r="D73" i="3"/>
  <c r="U71" i="2"/>
  <c r="E73" i="3"/>
  <c r="Z71" i="2"/>
  <c r="F73" i="3"/>
  <c r="AA71" i="2"/>
  <c r="G73" i="3"/>
  <c r="A79" i="3"/>
  <c r="R73" i="2"/>
  <c r="C79" i="3"/>
  <c r="S73" i="2"/>
  <c r="B79" i="3"/>
  <c r="T73" i="2"/>
  <c r="D79" i="3"/>
  <c r="U73" i="2"/>
  <c r="E79" i="3"/>
  <c r="Z73" i="2"/>
  <c r="F79" i="3"/>
  <c r="AA73" i="2"/>
  <c r="G79" i="3"/>
  <c r="A80" i="3"/>
  <c r="R75" i="2"/>
  <c r="C80" i="3"/>
  <c r="S75" i="2"/>
  <c r="B80" i="3"/>
  <c r="T75" i="2"/>
  <c r="D80" i="3"/>
  <c r="U75" i="2"/>
  <c r="E80" i="3"/>
  <c r="Z75" i="2"/>
  <c r="F80" i="3"/>
  <c r="AA75" i="2"/>
  <c r="G80" i="3"/>
  <c r="A81" i="3"/>
  <c r="R77" i="2"/>
  <c r="C81" i="3"/>
  <c r="S77" i="2"/>
  <c r="B81" i="3"/>
  <c r="T77" i="2"/>
  <c r="D81" i="3"/>
  <c r="U77" i="2"/>
  <c r="E81" i="3"/>
  <c r="Z77" i="2"/>
  <c r="F81" i="3"/>
  <c r="AA77" i="2"/>
  <c r="G81" i="3"/>
  <c r="A82" i="3"/>
  <c r="R79" i="2"/>
  <c r="C82" i="3"/>
  <c r="S79" i="2"/>
  <c r="B82" i="3"/>
  <c r="T79" i="2"/>
  <c r="D82" i="3"/>
  <c r="U79" i="2"/>
  <c r="E82" i="3"/>
  <c r="Z79" i="2"/>
  <c r="F82" i="3"/>
  <c r="AA79" i="2"/>
  <c r="G82" i="3"/>
  <c r="A83" i="3"/>
  <c r="R81" i="2"/>
  <c r="C83" i="3"/>
  <c r="S81" i="2"/>
  <c r="B83" i="3"/>
  <c r="T81" i="2"/>
  <c r="D83" i="3"/>
  <c r="U81" i="2"/>
  <c r="E83" i="3"/>
  <c r="Z81" i="2"/>
  <c r="F83" i="3"/>
  <c r="AA81" i="2"/>
  <c r="G83" i="3"/>
  <c r="C1" i="3"/>
  <c r="B1" i="3"/>
  <c r="D1" i="3"/>
  <c r="E1" i="3"/>
  <c r="F1" i="3"/>
  <c r="G1" i="3"/>
  <c r="A2" i="3"/>
  <c r="R3" i="1"/>
  <c r="C2" i="3"/>
  <c r="T3" i="1"/>
  <c r="D2" i="3"/>
  <c r="U3" i="1"/>
  <c r="E2" i="3"/>
  <c r="Z3" i="1"/>
  <c r="F2" i="3"/>
  <c r="AA3" i="1"/>
  <c r="G2" i="3"/>
  <c r="A3" i="3"/>
  <c r="R5" i="1"/>
  <c r="C3" i="3"/>
  <c r="T5" i="1"/>
  <c r="D3" i="3"/>
  <c r="U5" i="1"/>
  <c r="E3" i="3"/>
  <c r="Z5" i="1"/>
  <c r="F3" i="3"/>
  <c r="AA5" i="1"/>
  <c r="G3" i="3"/>
  <c r="A4" i="3"/>
  <c r="R7" i="1"/>
  <c r="C4" i="3"/>
  <c r="T7" i="1"/>
  <c r="D4" i="3"/>
  <c r="U7" i="1"/>
  <c r="E4" i="3"/>
  <c r="Z7" i="1"/>
  <c r="F4" i="3"/>
  <c r="AA7" i="1"/>
  <c r="G4" i="3"/>
  <c r="A5" i="3"/>
  <c r="R9" i="1"/>
  <c r="C5" i="3"/>
  <c r="T9" i="1"/>
  <c r="D5" i="3"/>
  <c r="U9" i="1"/>
  <c r="E5" i="3"/>
  <c r="Z9" i="1"/>
  <c r="F5" i="3"/>
  <c r="AA9" i="1"/>
  <c r="G5" i="3"/>
  <c r="A6" i="3"/>
  <c r="R11" i="1"/>
  <c r="C6" i="3"/>
  <c r="T11" i="1"/>
  <c r="D6" i="3"/>
  <c r="U11" i="1"/>
  <c r="E6" i="3"/>
  <c r="Z11" i="1"/>
  <c r="F6" i="3"/>
  <c r="AA11" i="1"/>
  <c r="G6" i="3"/>
  <c r="A14" i="3"/>
  <c r="R13" i="1"/>
  <c r="C14" i="3"/>
  <c r="S13" i="1"/>
  <c r="B14" i="3"/>
  <c r="T13" i="1"/>
  <c r="D14" i="3"/>
  <c r="U13" i="1"/>
  <c r="E14" i="3"/>
  <c r="Z13" i="1"/>
  <c r="F14" i="3"/>
  <c r="AA13" i="1"/>
  <c r="G14" i="3"/>
  <c r="A15" i="3"/>
  <c r="R15" i="1"/>
  <c r="C15" i="3"/>
  <c r="S15" i="1"/>
  <c r="B15" i="3"/>
  <c r="T15" i="1"/>
  <c r="D15" i="3"/>
  <c r="U15" i="1"/>
  <c r="E15" i="3"/>
  <c r="Z15" i="1"/>
  <c r="F15" i="3"/>
  <c r="AA15" i="1"/>
  <c r="G15" i="3"/>
  <c r="A16" i="3"/>
  <c r="R17" i="1"/>
  <c r="C16" i="3"/>
  <c r="S17" i="1"/>
  <c r="B16" i="3"/>
  <c r="T17" i="1"/>
  <c r="D16" i="3"/>
  <c r="U17" i="1"/>
  <c r="E16" i="3"/>
  <c r="Z17" i="1"/>
  <c r="F16" i="3"/>
  <c r="AA17" i="1"/>
  <c r="G16" i="3"/>
  <c r="A17" i="3"/>
  <c r="R19" i="1"/>
  <c r="C17" i="3"/>
  <c r="S19" i="1"/>
  <c r="B17" i="3"/>
  <c r="T19" i="1"/>
  <c r="D17" i="3"/>
  <c r="U19" i="1"/>
  <c r="E17" i="3"/>
  <c r="Z19" i="1"/>
  <c r="F17" i="3"/>
  <c r="AA19" i="1"/>
  <c r="G17" i="3"/>
  <c r="A18" i="3"/>
  <c r="R21" i="1"/>
  <c r="C18" i="3"/>
  <c r="S21" i="1"/>
  <c r="B18" i="3"/>
  <c r="T21" i="1"/>
  <c r="D18" i="3"/>
  <c r="U21" i="1"/>
  <c r="E18" i="3"/>
  <c r="Z21" i="1"/>
  <c r="F18" i="3"/>
  <c r="AA21" i="1"/>
  <c r="G18" i="3"/>
  <c r="A24" i="3"/>
  <c r="R23" i="1"/>
  <c r="C24" i="3"/>
  <c r="S23" i="1"/>
  <c r="B24" i="3"/>
  <c r="T23" i="1"/>
  <c r="D24" i="3"/>
  <c r="U23" i="1"/>
  <c r="E24" i="3"/>
  <c r="Z23" i="1"/>
  <c r="F24" i="3"/>
  <c r="AA23" i="1"/>
  <c r="G24" i="3"/>
  <c r="A25" i="3"/>
  <c r="R25" i="1"/>
  <c r="C25" i="3"/>
  <c r="S25" i="1"/>
  <c r="B25" i="3"/>
  <c r="T25" i="1"/>
  <c r="D25" i="3"/>
  <c r="U25" i="1"/>
  <c r="E25" i="3"/>
  <c r="Z25" i="1"/>
  <c r="F25" i="3"/>
  <c r="AA25" i="1"/>
  <c r="G25" i="3"/>
  <c r="A26" i="3"/>
  <c r="R27" i="1"/>
  <c r="C26" i="3"/>
  <c r="S27" i="1"/>
  <c r="B26" i="3"/>
  <c r="T27" i="1"/>
  <c r="D26" i="3"/>
  <c r="U27" i="1"/>
  <c r="E26" i="3"/>
  <c r="Z27" i="1"/>
  <c r="F26" i="3"/>
  <c r="AA27" i="1"/>
  <c r="G26" i="3"/>
  <c r="A27" i="3"/>
  <c r="R29" i="1"/>
  <c r="C27" i="3"/>
  <c r="S29" i="1"/>
  <c r="B27" i="3"/>
  <c r="T29" i="1"/>
  <c r="D27" i="3"/>
  <c r="U29" i="1"/>
  <c r="E27" i="3"/>
  <c r="Z29" i="1"/>
  <c r="F27" i="3"/>
  <c r="AA29" i="1"/>
  <c r="G27" i="3"/>
  <c r="A28" i="3"/>
  <c r="R31" i="1"/>
  <c r="C28" i="3"/>
  <c r="S31" i="1"/>
  <c r="B28" i="3"/>
  <c r="T31" i="1"/>
  <c r="D28" i="3"/>
  <c r="E28" i="3"/>
  <c r="Z31" i="1"/>
  <c r="F28" i="3"/>
  <c r="AA31" i="1"/>
  <c r="G28" i="3"/>
  <c r="A34" i="3"/>
  <c r="R33" i="1"/>
  <c r="C34" i="3"/>
  <c r="S33" i="1"/>
  <c r="B34" i="3"/>
  <c r="T33" i="1"/>
  <c r="D34" i="3"/>
  <c r="U33" i="1"/>
  <c r="E34" i="3"/>
  <c r="Z33" i="1"/>
  <c r="F34" i="3"/>
  <c r="AA33" i="1"/>
  <c r="G34" i="3"/>
  <c r="A35" i="3"/>
  <c r="R35" i="1"/>
  <c r="C35" i="3"/>
  <c r="S35" i="1"/>
  <c r="B35" i="3"/>
  <c r="T35" i="1"/>
  <c r="D35" i="3"/>
  <c r="U35" i="1"/>
  <c r="E35" i="3"/>
  <c r="Z35" i="1"/>
  <c r="F35" i="3"/>
  <c r="AA35" i="1"/>
  <c r="G35" i="3"/>
  <c r="A36" i="3"/>
  <c r="R37" i="1"/>
  <c r="C36" i="3"/>
  <c r="S37" i="1"/>
  <c r="B36" i="3"/>
  <c r="T37" i="1"/>
  <c r="D36" i="3"/>
  <c r="U37" i="1"/>
  <c r="E36" i="3"/>
  <c r="Z37" i="1"/>
  <c r="F36" i="3"/>
  <c r="AA37" i="1"/>
  <c r="G36" i="3"/>
  <c r="A37" i="3"/>
  <c r="R39" i="1"/>
  <c r="C37" i="3"/>
  <c r="S39" i="1"/>
  <c r="B37" i="3"/>
  <c r="T39" i="1"/>
  <c r="D37" i="3"/>
  <c r="U39" i="1"/>
  <c r="E37" i="3"/>
  <c r="Z39" i="1"/>
  <c r="F37" i="3"/>
  <c r="AA39" i="1"/>
  <c r="G37" i="3"/>
  <c r="A38" i="3"/>
  <c r="R41" i="1"/>
  <c r="C38" i="3"/>
  <c r="S41" i="1"/>
  <c r="B38" i="3"/>
  <c r="T41" i="1"/>
  <c r="D38" i="3"/>
  <c r="U41" i="1"/>
  <c r="E38" i="3"/>
  <c r="Z41" i="1"/>
  <c r="F38" i="3"/>
  <c r="AA41" i="1"/>
  <c r="G38" i="3"/>
  <c r="A44" i="3"/>
  <c r="R43" i="1"/>
  <c r="C44" i="3"/>
  <c r="S43" i="1"/>
  <c r="B44" i="3"/>
  <c r="T43" i="1"/>
  <c r="D44" i="3"/>
  <c r="U43" i="1"/>
  <c r="E44" i="3"/>
  <c r="Z43" i="1"/>
  <c r="F44" i="3"/>
  <c r="AA43" i="1"/>
  <c r="G44" i="3"/>
  <c r="A45" i="3"/>
  <c r="R45" i="1"/>
  <c r="C45" i="3"/>
  <c r="S45" i="1"/>
  <c r="B45" i="3"/>
  <c r="T45" i="1"/>
  <c r="D45" i="3"/>
  <c r="U45" i="1"/>
  <c r="E45" i="3"/>
  <c r="Z45" i="1"/>
  <c r="F45" i="3"/>
  <c r="AA45" i="1"/>
  <c r="G45" i="3"/>
  <c r="A46" i="3"/>
  <c r="R47" i="1"/>
  <c r="C46" i="3"/>
  <c r="S47" i="1"/>
  <c r="B46" i="3"/>
  <c r="T47" i="1"/>
  <c r="D46" i="3"/>
  <c r="U47" i="1"/>
  <c r="E46" i="3"/>
  <c r="Z47" i="1"/>
  <c r="F46" i="3"/>
  <c r="AA47" i="1"/>
  <c r="G46" i="3"/>
  <c r="A47" i="3"/>
  <c r="R49" i="1"/>
  <c r="C47" i="3"/>
  <c r="S49" i="1"/>
  <c r="B47" i="3"/>
  <c r="T49" i="1"/>
  <c r="D47" i="3"/>
  <c r="U49" i="1"/>
  <c r="E47" i="3"/>
  <c r="Z49" i="1"/>
  <c r="F47" i="3"/>
  <c r="AA49" i="1"/>
  <c r="G47" i="3"/>
  <c r="A48" i="3"/>
  <c r="R51" i="1"/>
  <c r="C48" i="3"/>
  <c r="S51" i="1"/>
  <c r="B48" i="3"/>
  <c r="T51" i="1"/>
  <c r="D48" i="3"/>
  <c r="U51" i="1"/>
  <c r="E48" i="3"/>
  <c r="Z51" i="1"/>
  <c r="F48" i="3"/>
  <c r="AA51" i="1"/>
  <c r="G48" i="3"/>
  <c r="A54" i="3"/>
  <c r="R53" i="1"/>
  <c r="C54" i="3"/>
  <c r="S53" i="1"/>
  <c r="B54" i="3"/>
  <c r="T53" i="1"/>
  <c r="D54" i="3"/>
  <c r="U53" i="1"/>
  <c r="E54" i="3"/>
  <c r="Z53" i="1"/>
  <c r="F54" i="3"/>
  <c r="AA53" i="1"/>
  <c r="G54" i="3"/>
  <c r="A55" i="3"/>
  <c r="R55" i="1"/>
  <c r="C55" i="3"/>
  <c r="S55" i="1"/>
  <c r="B55" i="3"/>
  <c r="T55" i="1"/>
  <c r="D55" i="3"/>
  <c r="U55" i="1"/>
  <c r="E55" i="3"/>
  <c r="Z55" i="1"/>
  <c r="F55" i="3"/>
  <c r="AA55" i="1"/>
  <c r="G55" i="3"/>
  <c r="A56" i="3"/>
  <c r="R57" i="1"/>
  <c r="C56" i="3"/>
  <c r="S57" i="1"/>
  <c r="B56" i="3"/>
  <c r="T57" i="1"/>
  <c r="D56" i="3"/>
  <c r="U57" i="1"/>
  <c r="E56" i="3"/>
  <c r="Z57" i="1"/>
  <c r="F56" i="3"/>
  <c r="AA57" i="1"/>
  <c r="G56" i="3"/>
  <c r="A57" i="3"/>
  <c r="R59" i="1"/>
  <c r="C57" i="3"/>
  <c r="S59" i="1"/>
  <c r="B57" i="3"/>
  <c r="T59" i="1"/>
  <c r="D57" i="3"/>
  <c r="U59" i="1"/>
  <c r="E57" i="3"/>
  <c r="Z59" i="1"/>
  <c r="F57" i="3"/>
  <c r="AA59" i="1"/>
  <c r="G57" i="3"/>
  <c r="A58" i="3"/>
  <c r="R61" i="1"/>
  <c r="C58" i="3"/>
  <c r="S61" i="1"/>
  <c r="B58" i="3"/>
  <c r="T61" i="1"/>
  <c r="D58" i="3"/>
  <c r="U61" i="1"/>
  <c r="E58" i="3"/>
  <c r="Z61" i="1"/>
  <c r="F58" i="3"/>
  <c r="AA61" i="1"/>
  <c r="G58" i="3"/>
  <c r="A64" i="3"/>
  <c r="R63" i="1"/>
  <c r="C64" i="3"/>
  <c r="S63" i="1"/>
  <c r="B64" i="3"/>
  <c r="T63" i="1"/>
  <c r="D64" i="3"/>
  <c r="U63" i="1"/>
  <c r="E64" i="3"/>
  <c r="Z63" i="1"/>
  <c r="F64" i="3"/>
  <c r="AA63" i="1"/>
  <c r="G64" i="3"/>
  <c r="A65" i="3"/>
  <c r="R65" i="1"/>
  <c r="C65" i="3"/>
  <c r="S65" i="1"/>
  <c r="B65" i="3"/>
  <c r="T65" i="1"/>
  <c r="D65" i="3"/>
  <c r="U65" i="1"/>
  <c r="E65" i="3"/>
  <c r="Z65" i="1"/>
  <c r="F65" i="3"/>
  <c r="AA65" i="1"/>
  <c r="G65" i="3"/>
  <c r="A66" i="3"/>
  <c r="R67" i="1"/>
  <c r="C66" i="3"/>
  <c r="S67" i="1"/>
  <c r="B66" i="3"/>
  <c r="T67" i="1"/>
  <c r="D66" i="3"/>
  <c r="U67" i="1"/>
  <c r="E66" i="3"/>
  <c r="Z67" i="1"/>
  <c r="F66" i="3"/>
  <c r="AA67" i="1"/>
  <c r="G66" i="3"/>
  <c r="A67" i="3"/>
  <c r="R69" i="1"/>
  <c r="C67" i="3"/>
  <c r="S69" i="1"/>
  <c r="B67" i="3"/>
  <c r="T69" i="1"/>
  <c r="D67" i="3"/>
  <c r="U69" i="1"/>
  <c r="E67" i="3"/>
  <c r="Z69" i="1"/>
  <c r="F67" i="3"/>
  <c r="AA69" i="1"/>
  <c r="G67" i="3"/>
  <c r="A68" i="3"/>
  <c r="R71" i="1"/>
  <c r="C68" i="3"/>
  <c r="S71" i="1"/>
  <c r="B68" i="3"/>
  <c r="T71" i="1"/>
  <c r="D68" i="3"/>
  <c r="U71" i="1"/>
  <c r="E68" i="3"/>
  <c r="Z71" i="1"/>
  <c r="F68" i="3"/>
  <c r="AA71" i="1"/>
  <c r="G68" i="3"/>
  <c r="A74" i="3"/>
  <c r="R73" i="1"/>
  <c r="C74" i="3"/>
  <c r="S73" i="1"/>
  <c r="B74" i="3"/>
  <c r="T73" i="1"/>
  <c r="D74" i="3"/>
  <c r="U73" i="1"/>
  <c r="E74" i="3"/>
  <c r="Z73" i="1"/>
  <c r="F74" i="3"/>
  <c r="AA73" i="1"/>
  <c r="G74" i="3"/>
  <c r="A75" i="3"/>
  <c r="R75" i="1"/>
  <c r="C75" i="3"/>
  <c r="S75" i="1"/>
  <c r="B75" i="3"/>
  <c r="T75" i="1"/>
  <c r="D75" i="3"/>
  <c r="U75" i="1"/>
  <c r="E75" i="3"/>
  <c r="Z75" i="1"/>
  <c r="F75" i="3"/>
  <c r="AA75" i="1"/>
  <c r="G75" i="3"/>
  <c r="A76" i="3"/>
  <c r="R77" i="1"/>
  <c r="C76" i="3"/>
  <c r="S77" i="1"/>
  <c r="B76" i="3"/>
  <c r="T77" i="1"/>
  <c r="D76" i="3"/>
  <c r="U77" i="1"/>
  <c r="E76" i="3"/>
  <c r="Z77" i="1"/>
  <c r="F76" i="3"/>
  <c r="AA77" i="1"/>
  <c r="G76" i="3"/>
  <c r="A77" i="3"/>
  <c r="R79" i="1"/>
  <c r="C77" i="3"/>
  <c r="S79" i="1"/>
  <c r="B77" i="3"/>
  <c r="T79" i="1"/>
  <c r="D77" i="3"/>
  <c r="U79" i="1"/>
  <c r="E77" i="3"/>
  <c r="Z79" i="1"/>
  <c r="F77" i="3"/>
  <c r="AA79" i="1"/>
  <c r="G77" i="3"/>
  <c r="A78" i="3"/>
  <c r="R81" i="1"/>
  <c r="C78" i="3"/>
  <c r="S81" i="1"/>
  <c r="B78" i="3"/>
  <c r="T81" i="1"/>
  <c r="D78" i="3"/>
  <c r="U81" i="1"/>
  <c r="E78" i="3"/>
  <c r="Z81" i="1"/>
  <c r="F78" i="3"/>
  <c r="AA81" i="1"/>
  <c r="G78" i="3"/>
  <c r="S5" i="1"/>
  <c r="S7" i="1"/>
  <c r="S9" i="1"/>
  <c r="S11" i="1"/>
  <c r="S3" i="1"/>
  <c r="H5" i="3"/>
  <c r="H3" i="3"/>
  <c r="H9" i="3"/>
  <c r="H6" i="3"/>
  <c r="H4" i="3"/>
  <c r="H2" i="3"/>
  <c r="H11" i="3"/>
  <c r="H12" i="3"/>
  <c r="H8" i="3"/>
</calcChain>
</file>

<file path=xl/sharedStrings.xml><?xml version="1.0" encoding="utf-8"?>
<sst xmlns="http://schemas.openxmlformats.org/spreadsheetml/2006/main" count="1285" uniqueCount="349">
  <si>
    <t>Lab ID/Bottle ID</t>
  </si>
  <si>
    <t>Filtered ID</t>
  </si>
  <si>
    <t>Site ID/site Name</t>
  </si>
  <si>
    <t>Depth or BLANK</t>
  </si>
  <si>
    <t>Date Collected</t>
  </si>
  <si>
    <t>Date/Time Sampled</t>
  </si>
  <si>
    <t>Date Received at JSC</t>
  </si>
  <si>
    <t>LG15-0001</t>
  </si>
  <si>
    <t>LG15-0001-F</t>
  </si>
  <si>
    <t>D1</t>
  </si>
  <si>
    <t>LG15-0002</t>
  </si>
  <si>
    <t>LG15-0002-F</t>
  </si>
  <si>
    <t>D2</t>
  </si>
  <si>
    <t>LG15-0003</t>
  </si>
  <si>
    <t>LG15-0003-F</t>
  </si>
  <si>
    <t>D3</t>
  </si>
  <si>
    <t>LG15-0004</t>
  </si>
  <si>
    <t>LG15-0004-F</t>
  </si>
  <si>
    <t>D4</t>
  </si>
  <si>
    <t>LG15-0005</t>
  </si>
  <si>
    <t>LG15-0005-F</t>
  </si>
  <si>
    <t>LG15-0006</t>
  </si>
  <si>
    <t>LG15-0006-F</t>
  </si>
  <si>
    <t>LG15-0007</t>
  </si>
  <si>
    <t>LG15-0007-F</t>
  </si>
  <si>
    <t>LG15-0008</t>
  </si>
  <si>
    <t>LG15-0008-F</t>
  </si>
  <si>
    <t>LG15-0009</t>
  </si>
  <si>
    <t>LG15-0009-F</t>
  </si>
  <si>
    <t>D5</t>
  </si>
  <si>
    <t>LG15-0010</t>
  </si>
  <si>
    <t>LG15-0010-F</t>
  </si>
  <si>
    <t>LG15-0013</t>
  </si>
  <si>
    <t>LG15-0013-F</t>
  </si>
  <si>
    <t>LG15-0014</t>
  </si>
  <si>
    <t>LG15-0014-F</t>
  </si>
  <si>
    <t>LG15-0015</t>
  </si>
  <si>
    <t>LG15-0015-F</t>
  </si>
  <si>
    <t>LG15-0016</t>
  </si>
  <si>
    <t>LG15-0016-F</t>
  </si>
  <si>
    <t>LG15-0017</t>
  </si>
  <si>
    <t>LG15-0017-F</t>
  </si>
  <si>
    <t>LG15-0018</t>
  </si>
  <si>
    <t>LG15-0018-F</t>
  </si>
  <si>
    <t>LG15-0019</t>
  </si>
  <si>
    <t>LG15-0019-F</t>
  </si>
  <si>
    <t>LG15-0020</t>
  </si>
  <si>
    <t>LG15-0020-F</t>
  </si>
  <si>
    <t>LG15-0021</t>
  </si>
  <si>
    <t>LG15-0021-F</t>
  </si>
  <si>
    <t>LG15-0022</t>
  </si>
  <si>
    <t>LG15-0022-F</t>
  </si>
  <si>
    <t>LG15-0025</t>
  </si>
  <si>
    <t>LG15-0025-F</t>
  </si>
  <si>
    <t>LG15-0026</t>
  </si>
  <si>
    <t>LG15-0026-F</t>
  </si>
  <si>
    <t>LG15-0027</t>
  </si>
  <si>
    <t>LG15-0027-F</t>
  </si>
  <si>
    <t>LG15-0028</t>
  </si>
  <si>
    <t>LG15-0028-F</t>
  </si>
  <si>
    <t>LG15-0029</t>
  </si>
  <si>
    <t>LG15-0029-F</t>
  </si>
  <si>
    <t>LG15-0030</t>
  </si>
  <si>
    <t>LG15-0030-F</t>
  </si>
  <si>
    <t>LG15-0031</t>
  </si>
  <si>
    <t>LG15-0031-F</t>
  </si>
  <si>
    <t>LG15-0032</t>
  </si>
  <si>
    <t>LG15-0032-F</t>
  </si>
  <si>
    <t>LG15-0033</t>
  </si>
  <si>
    <t>LG15-0033-F</t>
  </si>
  <si>
    <t>LG15-0034</t>
  </si>
  <si>
    <t>LG15-0034-F</t>
  </si>
  <si>
    <t>LG15-0037</t>
  </si>
  <si>
    <t>LG15-0037-F</t>
  </si>
  <si>
    <t>LG15-0038</t>
  </si>
  <si>
    <t>LG15-0038-F</t>
  </si>
  <si>
    <t>LG15-0039</t>
  </si>
  <si>
    <t>LG15-0039-F</t>
  </si>
  <si>
    <t>LG15-0040</t>
  </si>
  <si>
    <t>LG15-0040-F</t>
  </si>
  <si>
    <t>LG15-0041</t>
  </si>
  <si>
    <t>LG15-0041-F</t>
  </si>
  <si>
    <t>LG15-0042</t>
  </si>
  <si>
    <t>LG15-0042-F</t>
  </si>
  <si>
    <t>LG15-0043</t>
  </si>
  <si>
    <t>LG15-0043-F</t>
  </si>
  <si>
    <t>LG15-0044</t>
  </si>
  <si>
    <t>LG15-0044-F</t>
  </si>
  <si>
    <t>LG15-0045</t>
  </si>
  <si>
    <t>LG15-0045-F</t>
  </si>
  <si>
    <t>LG15-0046</t>
  </si>
  <si>
    <t>LG15-0046-F</t>
  </si>
  <si>
    <t>LG15-0049</t>
  </si>
  <si>
    <t>LG15-0049-F</t>
  </si>
  <si>
    <t>LG15-0050</t>
  </si>
  <si>
    <t>LG15-0050-F</t>
  </si>
  <si>
    <t>LG15-0051</t>
  </si>
  <si>
    <t>LG15-0051-F</t>
  </si>
  <si>
    <t>LG15-0052</t>
  </si>
  <si>
    <t>LG15-0052-F</t>
  </si>
  <si>
    <t>LG15-0053</t>
  </si>
  <si>
    <t>LG15-0053-F</t>
  </si>
  <si>
    <t>LG15-0054</t>
  </si>
  <si>
    <t>LG15-0054-F</t>
  </si>
  <si>
    <t>LG15-0055</t>
  </si>
  <si>
    <t>LG15-0055-F</t>
  </si>
  <si>
    <t>LG15-0056</t>
  </si>
  <si>
    <t>LG15-0056-F</t>
  </si>
  <si>
    <t>LG15-0057</t>
  </si>
  <si>
    <t>LG15-0057-F</t>
  </si>
  <si>
    <t>LG15-0058</t>
  </si>
  <si>
    <t>LG15-0058-F</t>
  </si>
  <si>
    <t>LG15-0061</t>
  </si>
  <si>
    <t>LG15-0061-F</t>
  </si>
  <si>
    <t>LG15-0062</t>
  </si>
  <si>
    <t>LG15-0062-F</t>
  </si>
  <si>
    <t>LG15-0063</t>
  </si>
  <si>
    <t>LG15-0063-F</t>
  </si>
  <si>
    <t>LG15-0064</t>
  </si>
  <si>
    <t>LG15-0064-F</t>
  </si>
  <si>
    <t>LG15-0065</t>
  </si>
  <si>
    <t>LG15-0065-F</t>
  </si>
  <si>
    <t>LG15-0066</t>
  </si>
  <si>
    <t>LG15-0066-F</t>
  </si>
  <si>
    <t>LG15-0067</t>
  </si>
  <si>
    <t>LG15-0067-F</t>
  </si>
  <si>
    <t>LG15-0068</t>
  </si>
  <si>
    <t>LG15-0068-F</t>
  </si>
  <si>
    <t>LG15-0069</t>
  </si>
  <si>
    <t>LG15-0069-F</t>
  </si>
  <si>
    <t>LG15-0070</t>
  </si>
  <si>
    <t>LG15-0070-F</t>
  </si>
  <si>
    <t>LG15-0073</t>
  </si>
  <si>
    <t>LG15-0073-F</t>
  </si>
  <si>
    <t>LG15-0074</t>
  </si>
  <si>
    <t>LG15-0074-F</t>
  </si>
  <si>
    <t>LG15-0075</t>
  </si>
  <si>
    <t>LG15-0075-F</t>
  </si>
  <si>
    <t>LG15-0076</t>
  </si>
  <si>
    <t>LG15-0076-F</t>
  </si>
  <si>
    <t>LG15-0077</t>
  </si>
  <si>
    <t>LG15-0077-F</t>
  </si>
  <si>
    <t>LG15-0078</t>
  </si>
  <si>
    <t>LG15-0078-F</t>
  </si>
  <si>
    <t>LG15-0079</t>
  </si>
  <si>
    <t>LG15-0079-F</t>
  </si>
  <si>
    <t>LG15-0080</t>
  </si>
  <si>
    <t>LG15-0080-F</t>
  </si>
  <si>
    <t>LG15-0081</t>
  </si>
  <si>
    <t>LG15-0081-F</t>
  </si>
  <si>
    <t>LG15-0082</t>
  </si>
  <si>
    <t>LG15-0082-F</t>
  </si>
  <si>
    <t>LG15-0085</t>
  </si>
  <si>
    <t>LG15-0085-F</t>
  </si>
  <si>
    <t>LG15-0086</t>
  </si>
  <si>
    <t>LG15-0086-F</t>
  </si>
  <si>
    <t>LG15-0087</t>
  </si>
  <si>
    <t>LG15-0087-F</t>
  </si>
  <si>
    <t>LG15-0088</t>
  </si>
  <si>
    <t>LG15-0088-F</t>
  </si>
  <si>
    <t>LG15-0089</t>
  </si>
  <si>
    <t>LG15-0089-F</t>
  </si>
  <si>
    <t>LG15-0090</t>
  </si>
  <si>
    <t>LG15-0090-F</t>
  </si>
  <si>
    <t>LG15-0091</t>
  </si>
  <si>
    <t>LG15-0091-F</t>
  </si>
  <si>
    <t>LG15-0092</t>
  </si>
  <si>
    <t>LG15-0092-F</t>
  </si>
  <si>
    <t>LG15-0093</t>
  </si>
  <si>
    <t>LG15-0093-F</t>
  </si>
  <si>
    <t>LG15-0094</t>
  </si>
  <si>
    <t>LG15-0094-F</t>
  </si>
  <si>
    <t>TP Corrected</t>
  </si>
  <si>
    <t xml:space="preserve">Units </t>
  </si>
  <si>
    <t>mg P/L</t>
  </si>
  <si>
    <t>Nox Corrected</t>
  </si>
  <si>
    <t>mg N/L</t>
  </si>
  <si>
    <t>NH4 Corrected</t>
  </si>
  <si>
    <t>TN Corrected</t>
  </si>
  <si>
    <t>SP15-0001</t>
  </si>
  <si>
    <t>SP15-0001-F</t>
  </si>
  <si>
    <t>SP15-0002</t>
  </si>
  <si>
    <t>SP15-0002-F</t>
  </si>
  <si>
    <t>SP15-0003</t>
  </si>
  <si>
    <t>SP15-0003-F</t>
  </si>
  <si>
    <t>SP15-0004</t>
  </si>
  <si>
    <t>SP15-0004-F</t>
  </si>
  <si>
    <t>SP15-0005</t>
  </si>
  <si>
    <t>SP15-0005-F</t>
  </si>
  <si>
    <t>SP15-0006</t>
  </si>
  <si>
    <t>SP15-0006-F</t>
  </si>
  <si>
    <t>SP15-0007</t>
  </si>
  <si>
    <t>SP15-0007-F</t>
  </si>
  <si>
    <t>SP15-0008</t>
  </si>
  <si>
    <t>SP15-0008-F</t>
  </si>
  <si>
    <t>SP15-0011</t>
  </si>
  <si>
    <t>SP15-0011-F</t>
  </si>
  <si>
    <t>SP15-0012</t>
  </si>
  <si>
    <t>SP15-0012-F</t>
  </si>
  <si>
    <t>SP15-0013</t>
  </si>
  <si>
    <t>SP15-0013-F</t>
  </si>
  <si>
    <t>SP15-0014</t>
  </si>
  <si>
    <t>SP15-0014-F</t>
  </si>
  <si>
    <t>SP15-0015</t>
  </si>
  <si>
    <t>SP15-0015-F</t>
  </si>
  <si>
    <t>SP15-0016</t>
  </si>
  <si>
    <t>SP15-0016-F</t>
  </si>
  <si>
    <t>SP15-0017</t>
  </si>
  <si>
    <t>SP15-0017-F</t>
  </si>
  <si>
    <t>SP15-0018</t>
  </si>
  <si>
    <t>SP15-0018-F</t>
  </si>
  <si>
    <t>SP15-0019</t>
  </si>
  <si>
    <t>SP15-0019-F</t>
  </si>
  <si>
    <t>SP15-0020</t>
  </si>
  <si>
    <t>SP15-0020-F</t>
  </si>
  <si>
    <t>SP15-0021</t>
  </si>
  <si>
    <t>SP15-0021-F</t>
  </si>
  <si>
    <t>SP15-0022</t>
  </si>
  <si>
    <t>SP15-0022-F</t>
  </si>
  <si>
    <t>SP15-0025</t>
  </si>
  <si>
    <t>SP15-0025-F</t>
  </si>
  <si>
    <t>SP15-0026</t>
  </si>
  <si>
    <t>SP15-0026-F</t>
  </si>
  <si>
    <t>SP15-0027</t>
  </si>
  <si>
    <t>SP15-0027-F</t>
  </si>
  <si>
    <t>SP15-0028</t>
  </si>
  <si>
    <t>SP15-0028-F</t>
  </si>
  <si>
    <t>SP15-0029</t>
  </si>
  <si>
    <t>SP15-0029-F</t>
  </si>
  <si>
    <t>SP15-0030</t>
  </si>
  <si>
    <t>SP15-0030-F</t>
  </si>
  <si>
    <t>SP15-0031</t>
  </si>
  <si>
    <t>SP15-0031-F</t>
  </si>
  <si>
    <t>SP15-0032</t>
  </si>
  <si>
    <t>SP15-0032-F</t>
  </si>
  <si>
    <t>SP15-0033</t>
  </si>
  <si>
    <t>SP15-0033-F</t>
  </si>
  <si>
    <t>SP15-0034</t>
  </si>
  <si>
    <t>SP15-0034-F</t>
  </si>
  <si>
    <t>SP15-0037</t>
  </si>
  <si>
    <t>SP15-0037-F</t>
  </si>
  <si>
    <t>SP15-0038</t>
  </si>
  <si>
    <t>SP15-0038-F</t>
  </si>
  <si>
    <t>SP15-0039</t>
  </si>
  <si>
    <t>SP15-0039-F</t>
  </si>
  <si>
    <t>SP15-0040</t>
  </si>
  <si>
    <t>SP15-0040-F</t>
  </si>
  <si>
    <t>SP15-0041</t>
  </si>
  <si>
    <t>SP15-0041-F</t>
  </si>
  <si>
    <t>SP15-0042</t>
  </si>
  <si>
    <t>SP15-0042-F</t>
  </si>
  <si>
    <t>SP15-0043</t>
  </si>
  <si>
    <t>SP15-0043-F</t>
  </si>
  <si>
    <t>SP15-0044</t>
  </si>
  <si>
    <t>SP15-0044-F</t>
  </si>
  <si>
    <t>SP15-0045</t>
  </si>
  <si>
    <t>SP15-0045-F</t>
  </si>
  <si>
    <t>SP15-0046</t>
  </si>
  <si>
    <t>SP15-0046-F</t>
  </si>
  <si>
    <t>SP15-0049</t>
  </si>
  <si>
    <t>SP15-0049-F</t>
  </si>
  <si>
    <t>SP15-0050</t>
  </si>
  <si>
    <t>SP15-0050-F</t>
  </si>
  <si>
    <t>SP15-0051</t>
  </si>
  <si>
    <t>SP15-0051-F</t>
  </si>
  <si>
    <t>SP15-0052</t>
  </si>
  <si>
    <t>SP15-0052-F</t>
  </si>
  <si>
    <t>SP15-0053</t>
  </si>
  <si>
    <t>SP15-0053-F</t>
  </si>
  <si>
    <t>SP15-0054</t>
  </si>
  <si>
    <t>SP15-0054-F</t>
  </si>
  <si>
    <t>SP15-0055</t>
  </si>
  <si>
    <t>SP15-0055-F</t>
  </si>
  <si>
    <t>SP15-0056</t>
  </si>
  <si>
    <t>SP15-0056-F</t>
  </si>
  <si>
    <t>SP15-0057</t>
  </si>
  <si>
    <t>SP15-0057-F</t>
  </si>
  <si>
    <t>SP15-0058</t>
  </si>
  <si>
    <t>SP15-0058-F</t>
  </si>
  <si>
    <t>SP15-0061</t>
  </si>
  <si>
    <t>SP15-0061-F</t>
  </si>
  <si>
    <t>SP15-0062</t>
  </si>
  <si>
    <t>SP15-0062-F</t>
  </si>
  <si>
    <t>SP15-0063</t>
  </si>
  <si>
    <t>SP15-0063-F</t>
  </si>
  <si>
    <t>SP15-0064</t>
  </si>
  <si>
    <t>SP15-0064-F</t>
  </si>
  <si>
    <t>SP15-0065</t>
  </si>
  <si>
    <t>SP15-0065-F</t>
  </si>
  <si>
    <t>SP15-0066</t>
  </si>
  <si>
    <t>SP15-0066-F</t>
  </si>
  <si>
    <t>SP15-0067</t>
  </si>
  <si>
    <t>SP15-0067-F</t>
  </si>
  <si>
    <t>SP15-0068</t>
  </si>
  <si>
    <t>SP15-0068-F</t>
  </si>
  <si>
    <t>SP15-0069</t>
  </si>
  <si>
    <t>SP15-0069-F</t>
  </si>
  <si>
    <t>SP15-0070</t>
  </si>
  <si>
    <t>SP15-0070-F</t>
  </si>
  <si>
    <t>SP15-0073</t>
  </si>
  <si>
    <t>SP15-0073-F</t>
  </si>
  <si>
    <t>SP15-0074</t>
  </si>
  <si>
    <t>SP15-0074-F</t>
  </si>
  <si>
    <t>SP15-0075</t>
  </si>
  <si>
    <t>SP15-0075-F</t>
  </si>
  <si>
    <t>SP15-0076</t>
  </si>
  <si>
    <t>SP15-0076-F</t>
  </si>
  <si>
    <t>SP15-0077</t>
  </si>
  <si>
    <t>SP15-0077-F</t>
  </si>
  <si>
    <t>SP15-0078</t>
  </si>
  <si>
    <t>SP15-0078-F</t>
  </si>
  <si>
    <t>SP15-0079</t>
  </si>
  <si>
    <t>SP15-0079-F</t>
  </si>
  <si>
    <t>SP15-0080</t>
  </si>
  <si>
    <t>SP15-0080-F</t>
  </si>
  <si>
    <t>SP15-0081</t>
  </si>
  <si>
    <t>SP15-0081-F</t>
  </si>
  <si>
    <t>SP15-0082</t>
  </si>
  <si>
    <t>SP15-0082-F</t>
  </si>
  <si>
    <t>SP15-0089</t>
  </si>
  <si>
    <t>SP15-0089-F</t>
  </si>
  <si>
    <t>SP15-0090</t>
  </si>
  <si>
    <t>SP15-0090-F</t>
  </si>
  <si>
    <t>SP15-0091</t>
  </si>
  <si>
    <t>SP15-0091-F</t>
  </si>
  <si>
    <t>SP15-0092</t>
  </si>
  <si>
    <t>SP15-0092-F</t>
  </si>
  <si>
    <t>SP15-0093</t>
  </si>
  <si>
    <t>SP15-0093-F</t>
  </si>
  <si>
    <t>SP15-0094</t>
  </si>
  <si>
    <t>SP15-0094-F</t>
  </si>
  <si>
    <t>SP15-0095</t>
  </si>
  <si>
    <t>SP15-0095-F</t>
  </si>
  <si>
    <t>SP15-0096</t>
  </si>
  <si>
    <t>SP15-0096-F</t>
  </si>
  <si>
    <t>SP15-0097</t>
  </si>
  <si>
    <t>SP15-0097-F</t>
  </si>
  <si>
    <t>SP15-0098</t>
  </si>
  <si>
    <t>SP15-0098-F</t>
  </si>
  <si>
    <t>Date</t>
  </si>
  <si>
    <t>Depth</t>
  </si>
  <si>
    <t>TP-sd</t>
  </si>
  <si>
    <t>TN-mgN/L</t>
  </si>
  <si>
    <t>TN-sd</t>
  </si>
  <si>
    <t>TP-ugP/L</t>
  </si>
  <si>
    <t>MB</t>
  </si>
  <si>
    <t>SP</t>
  </si>
  <si>
    <t>TN-ugN/L</t>
  </si>
  <si>
    <t>TN/TP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</si>
</sst>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\ h:mm\ AM/PM;@"/>
    <numFmt numFmtId="165" formatCode="0.00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2" fontId="1" fillId="0" borderId="1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14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0" fontId="0" fillId="0" borderId="3" xfId="0" applyFill="1" applyBorder="1"/>
    <xf numFmtId="0" fontId="0" fillId="0" borderId="3" xfId="0" applyBorder="1"/>
    <xf numFmtId="14" fontId="0" fillId="0" borderId="3" xfId="0" applyNumberFormat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1" fillId="2" borderId="6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1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6" xfId="0" applyFont="1" applyFill="1" applyBorder="1" applyAlignment="1">
      <alignment horizontal="center" vertical="center" wrapText="1"/>
    </xf>
    <xf numFmtId="0" fontId="0" fillId="3" borderId="3" xfId="0" applyFill="1" applyBorder="1"/>
    <xf numFmtId="165" fontId="1" fillId="4" borderId="4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1" fillId="4" borderId="6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5" borderId="6" xfId="0" applyFont="1" applyFill="1" applyBorder="1" applyAlignment="1">
      <alignment horizontal="center" vertical="center" wrapText="1"/>
    </xf>
    <xf numFmtId="0" fontId="0" fillId="5" borderId="3" xfId="0" applyFill="1" applyBorder="1"/>
    <xf numFmtId="14" fontId="0" fillId="0" borderId="0" xfId="0" applyNumberFormat="1"/>
    <xf numFmtId="2" fontId="1" fillId="0" borderId="1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14" fontId="1" fillId="0" borderId="3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0" fontId="0" fillId="0" borderId="3" xfId="0" applyFill="1" applyBorder="1"/>
    <xf numFmtId="0" fontId="0" fillId="0" borderId="3" xfId="0" applyBorder="1"/>
    <xf numFmtId="14" fontId="0" fillId="0" borderId="3" xfId="0" applyNumberFormat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1" fillId="2" borderId="6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1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6" xfId="0" applyFont="1" applyFill="1" applyBorder="1" applyAlignment="1">
      <alignment horizontal="center" vertical="center" wrapText="1"/>
    </xf>
    <xf numFmtId="0" fontId="0" fillId="3" borderId="3" xfId="0" applyFill="1" applyBorder="1"/>
    <xf numFmtId="165" fontId="1" fillId="4" borderId="4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1" fillId="4" borderId="6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5" borderId="6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/>
    <xf numFmtId="2" fontId="0" fillId="0" borderId="0" xfId="0" applyNumberFormat="1"/>
    <xf numFmtId="166" fontId="0" fillId="0" borderId="0" xfId="0" applyNumberFormat="1"/>
    <xf numFmtId="14" fontId="0" fillId="6" borderId="0" xfId="0" applyNumberFormat="1" applyFill="1"/>
    <xf numFmtId="166" fontId="0" fillId="6" borderId="0" xfId="0" applyNumberFormat="1" applyFill="1"/>
    <xf numFmtId="0" fontId="2" fillId="6" borderId="0" xfId="0" applyFont="1" applyFill="1"/>
    <xf numFmtId="2" fontId="2" fillId="6" borderId="0" xfId="0" applyNumberFormat="1" applyFont="1" applyFill="1"/>
    <xf numFmtId="166" fontId="2" fillId="7" borderId="0" xfId="0" applyNumberFormat="1" applyFont="1" applyFill="1"/>
    <xf numFmtId="2" fontId="0" fillId="7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016584104461"/>
          <c:y val="0.257368773591143"/>
          <c:w val="0.77569535889925"/>
          <c:h val="0.702470583838576"/>
        </c:manualLayout>
      </c:layout>
      <c:scatterChart>
        <c:scatterStyle val="lineMarker"/>
        <c:varyColors val="0"/>
        <c:ser>
          <c:idx val="0"/>
          <c:order val="0"/>
          <c:tx>
            <c:v>15-Jan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Sheet3!$D$2:$D$6</c:f>
              <c:numCache>
                <c:formatCode>0.00</c:formatCode>
                <c:ptCount val="5"/>
                <c:pt idx="0">
                  <c:v>19.57230142566192</c:v>
                </c:pt>
                <c:pt idx="1">
                  <c:v>39.72165648336728</c:v>
                </c:pt>
                <c:pt idx="2">
                  <c:v>51.83978275627971</c:v>
                </c:pt>
                <c:pt idx="3">
                  <c:v>74.08010862186016</c:v>
                </c:pt>
                <c:pt idx="4">
                  <c:v>83.58452138492873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C7-4DD7-B38B-00CA6D1A42BE}"/>
            </c:ext>
          </c:extLst>
        </c:ser>
        <c:ser>
          <c:idx val="1"/>
          <c:order val="1"/>
          <c:tx>
            <c:v>4-Feb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Sheet3!$J$2:$J$6</c:f>
              <c:numCache>
                <c:formatCode>0.0</c:formatCode>
                <c:ptCount val="5"/>
                <c:pt idx="0">
                  <c:v>11.16089613034623</c:v>
                </c:pt>
                <c:pt idx="1">
                  <c:v>24.94229463679566</c:v>
                </c:pt>
                <c:pt idx="2">
                  <c:v>22.23353699932112</c:v>
                </c:pt>
                <c:pt idx="3">
                  <c:v>31.07264086897489</c:v>
                </c:pt>
                <c:pt idx="4">
                  <c:v>51.69721656483368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C7-4DD7-B38B-00CA6D1A42BE}"/>
            </c:ext>
          </c:extLst>
        </c:ser>
        <c:ser>
          <c:idx val="2"/>
          <c:order val="2"/>
          <c:tx>
            <c:v>17-Feb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Sheet3!$P$2:$P$6</c:f>
              <c:numCache>
                <c:formatCode>0.0</c:formatCode>
                <c:ptCount val="5"/>
                <c:pt idx="0">
                  <c:v>13.20434487440598</c:v>
                </c:pt>
                <c:pt idx="1">
                  <c:v>25.6551255940258</c:v>
                </c:pt>
                <c:pt idx="2">
                  <c:v>34.73183978275629</c:v>
                </c:pt>
                <c:pt idx="3">
                  <c:v>47.32518669382215</c:v>
                </c:pt>
                <c:pt idx="4">
                  <c:v>57.01968771215209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C7-4DD7-B38B-00CA6D1A42BE}"/>
            </c:ext>
          </c:extLst>
        </c:ser>
        <c:ser>
          <c:idx val="3"/>
          <c:order val="3"/>
          <c:tx>
            <c:v>10-Mar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Sheet3!$V$2:$V$6</c:f>
              <c:numCache>
                <c:formatCode>0.0</c:formatCode>
                <c:ptCount val="5"/>
                <c:pt idx="0">
                  <c:v>8.737270875763748</c:v>
                </c:pt>
                <c:pt idx="1">
                  <c:v>32.83095723014257</c:v>
                </c:pt>
                <c:pt idx="2">
                  <c:v>24.56211812627292</c:v>
                </c:pt>
                <c:pt idx="3">
                  <c:v>31.92803801765105</c:v>
                </c:pt>
                <c:pt idx="4">
                  <c:v>61.1541072640869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C7-4DD7-B38B-00CA6D1A42BE}"/>
            </c:ext>
          </c:extLst>
        </c:ser>
        <c:ser>
          <c:idx val="4"/>
          <c:order val="4"/>
          <c:tx>
            <c:v>19-Mar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Sheet3!$AB$2:$AB$6</c:f>
              <c:numCache>
                <c:formatCode>0.0</c:formatCode>
                <c:ptCount val="5"/>
                <c:pt idx="0">
                  <c:v>62.67481330617788</c:v>
                </c:pt>
                <c:pt idx="1">
                  <c:v>51.79226069246437</c:v>
                </c:pt>
                <c:pt idx="2">
                  <c:v>37.53564154786152</c:v>
                </c:pt>
                <c:pt idx="3">
                  <c:v>42.9531568228106</c:v>
                </c:pt>
                <c:pt idx="4">
                  <c:v>40.52953156822812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5C7-4DD7-B38B-00CA6D1A42BE}"/>
            </c:ext>
          </c:extLst>
        </c:ser>
        <c:ser>
          <c:idx val="5"/>
          <c:order val="5"/>
          <c:tx>
            <c:v>25-Mar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Sheet3!$AH$2:$AH$6</c:f>
              <c:numCache>
                <c:formatCode>0.0</c:formatCode>
                <c:ptCount val="5"/>
                <c:pt idx="0">
                  <c:v>35.20706042090972</c:v>
                </c:pt>
                <c:pt idx="1">
                  <c:v>49.65376782077394</c:v>
                </c:pt>
                <c:pt idx="2">
                  <c:v>39.81670061099797</c:v>
                </c:pt>
                <c:pt idx="3">
                  <c:v>39.43652410047522</c:v>
                </c:pt>
                <c:pt idx="4">
                  <c:v>45.75695858791582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5C7-4DD7-B38B-00CA6D1A42BE}"/>
            </c:ext>
          </c:extLst>
        </c:ser>
        <c:ser>
          <c:idx val="6"/>
          <c:order val="6"/>
          <c:tx>
            <c:v>27-Mar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Sheet3!$AN$2:$AN$6</c:f>
              <c:numCache>
                <c:formatCode>0.0</c:formatCode>
                <c:ptCount val="5"/>
                <c:pt idx="0">
                  <c:v>74.82032790157963</c:v>
                </c:pt>
                <c:pt idx="1">
                  <c:v>73.9076185960622</c:v>
                </c:pt>
                <c:pt idx="2">
                  <c:v>41.14615826117336</c:v>
                </c:pt>
                <c:pt idx="3">
                  <c:v>45.90185411623787</c:v>
                </c:pt>
                <c:pt idx="4">
                  <c:v>43.11568886781625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5C7-4DD7-B38B-00CA6D1A42BE}"/>
            </c:ext>
          </c:extLst>
        </c:ser>
        <c:ser>
          <c:idx val="7"/>
          <c:order val="7"/>
          <c:tx>
            <c:v>6-Apr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Sheet3!$AT$2:$AT$6</c:f>
              <c:numCache>
                <c:formatCode>0.0</c:formatCode>
                <c:ptCount val="5"/>
                <c:pt idx="0">
                  <c:v>72.4184613081127</c:v>
                </c:pt>
                <c:pt idx="1">
                  <c:v>72.85079729493675</c:v>
                </c:pt>
                <c:pt idx="2">
                  <c:v>77.12611983130787</c:v>
                </c:pt>
                <c:pt idx="3">
                  <c:v>108.5905722057246</c:v>
                </c:pt>
                <c:pt idx="4">
                  <c:v>85.19639158535675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5C7-4DD7-B38B-00CA6D1A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60360"/>
        <c:axId val="2131989448"/>
      </c:scatterChart>
      <c:valAx>
        <c:axId val="21264603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89448"/>
        <c:crosses val="autoZero"/>
        <c:crossBetween val="midCat"/>
      </c:valAx>
      <c:valAx>
        <c:axId val="21319894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6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016584104461"/>
          <c:y val="0.257368773591143"/>
          <c:w val="0.77569535889925"/>
          <c:h val="0.7024705838385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Sheet3!$D$8:$D$12</c:f>
              <c:numCache>
                <c:formatCode>0.00</c:formatCode>
                <c:ptCount val="5"/>
                <c:pt idx="0">
                  <c:v>24.54687703742339</c:v>
                </c:pt>
                <c:pt idx="1">
                  <c:v>19.38975094536445</c:v>
                </c:pt>
                <c:pt idx="2">
                  <c:v>21.53475029338896</c:v>
                </c:pt>
                <c:pt idx="3">
                  <c:v>19.75485721736863</c:v>
                </c:pt>
                <c:pt idx="4">
                  <c:v>26.78315295344895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7B-41F2-A81B-4824A34D52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Sheet3!$J$8:$J$12</c:f>
              <c:numCache>
                <c:formatCode>0.0</c:formatCode>
                <c:ptCount val="5"/>
                <c:pt idx="0">
                  <c:v>41.84378667362107</c:v>
                </c:pt>
                <c:pt idx="1">
                  <c:v>19.38975094536445</c:v>
                </c:pt>
                <c:pt idx="2">
                  <c:v>21.3978354413874</c:v>
                </c:pt>
                <c:pt idx="3">
                  <c:v>20.53070804537749</c:v>
                </c:pt>
                <c:pt idx="4">
                  <c:v>66.94484287390793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7B-41F2-A81B-4824A34D526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Sheet3!$P$8:$P$12</c:f>
              <c:numCache>
                <c:formatCode>0.0</c:formatCode>
                <c:ptCount val="5"/>
                <c:pt idx="0">
                  <c:v>39.15112791759029</c:v>
                </c:pt>
                <c:pt idx="1">
                  <c:v>25.14017472943017</c:v>
                </c:pt>
                <c:pt idx="2">
                  <c:v>19.75485721736863</c:v>
                </c:pt>
                <c:pt idx="3">
                  <c:v>25.36836614943278</c:v>
                </c:pt>
                <c:pt idx="4">
                  <c:v>20.62198461337853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7B-41F2-A81B-4824A34D526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Sheet3!$V$8:$V$12</c:f>
              <c:numCache>
                <c:formatCode>0.0</c:formatCode>
                <c:ptCount val="5"/>
                <c:pt idx="0">
                  <c:v>22.67570739340201</c:v>
                </c:pt>
                <c:pt idx="1">
                  <c:v>16.1037944973269</c:v>
                </c:pt>
                <c:pt idx="2">
                  <c:v>15.0541139653149</c:v>
                </c:pt>
                <c:pt idx="3">
                  <c:v>24.45560046942235</c:v>
                </c:pt>
                <c:pt idx="4">
                  <c:v>26.4636849654453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7B-41F2-A81B-4824A34D526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Sheet3!$AB$8:$AB$12</c:f>
              <c:numCache>
                <c:formatCode>0.0</c:formatCode>
                <c:ptCount val="5"/>
                <c:pt idx="0">
                  <c:v>29.61272656148128</c:v>
                </c:pt>
                <c:pt idx="1">
                  <c:v>18.52262354935454</c:v>
                </c:pt>
                <c:pt idx="2">
                  <c:v>103.5467466423262</c:v>
                </c:pt>
                <c:pt idx="3">
                  <c:v>25.91602555743903</c:v>
                </c:pt>
                <c:pt idx="4">
                  <c:v>54.85069761376972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7B-41F2-A81B-4824A34D526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Sheet3!$AH$8:$AH$12</c:f>
              <c:numCache>
                <c:formatCode>0.0</c:formatCode>
                <c:ptCount val="5"/>
                <c:pt idx="0">
                  <c:v>22.72134567740253</c:v>
                </c:pt>
                <c:pt idx="1">
                  <c:v>27.42208892945625</c:v>
                </c:pt>
                <c:pt idx="2">
                  <c:v>22.90389881340461</c:v>
                </c:pt>
                <c:pt idx="3">
                  <c:v>27.5133654974573</c:v>
                </c:pt>
                <c:pt idx="4">
                  <c:v>91.49823966618853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7B-41F2-A81B-4824A34D526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Sheet3!$AN$8:$AN$12</c:f>
              <c:numCache>
                <c:formatCode>0.0</c:formatCode>
                <c:ptCount val="5"/>
                <c:pt idx="0">
                  <c:v>35.23756644124473</c:v>
                </c:pt>
                <c:pt idx="1">
                  <c:v>29.56916128066279</c:v>
                </c:pt>
                <c:pt idx="2">
                  <c:v>36.15027574676216</c:v>
                </c:pt>
                <c:pt idx="3">
                  <c:v>38.79232899957578</c:v>
                </c:pt>
                <c:pt idx="4">
                  <c:v>62.23454695181295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7B-41F2-A81B-4824A34D526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Sheet3!$AT$8:$AT$12</c:f>
              <c:numCache>
                <c:formatCode>0.0</c:formatCode>
                <c:ptCount val="5"/>
                <c:pt idx="0">
                  <c:v>40.90597160182667</c:v>
                </c:pt>
                <c:pt idx="1">
                  <c:v>46.28615277119258</c:v>
                </c:pt>
                <c:pt idx="2">
                  <c:v>44.98914481072045</c:v>
                </c:pt>
                <c:pt idx="3">
                  <c:v>41.29027025678138</c:v>
                </c:pt>
                <c:pt idx="4">
                  <c:v>29.9534599356175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7B-41F2-A81B-4824A34D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53240"/>
        <c:axId val="2082714248"/>
      </c:scatterChart>
      <c:valAx>
        <c:axId val="21291532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14248"/>
        <c:crosses val="autoZero"/>
        <c:crossBetween val="midCat"/>
      </c:valAx>
      <c:valAx>
        <c:axId val="20827142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5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016584104461"/>
          <c:y val="0.257368773591143"/>
          <c:w val="0.77569535889925"/>
          <c:h val="0.7024705838385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Sheet3!$H$2:$H$6</c:f>
              <c:numCache>
                <c:formatCode>0.00</c:formatCode>
                <c:ptCount val="5"/>
                <c:pt idx="0">
                  <c:v>34.77217516854975</c:v>
                </c:pt>
                <c:pt idx="1">
                  <c:v>19.56986487294218</c:v>
                </c:pt>
                <c:pt idx="2">
                  <c:v>17.71611132699007</c:v>
                </c:pt>
                <c:pt idx="3">
                  <c:v>16.27453482805314</c:v>
                </c:pt>
                <c:pt idx="4">
                  <c:v>15.71849474012647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72-4864-B526-41074A8482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Sheet3!$N$2:$N$6</c:f>
              <c:numCache>
                <c:formatCode>0.00</c:formatCode>
                <c:ptCount val="5"/>
                <c:pt idx="0">
                  <c:v>69.23364062728515</c:v>
                </c:pt>
                <c:pt idx="1">
                  <c:v>27.46795566839495</c:v>
                </c:pt>
                <c:pt idx="2">
                  <c:v>29.99722646310433</c:v>
                </c:pt>
                <c:pt idx="3">
                  <c:v>23.48293110838106</c:v>
                </c:pt>
                <c:pt idx="4">
                  <c:v>16.80955656257961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72-4864-B526-41074A8482A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Sheet3!$T$2:$T$6</c:f>
              <c:numCache>
                <c:formatCode>0.00</c:formatCode>
                <c:ptCount val="5"/>
                <c:pt idx="0">
                  <c:v>81.13670333066429</c:v>
                </c:pt>
                <c:pt idx="1">
                  <c:v>28.76044834337589</c:v>
                </c:pt>
                <c:pt idx="2">
                  <c:v>32.20117909312688</c:v>
                </c:pt>
                <c:pt idx="3">
                  <c:v>16.77422546020084</c:v>
                </c:pt>
                <c:pt idx="4">
                  <c:v>15.37129257516345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72-4864-B526-41074A8482A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Sheet3!$Z$2:$Z$6</c:f>
              <c:numCache>
                <c:formatCode>0.00</c:formatCode>
                <c:ptCount val="5"/>
                <c:pt idx="0">
                  <c:v>100.9975644422366</c:v>
                </c:pt>
                <c:pt idx="1">
                  <c:v>22.6228543494375</c:v>
                </c:pt>
                <c:pt idx="2">
                  <c:v>28.48100194232238</c:v>
                </c:pt>
                <c:pt idx="3">
                  <c:v>24.82458150767619</c:v>
                </c:pt>
                <c:pt idx="4">
                  <c:v>13.80589756585524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72-4864-B526-41074A8482A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Sheet3!$AF$2:$AF$6</c:f>
              <c:numCache>
                <c:formatCode>0.00</c:formatCode>
                <c:ptCount val="5"/>
                <c:pt idx="0">
                  <c:v>21.52173421503727</c:v>
                </c:pt>
                <c:pt idx="1">
                  <c:v>21.75748447289498</c:v>
                </c:pt>
                <c:pt idx="2">
                  <c:v>21.12739991421288</c:v>
                </c:pt>
                <c:pt idx="3">
                  <c:v>19.78735627344341</c:v>
                </c:pt>
                <c:pt idx="4">
                  <c:v>19.33904334971762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72-4864-B526-41074A8482A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Sheet3!$AL$2:$AL$6</c:f>
              <c:numCache>
                <c:formatCode>0.00</c:formatCode>
                <c:ptCount val="5"/>
                <c:pt idx="0">
                  <c:v>34.63752478825926</c:v>
                </c:pt>
                <c:pt idx="1">
                  <c:v>21.55632817741558</c:v>
                </c:pt>
                <c:pt idx="2">
                  <c:v>21.23077101356104</c:v>
                </c:pt>
                <c:pt idx="3">
                  <c:v>21.68883901652514</c:v>
                </c:pt>
                <c:pt idx="4">
                  <c:v>18.48709026527866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C72-4864-B526-41074A8482A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Sheet3!$AR$2:$AR$6</c:f>
              <c:numCache>
                <c:formatCode>0.00</c:formatCode>
                <c:ptCount val="5"/>
                <c:pt idx="0">
                  <c:v>14.90436788866331</c:v>
                </c:pt>
                <c:pt idx="1">
                  <c:v>14.861202070843</c:v>
                </c:pt>
                <c:pt idx="2">
                  <c:v>20.98451651036509</c:v>
                </c:pt>
                <c:pt idx="3">
                  <c:v>18.63715169465871</c:v>
                </c:pt>
                <c:pt idx="4">
                  <c:v>18.56015561142761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C72-4864-B526-41074A8482A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Sheet3!$AX$2:$AX$6</c:f>
              <c:numCache>
                <c:formatCode>0.00</c:formatCode>
                <c:ptCount val="5"/>
                <c:pt idx="0">
                  <c:v>14.49758884341058</c:v>
                </c:pt>
                <c:pt idx="1">
                  <c:v>13.32508569375883</c:v>
                </c:pt>
                <c:pt idx="2">
                  <c:v>12.76657587588963</c:v>
                </c:pt>
                <c:pt idx="3">
                  <c:v>9.203117779154365</c:v>
                </c:pt>
                <c:pt idx="4">
                  <c:v>11.2053004244229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C72-4864-B526-41074A848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61544"/>
        <c:axId val="2097853000"/>
      </c:scatterChart>
      <c:valAx>
        <c:axId val="209786154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TN/TP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53000"/>
        <c:crosses val="autoZero"/>
        <c:crossBetween val="midCat"/>
      </c:valAx>
      <c:valAx>
        <c:axId val="20978530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6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016584104461"/>
          <c:y val="0.257368773591143"/>
          <c:w val="0.77569535889925"/>
          <c:h val="0.7024705838385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Sheet3!$H$8:$H$12</c:f>
              <c:numCache>
                <c:formatCode>0.00</c:formatCode>
                <c:ptCount val="5"/>
                <c:pt idx="0">
                  <c:v>32.22287238545285</c:v>
                </c:pt>
                <c:pt idx="1">
                  <c:v>42.28416564610792</c:v>
                </c:pt>
                <c:pt idx="2">
                  <c:v>40.51541843395136</c:v>
                </c:pt>
                <c:pt idx="3">
                  <c:v>41.98213246103372</c:v>
                </c:pt>
                <c:pt idx="4">
                  <c:v>30.71064473902591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EC-43DD-BE81-0610891E79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Sheet3!$N$8:$N$12</c:f>
              <c:numCache>
                <c:formatCode>0.00</c:formatCode>
                <c:ptCount val="5"/>
                <c:pt idx="0">
                  <c:v>25.46727073356794</c:v>
                </c:pt>
                <c:pt idx="1">
                  <c:v>39.81164724694089</c:v>
                </c:pt>
                <c:pt idx="2">
                  <c:v>38.40830357337551</c:v>
                </c:pt>
                <c:pt idx="3">
                  <c:v>39.26525021450753</c:v>
                </c:pt>
                <c:pt idx="4">
                  <c:v>20.92049768774752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EC-43DD-BE81-0610891E79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Sheet3!$T$8:$T$12</c:f>
              <c:numCache>
                <c:formatCode>0.00</c:formatCode>
                <c:ptCount val="5"/>
                <c:pt idx="0">
                  <c:v>27.05485038386101</c:v>
                </c:pt>
                <c:pt idx="1">
                  <c:v>37.38509807607672</c:v>
                </c:pt>
                <c:pt idx="2">
                  <c:v>45.83141705090094</c:v>
                </c:pt>
                <c:pt idx="3">
                  <c:v>39.30845295756063</c:v>
                </c:pt>
                <c:pt idx="4">
                  <c:v>46.76670222352194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EC-43DD-BE81-0610891E79F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Sheet3!$Z$8:$Z$12</c:f>
              <c:numCache>
                <c:formatCode>0.00</c:formatCode>
                <c:ptCount val="5"/>
                <c:pt idx="0">
                  <c:v>39.17959514367708</c:v>
                </c:pt>
                <c:pt idx="1">
                  <c:v>51.2132379369414</c:v>
                </c:pt>
                <c:pt idx="2">
                  <c:v>58.10895035586031</c:v>
                </c:pt>
                <c:pt idx="3">
                  <c:v>39.46317125915754</c:v>
                </c:pt>
                <c:pt idx="4">
                  <c:v>38.14117965599305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EC-43DD-BE81-0610891E79F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Sheet3!$AF$8:$AF$12</c:f>
              <c:numCache>
                <c:formatCode>0.00</c:formatCode>
                <c:ptCount val="5"/>
                <c:pt idx="0">
                  <c:v>30.99890294718125</c:v>
                </c:pt>
                <c:pt idx="1">
                  <c:v>55.16930188720046</c:v>
                </c:pt>
                <c:pt idx="2">
                  <c:v>14.1254644580671</c:v>
                </c:pt>
                <c:pt idx="3">
                  <c:v>40.88193385135229</c:v>
                </c:pt>
                <c:pt idx="4">
                  <c:v>21.87347849518206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CEC-43DD-BE81-0610891E79F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Sheet3!$AL$8:$AL$12</c:f>
              <c:numCache>
                <c:formatCode>0.00</c:formatCode>
                <c:ptCount val="5"/>
                <c:pt idx="0">
                  <c:v>38.8519688163181</c:v>
                </c:pt>
                <c:pt idx="1">
                  <c:v>34.92563043652073</c:v>
                </c:pt>
                <c:pt idx="2">
                  <c:v>41.04703919310899</c:v>
                </c:pt>
                <c:pt idx="3">
                  <c:v>38.1854124231765</c:v>
                </c:pt>
                <c:pt idx="4">
                  <c:v>16.45452236236265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CEC-43DD-BE81-0610891E79F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Sheet3!$AR$8:$AR$12</c:f>
              <c:numCache>
                <c:formatCode>0.00</c:formatCode>
                <c:ptCount val="5"/>
                <c:pt idx="0">
                  <c:v>24.10624288962088</c:v>
                </c:pt>
                <c:pt idx="1">
                  <c:v>28.26545799502535</c:v>
                </c:pt>
                <c:pt idx="2">
                  <c:v>23.69430705760924</c:v>
                </c:pt>
                <c:pt idx="3">
                  <c:v>25.21462912758577</c:v>
                </c:pt>
                <c:pt idx="4">
                  <c:v>16.42571169138547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CEC-43DD-BE81-0610891E79F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Sheet3!$AX$8:$AX$12</c:f>
              <c:numCache>
                <c:formatCode>0.00</c:formatCode>
                <c:ptCount val="5"/>
                <c:pt idx="0">
                  <c:v>13.823175252546</c:v>
                </c:pt>
                <c:pt idx="1">
                  <c:v>18.08522951725784</c:v>
                </c:pt>
                <c:pt idx="2">
                  <c:v>20.9565239775209</c:v>
                </c:pt>
                <c:pt idx="3">
                  <c:v>20.85916127339999</c:v>
                </c:pt>
                <c:pt idx="4">
                  <c:v>26.0474920660605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CEC-43DD-BE81-0610891E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97368"/>
        <c:axId val="2128397048"/>
      </c:scatterChart>
      <c:valAx>
        <c:axId val="2128097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TN/TP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97048"/>
        <c:crosses val="autoZero"/>
        <c:crossBetween val="midCat"/>
      </c:valAx>
      <c:valAx>
        <c:axId val="2128397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016584104461"/>
          <c:y val="0.257368773591143"/>
          <c:w val="0.77569535889925"/>
          <c:h val="0.7024705838385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Sheet3!$F$2:$F$6</c:f>
              <c:numCache>
                <c:formatCode>0.00</c:formatCode>
                <c:ptCount val="5"/>
                <c:pt idx="0">
                  <c:v>680.5714936247724</c:v>
                </c:pt>
                <c:pt idx="1">
                  <c:v>777.3474499089253</c:v>
                </c:pt>
                <c:pt idx="2">
                  <c:v>918.3993624772313</c:v>
                </c:pt>
                <c:pt idx="3">
                  <c:v>1205.619307832423</c:v>
                </c:pt>
                <c:pt idx="4">
                  <c:v>1313.822859744991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89-459E-99DD-D10D6E1533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Sheet3!$L$2:$L$6</c:f>
              <c:numCache>
                <c:formatCode>0.0</c:formatCode>
                <c:ptCount val="5"/>
                <c:pt idx="0">
                  <c:v>772.7094717668487</c:v>
                </c:pt>
                <c:pt idx="1">
                  <c:v>685.1138433515483</c:v>
                </c:pt>
                <c:pt idx="2">
                  <c:v>666.9444444444446</c:v>
                </c:pt>
                <c:pt idx="3">
                  <c:v>729.676684881603</c:v>
                </c:pt>
                <c:pt idx="4">
                  <c:v>869.0072859744992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89-459E-99DD-D10D6E1533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Sheet3!$R$2:$R$6</c:f>
              <c:numCache>
                <c:formatCode>0.0</c:formatCode>
                <c:ptCount val="5"/>
                <c:pt idx="0">
                  <c:v>1071.357012750455</c:v>
                </c:pt>
                <c:pt idx="1">
                  <c:v>737.8529143897997</c:v>
                </c:pt>
                <c:pt idx="2">
                  <c:v>1118.406193078324</c:v>
                </c:pt>
                <c:pt idx="3">
                  <c:v>793.8433515482696</c:v>
                </c:pt>
                <c:pt idx="4">
                  <c:v>876.4663023679418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89-459E-99DD-D10D6E1533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Sheet3!$X$2:$X$6</c:f>
              <c:numCache>
                <c:formatCode>0.0</c:formatCode>
                <c:ptCount val="5"/>
                <c:pt idx="0">
                  <c:v>882.443078324226</c:v>
                </c:pt>
                <c:pt idx="1">
                  <c:v>742.7299635701275</c:v>
                </c:pt>
                <c:pt idx="2">
                  <c:v>699.5537340619307</c:v>
                </c:pt>
                <c:pt idx="3">
                  <c:v>792.6001821493625</c:v>
                </c:pt>
                <c:pt idx="4">
                  <c:v>844.2873406193078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B89-459E-99DD-D10D6E15338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Sheet3!$AD$2:$AD$6</c:f>
              <c:numCache>
                <c:formatCode>0.0</c:formatCode>
                <c:ptCount val="5"/>
                <c:pt idx="0">
                  <c:v>1348.870673952641</c:v>
                </c:pt>
                <c:pt idx="1">
                  <c:v>1126.869307832423</c:v>
                </c:pt>
                <c:pt idx="2">
                  <c:v>793.030510018215</c:v>
                </c:pt>
                <c:pt idx="3">
                  <c:v>849.9294171220401</c:v>
                </c:pt>
                <c:pt idx="4">
                  <c:v>783.8023679417123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B89-459E-99DD-D10D6E15338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Sheet3!$AJ$2:$AJ$6</c:f>
              <c:numCache>
                <c:formatCode>0.0</c:formatCode>
                <c:ptCount val="5"/>
                <c:pt idx="0">
                  <c:v>1219.485428051002</c:v>
                </c:pt>
                <c:pt idx="1">
                  <c:v>1070.3529143898</c:v>
                </c:pt>
                <c:pt idx="2">
                  <c:v>845.339253187614</c:v>
                </c:pt>
                <c:pt idx="3">
                  <c:v>855.332422586521</c:v>
                </c:pt>
                <c:pt idx="4">
                  <c:v>845.9130236794172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B89-459E-99DD-D10D6E15338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Sheet3!$AP$2:$AP$6</c:f>
              <c:numCache>
                <c:formatCode>0.0</c:formatCode>
                <c:ptCount val="5"/>
                <c:pt idx="0">
                  <c:v>1115.149692595563</c:v>
                </c:pt>
                <c:pt idx="1">
                  <c:v>1098.356054530874</c:v>
                </c:pt>
                <c:pt idx="2">
                  <c:v>863.4322373696874</c:v>
                </c:pt>
                <c:pt idx="3">
                  <c:v>855.4798182304198</c:v>
                </c:pt>
                <c:pt idx="4">
                  <c:v>800.2338946805667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B89-459E-99DD-D10D6E15338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Sheet3!$AV$2:$AV$6</c:f>
              <c:numCache>
                <c:formatCode>0.0</c:formatCode>
                <c:ptCount val="5"/>
                <c:pt idx="0">
                  <c:v>1049.893076717455</c:v>
                </c:pt>
                <c:pt idx="1">
                  <c:v>970.7431168136863</c:v>
                </c:pt>
                <c:pt idx="2">
                  <c:v>984.636460839348</c:v>
                </c:pt>
                <c:pt idx="3">
                  <c:v>999.3718257150496</c:v>
                </c:pt>
                <c:pt idx="4">
                  <c:v>954.6511627906979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B89-459E-99DD-D10D6E15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92472"/>
        <c:axId val="2088438056"/>
      </c:scatterChart>
      <c:valAx>
        <c:axId val="21288924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38056"/>
        <c:crosses val="autoZero"/>
        <c:crossBetween val="midCat"/>
      </c:valAx>
      <c:valAx>
        <c:axId val="20884380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9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016584104461"/>
          <c:y val="0.257368773591143"/>
          <c:w val="0.77569535889925"/>
          <c:h val="0.7024705838385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Sheet3!$F$8:$F$12</c:f>
              <c:numCache>
                <c:formatCode>0.00</c:formatCode>
                <c:ptCount val="5"/>
                <c:pt idx="0">
                  <c:v>790.9708862382968</c:v>
                </c:pt>
                <c:pt idx="1">
                  <c:v>819.8794408105683</c:v>
                </c:pt>
                <c:pt idx="2">
                  <c:v>872.4894190073107</c:v>
                </c:pt>
                <c:pt idx="3">
                  <c:v>829.3510324483777</c:v>
                </c:pt>
                <c:pt idx="4">
                  <c:v>822.5278953443633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93-4BE8-A268-EB2D0BD489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Sheet3!$L$8:$L$12</c:f>
              <c:numCache>
                <c:formatCode>0.0</c:formatCode>
                <c:ptCount val="5"/>
                <c:pt idx="0">
                  <c:v>1065.64704373477</c:v>
                </c:pt>
                <c:pt idx="1">
                  <c:v>771.9379248428884</c:v>
                </c:pt>
                <c:pt idx="2">
                  <c:v>821.8545594459408</c:v>
                </c:pt>
                <c:pt idx="3">
                  <c:v>806.1433884827499</c:v>
                </c:pt>
                <c:pt idx="4">
                  <c:v>1400.519430550212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93-4BE8-A268-EB2D0BD489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Sheet3!$R$8:$R$12</c:f>
              <c:numCache>
                <c:formatCode>0.0</c:formatCode>
                <c:ptCount val="5"/>
                <c:pt idx="0">
                  <c:v>1059.22790816981</c:v>
                </c:pt>
                <c:pt idx="1">
                  <c:v>939.8678979094526</c:v>
                </c:pt>
                <c:pt idx="2">
                  <c:v>905.393099910222</c:v>
                </c:pt>
                <c:pt idx="3">
                  <c:v>997.1912273951521</c:v>
                </c:pt>
                <c:pt idx="4">
                  <c:v>964.4222136719252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93-4BE8-A268-EB2D0BD489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Sheet3!$X$8:$X$12</c:f>
              <c:numCache>
                <c:formatCode>0.0</c:formatCode>
                <c:ptCount val="5"/>
                <c:pt idx="0">
                  <c:v>888.4250352699757</c:v>
                </c:pt>
                <c:pt idx="1">
                  <c:v>824.72745927921</c:v>
                </c:pt>
                <c:pt idx="2">
                  <c:v>874.778761061947</c:v>
                </c:pt>
                <c:pt idx="3">
                  <c:v>965.0955495703476</c:v>
                </c:pt>
                <c:pt idx="4">
                  <c:v>1009.356162626651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93-4BE8-A268-EB2D0BD489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Sheet3!$AD$8:$AD$12</c:f>
              <c:numCache>
                <c:formatCode>0.0</c:formatCode>
                <c:ptCount val="5"/>
                <c:pt idx="0">
                  <c:v>917.9620366807748</c:v>
                </c:pt>
                <c:pt idx="1">
                  <c:v>1021.880210337309</c:v>
                </c:pt>
                <c:pt idx="2">
                  <c:v>1462.645889444658</c:v>
                </c:pt>
                <c:pt idx="3">
                  <c:v>1059.497242529178</c:v>
                </c:pt>
                <c:pt idx="4">
                  <c:v>1199.775554700526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193-4BE8-A268-EB2D0BD4891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Sheet3!$AJ$8:$AJ$12</c:f>
              <c:numCache>
                <c:formatCode>0.0</c:formatCode>
                <c:ptCount val="5"/>
                <c:pt idx="0">
                  <c:v>882.769013723227</c:v>
                </c:pt>
                <c:pt idx="1">
                  <c:v>957.7337437475954</c:v>
                </c:pt>
                <c:pt idx="2">
                  <c:v>940.1372322688215</c:v>
                </c:pt>
                <c:pt idx="3">
                  <c:v>1050.609208670001</c:v>
                </c:pt>
                <c:pt idx="4">
                  <c:v>1505.559830704117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193-4BE8-A268-EB2D0BD4891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Sheet3!$AP$8:$AP$12</c:f>
              <c:numCache>
                <c:formatCode>0.0</c:formatCode>
                <c:ptCount val="5"/>
                <c:pt idx="0">
                  <c:v>849.4453354717992</c:v>
                </c:pt>
                <c:pt idx="1">
                  <c:v>835.7858861267042</c:v>
                </c:pt>
                <c:pt idx="2">
                  <c:v>856.5557337610266</c:v>
                </c:pt>
                <c:pt idx="3">
                  <c:v>978.134188719594</c:v>
                </c:pt>
                <c:pt idx="4">
                  <c:v>1022.246725474472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193-4BE8-A268-EB2D0BD4891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Sheet3!$AV$8:$AV$12</c:f>
              <c:numCache>
                <c:formatCode>0.0</c:formatCode>
                <c:ptCount val="5"/>
                <c:pt idx="0">
                  <c:v>565.45041432772</c:v>
                </c:pt>
                <c:pt idx="1">
                  <c:v>837.0956963378777</c:v>
                </c:pt>
                <c:pt idx="2">
                  <c:v>942.8160919540231</c:v>
                </c:pt>
                <c:pt idx="3">
                  <c:v>861.2804063084738</c:v>
                </c:pt>
                <c:pt idx="4">
                  <c:v>780.212510024058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193-4BE8-A268-EB2D0BD4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08696"/>
        <c:axId val="2129027304"/>
      </c:scatterChart>
      <c:valAx>
        <c:axId val="21290086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27304"/>
        <c:crosses val="autoZero"/>
        <c:crossBetween val="midCat"/>
      </c:valAx>
      <c:valAx>
        <c:axId val="21290273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0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</xdr:colOff>
      <xdr:row>13</xdr:row>
      <xdr:rowOff>11430</xdr:rowOff>
    </xdr:from>
    <xdr:to>
      <xdr:col>17</xdr:col>
      <xdr:colOff>38100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32</xdr:row>
      <xdr:rowOff>99060</xdr:rowOff>
    </xdr:from>
    <xdr:to>
      <xdr:col>17</xdr:col>
      <xdr:colOff>68580</xdr:colOff>
      <xdr:row>51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243840</xdr:colOff>
      <xdr:row>13</xdr:row>
      <xdr:rowOff>22860</xdr:rowOff>
    </xdr:from>
    <xdr:to>
      <xdr:col>35</xdr:col>
      <xdr:colOff>232410</xdr:colOff>
      <xdr:row>32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281940</xdr:colOff>
      <xdr:row>32</xdr:row>
      <xdr:rowOff>106680</xdr:rowOff>
    </xdr:from>
    <xdr:to>
      <xdr:col>35</xdr:col>
      <xdr:colOff>220980</xdr:colOff>
      <xdr:row>51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129540</xdr:colOff>
      <xdr:row>13</xdr:row>
      <xdr:rowOff>15240</xdr:rowOff>
    </xdr:from>
    <xdr:to>
      <xdr:col>26</xdr:col>
      <xdr:colOff>156210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32</xdr:row>
      <xdr:rowOff>114300</xdr:rowOff>
    </xdr:from>
    <xdr:to>
      <xdr:col>26</xdr:col>
      <xdr:colOff>205740</xdr:colOff>
      <xdr:row>51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abSelected="1" workbookViewId="0">
      <selection activeCell="A30" sqref="A30:XFD31"/>
    </sheetView>
  </sheetViews>
  <sheetFormatPr baseColWidth="10" defaultColWidth="8.83203125" defaultRowHeight="14" x14ac:dyDescent="0"/>
  <cols>
    <col min="1" max="1" width="10.1640625" customWidth="1"/>
    <col min="2" max="2" width="13" customWidth="1"/>
    <col min="4" max="4" width="9.6640625" bestFit="1" customWidth="1"/>
    <col min="6" max="6" width="9.6640625" bestFit="1" customWidth="1"/>
    <col min="16" max="16" width="3" style="52" customWidth="1"/>
    <col min="17" max="17" width="3.83203125" style="52" bestFit="1" customWidth="1"/>
    <col min="18" max="18" width="9.5" bestFit="1" customWidth="1"/>
    <col min="20" max="27" width="8.83203125" customWidth="1"/>
  </cols>
  <sheetData>
    <row r="1" spans="1:27" ht="42">
      <c r="A1" s="1" t="s">
        <v>0</v>
      </c>
      <c r="B1" s="1" t="s">
        <v>1</v>
      </c>
      <c r="C1" s="2" t="s">
        <v>2</v>
      </c>
      <c r="D1" s="4" t="s">
        <v>4</v>
      </c>
      <c r="E1" s="3" t="s">
        <v>3</v>
      </c>
      <c r="F1" s="5" t="s">
        <v>5</v>
      </c>
      <c r="G1" s="5" t="s">
        <v>6</v>
      </c>
      <c r="H1" s="9" t="s">
        <v>172</v>
      </c>
      <c r="I1" s="11" t="s">
        <v>173</v>
      </c>
      <c r="J1" s="13" t="s">
        <v>175</v>
      </c>
      <c r="K1" s="15" t="s">
        <v>173</v>
      </c>
      <c r="L1" s="17" t="s">
        <v>177</v>
      </c>
      <c r="M1" s="19" t="s">
        <v>173</v>
      </c>
      <c r="N1" s="21" t="s">
        <v>178</v>
      </c>
      <c r="O1" s="23" t="s">
        <v>173</v>
      </c>
      <c r="P1" s="50"/>
      <c r="Q1" s="50"/>
      <c r="R1" t="s">
        <v>339</v>
      </c>
      <c r="S1" t="s">
        <v>340</v>
      </c>
      <c r="T1" t="s">
        <v>344</v>
      </c>
      <c r="U1" t="s">
        <v>341</v>
      </c>
      <c r="V1" t="str">
        <f t="shared" ref="V1:X1" si="0">J1</f>
        <v>Nox Corrected</v>
      </c>
      <c r="X1" t="str">
        <f t="shared" si="0"/>
        <v>NH4 Corrected</v>
      </c>
      <c r="Z1" t="s">
        <v>347</v>
      </c>
      <c r="AA1" t="s">
        <v>343</v>
      </c>
    </row>
    <row r="2" spans="1:27">
      <c r="A2" s="6" t="s">
        <v>7</v>
      </c>
      <c r="B2" s="7" t="s">
        <v>8</v>
      </c>
      <c r="C2" s="7"/>
      <c r="D2" s="8">
        <v>42019</v>
      </c>
      <c r="E2" s="7" t="s">
        <v>9</v>
      </c>
      <c r="F2" s="8">
        <v>42019</v>
      </c>
      <c r="G2" s="8">
        <v>42103</v>
      </c>
      <c r="H2" s="10">
        <v>1.9809911744738631E-2</v>
      </c>
      <c r="I2" s="12" t="s">
        <v>174</v>
      </c>
      <c r="J2" s="14">
        <v>0.47560541075552626</v>
      </c>
      <c r="K2" s="16" t="s">
        <v>176</v>
      </c>
      <c r="L2" s="18">
        <v>1.8974510382836336E-2</v>
      </c>
      <c r="M2" s="20" t="s">
        <v>176</v>
      </c>
      <c r="N2" s="22">
        <v>0.68085837887067402</v>
      </c>
      <c r="O2" s="24" t="s">
        <v>176</v>
      </c>
      <c r="P2" s="51"/>
      <c r="Q2" s="51"/>
    </row>
    <row r="3" spans="1:27">
      <c r="A3" s="6" t="s">
        <v>19</v>
      </c>
      <c r="B3" s="7" t="s">
        <v>20</v>
      </c>
      <c r="C3" s="7"/>
      <c r="D3" s="8">
        <v>42019</v>
      </c>
      <c r="E3" s="7" t="s">
        <v>9</v>
      </c>
      <c r="F3" s="8">
        <v>42019</v>
      </c>
      <c r="G3" s="8">
        <v>42103</v>
      </c>
      <c r="H3" s="10">
        <v>1.9334691106585207E-2</v>
      </c>
      <c r="I3" s="12" t="s">
        <v>174</v>
      </c>
      <c r="J3" s="14">
        <v>0.48382711976245468</v>
      </c>
      <c r="K3" s="16" t="s">
        <v>176</v>
      </c>
      <c r="L3" s="18">
        <v>7.2778269855329217E-2</v>
      </c>
      <c r="M3" s="20" t="s">
        <v>176</v>
      </c>
      <c r="N3" s="22">
        <v>0.68028460837887073</v>
      </c>
      <c r="O3" s="24" t="s">
        <v>176</v>
      </c>
      <c r="P3" s="51"/>
      <c r="Q3" s="51" t="s">
        <v>345</v>
      </c>
      <c r="R3" s="25">
        <f>D3</f>
        <v>42019</v>
      </c>
      <c r="S3" t="str">
        <f>E3</f>
        <v>D1</v>
      </c>
      <c r="T3" s="53">
        <f>AVERAGE(H2:H3)*1000</f>
        <v>19.572301425661919</v>
      </c>
      <c r="U3" s="53">
        <f>STDEV(H2:H3)*1000</f>
        <v>0.33603173579808493</v>
      </c>
      <c r="V3" s="53">
        <f t="shared" ref="V3:X3" si="1">AVERAGE(J2:J3)*1000</f>
        <v>479.71626525899046</v>
      </c>
      <c r="W3" s="53">
        <f>STDEV(J2:J3)*1000</f>
        <v>5.8136261917416041</v>
      </c>
      <c r="X3" s="53">
        <f t="shared" si="1"/>
        <v>45.876390119082771</v>
      </c>
      <c r="Y3" s="53">
        <f>STDEV(L2:L3)*1000</f>
        <v>38.045003176329658</v>
      </c>
      <c r="Z3" s="53">
        <f>AVERAGE(N2:N3)*1000</f>
        <v>680.57149362477242</v>
      </c>
      <c r="AA3" s="53">
        <f>STDEV(N2:N3)*1000</f>
        <v>0.40571700559884938</v>
      </c>
    </row>
    <row r="4" spans="1:27">
      <c r="A4" s="6" t="s">
        <v>10</v>
      </c>
      <c r="B4" s="7" t="s">
        <v>11</v>
      </c>
      <c r="C4" s="7"/>
      <c r="D4" s="8">
        <v>42019</v>
      </c>
      <c r="E4" s="7" t="s">
        <v>12</v>
      </c>
      <c r="F4" s="8">
        <v>42019</v>
      </c>
      <c r="G4" s="8">
        <v>42103</v>
      </c>
      <c r="H4" s="10">
        <v>4.1955193482688398E-2</v>
      </c>
      <c r="I4" s="12" t="s">
        <v>174</v>
      </c>
      <c r="J4" s="14">
        <v>0.4665522929726163</v>
      </c>
      <c r="K4" s="16" t="s">
        <v>176</v>
      </c>
      <c r="L4" s="18">
        <v>5.7760062985926591E-2</v>
      </c>
      <c r="M4" s="20" t="s">
        <v>176</v>
      </c>
      <c r="N4" s="22">
        <v>0.79188296903460842</v>
      </c>
      <c r="O4" s="24" t="s">
        <v>176</v>
      </c>
      <c r="P4" s="51"/>
      <c r="Q4" s="51"/>
      <c r="T4" s="53"/>
      <c r="U4" s="53"/>
      <c r="V4" s="53"/>
      <c r="W4" s="53"/>
      <c r="X4" s="53"/>
      <c r="Y4" s="53"/>
      <c r="Z4" s="53"/>
      <c r="AA4" s="53"/>
    </row>
    <row r="5" spans="1:27">
      <c r="A5" s="6" t="s">
        <v>21</v>
      </c>
      <c r="B5" s="7" t="s">
        <v>22</v>
      </c>
      <c r="C5" s="7"/>
      <c r="D5" s="8">
        <v>42019</v>
      </c>
      <c r="E5" s="7" t="s">
        <v>12</v>
      </c>
      <c r="F5" s="8">
        <v>42019</v>
      </c>
      <c r="G5" s="8">
        <v>42103</v>
      </c>
      <c r="H5" s="10">
        <v>3.7488119484046172E-2</v>
      </c>
      <c r="I5" s="12" t="s">
        <v>174</v>
      </c>
      <c r="J5" s="14">
        <v>0.46913889805344777</v>
      </c>
      <c r="K5" s="16" t="s">
        <v>176</v>
      </c>
      <c r="L5" s="18">
        <v>6.4718039563035137E-2</v>
      </c>
      <c r="M5" s="20" t="s">
        <v>176</v>
      </c>
      <c r="N5" s="22">
        <v>0.76281193078324228</v>
      </c>
      <c r="O5" s="24" t="s">
        <v>176</v>
      </c>
      <c r="P5" s="51"/>
      <c r="Q5" s="51" t="s">
        <v>345</v>
      </c>
      <c r="R5" s="25">
        <f t="shared" ref="R5" si="2">D5</f>
        <v>42019</v>
      </c>
      <c r="S5" t="str">
        <f t="shared" ref="S5" si="3">E5</f>
        <v>D2</v>
      </c>
      <c r="T5" s="53">
        <f t="shared" ref="T5" si="4">AVERAGE(H4:H5)*1000</f>
        <v>39.721656483367283</v>
      </c>
      <c r="U5" s="53">
        <f t="shared" ref="U5" si="5">STDEV(H4:H5)*1000</f>
        <v>3.1586983165020248</v>
      </c>
      <c r="V5" s="53">
        <f t="shared" ref="V5" si="6">AVERAGE(J4:J5)*1000</f>
        <v>467.84559551303204</v>
      </c>
      <c r="W5" s="53">
        <f t="shared" ref="W5" si="7">STDEV(J4:J5)*1000</f>
        <v>1.829005992907512</v>
      </c>
      <c r="X5" s="53">
        <f t="shared" ref="X5" si="8">AVERAGE(L4:L5)*1000</f>
        <v>61.239051274480865</v>
      </c>
      <c r="Y5" s="53">
        <f t="shared" ref="Y5" si="9">STDEV(L4:L5)*1000</f>
        <v>4.9200324210106157</v>
      </c>
      <c r="Z5" s="53">
        <f t="shared" ref="Z5" si="10">AVERAGE(N4:N5)*1000</f>
        <v>777.34744990892534</v>
      </c>
      <c r="AA5" s="53">
        <f t="shared" ref="AA5" si="11">STDEV(N4:N5)*1000</f>
        <v>20.556328283674514</v>
      </c>
    </row>
    <row r="6" spans="1:27">
      <c r="A6" s="6" t="s">
        <v>13</v>
      </c>
      <c r="B6" s="7" t="s">
        <v>14</v>
      </c>
      <c r="C6" s="7"/>
      <c r="D6" s="8">
        <v>42019</v>
      </c>
      <c r="E6" s="7" t="s">
        <v>15</v>
      </c>
      <c r="F6" s="8">
        <v>42019</v>
      </c>
      <c r="G6" s="8">
        <v>42103</v>
      </c>
      <c r="H6" s="10">
        <v>5.1839782756279713E-2</v>
      </c>
      <c r="I6" s="12" t="s">
        <v>174</v>
      </c>
      <c r="J6" s="14">
        <v>0.62775321676014517</v>
      </c>
      <c r="K6" s="16" t="s">
        <v>176</v>
      </c>
      <c r="L6" s="18">
        <v>0.11941738017911627</v>
      </c>
      <c r="M6" s="20" t="s">
        <v>176</v>
      </c>
      <c r="N6" s="22">
        <v>0.93255236794171226</v>
      </c>
      <c r="O6" s="24" t="s">
        <v>176</v>
      </c>
      <c r="P6" s="51"/>
      <c r="Q6" s="51"/>
      <c r="T6" s="53"/>
      <c r="U6" s="53"/>
      <c r="V6" s="53"/>
      <c r="W6" s="53"/>
      <c r="X6" s="53"/>
      <c r="Y6" s="53"/>
      <c r="Z6" s="53"/>
      <c r="AA6" s="53"/>
    </row>
    <row r="7" spans="1:27">
      <c r="A7" s="6" t="s">
        <v>23</v>
      </c>
      <c r="B7" s="7" t="s">
        <v>24</v>
      </c>
      <c r="C7" s="7"/>
      <c r="D7" s="8">
        <v>42019</v>
      </c>
      <c r="E7" s="7" t="s">
        <v>15</v>
      </c>
      <c r="F7" s="8">
        <v>42019</v>
      </c>
      <c r="G7" s="8">
        <v>42103</v>
      </c>
      <c r="H7" s="10">
        <v>5.1839782756279713E-2</v>
      </c>
      <c r="I7" s="12" t="s">
        <v>174</v>
      </c>
      <c r="J7" s="14">
        <v>0.62719894424282419</v>
      </c>
      <c r="K7" s="16" t="s">
        <v>176</v>
      </c>
      <c r="L7" s="18">
        <v>7.3467178427320159E-2</v>
      </c>
      <c r="M7" s="20" t="s">
        <v>176</v>
      </c>
      <c r="N7" s="22">
        <v>0.90424635701275047</v>
      </c>
      <c r="O7" s="24" t="s">
        <v>176</v>
      </c>
      <c r="P7" s="51"/>
      <c r="Q7" s="51" t="s">
        <v>345</v>
      </c>
      <c r="R7" s="25">
        <f t="shared" ref="R7" si="12">D7</f>
        <v>42019</v>
      </c>
      <c r="S7" t="str">
        <f t="shared" ref="S7" si="13">E7</f>
        <v>D3</v>
      </c>
      <c r="T7" s="53">
        <f t="shared" ref="T7" si="14">AVERAGE(H6:H7)*1000</f>
        <v>51.83978275627971</v>
      </c>
      <c r="U7" s="53">
        <f t="shared" ref="U7" si="15">STDEV(H6:H7)*1000</f>
        <v>0</v>
      </c>
      <c r="V7" s="53">
        <f t="shared" ref="V7" si="16">AVERAGE(J6:J7)*1000</f>
        <v>627.47608050148472</v>
      </c>
      <c r="W7" s="53">
        <f t="shared" ref="W7" si="17">STDEV(J6:J7)*1000</f>
        <v>0.39192985562300742</v>
      </c>
      <c r="X7" s="53">
        <f t="shared" ref="X7" si="18">AVERAGE(L6:L7)*1000</f>
        <v>96.442279303218214</v>
      </c>
      <c r="Y7" s="53">
        <f t="shared" ref="Y7" si="19">STDEV(L6:L7)*1000</f>
        <v>32.491699255584933</v>
      </c>
      <c r="Z7" s="53">
        <f t="shared" ref="Z7" si="20">AVERAGE(N6:N7)*1000</f>
        <v>918.39936247723131</v>
      </c>
      <c r="AA7" s="53">
        <f t="shared" ref="AA7" si="21">STDEV(N6:N7)*1000</f>
        <v>20.015372276209405</v>
      </c>
    </row>
    <row r="8" spans="1:27">
      <c r="A8" s="6" t="s">
        <v>16</v>
      </c>
      <c r="B8" s="7" t="s">
        <v>17</v>
      </c>
      <c r="C8" s="7"/>
      <c r="D8" s="8">
        <v>42019</v>
      </c>
      <c r="E8" s="7" t="s">
        <v>18</v>
      </c>
      <c r="F8" s="8">
        <v>42019</v>
      </c>
      <c r="G8" s="8">
        <v>42103</v>
      </c>
      <c r="H8" s="10">
        <v>7.693143245078074E-2</v>
      </c>
      <c r="I8" s="12" t="s">
        <v>174</v>
      </c>
      <c r="J8" s="14">
        <v>0.81870009897723528</v>
      </c>
      <c r="K8" s="16" t="s">
        <v>176</v>
      </c>
      <c r="L8" s="18">
        <v>2.159236295640193E-2</v>
      </c>
      <c r="M8" s="20" t="s">
        <v>176</v>
      </c>
      <c r="N8" s="22">
        <v>1.1877846083788708</v>
      </c>
      <c r="O8" s="24" t="s">
        <v>176</v>
      </c>
      <c r="P8" s="51"/>
      <c r="Q8" s="51"/>
      <c r="T8" s="53"/>
      <c r="U8" s="53"/>
      <c r="V8" s="53"/>
      <c r="W8" s="53"/>
      <c r="X8" s="53"/>
      <c r="Y8" s="53"/>
      <c r="Z8" s="53"/>
      <c r="AA8" s="53"/>
    </row>
    <row r="9" spans="1:27">
      <c r="A9" s="6" t="s">
        <v>25</v>
      </c>
      <c r="B9" s="7" t="s">
        <v>26</v>
      </c>
      <c r="C9" s="7"/>
      <c r="D9" s="8">
        <v>42019</v>
      </c>
      <c r="E9" s="7" t="s">
        <v>18</v>
      </c>
      <c r="F9" s="8">
        <v>42019</v>
      </c>
      <c r="G9" s="8">
        <v>42103</v>
      </c>
      <c r="H9" s="10">
        <v>7.1228784792939592E-2</v>
      </c>
      <c r="I9" s="12" t="s">
        <v>174</v>
      </c>
      <c r="J9" s="14">
        <v>0.76456614978554938</v>
      </c>
      <c r="K9" s="16" t="s">
        <v>176</v>
      </c>
      <c r="L9" s="18">
        <v>0.22916051569727391</v>
      </c>
      <c r="M9" s="20" t="s">
        <v>176</v>
      </c>
      <c r="N9" s="22">
        <v>1.2234540072859748</v>
      </c>
      <c r="O9" s="24" t="s">
        <v>176</v>
      </c>
      <c r="P9" s="51"/>
      <c r="Q9" s="51" t="s">
        <v>345</v>
      </c>
      <c r="R9" s="25">
        <f t="shared" ref="R9" si="22">D9</f>
        <v>42019</v>
      </c>
      <c r="S9" t="str">
        <f t="shared" ref="S9" si="23">E9</f>
        <v>D4</v>
      </c>
      <c r="T9" s="53">
        <f t="shared" ref="T9" si="24">AVERAGE(H8:H9)*1000</f>
        <v>74.080108621860163</v>
      </c>
      <c r="U9" s="53">
        <f t="shared" ref="U9" si="25">STDEV(H8:H9)*1000</f>
        <v>4.0323808295770585</v>
      </c>
      <c r="V9" s="53">
        <f t="shared" ref="V9" si="26">AVERAGE(J8:J9)*1000</f>
        <v>791.63312438139235</v>
      </c>
      <c r="W9" s="53">
        <f t="shared" ref="W9" si="27">STDEV(J8:J9)*1000</f>
        <v>38.278482565849124</v>
      </c>
      <c r="X9" s="53">
        <f t="shared" ref="X9" si="28">AVERAGE(L8:L9)*1000</f>
        <v>125.37643932683793</v>
      </c>
      <c r="Y9" s="53">
        <f t="shared" ref="Y9" si="29">STDEV(L8:L9)*1000</f>
        <v>146.77284836143565</v>
      </c>
      <c r="Z9" s="53">
        <f t="shared" ref="Z9" si="30">AVERAGE(N8:N9)*1000</f>
        <v>1205.6193078324227</v>
      </c>
      <c r="AA9" s="53">
        <f t="shared" ref="AA9" si="31">STDEV(N8:N9)*1000</f>
        <v>25.222073848061239</v>
      </c>
    </row>
    <row r="10" spans="1:27">
      <c r="A10" s="6" t="s">
        <v>27</v>
      </c>
      <c r="B10" s="7" t="s">
        <v>28</v>
      </c>
      <c r="C10" s="7"/>
      <c r="D10" s="8">
        <v>42019</v>
      </c>
      <c r="E10" s="7" t="s">
        <v>29</v>
      </c>
      <c r="F10" s="8">
        <v>42019</v>
      </c>
      <c r="G10" s="8">
        <v>42103</v>
      </c>
      <c r="H10" s="10">
        <v>8.2443991853360515E-2</v>
      </c>
      <c r="I10" s="12" t="s">
        <v>174</v>
      </c>
      <c r="J10" s="14">
        <v>0.70599802045529536</v>
      </c>
      <c r="K10" s="16" t="s">
        <v>176</v>
      </c>
      <c r="L10" s="18">
        <v>0.22392481055014274</v>
      </c>
      <c r="M10" s="20" t="s">
        <v>176</v>
      </c>
      <c r="N10" s="22">
        <v>1.2610359744990893</v>
      </c>
      <c r="O10" s="24" t="s">
        <v>176</v>
      </c>
      <c r="P10" s="51"/>
      <c r="Q10" s="51"/>
      <c r="T10" s="53"/>
      <c r="U10" s="53"/>
      <c r="V10" s="53"/>
      <c r="W10" s="53"/>
      <c r="X10" s="53"/>
      <c r="Y10" s="53"/>
      <c r="Z10" s="53"/>
      <c r="AA10" s="53"/>
    </row>
    <row r="11" spans="1:27">
      <c r="A11" s="6" t="s">
        <v>30</v>
      </c>
      <c r="B11" s="7" t="s">
        <v>31</v>
      </c>
      <c r="C11" s="7"/>
      <c r="D11" s="8">
        <v>42019</v>
      </c>
      <c r="E11" s="7" t="s">
        <v>29</v>
      </c>
      <c r="F11" s="8">
        <v>42019</v>
      </c>
      <c r="G11" s="8">
        <v>42103</v>
      </c>
      <c r="H11" s="10">
        <v>8.4725050916496958E-2</v>
      </c>
      <c r="I11" s="12" t="s">
        <v>174</v>
      </c>
      <c r="J11" s="14">
        <v>0.63421972946222371</v>
      </c>
      <c r="K11" s="16" t="s">
        <v>176</v>
      </c>
      <c r="L11" s="18">
        <v>0.21304005511268576</v>
      </c>
      <c r="M11" s="20" t="s">
        <v>176</v>
      </c>
      <c r="N11" s="22">
        <v>1.3666097449908927</v>
      </c>
      <c r="O11" s="24" t="s">
        <v>176</v>
      </c>
      <c r="P11" s="51"/>
      <c r="Q11" s="51" t="s">
        <v>345</v>
      </c>
      <c r="R11" s="25">
        <f t="shared" ref="R11" si="32">D11</f>
        <v>42019</v>
      </c>
      <c r="S11" t="str">
        <f t="shared" ref="S11" si="33">E11</f>
        <v>D5</v>
      </c>
      <c r="T11" s="53">
        <f t="shared" ref="T11" si="34">AVERAGE(H10:H11)*1000</f>
        <v>83.584521384928735</v>
      </c>
      <c r="U11" s="53">
        <f t="shared" ref="U11" si="35">STDEV(H10:H11)*1000</f>
        <v>1.6129523318308114</v>
      </c>
      <c r="V11" s="53">
        <f t="shared" ref="V11" si="36">AVERAGE(J10:J11)*1000</f>
        <v>670.10887495875954</v>
      </c>
      <c r="W11" s="53">
        <f t="shared" ref="W11" si="37">STDEV(J10:J11)*1000</f>
        <v>50.754916303182249</v>
      </c>
      <c r="X11" s="53">
        <f t="shared" ref="X11" si="38">AVERAGE(L10:L11)*1000</f>
        <v>218.48243283141426</v>
      </c>
      <c r="Y11" s="53">
        <f t="shared" ref="Y11" si="39">STDEV(L10:L11)*1000</f>
        <v>7.6966843813829788</v>
      </c>
      <c r="Z11" s="53">
        <f t="shared" ref="Z11" si="40">AVERAGE(N10:N11)*1000</f>
        <v>1313.8228597449911</v>
      </c>
      <c r="AA11" s="53">
        <f t="shared" ref="AA11" si="41">STDEV(N10:N11)*1000</f>
        <v>74.651929030186395</v>
      </c>
    </row>
    <row r="12" spans="1:27">
      <c r="A12" s="6" t="s">
        <v>32</v>
      </c>
      <c r="B12" s="7" t="s">
        <v>33</v>
      </c>
      <c r="C12" s="7"/>
      <c r="D12" s="8">
        <v>42039</v>
      </c>
      <c r="E12" s="7" t="s">
        <v>9</v>
      </c>
      <c r="F12" s="8">
        <v>42039</v>
      </c>
      <c r="G12" s="8">
        <v>42103</v>
      </c>
      <c r="H12" s="10">
        <v>1.1826205023761036E-2</v>
      </c>
      <c r="I12" s="12" t="s">
        <v>174</v>
      </c>
      <c r="J12" s="14">
        <v>0.55227977565160014</v>
      </c>
      <c r="K12" s="16" t="s">
        <v>176</v>
      </c>
      <c r="L12" s="18">
        <v>3.564609782501723E-2</v>
      </c>
      <c r="M12" s="20" t="s">
        <v>176</v>
      </c>
      <c r="N12" s="22">
        <v>0.76740209471766851</v>
      </c>
      <c r="O12" s="24" t="s">
        <v>176</v>
      </c>
      <c r="P12" s="51"/>
      <c r="Q12" s="51"/>
      <c r="T12" s="53"/>
      <c r="U12" s="53"/>
      <c r="V12" s="53"/>
      <c r="W12" s="53"/>
      <c r="X12" s="53"/>
      <c r="Y12" s="53"/>
      <c r="Z12" s="53"/>
      <c r="AA12" s="53"/>
    </row>
    <row r="13" spans="1:27">
      <c r="A13" s="6" t="s">
        <v>42</v>
      </c>
      <c r="B13" s="7" t="s">
        <v>43</v>
      </c>
      <c r="C13" s="7"/>
      <c r="D13" s="8">
        <v>42039</v>
      </c>
      <c r="E13" s="7" t="s">
        <v>9</v>
      </c>
      <c r="F13" s="8">
        <v>42039</v>
      </c>
      <c r="G13" s="8">
        <v>42103</v>
      </c>
      <c r="H13" s="10">
        <v>1.0495587236931433E-2</v>
      </c>
      <c r="I13" s="12" t="s">
        <v>174</v>
      </c>
      <c r="J13" s="14">
        <v>0.60197954470471793</v>
      </c>
      <c r="K13" s="16" t="s">
        <v>176</v>
      </c>
      <c r="L13" s="18">
        <v>4.3224092116917627E-2</v>
      </c>
      <c r="M13" s="20" t="s">
        <v>176</v>
      </c>
      <c r="N13" s="22">
        <v>0.77801684881602917</v>
      </c>
      <c r="O13" s="24" t="s">
        <v>176</v>
      </c>
      <c r="P13" s="51"/>
      <c r="Q13" s="51" t="s">
        <v>345</v>
      </c>
      <c r="R13" s="25">
        <f t="shared" ref="R13" si="42">D13</f>
        <v>42039</v>
      </c>
      <c r="S13" t="str">
        <f t="shared" ref="S13" si="43">E13</f>
        <v>D1</v>
      </c>
      <c r="T13" s="53">
        <f t="shared" ref="T13" si="44">AVERAGE(H12:H13)*1000</f>
        <v>11.160896130346234</v>
      </c>
      <c r="U13" s="53">
        <f t="shared" ref="U13" si="45">STDEV(H12:H13)*1000</f>
        <v>0.94088886023464779</v>
      </c>
      <c r="V13" s="53">
        <f t="shared" ref="V13" si="46">AVERAGE(J12:J13)*1000</f>
        <v>577.12966017815904</v>
      </c>
      <c r="W13" s="53">
        <f t="shared" ref="W13" si="47">STDEV(J12:J13)*1000</f>
        <v>35.14304372086491</v>
      </c>
      <c r="X13" s="53">
        <f t="shared" ref="X13" si="48">AVERAGE(L12:L13)*1000</f>
        <v>39.435094970967427</v>
      </c>
      <c r="Y13" s="53">
        <f t="shared" ref="Y13" si="49">STDEV(L12:L13)*1000</f>
        <v>5.3584511515957205</v>
      </c>
      <c r="Z13" s="53">
        <f t="shared" ref="Z13" si="50">AVERAGE(N12:N13)*1000</f>
        <v>772.70947176684876</v>
      </c>
      <c r="AA13" s="53">
        <f t="shared" ref="AA13" si="51">STDEV(N12:N13)*1000</f>
        <v>7.5057646035785179</v>
      </c>
    </row>
    <row r="14" spans="1:27">
      <c r="A14" s="6" t="s">
        <v>34</v>
      </c>
      <c r="B14" s="7" t="s">
        <v>35</v>
      </c>
      <c r="C14" s="7"/>
      <c r="D14" s="8">
        <v>42039</v>
      </c>
      <c r="E14" s="7" t="s">
        <v>12</v>
      </c>
      <c r="F14" s="8">
        <v>42039</v>
      </c>
      <c r="G14" s="8">
        <v>42103</v>
      </c>
      <c r="H14" s="10">
        <v>2.6653088934148E-2</v>
      </c>
      <c r="I14" s="12" t="s">
        <v>174</v>
      </c>
      <c r="J14" s="14">
        <v>0.47505113823820522</v>
      </c>
      <c r="K14" s="16" t="s">
        <v>176</v>
      </c>
      <c r="L14" s="18">
        <v>0.10694813502608014</v>
      </c>
      <c r="M14" s="20" t="s">
        <v>176</v>
      </c>
      <c r="N14" s="22">
        <v>0.6870742258652095</v>
      </c>
      <c r="O14" s="24" t="s">
        <v>176</v>
      </c>
      <c r="P14" s="51"/>
      <c r="Q14" s="51"/>
      <c r="T14" s="53"/>
      <c r="U14" s="53"/>
      <c r="V14" s="53"/>
      <c r="W14" s="53"/>
      <c r="X14" s="53"/>
      <c r="Y14" s="53"/>
      <c r="Z14" s="53"/>
      <c r="AA14" s="53"/>
    </row>
    <row r="15" spans="1:27">
      <c r="A15" s="6" t="s">
        <v>44</v>
      </c>
      <c r="B15" s="7" t="s">
        <v>45</v>
      </c>
      <c r="C15" s="7"/>
      <c r="D15" s="8">
        <v>42039</v>
      </c>
      <c r="E15" s="7" t="s">
        <v>12</v>
      </c>
      <c r="F15" s="8">
        <v>42039</v>
      </c>
      <c r="G15" s="8">
        <v>42103</v>
      </c>
      <c r="H15" s="10">
        <v>2.3231500339443319E-2</v>
      </c>
      <c r="I15" s="12" t="s">
        <v>174</v>
      </c>
      <c r="J15" s="14">
        <v>0.49010887495875949</v>
      </c>
      <c r="K15" s="16" t="s">
        <v>176</v>
      </c>
      <c r="L15" s="18">
        <v>8.1586458025784871E-3</v>
      </c>
      <c r="M15" s="20" t="s">
        <v>176</v>
      </c>
      <c r="N15" s="22">
        <v>0.68315346083788719</v>
      </c>
      <c r="O15" s="24" t="s">
        <v>176</v>
      </c>
      <c r="P15" s="51"/>
      <c r="Q15" s="51" t="s">
        <v>345</v>
      </c>
      <c r="R15" s="25">
        <f t="shared" ref="R15" si="52">D15</f>
        <v>42039</v>
      </c>
      <c r="S15" t="str">
        <f t="shared" ref="S15" si="53">E15</f>
        <v>D2</v>
      </c>
      <c r="T15" s="53">
        <f t="shared" ref="T15" si="54">AVERAGE(H14:H15)*1000</f>
        <v>24.942294636795662</v>
      </c>
      <c r="U15" s="53">
        <f t="shared" ref="U15" si="55">STDEV(H14:H15)*1000</f>
        <v>2.4194284977462295</v>
      </c>
      <c r="V15" s="53">
        <f t="shared" ref="V15" si="56">AVERAGE(J14:J15)*1000</f>
        <v>482.58000659848233</v>
      </c>
      <c r="W15" s="53">
        <f t="shared" ref="W15" si="57">STDEV(J14:J15)*1000</f>
        <v>10.647427744425611</v>
      </c>
      <c r="X15" s="53">
        <f t="shared" ref="X15" si="58">AVERAGE(L14:L15)*1000</f>
        <v>57.553390414329307</v>
      </c>
      <c r="Y15" s="53">
        <f t="shared" ref="Y15" si="59">STDEV(L14:L15)*1000</f>
        <v>69.854717739893374</v>
      </c>
      <c r="Z15" s="53">
        <f t="shared" ref="Z15" si="60">AVERAGE(N14:N15)*1000</f>
        <v>685.11384335154833</v>
      </c>
      <c r="AA15" s="53">
        <f t="shared" ref="AA15" si="61">STDEV(N14:N15)*1000</f>
        <v>2.7723995382586604</v>
      </c>
    </row>
    <row r="16" spans="1:27">
      <c r="A16" s="6" t="s">
        <v>36</v>
      </c>
      <c r="B16" s="7" t="s">
        <v>37</v>
      </c>
      <c r="C16" s="7"/>
      <c r="D16" s="8">
        <v>42039</v>
      </c>
      <c r="E16" s="7" t="s">
        <v>15</v>
      </c>
      <c r="F16" s="8">
        <v>42039</v>
      </c>
      <c r="G16" s="8">
        <v>42103</v>
      </c>
      <c r="H16" s="10">
        <v>2.2376103190767146E-2</v>
      </c>
      <c r="I16" s="12" t="s">
        <v>174</v>
      </c>
      <c r="J16" s="14">
        <v>0.46738370174859784</v>
      </c>
      <c r="K16" s="16" t="s">
        <v>176</v>
      </c>
      <c r="L16" s="18">
        <v>8.9164452317685248E-3</v>
      </c>
      <c r="M16" s="20" t="s">
        <v>176</v>
      </c>
      <c r="N16" s="22">
        <v>0.65838570127504559</v>
      </c>
      <c r="O16" s="24" t="s">
        <v>176</v>
      </c>
      <c r="P16" s="51"/>
      <c r="Q16" s="51"/>
      <c r="T16" s="53"/>
      <c r="U16" s="53"/>
      <c r="V16" s="53"/>
      <c r="W16" s="53"/>
      <c r="X16" s="53"/>
      <c r="Y16" s="53"/>
      <c r="Z16" s="53"/>
      <c r="AA16" s="53"/>
    </row>
    <row r="17" spans="1:27">
      <c r="A17" s="6" t="s">
        <v>46</v>
      </c>
      <c r="B17" s="7" t="s">
        <v>47</v>
      </c>
      <c r="C17" s="7"/>
      <c r="D17" s="8">
        <v>42039</v>
      </c>
      <c r="E17" s="7" t="s">
        <v>15</v>
      </c>
      <c r="F17" s="8">
        <v>42039</v>
      </c>
      <c r="G17" s="8">
        <v>42103</v>
      </c>
      <c r="H17" s="10">
        <v>2.2090970807875091E-2</v>
      </c>
      <c r="I17" s="12" t="s">
        <v>174</v>
      </c>
      <c r="J17" s="14">
        <v>0.46322665786869016</v>
      </c>
      <c r="K17" s="16" t="s">
        <v>176</v>
      </c>
      <c r="L17" s="18">
        <v>8.7786635173703366E-3</v>
      </c>
      <c r="M17" s="20" t="s">
        <v>176</v>
      </c>
      <c r="N17" s="22">
        <v>0.67550318761384343</v>
      </c>
      <c r="O17" s="24" t="s">
        <v>176</v>
      </c>
      <c r="P17" s="51"/>
      <c r="Q17" s="51" t="s">
        <v>345</v>
      </c>
      <c r="R17" s="25">
        <f t="shared" ref="R17" si="62">D17</f>
        <v>42039</v>
      </c>
      <c r="S17" t="str">
        <f t="shared" ref="S17" si="63">E17</f>
        <v>D3</v>
      </c>
      <c r="T17" s="53">
        <f t="shared" ref="T17" si="64">AVERAGE(H16:H17)*1000</f>
        <v>22.233536999321117</v>
      </c>
      <c r="U17" s="53">
        <f t="shared" ref="U17" si="65">STDEV(H16:H17)*1000</f>
        <v>0.20161904147885143</v>
      </c>
      <c r="V17" s="53">
        <f t="shared" ref="V17" si="66">AVERAGE(J16:J17)*1000</f>
        <v>465.30517980864397</v>
      </c>
      <c r="W17" s="53">
        <f t="shared" ref="W17" si="67">STDEV(J16:J17)*1000</f>
        <v>2.939473917172752</v>
      </c>
      <c r="X17" s="53">
        <f t="shared" ref="X17" si="68">AVERAGE(L16:L17)*1000</f>
        <v>8.8475543745694321</v>
      </c>
      <c r="Y17" s="53">
        <f t="shared" ref="Y17" si="69">STDEV(L16:L17)*1000</f>
        <v>9.7426384574467048E-2</v>
      </c>
      <c r="Z17" s="53">
        <f t="shared" ref="Z17" si="70">AVERAGE(N16:N17)*1000</f>
        <v>666.94444444444457</v>
      </c>
      <c r="AA17" s="53">
        <f t="shared" ref="AA17" si="71">STDEV(N16:N17)*1000</f>
        <v>12.10389066703204</v>
      </c>
    </row>
    <row r="18" spans="1:27">
      <c r="A18" s="6" t="s">
        <v>38</v>
      </c>
      <c r="B18" s="7" t="s">
        <v>39</v>
      </c>
      <c r="C18" s="7"/>
      <c r="D18" s="8">
        <v>42039</v>
      </c>
      <c r="E18" s="7" t="s">
        <v>18</v>
      </c>
      <c r="F18" s="8">
        <v>42039</v>
      </c>
      <c r="G18" s="8">
        <v>42103</v>
      </c>
      <c r="H18" s="10">
        <v>3.3971486761710801E-2</v>
      </c>
      <c r="I18" s="12" t="s">
        <v>174</v>
      </c>
      <c r="J18" s="14">
        <v>0.43061695809963713</v>
      </c>
      <c r="K18" s="16" t="s">
        <v>176</v>
      </c>
      <c r="L18" s="18">
        <v>6.8575927566184455E-2</v>
      </c>
      <c r="M18" s="20" t="s">
        <v>176</v>
      </c>
      <c r="N18" s="22">
        <v>0.69501138433515486</v>
      </c>
      <c r="O18" s="24" t="s">
        <v>176</v>
      </c>
      <c r="P18" s="51"/>
      <c r="Q18" s="51"/>
      <c r="T18" s="53"/>
      <c r="U18" s="53"/>
      <c r="V18" s="53"/>
      <c r="W18" s="53"/>
      <c r="X18" s="53"/>
      <c r="Y18" s="53"/>
      <c r="Z18" s="53"/>
      <c r="AA18" s="53"/>
    </row>
    <row r="19" spans="1:27">
      <c r="A19" s="6" t="s">
        <v>48</v>
      </c>
      <c r="B19" s="7" t="s">
        <v>49</v>
      </c>
      <c r="C19" s="7"/>
      <c r="D19" s="8">
        <v>42039</v>
      </c>
      <c r="E19" s="7" t="s">
        <v>18</v>
      </c>
      <c r="F19" s="8">
        <v>42039</v>
      </c>
      <c r="G19" s="8">
        <v>42103</v>
      </c>
      <c r="H19" s="10">
        <v>2.8173794976238974E-2</v>
      </c>
      <c r="I19" s="12" t="s">
        <v>174</v>
      </c>
      <c r="J19" s="14">
        <v>0.45241834378093043</v>
      </c>
      <c r="K19" s="16" t="s">
        <v>176</v>
      </c>
      <c r="L19" s="18">
        <v>7.2709378998130111E-2</v>
      </c>
      <c r="M19" s="20" t="s">
        <v>176</v>
      </c>
      <c r="N19" s="22">
        <v>0.7643419854280511</v>
      </c>
      <c r="O19" s="24" t="s">
        <v>176</v>
      </c>
      <c r="P19" s="51"/>
      <c r="Q19" s="51" t="s">
        <v>345</v>
      </c>
      <c r="R19" s="25">
        <f t="shared" ref="R19" si="72">D19</f>
        <v>42039</v>
      </c>
      <c r="S19" t="str">
        <f t="shared" ref="S19" si="73">E19</f>
        <v>D4</v>
      </c>
      <c r="T19" s="53">
        <f t="shared" ref="T19" si="74">AVERAGE(H18:H19)*1000</f>
        <v>31.072640868974887</v>
      </c>
      <c r="U19" s="53">
        <f t="shared" ref="U19" si="75">STDEV(H18:H19)*1000</f>
        <v>4.0995871767366712</v>
      </c>
      <c r="V19" s="53">
        <f t="shared" ref="V19" si="76">AVERAGE(J18:J19)*1000</f>
        <v>441.51765094028377</v>
      </c>
      <c r="W19" s="53">
        <f t="shared" ref="W19" si="77">STDEV(J18:J19)*1000</f>
        <v>15.415907654505796</v>
      </c>
      <c r="X19" s="53">
        <f t="shared" ref="X19" si="78">AVERAGE(L18:L19)*1000</f>
        <v>70.642653282157283</v>
      </c>
      <c r="Y19" s="53">
        <f t="shared" ref="Y19" si="79">STDEV(L18:L19)*1000</f>
        <v>2.9227915372340187</v>
      </c>
      <c r="Z19" s="53">
        <f t="shared" ref="Z19" si="80">AVERAGE(N18:N19)*1000</f>
        <v>729.67668488160302</v>
      </c>
      <c r="AA19" s="53">
        <f t="shared" ref="AA19" si="81">STDEV(N18:N19)*1000</f>
        <v>49.024138176526392</v>
      </c>
    </row>
    <row r="20" spans="1:27">
      <c r="A20" s="6" t="s">
        <v>40</v>
      </c>
      <c r="B20" s="7" t="s">
        <v>41</v>
      </c>
      <c r="C20" s="7"/>
      <c r="D20" s="8">
        <v>42039</v>
      </c>
      <c r="E20" s="7" t="s">
        <v>29</v>
      </c>
      <c r="F20" s="8">
        <v>42039</v>
      </c>
      <c r="G20" s="8">
        <v>42103</v>
      </c>
      <c r="H20" s="10">
        <v>5.0414120841819426E-2</v>
      </c>
      <c r="I20" s="12" t="s">
        <v>174</v>
      </c>
      <c r="J20" s="14">
        <v>0.26609039920818212</v>
      </c>
      <c r="K20" s="16" t="s">
        <v>176</v>
      </c>
      <c r="L20" s="18">
        <v>0.25885247515008369</v>
      </c>
      <c r="M20" s="20" t="s">
        <v>176</v>
      </c>
      <c r="N20" s="22">
        <v>0.91591302367941718</v>
      </c>
      <c r="O20" s="24" t="s">
        <v>176</v>
      </c>
      <c r="P20" s="51"/>
      <c r="Q20" s="51"/>
      <c r="T20" s="53"/>
      <c r="U20" s="53"/>
      <c r="V20" s="53"/>
      <c r="W20" s="53"/>
      <c r="X20" s="53"/>
      <c r="Y20" s="53"/>
      <c r="Z20" s="53"/>
      <c r="AA20" s="53"/>
    </row>
    <row r="21" spans="1:27">
      <c r="A21" s="6" t="s">
        <v>50</v>
      </c>
      <c r="B21" s="7" t="s">
        <v>51</v>
      </c>
      <c r="C21" s="7"/>
      <c r="D21" s="8">
        <v>42039</v>
      </c>
      <c r="E21" s="7" t="s">
        <v>29</v>
      </c>
      <c r="F21" s="8">
        <v>42039</v>
      </c>
      <c r="G21" s="8">
        <v>42103</v>
      </c>
      <c r="H21" s="10">
        <v>5.2980312287847942E-2</v>
      </c>
      <c r="I21" s="12" t="s">
        <v>174</v>
      </c>
      <c r="J21" s="14">
        <v>0.26710656548993733</v>
      </c>
      <c r="K21" s="16" t="s">
        <v>176</v>
      </c>
      <c r="L21" s="18">
        <v>0.2521700620017715</v>
      </c>
      <c r="M21" s="20" t="s">
        <v>176</v>
      </c>
      <c r="N21" s="22">
        <v>0.82210154826958115</v>
      </c>
      <c r="O21" s="24" t="s">
        <v>176</v>
      </c>
      <c r="P21" s="51"/>
      <c r="Q21" s="51" t="s">
        <v>345</v>
      </c>
      <c r="R21" s="25">
        <f t="shared" ref="R21" si="82">D21</f>
        <v>42039</v>
      </c>
      <c r="S21" t="str">
        <f t="shared" ref="S21" si="83">E21</f>
        <v>D5</v>
      </c>
      <c r="T21" s="53">
        <f t="shared" ref="T21" si="84">AVERAGE(H20:H21)*1000</f>
        <v>51.697216564833681</v>
      </c>
      <c r="U21" s="53">
        <f t="shared" ref="U21" si="85">STDEV(H20:H21)*1000</f>
        <v>1.8145713733096753</v>
      </c>
      <c r="V21" s="53">
        <f t="shared" ref="V21" si="86">AVERAGE(J20:J21)*1000</f>
        <v>266.59848234905968</v>
      </c>
      <c r="W21" s="53">
        <f t="shared" ref="W21" si="87">STDEV(J20:J21)*1000</f>
        <v>0.71853806864223269</v>
      </c>
      <c r="X21" s="53">
        <f t="shared" ref="X21" si="88">AVERAGE(L20:L21)*1000</f>
        <v>255.5112685759276</v>
      </c>
      <c r="Y21" s="53">
        <f t="shared" ref="Y21" si="89">STDEV(L20:L21)*1000</f>
        <v>4.7251796518616986</v>
      </c>
      <c r="Z21" s="53">
        <f t="shared" ref="Z21" si="90">AVERAGE(N20:N21)*1000</f>
        <v>869.00728597449915</v>
      </c>
      <c r="AA21" s="53">
        <f t="shared" ref="AA21" si="91">STDEV(N20:N21)*1000</f>
        <v>66.334730415410107</v>
      </c>
    </row>
    <row r="22" spans="1:27">
      <c r="A22" s="6" t="s">
        <v>52</v>
      </c>
      <c r="B22" s="7" t="s">
        <v>53</v>
      </c>
      <c r="C22" s="7"/>
      <c r="D22" s="8">
        <v>42052</v>
      </c>
      <c r="E22" s="7" t="s">
        <v>9</v>
      </c>
      <c r="F22" s="8">
        <v>42052</v>
      </c>
      <c r="G22" s="8">
        <v>42103</v>
      </c>
      <c r="H22" s="10">
        <v>1.6768499660556692E-2</v>
      </c>
      <c r="I22" s="12" t="s">
        <v>174</v>
      </c>
      <c r="J22" s="14">
        <v>0.65426591883866714</v>
      </c>
      <c r="K22" s="16" t="s">
        <v>176</v>
      </c>
      <c r="L22" s="18">
        <v>6.4373585277039666E-2</v>
      </c>
      <c r="M22" s="20" t="s">
        <v>176</v>
      </c>
      <c r="N22" s="22">
        <v>1.3229075591985429</v>
      </c>
      <c r="O22" s="24" t="s">
        <v>176</v>
      </c>
      <c r="P22" s="51"/>
      <c r="Q22" s="51"/>
      <c r="T22" s="53"/>
      <c r="U22" s="53"/>
      <c r="V22" s="53"/>
      <c r="W22" s="53"/>
      <c r="X22" s="53"/>
      <c r="Y22" s="53"/>
      <c r="Z22" s="53"/>
      <c r="AA22" s="53"/>
    </row>
    <row r="23" spans="1:27">
      <c r="A23" s="6" t="s">
        <v>62</v>
      </c>
      <c r="B23" s="7" t="s">
        <v>63</v>
      </c>
      <c r="C23" s="7"/>
      <c r="D23" s="8">
        <v>42052</v>
      </c>
      <c r="E23" s="7" t="s">
        <v>9</v>
      </c>
      <c r="F23" s="8">
        <v>42052</v>
      </c>
      <c r="G23" s="8">
        <v>42103</v>
      </c>
      <c r="H23" s="10">
        <v>9.6401900882552641E-3</v>
      </c>
      <c r="I23" s="12" t="s">
        <v>174</v>
      </c>
      <c r="J23" s="14">
        <v>0.65823820521280108</v>
      </c>
      <c r="K23" s="16" t="s">
        <v>176</v>
      </c>
      <c r="L23" s="18">
        <v>7.2916051569727414E-2</v>
      </c>
      <c r="M23" s="20" t="s">
        <v>176</v>
      </c>
      <c r="N23" s="22">
        <v>0.81980646630236798</v>
      </c>
      <c r="O23" s="24" t="s">
        <v>176</v>
      </c>
      <c r="P23" s="51"/>
      <c r="Q23" s="51" t="s">
        <v>345</v>
      </c>
      <c r="R23" s="25">
        <f t="shared" ref="R23" si="92">D23</f>
        <v>42052</v>
      </c>
      <c r="S23" t="str">
        <f t="shared" ref="S23" si="93">E23</f>
        <v>D1</v>
      </c>
      <c r="T23" s="53">
        <f t="shared" ref="T23" si="94">AVERAGE(H22:H23)*1000</f>
        <v>13.204344874405978</v>
      </c>
      <c r="U23" s="53">
        <f t="shared" ref="U23" si="95">STDEV(H22:H23)*1000</f>
        <v>5.0404760369713175</v>
      </c>
      <c r="V23" s="53">
        <f t="shared" ref="V23" si="96">AVERAGE(J22:J23)*1000</f>
        <v>656.25206202573418</v>
      </c>
      <c r="W23" s="53">
        <f t="shared" ref="W23" si="97">STDEV(J22:J23)*1000</f>
        <v>2.80883063196503</v>
      </c>
      <c r="X23" s="53">
        <f t="shared" ref="X23" si="98">AVERAGE(L22:L23)*1000</f>
        <v>68.644818423383541</v>
      </c>
      <c r="Y23" s="53">
        <f t="shared" ref="Y23" si="99">STDEV(L22:L23)*1000</f>
        <v>6.0404358436170131</v>
      </c>
      <c r="Z23" s="53">
        <f t="shared" ref="Z23" si="100">AVERAGE(N22:N23)*1000</f>
        <v>1071.3570127504554</v>
      </c>
      <c r="AA23" s="53">
        <f t="shared" ref="AA23" si="101">STDEV(N22:N23)*1000</f>
        <v>355.74619440924801</v>
      </c>
    </row>
    <row r="24" spans="1:27">
      <c r="A24" s="6" t="s">
        <v>54</v>
      </c>
      <c r="B24" s="7" t="s">
        <v>55</v>
      </c>
      <c r="C24" s="7"/>
      <c r="D24" s="8">
        <v>42052</v>
      </c>
      <c r="E24" s="7" t="s">
        <v>12</v>
      </c>
      <c r="F24" s="8">
        <v>42052</v>
      </c>
      <c r="G24" s="8">
        <v>42103</v>
      </c>
      <c r="H24" s="10">
        <v>2.6558044806517318E-2</v>
      </c>
      <c r="I24" s="12" t="s">
        <v>174</v>
      </c>
      <c r="J24" s="14">
        <v>0.43819201583635764</v>
      </c>
      <c r="K24" s="16" t="s">
        <v>176</v>
      </c>
      <c r="L24" s="18">
        <v>7.236492471213464E-2</v>
      </c>
      <c r="M24" s="20" t="s">
        <v>176</v>
      </c>
      <c r="N24" s="22">
        <v>0.75774362477231338</v>
      </c>
      <c r="O24" s="24" t="s">
        <v>176</v>
      </c>
      <c r="P24" s="51"/>
      <c r="Q24" s="51"/>
      <c r="T24" s="53"/>
      <c r="U24" s="53"/>
      <c r="V24" s="53"/>
      <c r="W24" s="53"/>
      <c r="X24" s="53"/>
      <c r="Y24" s="53"/>
      <c r="Z24" s="53"/>
      <c r="AA24" s="53"/>
    </row>
    <row r="25" spans="1:27">
      <c r="A25" s="6" t="s">
        <v>64</v>
      </c>
      <c r="B25" s="7" t="s">
        <v>65</v>
      </c>
      <c r="C25" s="7"/>
      <c r="D25" s="8">
        <v>42052</v>
      </c>
      <c r="E25" s="7" t="s">
        <v>12</v>
      </c>
      <c r="F25" s="8">
        <v>42052</v>
      </c>
      <c r="G25" s="8">
        <v>42103</v>
      </c>
      <c r="H25" s="10">
        <v>2.4752206381534289E-2</v>
      </c>
      <c r="I25" s="12" t="s">
        <v>174</v>
      </c>
      <c r="J25" s="14">
        <v>0.51181788188716604</v>
      </c>
      <c r="K25" s="16" t="s">
        <v>176</v>
      </c>
      <c r="L25" s="18">
        <v>0.44375553587245359</v>
      </c>
      <c r="M25" s="20" t="s">
        <v>176</v>
      </c>
      <c r="N25" s="22">
        <v>0.71796220400728605</v>
      </c>
      <c r="O25" s="24" t="s">
        <v>176</v>
      </c>
      <c r="P25" s="51"/>
      <c r="Q25" s="51" t="s">
        <v>345</v>
      </c>
      <c r="R25" s="25">
        <f t="shared" ref="R25" si="102">D25</f>
        <v>42052</v>
      </c>
      <c r="S25" t="str">
        <f t="shared" ref="S25" si="103">E25</f>
        <v>D2</v>
      </c>
      <c r="T25" s="53">
        <f t="shared" ref="T25" si="104">AVERAGE(H24:H25)*1000</f>
        <v>25.655125594025801</v>
      </c>
      <c r="U25" s="53">
        <f t="shared" ref="U25" si="105">STDEV(H24:H25)*1000</f>
        <v>1.2769205960327339</v>
      </c>
      <c r="V25" s="53">
        <f t="shared" ref="V25" si="106">AVERAGE(J24:J25)*1000</f>
        <v>475.00494886176182</v>
      </c>
      <c r="W25" s="53">
        <f t="shared" ref="W25" si="107">STDEV(J24:J25)*1000</f>
        <v>52.06134915525903</v>
      </c>
      <c r="X25" s="53">
        <f t="shared" ref="X25" si="108">AVERAGE(L24:L25)*1000</f>
        <v>258.06023029229414</v>
      </c>
      <c r="Y25" s="53">
        <f t="shared" ref="Y25" si="109">STDEV(L24:L25)*1000</f>
        <v>262.61281962047775</v>
      </c>
      <c r="Z25" s="53">
        <f t="shared" ref="Z25" si="110">AVERAGE(N24:N25)*1000</f>
        <v>737.85291438979971</v>
      </c>
      <c r="AA25" s="53">
        <f t="shared" ref="AA25" si="111">STDEV(N24:N25)*1000</f>
        <v>28.129712388186157</v>
      </c>
    </row>
    <row r="26" spans="1:27">
      <c r="A26" s="6" t="s">
        <v>56</v>
      </c>
      <c r="B26" s="7" t="s">
        <v>57</v>
      </c>
      <c r="C26" s="7"/>
      <c r="D26" s="8">
        <v>42052</v>
      </c>
      <c r="E26" s="7" t="s">
        <v>15</v>
      </c>
      <c r="F26" s="8">
        <v>42052</v>
      </c>
      <c r="G26" s="8">
        <v>42103</v>
      </c>
      <c r="H26" s="10">
        <v>4.4806517311608972E-2</v>
      </c>
      <c r="I26" s="12" t="s">
        <v>174</v>
      </c>
      <c r="J26" s="14">
        <v>0.36197954470471788</v>
      </c>
      <c r="K26" s="16" t="s">
        <v>176</v>
      </c>
      <c r="L26" s="18">
        <v>0.10515697273890366</v>
      </c>
      <c r="M26" s="20" t="s">
        <v>176</v>
      </c>
      <c r="N26" s="22">
        <v>1.4193966302367944</v>
      </c>
      <c r="O26" s="24" t="s">
        <v>176</v>
      </c>
      <c r="P26" s="51"/>
      <c r="Q26" s="51"/>
      <c r="T26" s="53"/>
      <c r="U26" s="53"/>
      <c r="V26" s="53"/>
      <c r="W26" s="53"/>
      <c r="X26" s="53"/>
      <c r="Y26" s="53"/>
      <c r="Z26" s="53"/>
      <c r="AA26" s="53"/>
    </row>
    <row r="27" spans="1:27">
      <c r="A27" s="6" t="s">
        <v>66</v>
      </c>
      <c r="B27" s="7" t="s">
        <v>67</v>
      </c>
      <c r="C27" s="7"/>
      <c r="D27" s="8">
        <v>42052</v>
      </c>
      <c r="E27" s="7" t="s">
        <v>15</v>
      </c>
      <c r="F27" s="8">
        <v>42052</v>
      </c>
      <c r="G27" s="8">
        <v>42103</v>
      </c>
      <c r="H27" s="10">
        <v>2.4657162253903603E-2</v>
      </c>
      <c r="I27" s="12" t="s">
        <v>174</v>
      </c>
      <c r="J27" s="14">
        <v>0.37722203893104589</v>
      </c>
      <c r="K27" s="16" t="s">
        <v>176</v>
      </c>
      <c r="L27" s="18">
        <v>0.12348194075386283</v>
      </c>
      <c r="M27" s="20" t="s">
        <v>176</v>
      </c>
      <c r="N27" s="22">
        <v>0.81741575591985438</v>
      </c>
      <c r="O27" s="24" t="s">
        <v>176</v>
      </c>
      <c r="P27" s="51"/>
      <c r="Q27" s="51" t="s">
        <v>345</v>
      </c>
      <c r="R27" s="25">
        <f t="shared" ref="R27" si="112">D27</f>
        <v>42052</v>
      </c>
      <c r="S27" t="str">
        <f t="shared" ref="S27" si="113">E27</f>
        <v>D3</v>
      </c>
      <c r="T27" s="53">
        <f t="shared" ref="T27" si="114">AVERAGE(H26:H27)*1000</f>
        <v>34.731839782756289</v>
      </c>
      <c r="U27" s="53">
        <f t="shared" ref="U27" si="115">STDEV(H26:H27)*1000</f>
        <v>14.247745597838906</v>
      </c>
      <c r="V27" s="53">
        <f t="shared" ref="V27" si="116">AVERAGE(J26:J27)*1000</f>
        <v>369.60079181788188</v>
      </c>
      <c r="W27" s="53">
        <f t="shared" ref="W27" si="117">STDEV(J26:J27)*1000</f>
        <v>10.778071029633333</v>
      </c>
      <c r="X27" s="53">
        <f t="shared" ref="X27" si="118">AVERAGE(L26:L27)*1000</f>
        <v>114.31945674638325</v>
      </c>
      <c r="Y27" s="53">
        <f t="shared" ref="Y27" si="119">STDEV(L26:L27)*1000</f>
        <v>12.957709148404216</v>
      </c>
      <c r="Z27" s="53">
        <f t="shared" ref="Z27" si="120">AVERAGE(N26:N27)*1000</f>
        <v>1118.4061930783243</v>
      </c>
      <c r="AA27" s="53">
        <f t="shared" ref="AA27" si="121">STDEV(N26:N27)*1000</f>
        <v>425.66475837411531</v>
      </c>
    </row>
    <row r="28" spans="1:27">
      <c r="A28" s="6" t="s">
        <v>58</v>
      </c>
      <c r="B28" s="7" t="s">
        <v>59</v>
      </c>
      <c r="C28" s="7"/>
      <c r="D28" s="8">
        <v>42052</v>
      </c>
      <c r="E28" s="7" t="s">
        <v>18</v>
      </c>
      <c r="F28" s="8">
        <v>42052</v>
      </c>
      <c r="G28" s="8">
        <v>42103</v>
      </c>
      <c r="H28" s="10">
        <v>5.5831636116768515E-2</v>
      </c>
      <c r="I28" s="12" t="s">
        <v>174</v>
      </c>
      <c r="J28" s="14">
        <v>0.24142527218739687</v>
      </c>
      <c r="K28" s="16" t="s">
        <v>176</v>
      </c>
      <c r="L28" s="18">
        <v>0.2472788111406358</v>
      </c>
      <c r="M28" s="20" t="s">
        <v>176</v>
      </c>
      <c r="N28" s="22">
        <v>0.78251138433515488</v>
      </c>
      <c r="O28" s="24" t="s">
        <v>176</v>
      </c>
      <c r="P28" s="51"/>
      <c r="Q28" s="51"/>
      <c r="T28" s="53"/>
      <c r="U28" s="53"/>
      <c r="V28" s="53"/>
      <c r="W28" s="53"/>
      <c r="X28" s="53"/>
      <c r="Y28" s="53"/>
      <c r="Z28" s="53"/>
      <c r="AA28" s="53"/>
    </row>
    <row r="29" spans="1:27">
      <c r="A29" s="6" t="s">
        <v>68</v>
      </c>
      <c r="B29" s="7" t="s">
        <v>69</v>
      </c>
      <c r="C29" s="7"/>
      <c r="D29" s="8">
        <v>42052</v>
      </c>
      <c r="E29" s="7" t="s">
        <v>18</v>
      </c>
      <c r="F29" s="8">
        <v>42052</v>
      </c>
      <c r="G29" s="8">
        <v>42103</v>
      </c>
      <c r="H29" s="10">
        <v>3.8818737270875772E-2</v>
      </c>
      <c r="I29" s="12" t="s">
        <v>174</v>
      </c>
      <c r="J29" s="14">
        <v>0.26054767403497198</v>
      </c>
      <c r="K29" s="16" t="s">
        <v>176</v>
      </c>
      <c r="L29" s="18">
        <v>0.23232949512843226</v>
      </c>
      <c r="M29" s="20" t="s">
        <v>176</v>
      </c>
      <c r="N29" s="22">
        <v>0.80517531876138437</v>
      </c>
      <c r="O29" s="24" t="s">
        <v>176</v>
      </c>
      <c r="P29" s="51"/>
      <c r="Q29" s="51" t="s">
        <v>345</v>
      </c>
      <c r="R29" s="25">
        <f t="shared" ref="R29" si="122">D29</f>
        <v>42052</v>
      </c>
      <c r="S29" t="str">
        <f t="shared" ref="S29" si="123">E29</f>
        <v>D4</v>
      </c>
      <c r="T29" s="53">
        <f t="shared" ref="T29" si="124">AVERAGE(H28:H29)*1000</f>
        <v>47.325186693822147</v>
      </c>
      <c r="U29" s="53">
        <f t="shared" ref="U29" si="125">STDEV(H28:H29)*1000</f>
        <v>12.029936141571573</v>
      </c>
      <c r="V29" s="53">
        <f t="shared" ref="V29" si="126">AVERAGE(J28:J29)*1000</f>
        <v>250.98647311118444</v>
      </c>
      <c r="W29" s="53">
        <f t="shared" ref="W29" si="127">STDEV(J28:J29)*1000</f>
        <v>13.521580018994522</v>
      </c>
      <c r="X29" s="53">
        <f t="shared" ref="X29" si="128">AVERAGE(L28:L29)*1000</f>
        <v>239.804153134534</v>
      </c>
      <c r="Y29" s="53">
        <f t="shared" ref="Y29" si="129">STDEV(L28:L29)*1000</f>
        <v>10.570762726329756</v>
      </c>
      <c r="Z29" s="53">
        <f t="shared" ref="Z29" si="130">AVERAGE(N28:N29)*1000</f>
        <v>793.84335154826965</v>
      </c>
      <c r="AA29" s="53">
        <f t="shared" ref="AA29" si="131">STDEV(N28:N29)*1000</f>
        <v>16.02582172115412</v>
      </c>
    </row>
    <row r="30" spans="1:27">
      <c r="A30" s="6" t="s">
        <v>60</v>
      </c>
      <c r="B30" s="7" t="s">
        <v>61</v>
      </c>
      <c r="C30" s="7"/>
      <c r="D30" s="8">
        <v>42052</v>
      </c>
      <c r="E30" s="7" t="s">
        <v>29</v>
      </c>
      <c r="F30" s="8">
        <v>42052</v>
      </c>
      <c r="G30" s="8">
        <v>42103</v>
      </c>
      <c r="H30" s="10">
        <v>1.1541072640868977E-2</v>
      </c>
      <c r="I30" s="12" t="s">
        <v>174</v>
      </c>
      <c r="J30" s="14">
        <v>0.17823820521280107</v>
      </c>
      <c r="K30" s="16" t="s">
        <v>176</v>
      </c>
      <c r="L30" s="18">
        <v>0.36666666666666675</v>
      </c>
      <c r="M30" s="20" t="s">
        <v>176</v>
      </c>
      <c r="N30" s="22">
        <v>0.85021630236794177</v>
      </c>
      <c r="O30" s="24" t="s">
        <v>176</v>
      </c>
      <c r="P30" s="51"/>
      <c r="Q30" s="51"/>
      <c r="T30" s="53"/>
      <c r="U30" s="53"/>
      <c r="V30" s="53"/>
      <c r="W30" s="53"/>
      <c r="X30" s="53"/>
      <c r="Y30" s="53"/>
      <c r="Z30" s="53"/>
      <c r="AA30" s="53"/>
    </row>
    <row r="31" spans="1:27">
      <c r="A31" s="6" t="s">
        <v>70</v>
      </c>
      <c r="B31" s="7" t="s">
        <v>71</v>
      </c>
      <c r="C31" s="7"/>
      <c r="D31" s="8">
        <v>42052</v>
      </c>
      <c r="E31" s="7" t="s">
        <v>29</v>
      </c>
      <c r="F31" s="8">
        <v>42052</v>
      </c>
      <c r="G31" s="8">
        <v>42103</v>
      </c>
      <c r="H31" s="10">
        <v>0.10249830278343521</v>
      </c>
      <c r="I31" s="12" t="s">
        <v>174</v>
      </c>
      <c r="J31" s="14">
        <v>0.19532827449686574</v>
      </c>
      <c r="K31" s="16" t="s">
        <v>176</v>
      </c>
      <c r="L31" s="18">
        <v>0.31534297805334127</v>
      </c>
      <c r="M31" s="20" t="s">
        <v>176</v>
      </c>
      <c r="N31" s="22">
        <v>0.90271630236794176</v>
      </c>
      <c r="O31" s="24" t="s">
        <v>176</v>
      </c>
      <c r="P31" s="51"/>
      <c r="Q31" s="51" t="s">
        <v>345</v>
      </c>
      <c r="R31" s="25">
        <f t="shared" ref="R31" si="132">D31</f>
        <v>42052</v>
      </c>
      <c r="S31" t="str">
        <f t="shared" ref="S31" si="133">E31</f>
        <v>D5</v>
      </c>
      <c r="T31" s="53">
        <f t="shared" ref="T31" si="134">AVERAGE(H30:H31)*1000</f>
        <v>57.019687712152091</v>
      </c>
      <c r="U31" s="53">
        <f t="shared" ref="U31" si="135">STDEV(H30:H31)*1000</f>
        <v>64.316474231754015</v>
      </c>
      <c r="V31" s="53">
        <f t="shared" ref="V31" si="136">AVERAGE(J30:J31)*1000</f>
        <v>186.78323985483343</v>
      </c>
      <c r="W31" s="53">
        <f t="shared" ref="W31" si="137">STDEV(J30:J31)*1000</f>
        <v>12.084503881710056</v>
      </c>
      <c r="X31" s="53">
        <f t="shared" ref="X31" si="138">AVERAGE(L30:L31)*1000</f>
        <v>341.00482236000403</v>
      </c>
      <c r="Y31" s="53">
        <f t="shared" ref="Y31" si="139">STDEV(L30:L31)*1000</f>
        <v>36.291328253989235</v>
      </c>
      <c r="Z31" s="53">
        <f t="shared" ref="Z31" si="140">AVERAGE(N30:N31)*1000</f>
        <v>876.46630236794181</v>
      </c>
      <c r="AA31" s="53">
        <f t="shared" ref="AA31" si="141">STDEV(N30:N31)*1000</f>
        <v>37.123106012293739</v>
      </c>
    </row>
    <row r="32" spans="1:27">
      <c r="A32" s="6" t="s">
        <v>72</v>
      </c>
      <c r="B32" s="7" t="s">
        <v>73</v>
      </c>
      <c r="C32" s="7"/>
      <c r="D32" s="8">
        <v>42073</v>
      </c>
      <c r="E32" s="7" t="s">
        <v>9</v>
      </c>
      <c r="F32" s="8">
        <v>42073</v>
      </c>
      <c r="G32" s="8">
        <v>42103</v>
      </c>
      <c r="H32" s="10">
        <v>8.6897488119484067E-3</v>
      </c>
      <c r="I32" s="12" t="s">
        <v>174</v>
      </c>
      <c r="J32" s="14">
        <v>0.60841457157516676</v>
      </c>
      <c r="K32" s="16" t="s">
        <v>176</v>
      </c>
      <c r="L32" s="18">
        <v>7.4205058243257432E-2</v>
      </c>
      <c r="M32" s="20" t="s">
        <v>176</v>
      </c>
      <c r="N32" s="22">
        <v>0.88990209471766857</v>
      </c>
      <c r="O32" s="24" t="s">
        <v>176</v>
      </c>
      <c r="P32" s="51"/>
      <c r="Q32" s="51"/>
      <c r="T32" s="53"/>
      <c r="U32" s="53"/>
      <c r="V32" s="53"/>
      <c r="W32" s="53"/>
      <c r="X32" s="53"/>
      <c r="Y32" s="53"/>
      <c r="Z32" s="53"/>
      <c r="AA32" s="53"/>
    </row>
    <row r="33" spans="1:27">
      <c r="A33" s="6" t="s">
        <v>82</v>
      </c>
      <c r="B33" s="7" t="s">
        <v>83</v>
      </c>
      <c r="C33" s="7"/>
      <c r="D33" s="8">
        <v>42073</v>
      </c>
      <c r="E33" s="7" t="s">
        <v>9</v>
      </c>
      <c r="F33" s="8">
        <v>42073</v>
      </c>
      <c r="G33" s="8">
        <v>42103</v>
      </c>
      <c r="H33" s="10">
        <v>8.7847929395790912E-3</v>
      </c>
      <c r="I33" s="12" t="s">
        <v>174</v>
      </c>
      <c r="J33" s="14">
        <v>0.54263724987172923</v>
      </c>
      <c r="K33" s="16" t="s">
        <v>176</v>
      </c>
      <c r="L33" s="18">
        <v>7.4058138314618535E-2</v>
      </c>
      <c r="M33" s="20" t="s">
        <v>176</v>
      </c>
      <c r="N33" s="22">
        <v>0.87498406193078337</v>
      </c>
      <c r="O33" s="24" t="s">
        <v>176</v>
      </c>
      <c r="P33" s="51"/>
      <c r="Q33" s="51" t="s">
        <v>345</v>
      </c>
      <c r="R33" s="25">
        <f t="shared" ref="R33" si="142">D33</f>
        <v>42073</v>
      </c>
      <c r="S33" t="str">
        <f t="shared" ref="S33" si="143">E33</f>
        <v>D1</v>
      </c>
      <c r="T33" s="53">
        <f t="shared" ref="T33" si="144">AVERAGE(H32:H33)*1000</f>
        <v>8.7372708757637483</v>
      </c>
      <c r="U33" s="53">
        <f t="shared" ref="U33" si="145">STDEV(H32:H33)*1000</f>
        <v>6.7206347159616736E-2</v>
      </c>
      <c r="V33" s="53">
        <f t="shared" ref="V33" si="146">AVERAGE(J32:J33)*1000</f>
        <v>575.52591072344808</v>
      </c>
      <c r="W33" s="53">
        <f t="shared" ref="W33" si="147">STDEV(J32:J33)*1000</f>
        <v>46.511590224789749</v>
      </c>
      <c r="X33" s="53">
        <f t="shared" ref="X33" si="148">AVERAGE(L32:L33)*1000</f>
        <v>74.131598278937972</v>
      </c>
      <c r="Y33" s="53">
        <f t="shared" ref="Y33" si="149">STDEV(L32:L33)*1000</f>
        <v>0.10388807783200787</v>
      </c>
      <c r="Z33" s="53">
        <f t="shared" ref="Z33" si="150">AVERAGE(N32:N33)*1000</f>
        <v>882.44307832422601</v>
      </c>
      <c r="AA33" s="53">
        <f t="shared" ref="AA33" si="151">STDEV(N32:N33)*1000</f>
        <v>10.548642145569771</v>
      </c>
    </row>
    <row r="34" spans="1:27">
      <c r="A34" s="6" t="s">
        <v>74</v>
      </c>
      <c r="B34" s="7" t="s">
        <v>75</v>
      </c>
      <c r="C34" s="7"/>
      <c r="D34" s="8">
        <v>42073</v>
      </c>
      <c r="E34" s="7" t="s">
        <v>12</v>
      </c>
      <c r="F34" s="8">
        <v>42073</v>
      </c>
      <c r="G34" s="8">
        <v>42103</v>
      </c>
      <c r="H34" s="10">
        <v>3.568228105906314E-2</v>
      </c>
      <c r="I34" s="12" t="s">
        <v>174</v>
      </c>
      <c r="J34" s="14">
        <v>0.16644433042585943</v>
      </c>
      <c r="K34" s="16" t="s">
        <v>176</v>
      </c>
      <c r="L34" s="18">
        <v>0.27614650015741427</v>
      </c>
      <c r="M34" s="20" t="s">
        <v>176</v>
      </c>
      <c r="N34" s="22">
        <v>0.73335837887067401</v>
      </c>
      <c r="O34" s="24" t="s">
        <v>176</v>
      </c>
      <c r="P34" s="51"/>
      <c r="Q34" s="51"/>
      <c r="T34" s="53"/>
      <c r="U34" s="53"/>
      <c r="V34" s="53"/>
      <c r="W34" s="53"/>
      <c r="X34" s="53"/>
      <c r="Y34" s="53"/>
      <c r="Z34" s="53"/>
      <c r="AA34" s="53"/>
    </row>
    <row r="35" spans="1:27">
      <c r="A35" s="6" t="s">
        <v>84</v>
      </c>
      <c r="B35" s="7" t="s">
        <v>85</v>
      </c>
      <c r="C35" s="7"/>
      <c r="D35" s="8">
        <v>42073</v>
      </c>
      <c r="E35" s="7" t="s">
        <v>12</v>
      </c>
      <c r="F35" s="8">
        <v>42073</v>
      </c>
      <c r="G35" s="8">
        <v>42103</v>
      </c>
      <c r="H35" s="10">
        <v>2.9979633401222002E-2</v>
      </c>
      <c r="I35" s="12" t="s">
        <v>174</v>
      </c>
      <c r="J35" s="14">
        <v>0.23406875320677273</v>
      </c>
      <c r="K35" s="16" t="s">
        <v>176</v>
      </c>
      <c r="L35" s="18">
        <v>0.31177458285234549</v>
      </c>
      <c r="M35" s="20" t="s">
        <v>176</v>
      </c>
      <c r="N35" s="22">
        <v>0.75210154826958109</v>
      </c>
      <c r="O35" s="24" t="s">
        <v>176</v>
      </c>
      <c r="P35" s="51"/>
      <c r="Q35" s="51" t="s">
        <v>345</v>
      </c>
      <c r="R35" s="25">
        <f t="shared" ref="R35" si="152">D35</f>
        <v>42073</v>
      </c>
      <c r="S35" t="str">
        <f t="shared" ref="S35" si="153">E35</f>
        <v>D2</v>
      </c>
      <c r="T35" s="53">
        <f t="shared" ref="T35" si="154">AVERAGE(H34:H35)*1000</f>
        <v>32.830957230142573</v>
      </c>
      <c r="U35" s="53">
        <f t="shared" ref="U35" si="155">STDEV(H34:H35)*1000</f>
        <v>4.0323808295770505</v>
      </c>
      <c r="V35" s="53">
        <f t="shared" ref="V35" si="156">AVERAGE(J34:J35)*1000</f>
        <v>200.25654181631609</v>
      </c>
      <c r="W35" s="53">
        <f t="shared" ref="W35" si="157">STDEV(J34:J35)*1000</f>
        <v>47.817687922209849</v>
      </c>
      <c r="X35" s="53">
        <f t="shared" ref="X35" si="158">AVERAGE(L34:L35)*1000</f>
        <v>293.96054150487987</v>
      </c>
      <c r="Y35" s="53">
        <f t="shared" ref="Y35" si="159">STDEV(L34:L35)*1000</f>
        <v>25.192858874260956</v>
      </c>
      <c r="Z35" s="53">
        <f t="shared" ref="Z35" si="160">AVERAGE(N34:N35)*1000</f>
        <v>742.72996357012755</v>
      </c>
      <c r="AA35" s="53">
        <f t="shared" ref="AA35" si="161">STDEV(N34:N35)*1000</f>
        <v>13.253422182895381</v>
      </c>
    </row>
    <row r="36" spans="1:27">
      <c r="A36" s="6" t="s">
        <v>76</v>
      </c>
      <c r="B36" s="7" t="s">
        <v>77</v>
      </c>
      <c r="C36" s="7"/>
      <c r="D36" s="8">
        <v>42073</v>
      </c>
      <c r="E36" s="7" t="s">
        <v>15</v>
      </c>
      <c r="F36" s="8">
        <v>42073</v>
      </c>
      <c r="G36" s="8">
        <v>42103</v>
      </c>
      <c r="H36" s="10">
        <v>2.2946367956551261E-2</v>
      </c>
      <c r="I36" s="12" t="s">
        <v>174</v>
      </c>
      <c r="J36" s="14">
        <v>0.33278604412519242</v>
      </c>
      <c r="K36" s="16" t="s">
        <v>176</v>
      </c>
      <c r="L36" s="18">
        <v>0.21789274845209361</v>
      </c>
      <c r="M36" s="20" t="s">
        <v>176</v>
      </c>
      <c r="N36" s="22">
        <v>0.72905510018214936</v>
      </c>
      <c r="O36" s="24" t="s">
        <v>176</v>
      </c>
      <c r="P36" s="51"/>
      <c r="Q36" s="51"/>
      <c r="T36" s="53"/>
      <c r="U36" s="53"/>
      <c r="V36" s="53"/>
      <c r="W36" s="53"/>
      <c r="X36" s="53"/>
      <c r="Y36" s="53"/>
      <c r="Z36" s="53"/>
      <c r="AA36" s="53"/>
    </row>
    <row r="37" spans="1:27">
      <c r="A37" s="6" t="s">
        <v>86</v>
      </c>
      <c r="B37" s="7" t="s">
        <v>87</v>
      </c>
      <c r="C37" s="7"/>
      <c r="D37" s="8">
        <v>42073</v>
      </c>
      <c r="E37" s="7" t="s">
        <v>15</v>
      </c>
      <c r="F37" s="8">
        <v>42073</v>
      </c>
      <c r="G37" s="8">
        <v>42103</v>
      </c>
      <c r="H37" s="10">
        <v>2.6177868295994576E-2</v>
      </c>
      <c r="I37" s="12" t="s">
        <v>174</v>
      </c>
      <c r="J37" s="14">
        <v>0.24545920985120576</v>
      </c>
      <c r="K37" s="16" t="s">
        <v>176</v>
      </c>
      <c r="L37" s="18">
        <v>0.19556091929898206</v>
      </c>
      <c r="M37" s="20" t="s">
        <v>176</v>
      </c>
      <c r="N37" s="22">
        <v>0.67005236794171219</v>
      </c>
      <c r="O37" s="24" t="s">
        <v>176</v>
      </c>
      <c r="P37" s="51"/>
      <c r="Q37" s="51" t="s">
        <v>345</v>
      </c>
      <c r="R37" s="25">
        <f t="shared" ref="R37" si="162">D37</f>
        <v>42073</v>
      </c>
      <c r="S37" t="str">
        <f t="shared" ref="S37" si="163">E37</f>
        <v>D3</v>
      </c>
      <c r="T37" s="53">
        <f t="shared" ref="T37" si="164">AVERAGE(H36:H37)*1000</f>
        <v>24.562118126272917</v>
      </c>
      <c r="U37" s="53">
        <f t="shared" ref="U37" si="165">STDEV(H36:H37)*1000</f>
        <v>2.2850158034269987</v>
      </c>
      <c r="V37" s="53">
        <f t="shared" ref="V37" si="166">AVERAGE(J36:J37)*1000</f>
        <v>289.12262698819904</v>
      </c>
      <c r="W37" s="53">
        <f t="shared" ref="W37" si="167">STDEV(J36:J37)*1000</f>
        <v>61.749396694689892</v>
      </c>
      <c r="X37" s="53">
        <f t="shared" ref="X37" si="168">AVERAGE(L36:L37)*1000</f>
        <v>206.72683387553784</v>
      </c>
      <c r="Y37" s="53">
        <f t="shared" ref="Y37" si="169">STDEV(L36:L37)*1000</f>
        <v>15.790987830464614</v>
      </c>
      <c r="Z37" s="53">
        <f t="shared" ref="Z37" si="170">AVERAGE(N36:N37)*1000</f>
        <v>699.55373406193075</v>
      </c>
      <c r="AA37" s="53">
        <f t="shared" ref="AA37" si="171">STDEV(N36:N37)*1000</f>
        <v>41.72123207574726</v>
      </c>
    </row>
    <row r="38" spans="1:27">
      <c r="A38" s="6" t="s">
        <v>78</v>
      </c>
      <c r="B38" s="7" t="s">
        <v>79</v>
      </c>
      <c r="C38" s="7"/>
      <c r="D38" s="8">
        <v>42073</v>
      </c>
      <c r="E38" s="7" t="s">
        <v>18</v>
      </c>
      <c r="F38" s="8">
        <v>42073</v>
      </c>
      <c r="G38" s="8">
        <v>42103</v>
      </c>
      <c r="H38" s="10">
        <v>2.9884589273591312E-2</v>
      </c>
      <c r="I38" s="12" t="s">
        <v>174</v>
      </c>
      <c r="J38" s="14">
        <v>0.22298614674191897</v>
      </c>
      <c r="K38" s="16" t="s">
        <v>176</v>
      </c>
      <c r="L38" s="18">
        <v>0.32639311575191521</v>
      </c>
      <c r="M38" s="20" t="s">
        <v>176</v>
      </c>
      <c r="N38" s="22">
        <v>0.82200591985428062</v>
      </c>
      <c r="O38" s="24" t="s">
        <v>176</v>
      </c>
      <c r="P38" s="51"/>
      <c r="Q38" s="51"/>
      <c r="T38" s="53"/>
      <c r="U38" s="53"/>
      <c r="V38" s="53"/>
      <c r="W38" s="53"/>
      <c r="X38" s="53"/>
      <c r="Y38" s="53"/>
      <c r="Z38" s="53"/>
      <c r="AA38" s="53"/>
    </row>
    <row r="39" spans="1:27">
      <c r="A39" s="6" t="s">
        <v>88</v>
      </c>
      <c r="B39" s="7" t="s">
        <v>89</v>
      </c>
      <c r="C39" s="7"/>
      <c r="D39" s="8">
        <v>42073</v>
      </c>
      <c r="E39" s="7" t="s">
        <v>18</v>
      </c>
      <c r="F39" s="8">
        <v>42073</v>
      </c>
      <c r="G39" s="8">
        <v>42103</v>
      </c>
      <c r="H39" s="10">
        <v>3.3971486761710801E-2</v>
      </c>
      <c r="I39" s="12" t="s">
        <v>174</v>
      </c>
      <c r="J39" s="14">
        <v>0.17229348383786561</v>
      </c>
      <c r="K39" s="16" t="s">
        <v>176</v>
      </c>
      <c r="L39" s="18">
        <v>0.29164655262881728</v>
      </c>
      <c r="M39" s="20" t="s">
        <v>176</v>
      </c>
      <c r="N39" s="22">
        <v>0.76319444444444451</v>
      </c>
      <c r="O39" s="24" t="s">
        <v>176</v>
      </c>
      <c r="P39" s="51"/>
      <c r="Q39" s="51" t="s">
        <v>345</v>
      </c>
      <c r="R39" s="25">
        <f t="shared" ref="R39" si="172">D39</f>
        <v>42073</v>
      </c>
      <c r="S39" t="str">
        <f t="shared" ref="S39" si="173">E39</f>
        <v>D4</v>
      </c>
      <c r="T39" s="53">
        <f t="shared" ref="T39" si="174">AVERAGE(H38:H39)*1000</f>
        <v>31.928038017651055</v>
      </c>
      <c r="U39" s="53">
        <f t="shared" ref="U39" si="175">STDEV(H38:H39)*1000</f>
        <v>2.8898729278635575</v>
      </c>
      <c r="V39" s="53">
        <f t="shared" ref="V39" si="176">AVERAGE(J38:J39)*1000</f>
        <v>197.63981528989228</v>
      </c>
      <c r="W39" s="53">
        <f t="shared" ref="W39" si="177">STDEV(J38:J39)*1000</f>
        <v>35.845125695860013</v>
      </c>
      <c r="X39" s="53">
        <f t="shared" ref="X39" si="178">AVERAGE(L38:L39)*1000</f>
        <v>309.01983419036628</v>
      </c>
      <c r="Y39" s="53">
        <f t="shared" ref="Y39" si="179">STDEV(L38:L39)*1000</f>
        <v>24.569530407268967</v>
      </c>
      <c r="Z39" s="53">
        <f t="shared" ref="Z39" si="180">AVERAGE(N38:N39)*1000</f>
        <v>792.60018214936258</v>
      </c>
      <c r="AA39" s="53">
        <f t="shared" ref="AA39" si="181">STDEV(N38:N39)*1000</f>
        <v>41.585993073881006</v>
      </c>
    </row>
    <row r="40" spans="1:27">
      <c r="A40" s="6" t="s">
        <v>80</v>
      </c>
      <c r="B40" s="7" t="s">
        <v>81</v>
      </c>
      <c r="C40" s="7"/>
      <c r="D40" s="8">
        <v>42073</v>
      </c>
      <c r="E40" s="7" t="s">
        <v>29</v>
      </c>
      <c r="F40" s="8">
        <v>42073</v>
      </c>
      <c r="G40" s="8">
        <v>42103</v>
      </c>
      <c r="H40" s="10">
        <v>5.2695179904955883E-2</v>
      </c>
      <c r="I40" s="12" t="s">
        <v>174</v>
      </c>
      <c r="J40" s="14">
        <v>0.10846587993842996</v>
      </c>
      <c r="K40" s="16" t="s">
        <v>176</v>
      </c>
      <c r="L40" s="18">
        <v>0.43518732290901463</v>
      </c>
      <c r="M40" s="20" t="s">
        <v>176</v>
      </c>
      <c r="N40" s="22">
        <v>0.83013433515482704</v>
      </c>
      <c r="O40" s="24" t="s">
        <v>176</v>
      </c>
      <c r="P40" s="51"/>
      <c r="Q40" s="51"/>
      <c r="T40" s="53"/>
      <c r="U40" s="53"/>
      <c r="V40" s="53"/>
      <c r="W40" s="53"/>
      <c r="X40" s="53"/>
      <c r="Y40" s="53"/>
      <c r="Z40" s="53"/>
      <c r="AA40" s="53"/>
    </row>
    <row r="41" spans="1:27">
      <c r="A41" s="6" t="s">
        <v>90</v>
      </c>
      <c r="B41" s="7" t="s">
        <v>91</v>
      </c>
      <c r="C41" s="7"/>
      <c r="D41" s="8">
        <v>42073</v>
      </c>
      <c r="E41" s="7" t="s">
        <v>29</v>
      </c>
      <c r="F41" s="8">
        <v>42073</v>
      </c>
      <c r="G41" s="8">
        <v>42103</v>
      </c>
      <c r="H41" s="10">
        <v>6.9613034623217926E-2</v>
      </c>
      <c r="I41" s="12" t="s">
        <v>174</v>
      </c>
      <c r="J41" s="14">
        <v>0.10015392508978964</v>
      </c>
      <c r="K41" s="16" t="s">
        <v>176</v>
      </c>
      <c r="L41" s="18">
        <v>0.4196138104732921</v>
      </c>
      <c r="M41" s="20" t="s">
        <v>176</v>
      </c>
      <c r="N41" s="22">
        <v>0.85844034608378872</v>
      </c>
      <c r="O41" s="24" t="s">
        <v>176</v>
      </c>
      <c r="P41" s="51"/>
      <c r="Q41" s="51" t="s">
        <v>345</v>
      </c>
      <c r="R41" s="25">
        <f t="shared" ref="R41" si="182">D41</f>
        <v>42073</v>
      </c>
      <c r="S41" t="str">
        <f t="shared" ref="S41" si="183">E41</f>
        <v>D5</v>
      </c>
      <c r="T41" s="53">
        <f t="shared" ref="T41" si="184">AVERAGE(H40:H41)*1000</f>
        <v>61.154107264086903</v>
      </c>
      <c r="U41" s="53">
        <f t="shared" ref="U41" si="185">STDEV(H40:H41)*1000</f>
        <v>11.962729794411931</v>
      </c>
      <c r="V41" s="53">
        <f t="shared" ref="V41" si="186">AVERAGE(J40:J41)*1000</f>
        <v>104.30990251410979</v>
      </c>
      <c r="W41" s="53">
        <f t="shared" ref="W41" si="187">STDEV(J40:J41)*1000</f>
        <v>5.8774396383899745</v>
      </c>
      <c r="X41" s="53">
        <f t="shared" ref="X41" si="188">AVERAGE(L40:L41)*1000</f>
        <v>427.40056669115336</v>
      </c>
      <c r="Y41" s="53">
        <f t="shared" ref="Y41" si="189">STDEV(L40:L41)*1000</f>
        <v>11.012136250192425</v>
      </c>
      <c r="Z41" s="53">
        <f t="shared" ref="Z41" si="190">AVERAGE(N40:N41)*1000</f>
        <v>844.28734061930788</v>
      </c>
      <c r="AA41" s="53">
        <f t="shared" ref="AA41" si="191">STDEV(N40:N41)*1000</f>
        <v>20.015372276209327</v>
      </c>
    </row>
    <row r="42" spans="1:27">
      <c r="A42" s="6" t="s">
        <v>92</v>
      </c>
      <c r="B42" s="7" t="s">
        <v>93</v>
      </c>
      <c r="C42" s="7"/>
      <c r="D42" s="8">
        <v>42082</v>
      </c>
      <c r="E42" s="7" t="s">
        <v>9</v>
      </c>
      <c r="F42" s="8">
        <v>42082</v>
      </c>
      <c r="G42" s="8">
        <v>42103</v>
      </c>
      <c r="H42" s="10">
        <v>6.4575695858791596E-2</v>
      </c>
      <c r="I42" s="12" t="s">
        <v>174</v>
      </c>
      <c r="J42" s="14">
        <v>0.80061570035915863</v>
      </c>
      <c r="K42" s="16" t="s">
        <v>176</v>
      </c>
      <c r="L42" s="18">
        <v>0.20584531430370451</v>
      </c>
      <c r="M42" s="20" t="s">
        <v>176</v>
      </c>
      <c r="N42" s="22">
        <v>1.3716780510018216</v>
      </c>
      <c r="O42" s="24" t="s">
        <v>176</v>
      </c>
      <c r="P42" s="51"/>
      <c r="Q42" s="51"/>
      <c r="T42" s="53"/>
      <c r="U42" s="53"/>
      <c r="V42" s="53"/>
      <c r="W42" s="53"/>
      <c r="X42" s="53"/>
      <c r="Y42" s="53"/>
      <c r="Z42" s="53"/>
      <c r="AA42" s="53"/>
    </row>
    <row r="43" spans="1:27">
      <c r="A43" s="6" t="s">
        <v>102</v>
      </c>
      <c r="B43" s="7" t="s">
        <v>103</v>
      </c>
      <c r="C43" s="7"/>
      <c r="D43" s="8">
        <v>42082</v>
      </c>
      <c r="E43" s="7" t="s">
        <v>9</v>
      </c>
      <c r="F43" s="8">
        <v>42082</v>
      </c>
      <c r="G43" s="8">
        <v>42103</v>
      </c>
      <c r="H43" s="10">
        <v>6.0773930753564159E-2</v>
      </c>
      <c r="I43" s="12" t="s">
        <v>174</v>
      </c>
      <c r="J43" s="14">
        <v>0.82360184710107764</v>
      </c>
      <c r="K43" s="16" t="s">
        <v>176</v>
      </c>
      <c r="L43" s="18">
        <v>0.20062965683702386</v>
      </c>
      <c r="M43" s="20" t="s">
        <v>176</v>
      </c>
      <c r="N43" s="22">
        <v>1.3260632969034611</v>
      </c>
      <c r="O43" s="24" t="s">
        <v>176</v>
      </c>
      <c r="P43" s="51"/>
      <c r="Q43" s="51" t="s">
        <v>345</v>
      </c>
      <c r="R43" s="25">
        <f t="shared" ref="R43" si="192">D43</f>
        <v>42082</v>
      </c>
      <c r="S43" t="str">
        <f t="shared" ref="S43" si="193">E43</f>
        <v>D1</v>
      </c>
      <c r="T43" s="53">
        <f t="shared" ref="T43" si="194">AVERAGE(H42:H43)*1000</f>
        <v>62.674813306177882</v>
      </c>
      <c r="U43" s="53">
        <f t="shared" ref="U43" si="195">STDEV(H42:H43)*1000</f>
        <v>2.6882538863847087</v>
      </c>
      <c r="V43" s="53">
        <f t="shared" ref="V43" si="196">AVERAGE(J42:J43)*1000</f>
        <v>812.10877373011817</v>
      </c>
      <c r="W43" s="53">
        <f t="shared" ref="W43" si="197">STDEV(J42:J43)*1000</f>
        <v>16.253660234559998</v>
      </c>
      <c r="X43" s="53">
        <f t="shared" ref="X43" si="198">AVERAGE(L42:L43)*1000</f>
        <v>203.23748557036419</v>
      </c>
      <c r="Y43" s="53">
        <f t="shared" ref="Y43" si="199">STDEV(L42:L43)*1000</f>
        <v>3.6880267630361376</v>
      </c>
      <c r="Z43" s="53">
        <f t="shared" ref="Z43" si="200">AVERAGE(N42:N43)*1000</f>
        <v>1348.8706739526415</v>
      </c>
      <c r="AA43" s="53">
        <f t="shared" ref="AA43" si="201">STDEV(N42:N43)*1000</f>
        <v>32.254501945107549</v>
      </c>
    </row>
    <row r="44" spans="1:27">
      <c r="A44" s="6" t="s">
        <v>94</v>
      </c>
      <c r="B44" s="7" t="s">
        <v>95</v>
      </c>
      <c r="C44" s="7"/>
      <c r="D44" s="8">
        <v>42082</v>
      </c>
      <c r="E44" s="7" t="s">
        <v>12</v>
      </c>
      <c r="F44" s="8">
        <v>42082</v>
      </c>
      <c r="G44" s="8">
        <v>42103</v>
      </c>
      <c r="H44" s="10">
        <v>5.174473862864902E-2</v>
      </c>
      <c r="I44" s="12" t="s">
        <v>174</v>
      </c>
      <c r="J44" s="14">
        <v>0.70097485890200117</v>
      </c>
      <c r="K44" s="16" t="s">
        <v>176</v>
      </c>
      <c r="L44" s="18">
        <v>0.24507293525028861</v>
      </c>
      <c r="M44" s="20" t="s">
        <v>176</v>
      </c>
      <c r="N44" s="22">
        <v>1.1144376138433518</v>
      </c>
      <c r="O44" s="24" t="s">
        <v>176</v>
      </c>
      <c r="P44" s="51"/>
      <c r="Q44" s="51"/>
      <c r="T44" s="53"/>
      <c r="U44" s="53"/>
      <c r="V44" s="53"/>
      <c r="W44" s="53"/>
      <c r="X44" s="53"/>
      <c r="Y44" s="53"/>
      <c r="Z44" s="53"/>
      <c r="AA44" s="53"/>
    </row>
    <row r="45" spans="1:27">
      <c r="A45" s="6" t="s">
        <v>104</v>
      </c>
      <c r="B45" s="7" t="s">
        <v>105</v>
      </c>
      <c r="C45" s="7"/>
      <c r="D45" s="8">
        <v>42082</v>
      </c>
      <c r="E45" s="7" t="s">
        <v>12</v>
      </c>
      <c r="F45" s="8">
        <v>42082</v>
      </c>
      <c r="G45" s="8">
        <v>42103</v>
      </c>
      <c r="H45" s="10">
        <v>5.1839782756279713E-2</v>
      </c>
      <c r="I45" s="12" t="s">
        <v>174</v>
      </c>
      <c r="J45" s="14">
        <v>0.67398665982555173</v>
      </c>
      <c r="K45" s="16" t="s">
        <v>176</v>
      </c>
      <c r="L45" s="18">
        <v>0.2209046069891909</v>
      </c>
      <c r="M45" s="20" t="s">
        <v>176</v>
      </c>
      <c r="N45" s="22">
        <v>1.1393010018214937</v>
      </c>
      <c r="O45" s="24" t="s">
        <v>176</v>
      </c>
      <c r="P45" s="51"/>
      <c r="Q45" s="51" t="s">
        <v>345</v>
      </c>
      <c r="R45" s="25">
        <f t="shared" ref="R45" si="202">D45</f>
        <v>42082</v>
      </c>
      <c r="S45" t="str">
        <f t="shared" ref="S45" si="203">E45</f>
        <v>D2</v>
      </c>
      <c r="T45" s="53">
        <f t="shared" ref="T45" si="204">AVERAGE(H44:H45)*1000</f>
        <v>51.792260692464367</v>
      </c>
      <c r="U45" s="53">
        <f t="shared" ref="U45" si="205">STDEV(H44:H45)*1000</f>
        <v>6.720634715962287E-2</v>
      </c>
      <c r="V45" s="53">
        <f t="shared" ref="V45" si="206">AVERAGE(J44:J45)*1000</f>
        <v>687.48075936377643</v>
      </c>
      <c r="W45" s="53">
        <f t="shared" ref="W45" si="207">STDEV(J44:J45)*1000</f>
        <v>19.083538578969925</v>
      </c>
      <c r="X45" s="53">
        <f t="shared" ref="X45" si="208">AVERAGE(L44:L45)*1000</f>
        <v>232.98877111973977</v>
      </c>
      <c r="Y45" s="53">
        <f t="shared" ref="Y45" si="209">STDEV(L44:L45)*1000</f>
        <v>17.089588803364677</v>
      </c>
      <c r="Z45" s="53">
        <f t="shared" ref="Z45" si="210">AVERAGE(N44:N45)*1000</f>
        <v>1126.8693078324227</v>
      </c>
      <c r="AA45" s="53">
        <f t="shared" ref="AA45" si="211">STDEV(N44:N45)*1000</f>
        <v>17.581070242616235</v>
      </c>
    </row>
    <row r="46" spans="1:27">
      <c r="A46" s="6" t="s">
        <v>96</v>
      </c>
      <c r="B46" s="7" t="s">
        <v>97</v>
      </c>
      <c r="C46" s="7"/>
      <c r="D46" s="8">
        <v>42082</v>
      </c>
      <c r="E46" s="7" t="s">
        <v>15</v>
      </c>
      <c r="F46" s="8">
        <v>42082</v>
      </c>
      <c r="G46" s="8">
        <v>42103</v>
      </c>
      <c r="H46" s="10">
        <v>3.8723693143245086E-2</v>
      </c>
      <c r="I46" s="12" t="s">
        <v>174</v>
      </c>
      <c r="J46" s="14">
        <v>0.26074910210364294</v>
      </c>
      <c r="K46" s="16" t="s">
        <v>176</v>
      </c>
      <c r="L46" s="18">
        <v>0.34931262461958235</v>
      </c>
      <c r="M46" s="20" t="s">
        <v>176</v>
      </c>
      <c r="N46" s="22">
        <v>0.79312613843351554</v>
      </c>
      <c r="O46" s="24" t="s">
        <v>176</v>
      </c>
      <c r="P46" s="51"/>
      <c r="Q46" s="51"/>
      <c r="T46" s="53"/>
      <c r="U46" s="53"/>
      <c r="V46" s="53"/>
      <c r="W46" s="53"/>
      <c r="X46" s="53"/>
      <c r="Y46" s="53"/>
      <c r="Z46" s="53"/>
      <c r="AA46" s="53"/>
    </row>
    <row r="47" spans="1:27">
      <c r="A47" s="6" t="s">
        <v>106</v>
      </c>
      <c r="B47" s="7" t="s">
        <v>107</v>
      </c>
      <c r="C47" s="7"/>
      <c r="D47" s="8">
        <v>42082</v>
      </c>
      <c r="E47" s="7" t="s">
        <v>15</v>
      </c>
      <c r="F47" s="8">
        <v>42082</v>
      </c>
      <c r="G47" s="8">
        <v>42103</v>
      </c>
      <c r="H47" s="10">
        <v>3.6347589952477943E-2</v>
      </c>
      <c r="I47" s="12" t="s">
        <v>174</v>
      </c>
      <c r="J47" s="14">
        <v>0.26608517188301695</v>
      </c>
      <c r="K47" s="16" t="s">
        <v>176</v>
      </c>
      <c r="L47" s="18">
        <v>0.32896421450309582</v>
      </c>
      <c r="M47" s="20" t="s">
        <v>176</v>
      </c>
      <c r="N47" s="22">
        <v>0.79293488160291448</v>
      </c>
      <c r="O47" s="24" t="s">
        <v>176</v>
      </c>
      <c r="P47" s="51"/>
      <c r="Q47" s="51" t="s">
        <v>345</v>
      </c>
      <c r="R47" s="25">
        <f t="shared" ref="R47" si="212">D47</f>
        <v>42082</v>
      </c>
      <c r="S47" t="str">
        <f t="shared" ref="S47" si="213">E47</f>
        <v>D3</v>
      </c>
      <c r="T47" s="53">
        <f t="shared" ref="T47" si="214">AVERAGE(H46:H47)*1000</f>
        <v>37.535641547861516</v>
      </c>
      <c r="U47" s="53">
        <f t="shared" ref="U47" si="215">STDEV(H46:H47)*1000</f>
        <v>1.6801586789904392</v>
      </c>
      <c r="V47" s="53">
        <f t="shared" ref="V47" si="216">AVERAGE(J46:J47)*1000</f>
        <v>263.4171369933299</v>
      </c>
      <c r="W47" s="53">
        <f t="shared" ref="W47" si="217">STDEV(J46:J47)*1000</f>
        <v>3.7731711258799656</v>
      </c>
      <c r="X47" s="53">
        <f t="shared" ref="X47" si="218">AVERAGE(L46:L47)*1000</f>
        <v>339.13841956133905</v>
      </c>
      <c r="Y47" s="53">
        <f t="shared" ref="Y47" si="219">STDEV(L46:L47)*1000</f>
        <v>14.388498779732569</v>
      </c>
      <c r="Z47" s="53">
        <f t="shared" ref="Z47" si="220">AVERAGE(N46:N47)*1000</f>
        <v>793.03051001821495</v>
      </c>
      <c r="AA47" s="53">
        <f t="shared" ref="AA47" si="221">STDEV(N46:N47)*1000</f>
        <v>0.13523900186625695</v>
      </c>
    </row>
    <row r="48" spans="1:27">
      <c r="A48" s="6" t="s">
        <v>98</v>
      </c>
      <c r="B48" s="7" t="s">
        <v>99</v>
      </c>
      <c r="C48" s="7"/>
      <c r="D48" s="8">
        <v>42082</v>
      </c>
      <c r="E48" s="7" t="s">
        <v>18</v>
      </c>
      <c r="F48" s="8">
        <v>42082</v>
      </c>
      <c r="G48" s="8">
        <v>42103</v>
      </c>
      <c r="H48" s="10">
        <v>4.3761031907671423E-2</v>
      </c>
      <c r="I48" s="12" t="s">
        <v>174</v>
      </c>
      <c r="J48" s="14">
        <v>0.23930220625962037</v>
      </c>
      <c r="K48" s="16" t="s">
        <v>176</v>
      </c>
      <c r="L48" s="18">
        <v>0.34027704900829053</v>
      </c>
      <c r="M48" s="20" t="s">
        <v>176</v>
      </c>
      <c r="N48" s="22">
        <v>0.85872723132969042</v>
      </c>
      <c r="O48" s="24" t="s">
        <v>176</v>
      </c>
      <c r="P48" s="51"/>
      <c r="Q48" s="51"/>
      <c r="T48" s="53"/>
      <c r="U48" s="53"/>
      <c r="V48" s="53"/>
      <c r="W48" s="53"/>
      <c r="X48" s="53"/>
      <c r="Y48" s="53"/>
      <c r="Z48" s="53"/>
      <c r="AA48" s="53"/>
    </row>
    <row r="49" spans="1:27">
      <c r="A49" s="6" t="s">
        <v>108</v>
      </c>
      <c r="B49" s="7" t="s">
        <v>109</v>
      </c>
      <c r="C49" s="7"/>
      <c r="D49" s="8">
        <v>42082</v>
      </c>
      <c r="E49" s="7" t="s">
        <v>18</v>
      </c>
      <c r="F49" s="8">
        <v>42082</v>
      </c>
      <c r="G49" s="8">
        <v>42103</v>
      </c>
      <c r="H49" s="10">
        <v>4.214528173794977E-2</v>
      </c>
      <c r="I49" s="12" t="s">
        <v>174</v>
      </c>
      <c r="J49" s="14">
        <v>0.24391995895330945</v>
      </c>
      <c r="K49" s="16" t="s">
        <v>176</v>
      </c>
      <c r="L49" s="18">
        <v>0.36187427851820764</v>
      </c>
      <c r="M49" s="20" t="s">
        <v>176</v>
      </c>
      <c r="N49" s="22">
        <v>0.84113160291438993</v>
      </c>
      <c r="O49" s="24" t="s">
        <v>176</v>
      </c>
      <c r="P49" s="51"/>
      <c r="Q49" s="51" t="s">
        <v>345</v>
      </c>
      <c r="R49" s="25">
        <f t="shared" ref="R49" si="222">D49</f>
        <v>42082</v>
      </c>
      <c r="S49" t="str">
        <f t="shared" ref="S49" si="223">E49</f>
        <v>D4</v>
      </c>
      <c r="T49" s="53">
        <f t="shared" ref="T49" si="224">AVERAGE(H48:H49)*1000</f>
        <v>42.953156822810598</v>
      </c>
      <c r="U49" s="53">
        <f t="shared" ref="U49" si="225">STDEV(H48:H49)*1000</f>
        <v>1.1425079017134956</v>
      </c>
      <c r="V49" s="53">
        <f t="shared" ref="V49" si="226">AVERAGE(J48:J49)*1000</f>
        <v>241.61108260646492</v>
      </c>
      <c r="W49" s="53">
        <f t="shared" ref="W49" si="227">STDEV(J48:J49)*1000</f>
        <v>3.2652442435499953</v>
      </c>
      <c r="X49" s="53">
        <f t="shared" ref="X49" si="228">AVERAGE(L48:L49)*1000</f>
        <v>351.07566376324905</v>
      </c>
      <c r="Y49" s="53">
        <f t="shared" ref="Y49" si="229">STDEV(L48:L49)*1000</f>
        <v>15.2715474413046</v>
      </c>
      <c r="Z49" s="53">
        <f t="shared" ref="Z49" si="230">AVERAGE(N48:N49)*1000</f>
        <v>849.92941712204015</v>
      </c>
      <c r="AA49" s="53">
        <f t="shared" ref="AA49" si="231">STDEV(N48:N49)*1000</f>
        <v>12.441988171697682</v>
      </c>
    </row>
    <row r="50" spans="1:27">
      <c r="A50" s="6" t="s">
        <v>100</v>
      </c>
      <c r="B50" s="7" t="s">
        <v>101</v>
      </c>
      <c r="C50" s="7"/>
      <c r="D50" s="8">
        <v>42082</v>
      </c>
      <c r="E50" s="7" t="s">
        <v>29</v>
      </c>
      <c r="F50" s="8">
        <v>42082</v>
      </c>
      <c r="G50" s="8">
        <v>42103</v>
      </c>
      <c r="H50" s="10">
        <v>4.157501697216566E-2</v>
      </c>
      <c r="I50" s="12" t="s">
        <v>174</v>
      </c>
      <c r="J50" s="14">
        <v>0.19117496151872759</v>
      </c>
      <c r="K50" s="16" t="s">
        <v>176</v>
      </c>
      <c r="L50" s="18">
        <v>0.39316822331829154</v>
      </c>
      <c r="M50" s="20" t="s">
        <v>176</v>
      </c>
      <c r="N50" s="22">
        <v>0.7608037340619308</v>
      </c>
      <c r="O50" s="24" t="s">
        <v>176</v>
      </c>
      <c r="P50" s="51"/>
      <c r="Q50" s="51"/>
      <c r="T50" s="53"/>
      <c r="U50" s="53"/>
      <c r="V50" s="53"/>
      <c r="W50" s="53"/>
      <c r="X50" s="53"/>
      <c r="Y50" s="53"/>
      <c r="Z50" s="53"/>
      <c r="AA50" s="53"/>
    </row>
    <row r="51" spans="1:27">
      <c r="A51" s="6" t="s">
        <v>110</v>
      </c>
      <c r="B51" s="7" t="s">
        <v>111</v>
      </c>
      <c r="C51" s="7"/>
      <c r="D51" s="8">
        <v>42082</v>
      </c>
      <c r="E51" s="7" t="s">
        <v>29</v>
      </c>
      <c r="F51" s="8">
        <v>42082</v>
      </c>
      <c r="G51" s="8">
        <v>42103</v>
      </c>
      <c r="H51" s="10">
        <v>3.9484046164290576E-2</v>
      </c>
      <c r="I51" s="12" t="s">
        <v>174</v>
      </c>
      <c r="J51" s="14">
        <v>0.18337609030271937</v>
      </c>
      <c r="K51" s="16" t="s">
        <v>176</v>
      </c>
      <c r="L51" s="18">
        <v>0.41182705425543081</v>
      </c>
      <c r="M51" s="20" t="s">
        <v>176</v>
      </c>
      <c r="N51" s="22">
        <v>0.80680100182149372</v>
      </c>
      <c r="O51" s="24" t="s">
        <v>176</v>
      </c>
      <c r="P51" s="51"/>
      <c r="Q51" s="51" t="s">
        <v>345</v>
      </c>
      <c r="R51" s="25">
        <f t="shared" ref="R51" si="232">D51</f>
        <v>42082</v>
      </c>
      <c r="S51" t="str">
        <f t="shared" ref="S51" si="233">E51</f>
        <v>D5</v>
      </c>
      <c r="T51" s="53">
        <f t="shared" ref="T51" si="234">AVERAGE(H50:H51)*1000</f>
        <v>40.529531568228116</v>
      </c>
      <c r="U51" s="53">
        <f t="shared" ref="U51" si="235">STDEV(H50:H51)*1000</f>
        <v>1.4785396375115853</v>
      </c>
      <c r="V51" s="53">
        <f t="shared" ref="V51" si="236">AVERAGE(J50:J51)*1000</f>
        <v>187.2755259107235</v>
      </c>
      <c r="W51" s="53">
        <f t="shared" ref="W51" si="237">STDEV(J50:J51)*1000</f>
        <v>5.5146347224399914</v>
      </c>
      <c r="X51" s="53">
        <f t="shared" ref="X51" si="238">AVERAGE(L50:L51)*1000</f>
        <v>402.49763878686116</v>
      </c>
      <c r="Y51" s="53">
        <f t="shared" ref="Y51" si="239">STDEV(L50:L51)*1000</f>
        <v>13.193785884664521</v>
      </c>
      <c r="Z51" s="53">
        <f t="shared" ref="Z51" si="240">AVERAGE(N50:N51)*1000</f>
        <v>783.8023679417123</v>
      </c>
      <c r="AA51" s="53">
        <f t="shared" ref="AA51" si="241">STDEV(N50:N51)*1000</f>
        <v>32.524979948840297</v>
      </c>
    </row>
    <row r="52" spans="1:27">
      <c r="A52" s="6" t="s">
        <v>112</v>
      </c>
      <c r="B52" s="7" t="s">
        <v>113</v>
      </c>
      <c r="C52" s="7"/>
      <c r="D52" s="8">
        <v>42088</v>
      </c>
      <c r="E52" s="7" t="s">
        <v>9</v>
      </c>
      <c r="F52" s="8">
        <v>42088</v>
      </c>
      <c r="G52" s="8">
        <v>42103</v>
      </c>
      <c r="H52" s="10">
        <v>3.3781398506449435E-2</v>
      </c>
      <c r="I52" s="12" t="s">
        <v>174</v>
      </c>
      <c r="J52" s="14">
        <v>0.69676757311441773</v>
      </c>
      <c r="K52" s="16" t="s">
        <v>176</v>
      </c>
      <c r="L52" s="18">
        <v>0.15207262042187009</v>
      </c>
      <c r="M52" s="20" t="s">
        <v>176</v>
      </c>
      <c r="N52" s="22">
        <v>1.2758583788706741</v>
      </c>
      <c r="O52" s="24" t="s">
        <v>176</v>
      </c>
      <c r="P52" s="51"/>
      <c r="Q52" s="51"/>
      <c r="T52" s="53"/>
      <c r="U52" s="53"/>
      <c r="V52" s="53"/>
      <c r="W52" s="53"/>
      <c r="X52" s="53"/>
      <c r="Y52" s="53"/>
      <c r="Z52" s="53"/>
      <c r="AA52" s="53"/>
    </row>
    <row r="53" spans="1:27">
      <c r="A53" s="6" t="s">
        <v>122</v>
      </c>
      <c r="B53" s="7" t="s">
        <v>123</v>
      </c>
      <c r="C53" s="7"/>
      <c r="D53" s="8">
        <v>42088</v>
      </c>
      <c r="E53" s="7" t="s">
        <v>9</v>
      </c>
      <c r="F53" s="8">
        <v>42088</v>
      </c>
      <c r="G53" s="8">
        <v>42103</v>
      </c>
      <c r="H53" s="10">
        <v>3.6632722335370002E-2</v>
      </c>
      <c r="I53" s="12" t="s">
        <v>174</v>
      </c>
      <c r="J53" s="14">
        <v>0.76921498204207295</v>
      </c>
      <c r="K53" s="16" t="s">
        <v>176</v>
      </c>
      <c r="L53" s="18">
        <v>0.16676461328575926</v>
      </c>
      <c r="M53" s="20" t="s">
        <v>176</v>
      </c>
      <c r="N53" s="22">
        <v>1.1631124772313297</v>
      </c>
      <c r="O53" s="24" t="s">
        <v>176</v>
      </c>
      <c r="P53" s="51"/>
      <c r="Q53" s="51" t="s">
        <v>345</v>
      </c>
      <c r="R53" s="25">
        <f t="shared" ref="R53" si="242">D53</f>
        <v>42088</v>
      </c>
      <c r="S53" t="str">
        <f t="shared" ref="S53" si="243">E53</f>
        <v>D1</v>
      </c>
      <c r="T53" s="53">
        <f t="shared" ref="T53" si="244">AVERAGE(H52:H53)*1000</f>
        <v>35.20706042090972</v>
      </c>
      <c r="U53" s="53">
        <f t="shared" ref="U53" si="245">STDEV(H52:H53)*1000</f>
        <v>2.0161904147885239</v>
      </c>
      <c r="V53" s="53">
        <f t="shared" ref="V53" si="246">AVERAGE(J52:J53)*1000</f>
        <v>732.99127757824533</v>
      </c>
      <c r="W53" s="53">
        <f t="shared" ref="W53" si="247">STDEV(J52:J53)*1000</f>
        <v>51.228054132139832</v>
      </c>
      <c r="X53" s="53">
        <f t="shared" ref="X53" si="248">AVERAGE(L52:L53)*1000</f>
        <v>159.41861685381468</v>
      </c>
      <c r="Y53" s="53">
        <f t="shared" ref="Y53" si="249">STDEV(L52:L53)*1000</f>
        <v>10.388807783200397</v>
      </c>
      <c r="Z53" s="53">
        <f t="shared" ref="Z53" si="250">AVERAGE(N52:N53)*1000</f>
        <v>1219.4854280510019</v>
      </c>
      <c r="AA53" s="53">
        <f t="shared" ref="AA53" si="251">STDEV(N52:N53)*1000</f>
        <v>79.723391600171908</v>
      </c>
    </row>
    <row r="54" spans="1:27">
      <c r="A54" s="6" t="s">
        <v>114</v>
      </c>
      <c r="B54" s="7" t="s">
        <v>115</v>
      </c>
      <c r="C54" s="7"/>
      <c r="D54" s="8">
        <v>42088</v>
      </c>
      <c r="E54" s="7" t="s">
        <v>12</v>
      </c>
      <c r="F54" s="8">
        <v>42088</v>
      </c>
      <c r="G54" s="8">
        <v>42103</v>
      </c>
      <c r="H54" s="10">
        <v>5.0414120841819426E-2</v>
      </c>
      <c r="I54" s="12" t="s">
        <v>174</v>
      </c>
      <c r="J54" s="14">
        <v>0.62144689584402268</v>
      </c>
      <c r="K54" s="16" t="s">
        <v>176</v>
      </c>
      <c r="L54" s="18">
        <v>0.22861790324273271</v>
      </c>
      <c r="M54" s="20" t="s">
        <v>176</v>
      </c>
      <c r="N54" s="22">
        <v>1.0933993624772316</v>
      </c>
      <c r="O54" s="24" t="s">
        <v>176</v>
      </c>
      <c r="P54" s="51"/>
      <c r="Q54" s="51"/>
      <c r="T54" s="53"/>
      <c r="U54" s="53"/>
      <c r="V54" s="53"/>
      <c r="W54" s="53"/>
      <c r="X54" s="53"/>
      <c r="Y54" s="53"/>
      <c r="Z54" s="53"/>
      <c r="AA54" s="53"/>
    </row>
    <row r="55" spans="1:27">
      <c r="A55" s="6" t="s">
        <v>124</v>
      </c>
      <c r="B55" s="7" t="s">
        <v>125</v>
      </c>
      <c r="C55" s="7"/>
      <c r="D55" s="8">
        <v>42088</v>
      </c>
      <c r="E55" s="7" t="s">
        <v>12</v>
      </c>
      <c r="F55" s="8">
        <v>42088</v>
      </c>
      <c r="G55" s="8">
        <v>42103</v>
      </c>
      <c r="H55" s="10">
        <v>4.8893414799728453E-2</v>
      </c>
      <c r="I55" s="12" t="s">
        <v>174</v>
      </c>
      <c r="J55" s="14">
        <v>0.5670600307850181</v>
      </c>
      <c r="K55" s="16" t="s">
        <v>176</v>
      </c>
      <c r="L55" s="18">
        <v>0.20672683387553784</v>
      </c>
      <c r="M55" s="20" t="s">
        <v>176</v>
      </c>
      <c r="N55" s="22">
        <v>1.0473064663023681</v>
      </c>
      <c r="O55" s="24" t="s">
        <v>176</v>
      </c>
      <c r="P55" s="51"/>
      <c r="Q55" s="51" t="s">
        <v>345</v>
      </c>
      <c r="R55" s="25">
        <f t="shared" ref="R55" si="252">D55</f>
        <v>42088</v>
      </c>
      <c r="S55" t="str">
        <f t="shared" ref="S55" si="253">E55</f>
        <v>D2</v>
      </c>
      <c r="T55" s="53">
        <f t="shared" ref="T55" si="254">AVERAGE(H54:H55)*1000</f>
        <v>49.653767820773936</v>
      </c>
      <c r="U55" s="53">
        <f t="shared" ref="U55" si="255">STDEV(H54:H55)*1000</f>
        <v>1.0753015545538824</v>
      </c>
      <c r="V55" s="53">
        <f t="shared" ref="V55" si="256">AVERAGE(J54:J55)*1000</f>
        <v>594.25346331452045</v>
      </c>
      <c r="W55" s="53">
        <f t="shared" ref="W55" si="257">STDEV(J54:J55)*1000</f>
        <v>38.457321090699843</v>
      </c>
      <c r="X55" s="53">
        <f t="shared" ref="X55" si="258">AVERAGE(L54:L55)*1000</f>
        <v>217.67236855913526</v>
      </c>
      <c r="Y55" s="53">
        <f t="shared" ref="Y55" si="259">STDEV(L54:L55)*1000</f>
        <v>15.479323596968598</v>
      </c>
      <c r="Z55" s="53">
        <f t="shared" ref="Z55" si="260">AVERAGE(N54:N55)*1000</f>
        <v>1070.3529143897999</v>
      </c>
      <c r="AA55" s="53">
        <f t="shared" ref="AA55" si="261">STDEV(N54:N55)*1000</f>
        <v>32.592599449773417</v>
      </c>
    </row>
    <row r="56" spans="1:27">
      <c r="A56" s="6" t="s">
        <v>116</v>
      </c>
      <c r="B56" s="7" t="s">
        <v>117</v>
      </c>
      <c r="C56" s="7"/>
      <c r="D56" s="8">
        <v>42088</v>
      </c>
      <c r="E56" s="7" t="s">
        <v>15</v>
      </c>
      <c r="F56" s="8">
        <v>42088</v>
      </c>
      <c r="G56" s="8">
        <v>42103</v>
      </c>
      <c r="H56" s="10">
        <v>4.0434487440597432E-2</v>
      </c>
      <c r="I56" s="12" t="s">
        <v>174</v>
      </c>
      <c r="J56" s="14">
        <v>0.30764494612621857</v>
      </c>
      <c r="K56" s="16" t="s">
        <v>176</v>
      </c>
      <c r="L56" s="18">
        <v>0.31912057928429011</v>
      </c>
      <c r="M56" s="20" t="s">
        <v>176</v>
      </c>
      <c r="N56" s="22">
        <v>0.83921903460837899</v>
      </c>
      <c r="O56" s="24" t="s">
        <v>176</v>
      </c>
      <c r="P56" s="51"/>
      <c r="Q56" s="51"/>
      <c r="T56" s="53"/>
      <c r="U56" s="53"/>
      <c r="V56" s="53"/>
      <c r="W56" s="53"/>
      <c r="X56" s="53"/>
      <c r="Y56" s="53"/>
      <c r="Z56" s="53"/>
      <c r="AA56" s="53"/>
    </row>
    <row r="57" spans="1:27">
      <c r="A57" s="6" t="s">
        <v>126</v>
      </c>
      <c r="B57" s="7" t="s">
        <v>127</v>
      </c>
      <c r="C57" s="7"/>
      <c r="D57" s="8">
        <v>42088</v>
      </c>
      <c r="E57" s="7" t="s">
        <v>15</v>
      </c>
      <c r="F57" s="8">
        <v>42088</v>
      </c>
      <c r="G57" s="8">
        <v>42103</v>
      </c>
      <c r="H57" s="10">
        <v>3.9198913781398517E-2</v>
      </c>
      <c r="I57" s="12" t="s">
        <v>174</v>
      </c>
      <c r="J57" s="14">
        <v>0.28219599794766548</v>
      </c>
      <c r="K57" s="16" t="s">
        <v>176</v>
      </c>
      <c r="L57" s="18">
        <v>0.28731241473397001</v>
      </c>
      <c r="M57" s="20" t="s">
        <v>176</v>
      </c>
      <c r="N57" s="22">
        <v>0.85145947176684889</v>
      </c>
      <c r="O57" s="24" t="s">
        <v>176</v>
      </c>
      <c r="P57" s="51"/>
      <c r="Q57" s="51" t="s">
        <v>345</v>
      </c>
      <c r="R57" s="25">
        <f t="shared" ref="R57" si="262">D57</f>
        <v>42088</v>
      </c>
      <c r="S57" t="str">
        <f t="shared" ref="S57" si="263">E57</f>
        <v>D3</v>
      </c>
      <c r="T57" s="53">
        <f t="shared" ref="T57" si="264">AVERAGE(H56:H57)*1000</f>
        <v>39.81670061099797</v>
      </c>
      <c r="U57" s="53">
        <f t="shared" ref="U57" si="265">STDEV(H56:H57)*1000</f>
        <v>0.87368251307502864</v>
      </c>
      <c r="V57" s="53">
        <f t="shared" ref="V57" si="266">AVERAGE(J56:J57)*1000</f>
        <v>294.92047203694204</v>
      </c>
      <c r="W57" s="53">
        <f t="shared" ref="W57" si="267">STDEV(J56:J57)*1000</f>
        <v>17.995123831119926</v>
      </c>
      <c r="X57" s="53">
        <f t="shared" ref="X57" si="268">AVERAGE(L56:L57)*1000</f>
        <v>303.21649700913008</v>
      </c>
      <c r="Y57" s="53">
        <f t="shared" ref="Y57" si="269">STDEV(L56:L57)*1000</f>
        <v>22.49176885062889</v>
      </c>
      <c r="Z57" s="53">
        <f t="shared" ref="Z57" si="270">AVERAGE(N56:N57)*1000</f>
        <v>845.33925318761396</v>
      </c>
      <c r="AA57" s="53">
        <f t="shared" ref="AA57" si="271">STDEV(N56:N57)*1000</f>
        <v>8.6552961194418589</v>
      </c>
    </row>
    <row r="58" spans="1:27">
      <c r="A58" s="6" t="s">
        <v>118</v>
      </c>
      <c r="B58" s="7" t="s">
        <v>119</v>
      </c>
      <c r="C58" s="7"/>
      <c r="D58" s="8">
        <v>42088</v>
      </c>
      <c r="E58" s="7" t="s">
        <v>18</v>
      </c>
      <c r="F58" s="8">
        <v>42088</v>
      </c>
      <c r="G58" s="8">
        <v>42103</v>
      </c>
      <c r="H58" s="10">
        <v>3.8248472505091655E-2</v>
      </c>
      <c r="I58" s="12" t="s">
        <v>174</v>
      </c>
      <c r="J58" s="14">
        <v>0.29009748589020012</v>
      </c>
      <c r="K58" s="16" t="s">
        <v>176</v>
      </c>
      <c r="L58" s="18">
        <v>0.35922971980270757</v>
      </c>
      <c r="M58" s="20" t="s">
        <v>176</v>
      </c>
      <c r="N58" s="22">
        <v>0.88406876138433521</v>
      </c>
      <c r="O58" s="24" t="s">
        <v>176</v>
      </c>
      <c r="P58" s="51"/>
      <c r="Q58" s="51"/>
      <c r="T58" s="53"/>
      <c r="U58" s="53"/>
      <c r="V58" s="53"/>
      <c r="W58" s="53"/>
      <c r="X58" s="53"/>
      <c r="Y58" s="53"/>
      <c r="Z58" s="53"/>
      <c r="AA58" s="53"/>
    </row>
    <row r="59" spans="1:27">
      <c r="A59" s="6" t="s">
        <v>128</v>
      </c>
      <c r="B59" s="7" t="s">
        <v>129</v>
      </c>
      <c r="C59" s="7"/>
      <c r="D59" s="8">
        <v>42088</v>
      </c>
      <c r="E59" s="7" t="s">
        <v>18</v>
      </c>
      <c r="F59" s="8">
        <v>42088</v>
      </c>
      <c r="G59" s="8">
        <v>42103</v>
      </c>
      <c r="H59" s="10">
        <v>4.0624575695858804E-2</v>
      </c>
      <c r="I59" s="12" t="s">
        <v>174</v>
      </c>
      <c r="J59" s="14">
        <v>0.29676757311441765</v>
      </c>
      <c r="K59" s="16" t="s">
        <v>176</v>
      </c>
      <c r="L59" s="18">
        <v>0.30398782663448426</v>
      </c>
      <c r="M59" s="20" t="s">
        <v>176</v>
      </c>
      <c r="N59" s="22">
        <v>0.82659608378870675</v>
      </c>
      <c r="O59" s="24" t="s">
        <v>176</v>
      </c>
      <c r="P59" s="51"/>
      <c r="Q59" s="51" t="s">
        <v>345</v>
      </c>
      <c r="R59" s="25">
        <f t="shared" ref="R59" si="272">D59</f>
        <v>42088</v>
      </c>
      <c r="S59" t="str">
        <f t="shared" ref="S59" si="273">E59</f>
        <v>D4</v>
      </c>
      <c r="T59" s="53">
        <f t="shared" ref="T59" si="274">AVERAGE(H58:H59)*1000</f>
        <v>39.436524100475225</v>
      </c>
      <c r="U59" s="53">
        <f t="shared" ref="U59" si="275">STDEV(H58:H59)*1000</f>
        <v>1.6801586789904444</v>
      </c>
      <c r="V59" s="53">
        <f t="shared" ref="V59" si="276">AVERAGE(J58:J59)*1000</f>
        <v>293.43252950230891</v>
      </c>
      <c r="W59" s="53">
        <f t="shared" ref="W59" si="277">STDEV(J58:J59)*1000</f>
        <v>4.7164639073499677</v>
      </c>
      <c r="X59" s="53">
        <f t="shared" ref="X59" si="278">AVERAGE(L58:L59)*1000</f>
        <v>331.60877321859596</v>
      </c>
      <c r="Y59" s="53">
        <f t="shared" ref="Y59" si="279">STDEV(L58:L59)*1000</f>
        <v>39.061917264833511</v>
      </c>
      <c r="Z59" s="53">
        <f t="shared" ref="Z59" si="280">AVERAGE(N58:N59)*1000</f>
        <v>855.33242258652103</v>
      </c>
      <c r="AA59" s="53">
        <f t="shared" ref="AA59" si="281">STDEV(N58:N59)*1000</f>
        <v>40.639320060817049</v>
      </c>
    </row>
    <row r="60" spans="1:27">
      <c r="A60" s="6" t="s">
        <v>120</v>
      </c>
      <c r="B60" s="7" t="s">
        <v>121</v>
      </c>
      <c r="C60" s="7"/>
      <c r="D60" s="8">
        <v>42088</v>
      </c>
      <c r="E60" s="7" t="s">
        <v>29</v>
      </c>
      <c r="F60" s="8">
        <v>42088</v>
      </c>
      <c r="G60" s="8">
        <v>42103</v>
      </c>
      <c r="H60" s="10">
        <v>4.6897488119484056E-2</v>
      </c>
      <c r="I60" s="12" t="s">
        <v>174</v>
      </c>
      <c r="J60" s="14">
        <v>0.19004617752693692</v>
      </c>
      <c r="K60" s="16" t="s">
        <v>176</v>
      </c>
      <c r="L60" s="18">
        <v>0.37193829362997166</v>
      </c>
      <c r="M60" s="20" t="s">
        <v>176</v>
      </c>
      <c r="N60" s="22">
        <v>0.91906876138433513</v>
      </c>
      <c r="O60" s="24" t="s">
        <v>176</v>
      </c>
      <c r="P60" s="51"/>
      <c r="Q60" s="51"/>
      <c r="T60" s="53"/>
      <c r="U60" s="53"/>
      <c r="V60" s="53"/>
      <c r="W60" s="53"/>
      <c r="X60" s="53"/>
      <c r="Y60" s="53"/>
      <c r="Z60" s="53"/>
      <c r="AA60" s="53"/>
    </row>
    <row r="61" spans="1:27">
      <c r="A61" s="6" t="s">
        <v>130</v>
      </c>
      <c r="B61" s="7" t="s">
        <v>131</v>
      </c>
      <c r="C61" s="7"/>
      <c r="D61" s="8">
        <v>42088</v>
      </c>
      <c r="E61" s="7" t="s">
        <v>29</v>
      </c>
      <c r="F61" s="8">
        <v>42088</v>
      </c>
      <c r="G61" s="8">
        <v>42103</v>
      </c>
      <c r="H61" s="10">
        <v>4.4616429056347592E-2</v>
      </c>
      <c r="I61" s="12" t="s">
        <v>174</v>
      </c>
      <c r="J61" s="14">
        <v>0.19117496151872759</v>
      </c>
      <c r="K61" s="16" t="s">
        <v>176</v>
      </c>
      <c r="L61" s="18">
        <v>0.3597439395529437</v>
      </c>
      <c r="M61" s="20" t="s">
        <v>176</v>
      </c>
      <c r="N61" s="22">
        <v>0.77275728597449922</v>
      </c>
      <c r="O61" s="24" t="s">
        <v>176</v>
      </c>
      <c r="P61" s="51"/>
      <c r="Q61" s="51" t="s">
        <v>345</v>
      </c>
      <c r="R61" s="25">
        <f t="shared" ref="R61" si="282">D61</f>
        <v>42088</v>
      </c>
      <c r="S61" t="str">
        <f t="shared" ref="S61" si="283">E61</f>
        <v>D5</v>
      </c>
      <c r="T61" s="53">
        <f t="shared" ref="T61" si="284">AVERAGE(H60:H61)*1000</f>
        <v>45.756958587915825</v>
      </c>
      <c r="U61" s="53">
        <f t="shared" ref="U61" si="285">STDEV(H60:H61)*1000</f>
        <v>1.6129523318308263</v>
      </c>
      <c r="V61" s="53">
        <f t="shared" ref="V61" si="286">AVERAGE(J60:J61)*1000</f>
        <v>190.61056952283226</v>
      </c>
      <c r="W61" s="53">
        <f t="shared" ref="W61" si="287">STDEV(J60:J61)*1000</f>
        <v>0.79817081509000409</v>
      </c>
      <c r="X61" s="53">
        <f t="shared" ref="X61" si="288">AVERAGE(L60:L61)*1000</f>
        <v>365.84111659145771</v>
      </c>
      <c r="Y61" s="53">
        <f t="shared" ref="Y61" si="289">STDEV(L60:L61)*1000</f>
        <v>8.6227104600562914</v>
      </c>
      <c r="Z61" s="53">
        <f t="shared" ref="Z61" si="290">AVERAGE(N60:N61)*1000</f>
        <v>845.91302367941728</v>
      </c>
      <c r="AA61" s="53">
        <f t="shared" ref="AA61" si="291">STDEV(N60:N61)*1000</f>
        <v>103.45783642770377</v>
      </c>
    </row>
    <row r="62" spans="1:27">
      <c r="A62" s="6" t="s">
        <v>132</v>
      </c>
      <c r="B62" s="7" t="s">
        <v>133</v>
      </c>
      <c r="C62" s="7"/>
      <c r="D62" s="8">
        <v>42090</v>
      </c>
      <c r="E62" s="7" t="s">
        <v>9</v>
      </c>
      <c r="F62" s="8">
        <v>42090</v>
      </c>
      <c r="G62" s="8">
        <v>42103</v>
      </c>
      <c r="H62" s="10">
        <v>7.4484066578494254E-2</v>
      </c>
      <c r="I62" s="12" t="s">
        <v>174</v>
      </c>
      <c r="J62" s="14">
        <v>0.23729754743174455</v>
      </c>
      <c r="K62" s="16" t="s">
        <v>176</v>
      </c>
      <c r="L62" s="18">
        <v>8.6741523068371337E-2</v>
      </c>
      <c r="M62" s="20" t="s">
        <v>176</v>
      </c>
      <c r="N62" s="22">
        <v>1.1404570970328791</v>
      </c>
      <c r="O62" s="24" t="s">
        <v>176</v>
      </c>
      <c r="P62" s="51"/>
      <c r="Q62" s="51"/>
      <c r="T62" s="53"/>
      <c r="U62" s="53"/>
      <c r="V62" s="53"/>
      <c r="W62" s="53"/>
      <c r="X62" s="53"/>
      <c r="Y62" s="53"/>
      <c r="Z62" s="53"/>
      <c r="AA62" s="53"/>
    </row>
    <row r="63" spans="1:27">
      <c r="A63" s="6" t="s">
        <v>142</v>
      </c>
      <c r="B63" s="7" t="s">
        <v>143</v>
      </c>
      <c r="C63" s="7"/>
      <c r="D63" s="8">
        <v>42090</v>
      </c>
      <c r="E63" s="7" t="s">
        <v>9</v>
      </c>
      <c r="F63" s="8">
        <v>42090</v>
      </c>
      <c r="G63" s="8">
        <v>42103</v>
      </c>
      <c r="H63" s="10">
        <v>7.5156589224665005E-2</v>
      </c>
      <c r="I63" s="12" t="s">
        <v>174</v>
      </c>
      <c r="J63" s="14">
        <v>0.22477248187567483</v>
      </c>
      <c r="K63" s="16" t="s">
        <v>176</v>
      </c>
      <c r="L63" s="18">
        <v>8.0578098943857715E-2</v>
      </c>
      <c r="M63" s="20" t="s">
        <v>176</v>
      </c>
      <c r="N63" s="22">
        <v>1.0898422881582466</v>
      </c>
      <c r="O63" s="24" t="s">
        <v>176</v>
      </c>
      <c r="P63" s="51"/>
      <c r="Q63" s="51" t="s">
        <v>345</v>
      </c>
      <c r="R63" s="25">
        <f t="shared" ref="R63" si="292">D63</f>
        <v>42090</v>
      </c>
      <c r="S63" t="str">
        <f t="shared" ref="S63" si="293">E63</f>
        <v>D1</v>
      </c>
      <c r="T63" s="53">
        <f t="shared" ref="T63" si="294">AVERAGE(H62:H63)*1000</f>
        <v>74.820327901579631</v>
      </c>
      <c r="U63" s="53">
        <f t="shared" ref="U63" si="295">STDEV(H62:H63)*1000</f>
        <v>0.47554532360885893</v>
      </c>
      <c r="V63" s="53">
        <f t="shared" ref="V63" si="296">AVERAGE(J62:J63)*1000</f>
        <v>231.03501465370968</v>
      </c>
      <c r="W63" s="53">
        <f t="shared" ref="W63" si="297">STDEV(J62:J63)*1000</f>
        <v>8.8565587895029552</v>
      </c>
      <c r="X63" s="53">
        <f t="shared" ref="X63" si="298">AVERAGE(L62:L63)*1000</f>
        <v>83.659811006114523</v>
      </c>
      <c r="Y63" s="53">
        <f t="shared" ref="Y63" si="299">STDEV(L62:L63)*1000</f>
        <v>4.3581989937723415</v>
      </c>
      <c r="Z63" s="53">
        <f t="shared" ref="Z63" si="300">AVERAGE(N62:N63)*1000</f>
        <v>1115.1496925955628</v>
      </c>
      <c r="AA63" s="53">
        <f t="shared" ref="AA63" si="301">STDEV(N62:N63)*1000</f>
        <v>35.790074583713718</v>
      </c>
    </row>
    <row r="64" spans="1:27">
      <c r="A64" s="6" t="s">
        <v>134</v>
      </c>
      <c r="B64" s="7" t="s">
        <v>135</v>
      </c>
      <c r="C64" s="7"/>
      <c r="D64" s="8">
        <v>42090</v>
      </c>
      <c r="E64" s="7" t="s">
        <v>12</v>
      </c>
      <c r="F64" s="8">
        <v>42090</v>
      </c>
      <c r="G64" s="8">
        <v>42103</v>
      </c>
      <c r="H64" s="10">
        <v>7.4195842587278238E-2</v>
      </c>
      <c r="I64" s="12" t="s">
        <v>174</v>
      </c>
      <c r="J64" s="14">
        <v>7.7387012185716489E-2</v>
      </c>
      <c r="K64" s="16" t="s">
        <v>176</v>
      </c>
      <c r="L64" s="18">
        <v>1.9037242912729298E-2</v>
      </c>
      <c r="M64" s="20" t="s">
        <v>176</v>
      </c>
      <c r="N64" s="22">
        <v>1.1079925153702221</v>
      </c>
      <c r="O64" s="24" t="s">
        <v>176</v>
      </c>
      <c r="P64" s="51"/>
      <c r="Q64" s="51"/>
      <c r="T64" s="53"/>
      <c r="U64" s="53"/>
      <c r="V64" s="53"/>
      <c r="W64" s="53"/>
      <c r="X64" s="53"/>
      <c r="Y64" s="53"/>
      <c r="Z64" s="53"/>
      <c r="AA64" s="53"/>
    </row>
    <row r="65" spans="1:27">
      <c r="A65" s="6" t="s">
        <v>144</v>
      </c>
      <c r="B65" s="7" t="s">
        <v>145</v>
      </c>
      <c r="C65" s="7"/>
      <c r="D65" s="8">
        <v>42090</v>
      </c>
      <c r="E65" s="7" t="s">
        <v>12</v>
      </c>
      <c r="F65" s="8">
        <v>42090</v>
      </c>
      <c r="G65" s="8">
        <v>42103</v>
      </c>
      <c r="H65" s="10">
        <v>7.3619394604846164E-2</v>
      </c>
      <c r="I65" s="12" t="s">
        <v>174</v>
      </c>
      <c r="J65" s="14">
        <v>8.559308961900354E-2</v>
      </c>
      <c r="K65" s="16" t="s">
        <v>176</v>
      </c>
      <c r="L65" s="18">
        <v>2.0157865480822684E-2</v>
      </c>
      <c r="M65" s="20" t="s">
        <v>176</v>
      </c>
      <c r="N65" s="22">
        <v>1.0887195936915266</v>
      </c>
      <c r="O65" s="24" t="s">
        <v>176</v>
      </c>
      <c r="P65" s="51"/>
      <c r="Q65" s="51" t="s">
        <v>345</v>
      </c>
      <c r="R65" s="25">
        <f t="shared" ref="R65" si="302">D65</f>
        <v>42090</v>
      </c>
      <c r="S65" t="str">
        <f t="shared" ref="S65" si="303">E65</f>
        <v>D2</v>
      </c>
      <c r="T65" s="53">
        <f t="shared" ref="T65" si="304">AVERAGE(H64:H65)*1000</f>
        <v>73.907618596062207</v>
      </c>
      <c r="U65" s="53">
        <f t="shared" ref="U65" si="305">STDEV(H64:H65)*1000</f>
        <v>0.40761027737902328</v>
      </c>
      <c r="V65" s="53">
        <f t="shared" ref="V65" si="306">AVERAGE(J64:J65)*1000</f>
        <v>81.490050902360011</v>
      </c>
      <c r="W65" s="53">
        <f t="shared" ref="W65" si="307">STDEV(J64:J65)*1000</f>
        <v>5.802573000019172</v>
      </c>
      <c r="X65" s="53">
        <f t="shared" ref="X65" si="308">AVERAGE(L64:L65)*1000</f>
        <v>19.597554196775992</v>
      </c>
      <c r="Y65" s="53">
        <f t="shared" ref="Y65" si="309">STDEV(L64:L65)*1000</f>
        <v>0.79239981704951723</v>
      </c>
      <c r="Z65" s="53">
        <f t="shared" ref="Z65" si="310">AVERAGE(N64:N65)*1000</f>
        <v>1098.3560545308744</v>
      </c>
      <c r="AA65" s="53">
        <f t="shared" ref="AA65" si="311">STDEV(N64:N65)*1000</f>
        <v>13.628013612282837</v>
      </c>
    </row>
    <row r="66" spans="1:27">
      <c r="A66" s="6" t="s">
        <v>136</v>
      </c>
      <c r="B66" s="7" t="s">
        <v>137</v>
      </c>
      <c r="C66" s="7"/>
      <c r="D66" s="8">
        <v>42090</v>
      </c>
      <c r="E66" s="7" t="s">
        <v>15</v>
      </c>
      <c r="F66" s="8">
        <v>42090</v>
      </c>
      <c r="G66" s="8">
        <v>42103</v>
      </c>
      <c r="H66" s="10">
        <v>4.0185411623786596E-2</v>
      </c>
      <c r="I66" s="12" t="s">
        <v>174</v>
      </c>
      <c r="J66" s="14">
        <v>8.6024988431281799E-2</v>
      </c>
      <c r="K66" s="16" t="s">
        <v>176</v>
      </c>
      <c r="L66" s="18">
        <v>4.4998332406892723E-2</v>
      </c>
      <c r="M66" s="20" t="s">
        <v>176</v>
      </c>
      <c r="N66" s="22">
        <v>0.88448275862068992</v>
      </c>
      <c r="O66" s="24" t="s">
        <v>176</v>
      </c>
      <c r="P66" s="51"/>
      <c r="Q66" s="51"/>
      <c r="T66" s="53"/>
      <c r="U66" s="53"/>
      <c r="V66" s="53"/>
      <c r="W66" s="53"/>
      <c r="X66" s="53"/>
      <c r="Y66" s="53"/>
      <c r="Z66" s="53"/>
      <c r="AA66" s="53"/>
    </row>
    <row r="67" spans="1:27">
      <c r="A67" s="6" t="s">
        <v>146</v>
      </c>
      <c r="B67" s="7" t="s">
        <v>147</v>
      </c>
      <c r="C67" s="7"/>
      <c r="D67" s="8">
        <v>42090</v>
      </c>
      <c r="E67" s="7" t="s">
        <v>15</v>
      </c>
      <c r="F67" s="8">
        <v>42090</v>
      </c>
      <c r="G67" s="8">
        <v>42103</v>
      </c>
      <c r="H67" s="10">
        <v>4.2106904898560137E-2</v>
      </c>
      <c r="I67" s="12" t="s">
        <v>174</v>
      </c>
      <c r="J67" s="14">
        <v>0.36373592472620703</v>
      </c>
      <c r="K67" s="16" t="s">
        <v>176</v>
      </c>
      <c r="L67" s="18">
        <v>0.33318510283490832</v>
      </c>
      <c r="M67" s="20" t="s">
        <v>176</v>
      </c>
      <c r="N67" s="22">
        <v>0.84238171611868506</v>
      </c>
      <c r="O67" s="24" t="s">
        <v>176</v>
      </c>
      <c r="P67" s="51"/>
      <c r="Q67" s="51" t="s">
        <v>345</v>
      </c>
      <c r="R67" s="25">
        <f t="shared" ref="R67" si="312">D67</f>
        <v>42090</v>
      </c>
      <c r="S67" t="str">
        <f t="shared" ref="S67" si="313">E67</f>
        <v>D3</v>
      </c>
      <c r="T67" s="53">
        <f t="shared" ref="T67" si="314">AVERAGE(H66:H67)*1000</f>
        <v>41.146158261173362</v>
      </c>
      <c r="U67" s="53">
        <f t="shared" ref="U67" si="315">STDEV(H66:H67)*1000</f>
        <v>1.3587009245967165</v>
      </c>
      <c r="V67" s="53">
        <f t="shared" ref="V67" si="316">AVERAGE(J66:J67)*1000</f>
        <v>224.88045657874443</v>
      </c>
      <c r="W67" s="53">
        <f t="shared" ref="W67" si="317">STDEV(J66:J67)*1000</f>
        <v>196.37128626380695</v>
      </c>
      <c r="X67" s="53">
        <f t="shared" ref="X67" si="318">AVERAGE(L66:L67)*1000</f>
        <v>189.09171762090051</v>
      </c>
      <c r="Y67" s="53">
        <f t="shared" ref="Y67" si="319">STDEV(L66:L67)*1000</f>
        <v>203.77881961790061</v>
      </c>
      <c r="Z67" s="53">
        <f t="shared" ref="Z67" si="320">AVERAGE(N66:N67)*1000</f>
        <v>863.43223736968741</v>
      </c>
      <c r="AA67" s="53">
        <f t="shared" ref="AA67" si="321">STDEV(N66:N67)*1000</f>
        <v>29.769932648190686</v>
      </c>
    </row>
    <row r="68" spans="1:27">
      <c r="A68" s="6" t="s">
        <v>138</v>
      </c>
      <c r="B68" s="7" t="s">
        <v>139</v>
      </c>
      <c r="C68" s="7"/>
      <c r="D68" s="8">
        <v>42090</v>
      </c>
      <c r="E68" s="7" t="s">
        <v>18</v>
      </c>
      <c r="F68" s="8">
        <v>42090</v>
      </c>
      <c r="G68" s="8">
        <v>42103</v>
      </c>
      <c r="H68" s="10">
        <v>4.3355875527162933E-2</v>
      </c>
      <c r="I68" s="12" t="s">
        <v>174</v>
      </c>
      <c r="J68" s="14">
        <v>8.6456887243560085E-2</v>
      </c>
      <c r="K68" s="16" t="s">
        <v>176</v>
      </c>
      <c r="L68" s="18">
        <v>0.14249249583101722</v>
      </c>
      <c r="M68" s="20" t="s">
        <v>176</v>
      </c>
      <c r="N68" s="22">
        <v>0.83948142207965804</v>
      </c>
      <c r="O68" s="24" t="s">
        <v>176</v>
      </c>
      <c r="P68" s="51"/>
      <c r="Q68" s="51"/>
      <c r="T68" s="53"/>
      <c r="U68" s="53"/>
      <c r="V68" s="53"/>
      <c r="W68" s="53"/>
      <c r="X68" s="53"/>
      <c r="Y68" s="53"/>
      <c r="Z68" s="53"/>
      <c r="AA68" s="53"/>
    </row>
    <row r="69" spans="1:27">
      <c r="A69" s="6" t="s">
        <v>148</v>
      </c>
      <c r="B69" s="7" t="s">
        <v>149</v>
      </c>
      <c r="C69" s="7"/>
      <c r="D69" s="8">
        <v>42090</v>
      </c>
      <c r="E69" s="7" t="s">
        <v>18</v>
      </c>
      <c r="F69" s="8">
        <v>42090</v>
      </c>
      <c r="G69" s="8">
        <v>42103</v>
      </c>
      <c r="H69" s="10">
        <v>4.8447832705312811E-2</v>
      </c>
      <c r="I69" s="12" t="s">
        <v>174</v>
      </c>
      <c r="J69" s="14">
        <v>0.41707542804257292</v>
      </c>
      <c r="K69" s="16" t="s">
        <v>176</v>
      </c>
      <c r="L69" s="18">
        <v>0.26454697053918846</v>
      </c>
      <c r="M69" s="20" t="s">
        <v>176</v>
      </c>
      <c r="N69" s="22">
        <v>0.87147821438118167</v>
      </c>
      <c r="O69" s="24" t="s">
        <v>176</v>
      </c>
      <c r="P69" s="51"/>
      <c r="Q69" s="51" t="s">
        <v>345</v>
      </c>
      <c r="R69" s="25">
        <f t="shared" ref="R69" si="322">D69</f>
        <v>42090</v>
      </c>
      <c r="S69" t="str">
        <f t="shared" ref="S69" si="323">E69</f>
        <v>D4</v>
      </c>
      <c r="T69" s="53">
        <f t="shared" ref="T69" si="324">AVERAGE(H68:H69)*1000</f>
        <v>45.901854116237871</v>
      </c>
      <c r="U69" s="53">
        <f t="shared" ref="U69" si="325">STDEV(H68:H69)*1000</f>
        <v>3.6005574501812956</v>
      </c>
      <c r="V69" s="53">
        <f t="shared" ref="V69" si="326">AVERAGE(J68:J69)*1000</f>
        <v>251.76615764306649</v>
      </c>
      <c r="W69" s="53">
        <f t="shared" ref="W69" si="327">STDEV(J68:J69)*1000</f>
        <v>233.78261218498324</v>
      </c>
      <c r="X69" s="53">
        <f t="shared" ref="X69" si="328">AVERAGE(L68:L69)*1000</f>
        <v>203.51973318510287</v>
      </c>
      <c r="Y69" s="53">
        <f t="shared" ref="Y69" si="329">STDEV(L68:L69)*1000</f>
        <v>86.305546740309708</v>
      </c>
      <c r="Z69" s="53">
        <f t="shared" ref="Z69" si="330">AVERAGE(N68:N69)*1000</f>
        <v>855.47981823041982</v>
      </c>
      <c r="AA69" s="53">
        <f t="shared" ref="AA69" si="331">STDEV(N68:N69)*1000</f>
        <v>22.625148812624882</v>
      </c>
    </row>
    <row r="70" spans="1:27">
      <c r="A70" s="6" t="s">
        <v>140</v>
      </c>
      <c r="B70" s="7" t="s">
        <v>141</v>
      </c>
      <c r="C70" s="7"/>
      <c r="D70" s="8">
        <v>42090</v>
      </c>
      <c r="E70" s="7" t="s">
        <v>29</v>
      </c>
      <c r="F70" s="8">
        <v>42090</v>
      </c>
      <c r="G70" s="8">
        <v>42103</v>
      </c>
      <c r="H70" s="10">
        <v>4.5085219474459121E-2</v>
      </c>
      <c r="I70" s="12" t="s">
        <v>174</v>
      </c>
      <c r="J70" s="14">
        <v>5.2984729291994444E-2</v>
      </c>
      <c r="K70" s="16" t="s">
        <v>176</v>
      </c>
      <c r="L70" s="18">
        <v>8.4687048360200134E-2</v>
      </c>
      <c r="M70" s="20" t="s">
        <v>176</v>
      </c>
      <c r="N70" s="22">
        <v>0.80093557872226695</v>
      </c>
      <c r="O70" s="24" t="s">
        <v>176</v>
      </c>
      <c r="P70" s="51"/>
      <c r="Q70" s="51"/>
      <c r="T70" s="53"/>
      <c r="U70" s="53"/>
      <c r="V70" s="53"/>
      <c r="W70" s="53"/>
      <c r="X70" s="53"/>
      <c r="Y70" s="53"/>
      <c r="Z70" s="53"/>
      <c r="AA70" s="53"/>
    </row>
    <row r="71" spans="1:27">
      <c r="A71" s="6" t="s">
        <v>150</v>
      </c>
      <c r="B71" s="7" t="s">
        <v>151</v>
      </c>
      <c r="C71" s="7"/>
      <c r="D71" s="8">
        <v>42090</v>
      </c>
      <c r="E71" s="7" t="s">
        <v>29</v>
      </c>
      <c r="F71" s="8">
        <v>42090</v>
      </c>
      <c r="G71" s="8">
        <v>42103</v>
      </c>
      <c r="H71" s="10">
        <v>4.114615826117337E-2</v>
      </c>
      <c r="I71" s="12" t="s">
        <v>174</v>
      </c>
      <c r="J71" s="14">
        <v>7.8898658028690408E-2</v>
      </c>
      <c r="K71" s="16" t="s">
        <v>176</v>
      </c>
      <c r="L71" s="18">
        <v>8.8889382990550325E-2</v>
      </c>
      <c r="M71" s="20" t="s">
        <v>176</v>
      </c>
      <c r="N71" s="22">
        <v>0.7995322106388667</v>
      </c>
      <c r="O71" s="24" t="s">
        <v>176</v>
      </c>
      <c r="P71" s="51"/>
      <c r="Q71" s="51" t="s">
        <v>345</v>
      </c>
      <c r="R71" s="25">
        <f t="shared" ref="R71" si="332">D71</f>
        <v>42090</v>
      </c>
      <c r="S71" t="str">
        <f t="shared" ref="S71" si="333">E71</f>
        <v>D5</v>
      </c>
      <c r="T71" s="53">
        <f t="shared" ref="T71" si="334">AVERAGE(H70:H71)*1000</f>
        <v>43.115688867816246</v>
      </c>
      <c r="U71" s="53">
        <f t="shared" ref="U71" si="335">STDEV(H70:H71)*1000</f>
        <v>2.785336895423264</v>
      </c>
      <c r="V71" s="53">
        <f t="shared" ref="V71" si="336">AVERAGE(J70:J71)*1000</f>
        <v>65.941693660342423</v>
      </c>
      <c r="W71" s="53">
        <f t="shared" ref="W71" si="337">STDEV(J70:J71)*1000</f>
        <v>18.323914736902658</v>
      </c>
      <c r="X71" s="53">
        <f t="shared" ref="X71" si="338">AVERAGE(L70:L71)*1000</f>
        <v>86.788215675375227</v>
      </c>
      <c r="Y71" s="53">
        <f t="shared" ref="Y71" si="339">STDEV(L70:L71)*1000</f>
        <v>2.9714993139356833</v>
      </c>
      <c r="Z71" s="53">
        <f t="shared" ref="Z71" si="340">AVERAGE(N70:N71)*1000</f>
        <v>800.23389468056678</v>
      </c>
      <c r="AA71" s="53">
        <f t="shared" ref="AA71" si="341">STDEV(N70:N71)*1000</f>
        <v>0.99233108827308303</v>
      </c>
    </row>
    <row r="72" spans="1:27">
      <c r="A72" s="6" t="s">
        <v>152</v>
      </c>
      <c r="B72" s="7" t="s">
        <v>153</v>
      </c>
      <c r="C72" s="7"/>
      <c r="D72" s="8">
        <v>42100</v>
      </c>
      <c r="E72" s="7" t="s">
        <v>9</v>
      </c>
      <c r="F72" s="8">
        <v>42100</v>
      </c>
      <c r="G72" s="8">
        <v>42103</v>
      </c>
      <c r="H72" s="10">
        <v>7.2178274648766014E-2</v>
      </c>
      <c r="I72" s="12" t="s">
        <v>174</v>
      </c>
      <c r="J72" s="14">
        <v>0.53325620854542655</v>
      </c>
      <c r="K72" s="16" t="s">
        <v>176</v>
      </c>
      <c r="L72" s="18">
        <v>0.23447693162868263</v>
      </c>
      <c r="M72" s="20" t="s">
        <v>176</v>
      </c>
      <c r="N72" s="22">
        <v>1.0689788826516977</v>
      </c>
      <c r="O72" s="24" t="s">
        <v>176</v>
      </c>
      <c r="P72" s="51"/>
      <c r="Q72" s="51"/>
      <c r="T72" s="53"/>
      <c r="U72" s="53"/>
      <c r="V72" s="53"/>
      <c r="W72" s="53"/>
      <c r="X72" s="53"/>
      <c r="Y72" s="53"/>
      <c r="Z72" s="53"/>
      <c r="AA72" s="53"/>
    </row>
    <row r="73" spans="1:27">
      <c r="A73" s="6" t="s">
        <v>162</v>
      </c>
      <c r="B73" s="7" t="s">
        <v>163</v>
      </c>
      <c r="C73" s="7"/>
      <c r="D73" s="8">
        <v>42100</v>
      </c>
      <c r="E73" s="7" t="s">
        <v>9</v>
      </c>
      <c r="F73" s="8">
        <v>42100</v>
      </c>
      <c r="G73" s="8">
        <v>42103</v>
      </c>
      <c r="H73" s="10">
        <v>7.2658647967459397E-2</v>
      </c>
      <c r="I73" s="12" t="s">
        <v>174</v>
      </c>
      <c r="J73" s="14">
        <v>0.52472620700293082</v>
      </c>
      <c r="K73" s="16" t="s">
        <v>176</v>
      </c>
      <c r="L73" s="18">
        <v>0.21664035575319623</v>
      </c>
      <c r="M73" s="20" t="s">
        <v>176</v>
      </c>
      <c r="N73" s="22">
        <v>1.0308072707832132</v>
      </c>
      <c r="O73" s="24" t="s">
        <v>176</v>
      </c>
      <c r="P73" s="51"/>
      <c r="Q73" s="51" t="s">
        <v>345</v>
      </c>
      <c r="R73" s="25">
        <f t="shared" ref="R73" si="342">D73</f>
        <v>42100</v>
      </c>
      <c r="S73" t="str">
        <f t="shared" ref="S73" si="343">E73</f>
        <v>D1</v>
      </c>
      <c r="T73" s="53">
        <f t="shared" ref="T73" si="344">AVERAGE(H72:H73)*1000</f>
        <v>72.418461308112711</v>
      </c>
      <c r="U73" s="53">
        <f t="shared" ref="U73" si="345">STDEV(H72:H73)*1000</f>
        <v>0.33967523114917791</v>
      </c>
      <c r="V73" s="53">
        <f t="shared" ref="V73" si="346">AVERAGE(J72:J73)*1000</f>
        <v>528.99120777417875</v>
      </c>
      <c r="W73" s="53">
        <f t="shared" ref="W73" si="347">STDEV(J72:J73)*1000</f>
        <v>6.0316219342304374</v>
      </c>
      <c r="X73" s="53">
        <f t="shared" ref="X73" si="348">AVERAGE(L72:L73)*1000</f>
        <v>225.55864369093942</v>
      </c>
      <c r="Y73" s="53">
        <f t="shared" ref="Y73" si="349">STDEV(L72:L73)*1000</f>
        <v>12.612363754704814</v>
      </c>
      <c r="Z73" s="53">
        <f t="shared" ref="Z73" si="350">AVERAGE(N72:N73)*1000</f>
        <v>1049.8930767174554</v>
      </c>
      <c r="AA73" s="53">
        <f t="shared" ref="AA73" si="351">STDEV(N72:N73)*1000</f>
        <v>26.99140560102629</v>
      </c>
    </row>
    <row r="74" spans="1:27">
      <c r="A74" s="6" t="s">
        <v>154</v>
      </c>
      <c r="B74" s="7" t="s">
        <v>155</v>
      </c>
      <c r="C74" s="7"/>
      <c r="D74" s="8">
        <v>42100</v>
      </c>
      <c r="E74" s="7" t="s">
        <v>12</v>
      </c>
      <c r="F74" s="8">
        <v>42100</v>
      </c>
      <c r="G74" s="8">
        <v>42103</v>
      </c>
      <c r="H74" s="10">
        <v>7.7270231826915892E-2</v>
      </c>
      <c r="I74" s="12" t="s">
        <v>174</v>
      </c>
      <c r="J74" s="14">
        <v>0.51047354619774798</v>
      </c>
      <c r="K74" s="16" t="s">
        <v>176</v>
      </c>
      <c r="L74" s="18">
        <v>0.22971428571428573</v>
      </c>
      <c r="M74" s="20" t="s">
        <v>176</v>
      </c>
      <c r="N74" s="22">
        <v>0.96447473937449901</v>
      </c>
      <c r="O74" s="24" t="s">
        <v>176</v>
      </c>
      <c r="P74" s="51"/>
      <c r="Q74" s="51"/>
      <c r="T74" s="53"/>
      <c r="U74" s="53"/>
      <c r="V74" s="53"/>
      <c r="W74" s="53"/>
      <c r="X74" s="53"/>
      <c r="Y74" s="53"/>
      <c r="Z74" s="53"/>
      <c r="AA74" s="53"/>
    </row>
    <row r="75" spans="1:27">
      <c r="A75" s="6" t="s">
        <v>164</v>
      </c>
      <c r="B75" s="7" t="s">
        <v>165</v>
      </c>
      <c r="C75" s="7"/>
      <c r="D75" s="8">
        <v>42100</v>
      </c>
      <c r="E75" s="7" t="s">
        <v>12</v>
      </c>
      <c r="F75" s="8">
        <v>42100</v>
      </c>
      <c r="G75" s="8">
        <v>42103</v>
      </c>
      <c r="H75" s="10">
        <v>6.8431362762957609E-2</v>
      </c>
      <c r="I75" s="12" t="s">
        <v>174</v>
      </c>
      <c r="J75" s="14">
        <v>0.49406139133117383</v>
      </c>
      <c r="K75" s="16" t="s">
        <v>176</v>
      </c>
      <c r="L75" s="18">
        <v>0.22793996664813787</v>
      </c>
      <c r="M75" s="20" t="s">
        <v>176</v>
      </c>
      <c r="N75" s="22">
        <v>0.9770114942528737</v>
      </c>
      <c r="O75" s="24" t="s">
        <v>176</v>
      </c>
      <c r="P75" s="51"/>
      <c r="Q75" s="51" t="s">
        <v>345</v>
      </c>
      <c r="R75" s="25">
        <f t="shared" ref="R75" si="352">D75</f>
        <v>42100</v>
      </c>
      <c r="S75" t="str">
        <f t="shared" ref="S75" si="353">E75</f>
        <v>D2</v>
      </c>
      <c r="T75" s="53">
        <f t="shared" ref="T75" si="354">AVERAGE(H74:H75)*1000</f>
        <v>72.850797294936754</v>
      </c>
      <c r="U75" s="53">
        <f t="shared" ref="U75" si="355">STDEV(H74:H75)*1000</f>
        <v>6.2500242531448933</v>
      </c>
      <c r="V75" s="53">
        <f t="shared" ref="V75" si="356">AVERAGE(J74:J75)*1000</f>
        <v>502.26746876446094</v>
      </c>
      <c r="W75" s="53">
        <f t="shared" ref="W75" si="357">STDEV(J74:J75)*1000</f>
        <v>11.605146000038383</v>
      </c>
      <c r="X75" s="53">
        <f t="shared" ref="X75" si="358">AVERAGE(L74:L75)*1000</f>
        <v>228.82712618121181</v>
      </c>
      <c r="Y75" s="53">
        <f t="shared" ref="Y75" si="359">STDEV(L74:L75)*1000</f>
        <v>1.2546330436617352</v>
      </c>
      <c r="Z75" s="53">
        <f t="shared" ref="Z75" si="360">AVERAGE(N74:N75)*1000</f>
        <v>970.74311681368636</v>
      </c>
      <c r="AA75" s="53">
        <f t="shared" ref="AA75" si="361">STDEV(N74:N75)*1000</f>
        <v>8.8648243885722735</v>
      </c>
    </row>
    <row r="76" spans="1:27">
      <c r="A76" s="6" t="s">
        <v>156</v>
      </c>
      <c r="B76" s="7" t="s">
        <v>157</v>
      </c>
      <c r="C76" s="7"/>
      <c r="D76" s="8">
        <v>42100</v>
      </c>
      <c r="E76" s="7" t="s">
        <v>15</v>
      </c>
      <c r="F76" s="8">
        <v>42100</v>
      </c>
      <c r="G76" s="8">
        <v>42103</v>
      </c>
      <c r="H76" s="10">
        <v>7.6405559853267802E-2</v>
      </c>
      <c r="I76" s="12" t="s">
        <v>174</v>
      </c>
      <c r="J76" s="14">
        <v>0.48758290914699981</v>
      </c>
      <c r="K76" s="16" t="s">
        <v>176</v>
      </c>
      <c r="L76" s="18">
        <v>0.22158977209560868</v>
      </c>
      <c r="M76" s="20" t="s">
        <v>176</v>
      </c>
      <c r="N76" s="22">
        <v>0.93865276663993602</v>
      </c>
      <c r="O76" s="24" t="s">
        <v>176</v>
      </c>
      <c r="P76" s="51"/>
      <c r="Q76" s="51"/>
      <c r="T76" s="53"/>
      <c r="U76" s="53"/>
      <c r="V76" s="53"/>
      <c r="W76" s="53"/>
      <c r="X76" s="53"/>
      <c r="Y76" s="53"/>
      <c r="Z76" s="53"/>
      <c r="AA76" s="53"/>
    </row>
    <row r="77" spans="1:27">
      <c r="A77" s="6" t="s">
        <v>166</v>
      </c>
      <c r="B77" s="7" t="s">
        <v>167</v>
      </c>
      <c r="C77" s="7"/>
      <c r="D77" s="8">
        <v>42100</v>
      </c>
      <c r="E77" s="7" t="s">
        <v>15</v>
      </c>
      <c r="F77" s="8">
        <v>42100</v>
      </c>
      <c r="G77" s="8">
        <v>42103</v>
      </c>
      <c r="H77" s="10">
        <v>7.7846679809347952E-2</v>
      </c>
      <c r="I77" s="12" t="s">
        <v>174</v>
      </c>
      <c r="J77" s="14">
        <v>0.50226746876446093</v>
      </c>
      <c r="K77" s="16" t="s">
        <v>176</v>
      </c>
      <c r="L77" s="18">
        <v>0.24586992773763205</v>
      </c>
      <c r="M77" s="20" t="s">
        <v>176</v>
      </c>
      <c r="N77" s="22">
        <v>1.0306201550387599</v>
      </c>
      <c r="O77" s="24" t="s">
        <v>176</v>
      </c>
      <c r="P77" s="51"/>
      <c r="Q77" s="51" t="s">
        <v>345</v>
      </c>
      <c r="R77" s="25">
        <f t="shared" ref="R77" si="362">D77</f>
        <v>42100</v>
      </c>
      <c r="S77" t="str">
        <f t="shared" ref="S77" si="363">E77</f>
        <v>D3</v>
      </c>
      <c r="T77" s="53">
        <f t="shared" ref="T77" si="364">AVERAGE(H76:H77)*1000</f>
        <v>77.126119831307875</v>
      </c>
      <c r="U77" s="53">
        <f t="shared" ref="U77" si="365">STDEV(H76:H77)*1000</f>
        <v>1.0190256934475337</v>
      </c>
      <c r="V77" s="53">
        <f t="shared" ref="V77" si="366">AVERAGE(J76:J77)*1000</f>
        <v>494.92518895573033</v>
      </c>
      <c r="W77" s="53">
        <f t="shared" ref="W77" si="367">STDEV(J76:J77)*1000</f>
        <v>10.383551684244894</v>
      </c>
      <c r="X77" s="53">
        <f t="shared" ref="X77" si="368">AVERAGE(L76:L77)*1000</f>
        <v>233.72984991662037</v>
      </c>
      <c r="Y77" s="53">
        <f t="shared" ref="Y77" si="369">STDEV(L76:L77)*1000</f>
        <v>17.168662702739542</v>
      </c>
      <c r="Z77" s="53">
        <f t="shared" ref="Z77" si="370">AVERAGE(N76:N77)*1000</f>
        <v>984.63646083934793</v>
      </c>
      <c r="AA77" s="53">
        <f t="shared" ref="AA77" si="371">STDEV(N76:N77)*1000</f>
        <v>65.030763984825413</v>
      </c>
    </row>
    <row r="78" spans="1:27">
      <c r="A78" s="6" t="s">
        <v>158</v>
      </c>
      <c r="B78" s="7" t="s">
        <v>159</v>
      </c>
      <c r="C78" s="7"/>
      <c r="D78" s="8">
        <v>42100</v>
      </c>
      <c r="E78" s="7" t="s">
        <v>18</v>
      </c>
      <c r="F78" s="8">
        <v>42100</v>
      </c>
      <c r="G78" s="8">
        <v>42103</v>
      </c>
      <c r="H78" s="10">
        <v>9.2161804706410819E-2</v>
      </c>
      <c r="I78" s="12" t="s">
        <v>174</v>
      </c>
      <c r="J78" s="14">
        <v>0.49265772019126952</v>
      </c>
      <c r="K78" s="16" t="s">
        <v>176</v>
      </c>
      <c r="L78" s="18">
        <v>0.22177654252362425</v>
      </c>
      <c r="M78" s="20" t="s">
        <v>176</v>
      </c>
      <c r="N78" s="22">
        <v>0.95259288960171085</v>
      </c>
      <c r="O78" s="24" t="s">
        <v>176</v>
      </c>
      <c r="P78" s="51"/>
      <c r="Q78" s="51"/>
      <c r="T78" s="53"/>
      <c r="U78" s="53"/>
      <c r="V78" s="53"/>
      <c r="W78" s="53"/>
      <c r="X78" s="53"/>
      <c r="Y78" s="53"/>
      <c r="Z78" s="53"/>
      <c r="AA78" s="53"/>
    </row>
    <row r="79" spans="1:27">
      <c r="A79" s="6" t="s">
        <v>168</v>
      </c>
      <c r="B79" s="7" t="s">
        <v>169</v>
      </c>
      <c r="C79" s="7"/>
      <c r="D79" s="8">
        <v>42100</v>
      </c>
      <c r="E79" s="7" t="s">
        <v>18</v>
      </c>
      <c r="F79" s="8">
        <v>42100</v>
      </c>
      <c r="G79" s="8">
        <v>42103</v>
      </c>
      <c r="H79" s="10">
        <v>0.12501933970503834</v>
      </c>
      <c r="I79" s="12" t="s">
        <v>174</v>
      </c>
      <c r="J79" s="14">
        <v>0.52256671294153945</v>
      </c>
      <c r="K79" s="16" t="s">
        <v>176</v>
      </c>
      <c r="L79" s="18">
        <v>0.22513841022790443</v>
      </c>
      <c r="M79" s="20" t="s">
        <v>176</v>
      </c>
      <c r="N79" s="22">
        <v>1.0461507618283883</v>
      </c>
      <c r="O79" s="24" t="s">
        <v>176</v>
      </c>
      <c r="P79" s="51"/>
      <c r="Q79" s="51" t="s">
        <v>345</v>
      </c>
      <c r="R79" s="25">
        <f t="shared" ref="R79" si="372">D79</f>
        <v>42100</v>
      </c>
      <c r="S79" t="str">
        <f t="shared" ref="S79" si="373">E79</f>
        <v>D4</v>
      </c>
      <c r="T79" s="53">
        <f t="shared" ref="T79" si="374">AVERAGE(H78:H79)*1000</f>
        <v>108.59057220572457</v>
      </c>
      <c r="U79" s="53">
        <f t="shared" ref="U79" si="375">STDEV(H78:H79)*1000</f>
        <v>23.233785810603887</v>
      </c>
      <c r="V79" s="53">
        <f t="shared" ref="V79" si="376">AVERAGE(J78:J79)*1000</f>
        <v>507.61221656640453</v>
      </c>
      <c r="W79" s="53">
        <f t="shared" ref="W79" si="377">STDEV(J78:J79)*1000</f>
        <v>21.148851592175152</v>
      </c>
      <c r="X79" s="53">
        <f t="shared" ref="X79" si="378">AVERAGE(L78:L79)*1000</f>
        <v>223.45747637576434</v>
      </c>
      <c r="Y79" s="53">
        <f t="shared" ref="Y79" si="379">STDEV(L78:L79)*1000</f>
        <v>2.3771994511485666</v>
      </c>
      <c r="Z79" s="53">
        <f t="shared" ref="Z79" si="380">AVERAGE(N78:N79)*1000</f>
        <v>999.37182571504957</v>
      </c>
      <c r="AA79" s="53">
        <f t="shared" ref="AA79" si="381">STDEV(N78:N79)*1000</f>
        <v>66.155405884868173</v>
      </c>
    </row>
    <row r="80" spans="1:27">
      <c r="A80" s="6" t="s">
        <v>160</v>
      </c>
      <c r="B80" s="7" t="s">
        <v>161</v>
      </c>
      <c r="C80" s="7"/>
      <c r="D80" s="8">
        <v>42100</v>
      </c>
      <c r="E80" s="7" t="s">
        <v>29</v>
      </c>
      <c r="F80" s="8">
        <v>42100</v>
      </c>
      <c r="G80" s="8">
        <v>42103</v>
      </c>
      <c r="H80" s="10">
        <v>8.7742370174431678E-2</v>
      </c>
      <c r="I80" s="12" t="s">
        <v>174</v>
      </c>
      <c r="J80" s="14">
        <v>0.51943544655252205</v>
      </c>
      <c r="K80" s="16" t="s">
        <v>176</v>
      </c>
      <c r="L80" s="18">
        <v>0.22140300166759314</v>
      </c>
      <c r="M80" s="20" t="s">
        <v>176</v>
      </c>
      <c r="N80" s="22">
        <v>0.96905907511360612</v>
      </c>
      <c r="O80" s="24" t="s">
        <v>176</v>
      </c>
      <c r="P80" s="51"/>
      <c r="Q80" s="51"/>
      <c r="T80" s="53"/>
      <c r="U80" s="53"/>
      <c r="V80" s="53"/>
      <c r="W80" s="53"/>
      <c r="X80" s="53"/>
      <c r="Y80" s="53"/>
      <c r="Z80" s="53"/>
      <c r="AA80" s="53"/>
    </row>
    <row r="81" spans="1:27">
      <c r="A81" s="6" t="s">
        <v>170</v>
      </c>
      <c r="B81" s="7" t="s">
        <v>171</v>
      </c>
      <c r="C81" s="7"/>
      <c r="D81" s="8">
        <v>42100</v>
      </c>
      <c r="E81" s="7" t="s">
        <v>29</v>
      </c>
      <c r="F81" s="8">
        <v>42100</v>
      </c>
      <c r="G81" s="8">
        <v>42103</v>
      </c>
      <c r="H81" s="10">
        <v>8.26504129962818E-2</v>
      </c>
      <c r="I81" s="12" t="s">
        <v>174</v>
      </c>
      <c r="J81" s="14">
        <v>0.51706000308499156</v>
      </c>
      <c r="K81" s="16" t="s">
        <v>176</v>
      </c>
      <c r="L81" s="18">
        <v>0.21972206781545306</v>
      </c>
      <c r="M81" s="20" t="s">
        <v>176</v>
      </c>
      <c r="N81" s="22">
        <v>0.94024325046778956</v>
      </c>
      <c r="O81" s="24" t="s">
        <v>176</v>
      </c>
      <c r="P81" s="51"/>
      <c r="Q81" s="51" t="s">
        <v>345</v>
      </c>
      <c r="R81" s="25">
        <f t="shared" ref="R81:S81" si="382">D81</f>
        <v>42100</v>
      </c>
      <c r="S81" t="str">
        <f t="shared" si="382"/>
        <v>D5</v>
      </c>
      <c r="T81" s="53">
        <f t="shared" ref="T81" si="383">AVERAGE(H80:H81)*1000</f>
        <v>85.19639158535675</v>
      </c>
      <c r="U81" s="53">
        <f t="shared" ref="U81" si="384">STDEV(H80:H81)*1000</f>
        <v>3.6005574501812951</v>
      </c>
      <c r="V81" s="53">
        <f t="shared" ref="V81" si="385">AVERAGE(J80:J81)*1000</f>
        <v>518.24772481875675</v>
      </c>
      <c r="W81" s="53">
        <f t="shared" ref="W81" si="386">STDEV(J80:J81)*1000</f>
        <v>1.6796921842160968</v>
      </c>
      <c r="X81" s="53">
        <f t="shared" ref="X81" si="387">AVERAGE(L80:L81)*1000</f>
        <v>220.56253474152311</v>
      </c>
      <c r="Y81" s="53">
        <f t="shared" ref="Y81" si="388">STDEV(L80:L81)*1000</f>
        <v>1.1885997255742733</v>
      </c>
      <c r="Z81" s="53">
        <f t="shared" ref="Z81" si="389">AVERAGE(N80:N81)*1000</f>
        <v>954.65116279069787</v>
      </c>
      <c r="AA81" s="53">
        <f t="shared" ref="AA81" si="390">STDEV(N80:N81)*1000</f>
        <v>20.375865012539332</v>
      </c>
    </row>
  </sheetData>
  <sortState ref="A2:O81">
    <sortCondition ref="D2:D8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opLeftCell="E1" workbookViewId="0">
      <selection activeCell="B22" sqref="A22:XFD31"/>
    </sheetView>
  </sheetViews>
  <sheetFormatPr baseColWidth="10" defaultColWidth="8.83203125" defaultRowHeight="14" x14ac:dyDescent="0"/>
  <cols>
    <col min="1" max="1" width="9.5" bestFit="1" customWidth="1"/>
    <col min="2" max="2" width="11.1640625" bestFit="1" customWidth="1"/>
    <col min="4" max="4" width="9.5" bestFit="1" customWidth="1"/>
    <col min="6" max="6" width="9.5" bestFit="1" customWidth="1"/>
    <col min="16" max="16" width="3.5" customWidth="1"/>
    <col min="17" max="17" width="3.1640625" customWidth="1"/>
    <col min="18" max="18" width="9.5" bestFit="1" customWidth="1"/>
    <col min="20" max="20" width="8.1640625" bestFit="1" customWidth="1"/>
    <col min="21" max="21" width="5.5" bestFit="1" customWidth="1"/>
    <col min="22" max="22" width="12.83203125" bestFit="1" customWidth="1"/>
    <col min="23" max="23" width="5.5" bestFit="1" customWidth="1"/>
    <col min="24" max="24" width="13.1640625" bestFit="1" customWidth="1"/>
    <col min="25" max="25" width="5.5" bestFit="1" customWidth="1"/>
    <col min="26" max="26" width="9.5" bestFit="1" customWidth="1"/>
    <col min="27" max="27" width="5.83203125" bestFit="1" customWidth="1"/>
  </cols>
  <sheetData>
    <row r="1" spans="1:27" ht="42">
      <c r="A1" s="26" t="s">
        <v>0</v>
      </c>
      <c r="B1" s="26" t="s">
        <v>1</v>
      </c>
      <c r="C1" s="27" t="s">
        <v>2</v>
      </c>
      <c r="D1" s="29" t="s">
        <v>4</v>
      </c>
      <c r="E1" s="28" t="s">
        <v>3</v>
      </c>
      <c r="F1" s="30" t="s">
        <v>5</v>
      </c>
      <c r="G1" s="30" t="s">
        <v>6</v>
      </c>
      <c r="H1" s="34" t="s">
        <v>172</v>
      </c>
      <c r="I1" s="36" t="s">
        <v>173</v>
      </c>
      <c r="J1" s="38" t="s">
        <v>175</v>
      </c>
      <c r="K1" s="40" t="s">
        <v>173</v>
      </c>
      <c r="L1" s="42" t="s">
        <v>177</v>
      </c>
      <c r="M1" s="44" t="s">
        <v>173</v>
      </c>
      <c r="N1" s="46" t="s">
        <v>178</v>
      </c>
      <c r="O1" s="48" t="s">
        <v>173</v>
      </c>
      <c r="R1" t="s">
        <v>339</v>
      </c>
      <c r="S1" t="s">
        <v>340</v>
      </c>
      <c r="T1" t="s">
        <v>344</v>
      </c>
      <c r="U1" t="s">
        <v>341</v>
      </c>
      <c r="V1" t="str">
        <f>J1</f>
        <v>Nox Corrected</v>
      </c>
      <c r="X1" s="61" t="str">
        <f>L1</f>
        <v>NH4 Corrected</v>
      </c>
      <c r="Z1" t="s">
        <v>342</v>
      </c>
      <c r="AA1" t="s">
        <v>343</v>
      </c>
    </row>
    <row r="2" spans="1:27">
      <c r="A2" s="31" t="s">
        <v>179</v>
      </c>
      <c r="B2" s="32" t="s">
        <v>180</v>
      </c>
      <c r="C2" s="32"/>
      <c r="D2" s="33">
        <v>42019</v>
      </c>
      <c r="E2" s="32" t="s">
        <v>9</v>
      </c>
      <c r="F2" s="33">
        <v>42019</v>
      </c>
      <c r="G2" s="33">
        <v>42103</v>
      </c>
      <c r="H2" s="35">
        <v>2.568783413743643E-2</v>
      </c>
      <c r="I2" s="37" t="s">
        <v>174</v>
      </c>
      <c r="J2" s="39">
        <v>0.14553612669086113</v>
      </c>
      <c r="K2" s="41" t="s">
        <v>176</v>
      </c>
      <c r="L2" s="43">
        <v>2.1523472099202832E-2</v>
      </c>
      <c r="M2" s="45" t="s">
        <v>176</v>
      </c>
      <c r="N2" s="47">
        <v>0.81835321277414408</v>
      </c>
      <c r="O2" s="49" t="s">
        <v>176</v>
      </c>
    </row>
    <row r="3" spans="1:27">
      <c r="A3" s="31" t="s">
        <v>187</v>
      </c>
      <c r="B3" s="32" t="s">
        <v>188</v>
      </c>
      <c r="C3" s="32"/>
      <c r="D3" s="33">
        <v>42019</v>
      </c>
      <c r="E3" s="32" t="s">
        <v>9</v>
      </c>
      <c r="F3" s="33">
        <v>42019</v>
      </c>
      <c r="G3" s="33">
        <v>42103</v>
      </c>
      <c r="H3" s="35">
        <v>2.3405919937410351E-2</v>
      </c>
      <c r="I3" s="37" t="s">
        <v>174</v>
      </c>
      <c r="J3" s="39">
        <v>0.14839986803035304</v>
      </c>
      <c r="K3" s="41" t="s">
        <v>176</v>
      </c>
      <c r="L3" s="43">
        <v>2.7103631532329503E-2</v>
      </c>
      <c r="M3" s="45" t="s">
        <v>176</v>
      </c>
      <c r="N3" s="47">
        <v>0.76358855970244977</v>
      </c>
      <c r="O3" s="49" t="s">
        <v>176</v>
      </c>
      <c r="Q3" t="s">
        <v>346</v>
      </c>
      <c r="R3" s="25">
        <f>D3</f>
        <v>42019</v>
      </c>
      <c r="S3" t="str">
        <f>E3</f>
        <v>D1</v>
      </c>
      <c r="T3" s="54">
        <f>AVERAGE(H2:H3)*1000</f>
        <v>24.546877037423393</v>
      </c>
      <c r="U3" s="54">
        <f>STDEV(H2:H3)*1000</f>
        <v>1.613557004924316</v>
      </c>
      <c r="V3" s="54">
        <f t="shared" ref="V3:X3" si="0">AVERAGE(J2:J3)*1000</f>
        <v>146.96799736060709</v>
      </c>
      <c r="W3" s="54">
        <f>STDEV(J2:J3)*1000</f>
        <v>2.0249709207189763</v>
      </c>
      <c r="X3" s="54">
        <f t="shared" si="0"/>
        <v>24.313551815766164</v>
      </c>
      <c r="Y3" s="54">
        <f>STDEV(L2:L3)*1000</f>
        <v>3.9457685752659502</v>
      </c>
      <c r="Z3" s="54">
        <f>AVERAGE(N2:N3)*1000</f>
        <v>790.97088623829688</v>
      </c>
      <c r="AA3" s="54">
        <f>STDEV(N2:N3)*1000</f>
        <v>38.724457556323742</v>
      </c>
    </row>
    <row r="4" spans="1:27">
      <c r="A4" s="31" t="s">
        <v>181</v>
      </c>
      <c r="B4" s="32" t="s">
        <v>182</v>
      </c>
      <c r="C4" s="32"/>
      <c r="D4" s="33">
        <v>42019</v>
      </c>
      <c r="E4" s="32" t="s">
        <v>12</v>
      </c>
      <c r="F4" s="33">
        <v>42019</v>
      </c>
      <c r="G4" s="33">
        <v>42103</v>
      </c>
      <c r="H4" s="35">
        <v>1.966358064936758E-2</v>
      </c>
      <c r="I4" s="37" t="s">
        <v>174</v>
      </c>
      <c r="J4" s="39">
        <v>0.13177169251072254</v>
      </c>
      <c r="K4" s="41" t="s">
        <v>176</v>
      </c>
      <c r="L4" s="43">
        <v>0.10873929731325659</v>
      </c>
      <c r="M4" s="45" t="s">
        <v>176</v>
      </c>
      <c r="N4" s="47">
        <v>0.8164678722585611</v>
      </c>
      <c r="O4" s="49" t="s">
        <v>176</v>
      </c>
      <c r="T4" s="54"/>
      <c r="U4" s="54"/>
      <c r="V4" s="54"/>
      <c r="W4" s="54"/>
      <c r="X4" s="54"/>
      <c r="Y4" s="54"/>
      <c r="Z4" s="54"/>
      <c r="AA4" s="54"/>
    </row>
    <row r="5" spans="1:27">
      <c r="A5" s="31" t="s">
        <v>189</v>
      </c>
      <c r="B5" s="32" t="s">
        <v>190</v>
      </c>
      <c r="C5" s="32"/>
      <c r="D5" s="33">
        <v>42019</v>
      </c>
      <c r="E5" s="32" t="s">
        <v>12</v>
      </c>
      <c r="F5" s="33">
        <v>42019</v>
      </c>
      <c r="G5" s="33">
        <v>42103</v>
      </c>
      <c r="H5" s="35">
        <v>1.9115921241361324E-2</v>
      </c>
      <c r="I5" s="37" t="s">
        <v>174</v>
      </c>
      <c r="J5" s="39">
        <v>0.13786869020125372</v>
      </c>
      <c r="K5" s="41" t="s">
        <v>176</v>
      </c>
      <c r="L5" s="43">
        <v>0.12320637732506645</v>
      </c>
      <c r="M5" s="45" t="s">
        <v>176</v>
      </c>
      <c r="N5" s="47">
        <v>0.82329100936257549</v>
      </c>
      <c r="O5" s="49" t="s">
        <v>176</v>
      </c>
      <c r="Q5" t="s">
        <v>346</v>
      </c>
      <c r="R5" s="25">
        <f t="shared" ref="R5" si="1">D5</f>
        <v>42019</v>
      </c>
      <c r="S5" t="str">
        <f t="shared" ref="S5" si="2">E5</f>
        <v>D2</v>
      </c>
      <c r="T5" s="54">
        <f t="shared" ref="T5" si="3">AVERAGE(H4:H5)*1000</f>
        <v>19.389750945364451</v>
      </c>
      <c r="U5" s="54">
        <f t="shared" ref="U5" si="4">STDEV(H4:H5)*1000</f>
        <v>0.38725368118183395</v>
      </c>
      <c r="V5" s="54">
        <f t="shared" ref="V5" si="5">AVERAGE(J4:J5)*1000</f>
        <v>134.82019135598813</v>
      </c>
      <c r="W5" s="54">
        <f t="shared" ref="W5" si="6">STDEV(J4:J5)*1000</f>
        <v>4.3112284118533175</v>
      </c>
      <c r="X5" s="54">
        <f t="shared" ref="X5" si="7">AVERAGE(L4:L5)*1000</f>
        <v>115.97283731916153</v>
      </c>
      <c r="Y5" s="54">
        <f t="shared" ref="Y5:AA5" si="8">STDEV(L4:L5)*1000</f>
        <v>10.229770380319113</v>
      </c>
      <c r="Z5" s="54">
        <f t="shared" ref="Z5" si="9">AVERAGE(N4:N5)*1000</f>
        <v>819.87944081056833</v>
      </c>
      <c r="AA5" s="54">
        <f t="shared" si="8"/>
        <v>4.8246865152141156</v>
      </c>
    </row>
    <row r="6" spans="1:27">
      <c r="A6" s="31" t="s">
        <v>183</v>
      </c>
      <c r="B6" s="32" t="s">
        <v>184</v>
      </c>
      <c r="C6" s="32"/>
      <c r="D6" s="33">
        <v>42019</v>
      </c>
      <c r="E6" s="32" t="s">
        <v>15</v>
      </c>
      <c r="F6" s="33">
        <v>42019</v>
      </c>
      <c r="G6" s="33">
        <v>42103</v>
      </c>
      <c r="H6" s="35">
        <v>2.1397835441387399E-2</v>
      </c>
      <c r="I6" s="37" t="s">
        <v>174</v>
      </c>
      <c r="J6" s="39">
        <v>0.1490465193005609</v>
      </c>
      <c r="K6" s="41" t="s">
        <v>176</v>
      </c>
      <c r="L6" s="43">
        <v>0.14835154020273597</v>
      </c>
      <c r="M6" s="45" t="s">
        <v>176</v>
      </c>
      <c r="N6" s="47">
        <v>0.86261382583044777</v>
      </c>
      <c r="O6" s="49" t="s">
        <v>176</v>
      </c>
      <c r="T6" s="54"/>
      <c r="U6" s="54"/>
      <c r="V6" s="54"/>
      <c r="W6" s="54"/>
      <c r="X6" s="54"/>
      <c r="Y6" s="54"/>
      <c r="Z6" s="54"/>
      <c r="AA6" s="54"/>
    </row>
    <row r="7" spans="1:27">
      <c r="A7" s="31" t="s">
        <v>191</v>
      </c>
      <c r="B7" s="32" t="s">
        <v>192</v>
      </c>
      <c r="C7" s="32"/>
      <c r="D7" s="33">
        <v>42019</v>
      </c>
      <c r="E7" s="32" t="s">
        <v>15</v>
      </c>
      <c r="F7" s="33">
        <v>42019</v>
      </c>
      <c r="G7" s="33">
        <v>42103</v>
      </c>
      <c r="H7" s="35">
        <v>2.1671665145390533E-2</v>
      </c>
      <c r="I7" s="37" t="s">
        <v>174</v>
      </c>
      <c r="J7" s="39">
        <v>0.14276476410425604</v>
      </c>
      <c r="K7" s="41" t="s">
        <v>176</v>
      </c>
      <c r="L7" s="43">
        <v>0.13574451333530169</v>
      </c>
      <c r="M7" s="45" t="s">
        <v>176</v>
      </c>
      <c r="N7" s="47">
        <v>0.88236501218417351</v>
      </c>
      <c r="O7" s="49" t="s">
        <v>176</v>
      </c>
      <c r="Q7" t="s">
        <v>346</v>
      </c>
      <c r="R7" s="25">
        <f t="shared" ref="R7" si="10">D7</f>
        <v>42019</v>
      </c>
      <c r="S7" t="str">
        <f t="shared" ref="S7" si="11">E7</f>
        <v>D3</v>
      </c>
      <c r="T7" s="54">
        <f t="shared" ref="T7" si="12">AVERAGE(H6:H7)*1000</f>
        <v>21.534750293388964</v>
      </c>
      <c r="U7" s="54">
        <f t="shared" ref="U7" si="13">STDEV(H6:H7)*1000</f>
        <v>0.19362684059092067</v>
      </c>
      <c r="V7" s="54">
        <f t="shared" ref="V7" si="14">AVERAGE(J6:J7)*1000</f>
        <v>145.90564170240847</v>
      </c>
      <c r="W7" s="54">
        <f t="shared" ref="W7" si="15">STDEV(J6:J7)*1000</f>
        <v>4.441871697060999</v>
      </c>
      <c r="X7" s="54">
        <f t="shared" ref="X7" si="16">AVERAGE(L6:L7)*1000</f>
        <v>142.04802676901883</v>
      </c>
      <c r="Y7" s="54">
        <f t="shared" ref="Y7:AA7" si="17">STDEV(L6:L7)*1000</f>
        <v>8.9145141885637802</v>
      </c>
      <c r="Z7" s="54">
        <f t="shared" ref="Z7" si="18">AVERAGE(N6:N7)*1000</f>
        <v>872.48941900731074</v>
      </c>
      <c r="AA7" s="54">
        <f t="shared" si="17"/>
        <v>13.966197807198675</v>
      </c>
    </row>
    <row r="8" spans="1:27">
      <c r="A8" s="31" t="s">
        <v>185</v>
      </c>
      <c r="B8" s="32" t="s">
        <v>186</v>
      </c>
      <c r="C8" s="32"/>
      <c r="D8" s="33">
        <v>42019</v>
      </c>
      <c r="E8" s="32" t="s">
        <v>18</v>
      </c>
      <c r="F8" s="33">
        <v>42019</v>
      </c>
      <c r="G8" s="33">
        <v>42103</v>
      </c>
      <c r="H8" s="35">
        <v>1.9024644673360281E-2</v>
      </c>
      <c r="I8" s="37" t="s">
        <v>174</v>
      </c>
      <c r="J8" s="39">
        <v>0.12595183107885188</v>
      </c>
      <c r="K8" s="41" t="s">
        <v>176</v>
      </c>
      <c r="L8" s="43">
        <v>0.14580257848636949</v>
      </c>
      <c r="M8" s="45" t="s">
        <v>176</v>
      </c>
      <c r="N8" s="47">
        <v>0.81153007567012958</v>
      </c>
      <c r="O8" s="49" t="s">
        <v>176</v>
      </c>
      <c r="T8" s="54"/>
      <c r="U8" s="54"/>
      <c r="V8" s="54"/>
      <c r="W8" s="54"/>
      <c r="X8" s="54"/>
      <c r="Y8" s="54"/>
      <c r="Z8" s="54"/>
      <c r="AA8" s="54"/>
    </row>
    <row r="9" spans="1:27">
      <c r="A9" s="31" t="s">
        <v>193</v>
      </c>
      <c r="B9" s="32" t="s">
        <v>194</v>
      </c>
      <c r="C9" s="32"/>
      <c r="D9" s="33">
        <v>42019</v>
      </c>
      <c r="E9" s="32" t="s">
        <v>18</v>
      </c>
      <c r="F9" s="33">
        <v>42019</v>
      </c>
      <c r="G9" s="33">
        <v>42103</v>
      </c>
      <c r="H9" s="35">
        <v>2.0485069761376973E-2</v>
      </c>
      <c r="I9" s="37" t="s">
        <v>174</v>
      </c>
      <c r="J9" s="39">
        <v>0.1249356647970967</v>
      </c>
      <c r="K9" s="41" t="s">
        <v>176</v>
      </c>
      <c r="L9" s="43">
        <v>0.14766263163074503</v>
      </c>
      <c r="M9" s="45" t="s">
        <v>176</v>
      </c>
      <c r="N9" s="47">
        <v>0.84717198922662573</v>
      </c>
      <c r="O9" s="49" t="s">
        <v>176</v>
      </c>
      <c r="Q9" t="s">
        <v>346</v>
      </c>
      <c r="R9" s="25">
        <f t="shared" ref="R9" si="19">D9</f>
        <v>42019</v>
      </c>
      <c r="S9" t="str">
        <f t="shared" ref="S9" si="20">E9</f>
        <v>D4</v>
      </c>
      <c r="T9" s="54">
        <f t="shared" ref="T9" si="21">AVERAGE(H8:H9)*1000</f>
        <v>19.754857217368627</v>
      </c>
      <c r="U9" s="54">
        <f t="shared" ref="U9" si="22">STDEV(H8:H9)*1000</f>
        <v>1.0326764831515638</v>
      </c>
      <c r="V9" s="54">
        <f t="shared" ref="V9" si="23">AVERAGE(J8:J9)*1000</f>
        <v>125.44374793797431</v>
      </c>
      <c r="W9" s="54">
        <f t="shared" ref="W9" si="24">STDEV(J8:J9)*1000</f>
        <v>0.71853806864221303</v>
      </c>
      <c r="X9" s="54">
        <f t="shared" ref="X9" si="25">AVERAGE(L8:L9)*1000</f>
        <v>146.73260505855725</v>
      </c>
      <c r="Y9" s="54">
        <f t="shared" ref="Y9:AA9" si="26">STDEV(L8:L9)*1000</f>
        <v>1.3152561917553045</v>
      </c>
      <c r="Z9" s="54">
        <f t="shared" ref="Z9" si="27">AVERAGE(N8:N9)*1000</f>
        <v>829.35103244837774</v>
      </c>
      <c r="AA9" s="54">
        <f t="shared" si="26"/>
        <v>25.202638770263164</v>
      </c>
    </row>
    <row r="10" spans="1:27">
      <c r="A10" s="31" t="s">
        <v>195</v>
      </c>
      <c r="B10" s="32" t="s">
        <v>196</v>
      </c>
      <c r="C10" s="32"/>
      <c r="D10" s="33">
        <v>42019</v>
      </c>
      <c r="E10" s="32" t="s">
        <v>29</v>
      </c>
      <c r="F10" s="33">
        <v>42019</v>
      </c>
      <c r="G10" s="33">
        <v>42103</v>
      </c>
      <c r="H10" s="35">
        <v>2.7878471769461465E-2</v>
      </c>
      <c r="I10" s="37" t="s">
        <v>174</v>
      </c>
      <c r="J10" s="39">
        <v>0.11394259320356319</v>
      </c>
      <c r="K10" s="41" t="s">
        <v>176</v>
      </c>
      <c r="L10" s="43">
        <v>0.11707509103434703</v>
      </c>
      <c r="M10" s="45" t="s">
        <v>176</v>
      </c>
      <c r="N10" s="47">
        <v>0.81323585994613323</v>
      </c>
      <c r="O10" s="49" t="s">
        <v>176</v>
      </c>
      <c r="T10" s="54"/>
      <c r="U10" s="54"/>
      <c r="V10" s="54"/>
      <c r="W10" s="54"/>
      <c r="X10" s="54"/>
      <c r="Y10" s="54"/>
      <c r="Z10" s="54"/>
      <c r="AA10" s="54"/>
    </row>
    <row r="11" spans="1:27">
      <c r="A11" s="31" t="s">
        <v>197</v>
      </c>
      <c r="B11" s="32" t="s">
        <v>198</v>
      </c>
      <c r="C11" s="32"/>
      <c r="D11" s="33">
        <v>42019</v>
      </c>
      <c r="E11" s="32" t="s">
        <v>29</v>
      </c>
      <c r="F11" s="33">
        <v>42019</v>
      </c>
      <c r="G11" s="33">
        <v>42103</v>
      </c>
      <c r="H11" s="35">
        <v>2.568783413743643E-2</v>
      </c>
      <c r="I11" s="37" t="s">
        <v>174</v>
      </c>
      <c r="J11" s="39">
        <v>0.11126360936984495</v>
      </c>
      <c r="K11" s="41" t="s">
        <v>176</v>
      </c>
      <c r="L11" s="43">
        <v>0.13016435390217501</v>
      </c>
      <c r="M11" s="45" t="s">
        <v>176</v>
      </c>
      <c r="N11" s="47">
        <v>0.83181993074259342</v>
      </c>
      <c r="O11" s="49" t="s">
        <v>176</v>
      </c>
      <c r="Q11" t="s">
        <v>346</v>
      </c>
      <c r="R11" s="25">
        <f t="shared" ref="R11" si="28">D11</f>
        <v>42019</v>
      </c>
      <c r="S11" t="str">
        <f t="shared" ref="S11" si="29">E11</f>
        <v>D5</v>
      </c>
      <c r="T11" s="54">
        <f t="shared" ref="T11" si="30">AVERAGE(H10:H11)*1000</f>
        <v>26.783152953448948</v>
      </c>
      <c r="U11" s="54">
        <f t="shared" ref="U11" si="31">STDEV(H10:H11)*1000</f>
        <v>1.5490147247273434</v>
      </c>
      <c r="V11" s="54">
        <f t="shared" ref="V11" si="32">AVERAGE(J10:J11)*1000</f>
        <v>112.60310128670406</v>
      </c>
      <c r="W11" s="54">
        <f t="shared" ref="W11" si="33">STDEV(J10:J11)*1000</f>
        <v>1.8943276355113041</v>
      </c>
      <c r="X11" s="54">
        <f t="shared" ref="X11" si="34">AVERAGE(L10:L11)*1000</f>
        <v>123.61972246826103</v>
      </c>
      <c r="Y11" s="54">
        <f t="shared" ref="Y11:AA11" si="35">STDEV(L10:L11)*1000</f>
        <v>9.2555065345744403</v>
      </c>
      <c r="Z11" s="54">
        <f t="shared" ref="Z11" si="36">AVERAGE(N10:N11)*1000</f>
        <v>822.52789534436329</v>
      </c>
      <c r="AA11" s="54">
        <f t="shared" si="35"/>
        <v>13.140922482227879</v>
      </c>
    </row>
    <row r="12" spans="1:27">
      <c r="A12" s="31" t="s">
        <v>199</v>
      </c>
      <c r="B12" s="32" t="s">
        <v>200</v>
      </c>
      <c r="C12" s="32"/>
      <c r="D12" s="33">
        <v>42039</v>
      </c>
      <c r="E12" s="32" t="s">
        <v>9</v>
      </c>
      <c r="F12" s="33">
        <v>42039</v>
      </c>
      <c r="G12" s="33">
        <v>42103</v>
      </c>
      <c r="H12" s="35">
        <v>4.129612726561481E-2</v>
      </c>
      <c r="I12" s="37" t="s">
        <v>174</v>
      </c>
      <c r="J12" s="39">
        <v>0.15726822830748929</v>
      </c>
      <c r="K12" s="41" t="s">
        <v>176</v>
      </c>
      <c r="L12" s="43">
        <v>1.2085424662926876E-2</v>
      </c>
      <c r="M12" s="45" t="s">
        <v>176</v>
      </c>
      <c r="N12" s="47">
        <v>1.0761061946902655</v>
      </c>
      <c r="O12" s="49" t="s">
        <v>176</v>
      </c>
      <c r="T12" s="54"/>
      <c r="U12" s="54"/>
      <c r="V12" s="54"/>
      <c r="W12" s="54"/>
      <c r="X12" s="54"/>
      <c r="Y12" s="54"/>
      <c r="Z12" s="54"/>
      <c r="AA12" s="54"/>
    </row>
    <row r="13" spans="1:27">
      <c r="A13" s="31" t="s">
        <v>207</v>
      </c>
      <c r="B13" s="32" t="s">
        <v>208</v>
      </c>
      <c r="C13" s="32"/>
      <c r="D13" s="33">
        <v>42039</v>
      </c>
      <c r="E13" s="32" t="s">
        <v>9</v>
      </c>
      <c r="F13" s="33">
        <v>42039</v>
      </c>
      <c r="G13" s="33">
        <v>42103</v>
      </c>
      <c r="H13" s="35">
        <v>4.2391446081627329E-2</v>
      </c>
      <c r="I13" s="37" t="s">
        <v>174</v>
      </c>
      <c r="J13" s="39">
        <v>0.15163312438139229</v>
      </c>
      <c r="K13" s="41" t="s">
        <v>176</v>
      </c>
      <c r="L13" s="43">
        <v>2.5312469245153037E-2</v>
      </c>
      <c r="M13" s="45" t="s">
        <v>176</v>
      </c>
      <c r="N13" s="47">
        <v>1.0551878927792744</v>
      </c>
      <c r="O13" s="49" t="s">
        <v>176</v>
      </c>
      <c r="Q13" t="s">
        <v>346</v>
      </c>
      <c r="R13" s="25">
        <f t="shared" ref="R13" si="37">D13</f>
        <v>42039</v>
      </c>
      <c r="S13" t="str">
        <f t="shared" ref="S13" si="38">E13</f>
        <v>D1</v>
      </c>
      <c r="T13" s="54">
        <f t="shared" ref="T13" si="39">AVERAGE(H12:H13)*1000</f>
        <v>41.843786673621068</v>
      </c>
      <c r="U13" s="54">
        <f t="shared" ref="U13" si="40">STDEV(H12:H13)*1000</f>
        <v>0.77450736236367279</v>
      </c>
      <c r="V13" s="54">
        <f t="shared" ref="V13" si="41">AVERAGE(J12:J13)*1000</f>
        <v>154.45067634444078</v>
      </c>
      <c r="W13" s="54">
        <f t="shared" ref="W13" si="42">STDEV(J12:J13)*1000</f>
        <v>3.984620198834131</v>
      </c>
      <c r="X13" s="54">
        <f t="shared" ref="X13" si="43">AVERAGE(L12:L13)*1000</f>
        <v>18.698946954039954</v>
      </c>
      <c r="Y13" s="54">
        <f t="shared" ref="Y13:AA13" si="44">STDEV(L12:L13)*1000</f>
        <v>9.3529329191489072</v>
      </c>
      <c r="Z13" s="54">
        <f t="shared" ref="Z13" si="45">AVERAGE(N12:N13)*1000</f>
        <v>1065.6470437347698</v>
      </c>
      <c r="AA13" s="54">
        <f t="shared" si="44"/>
        <v>14.791473132169315</v>
      </c>
    </row>
    <row r="14" spans="1:27">
      <c r="A14" s="31" t="s">
        <v>201</v>
      </c>
      <c r="B14" s="32" t="s">
        <v>202</v>
      </c>
      <c r="C14" s="32"/>
      <c r="D14" s="33">
        <v>42039</v>
      </c>
      <c r="E14" s="32" t="s">
        <v>12</v>
      </c>
      <c r="F14" s="33">
        <v>42039</v>
      </c>
      <c r="G14" s="33">
        <v>42103</v>
      </c>
      <c r="H14" s="35">
        <v>2.1124005737384276E-2</v>
      </c>
      <c r="I14" s="37" t="s">
        <v>174</v>
      </c>
      <c r="J14" s="39">
        <v>0.12613658858462556</v>
      </c>
      <c r="K14" s="41" t="s">
        <v>176</v>
      </c>
      <c r="L14" s="43">
        <v>5.5900009841551031E-2</v>
      </c>
      <c r="M14" s="45" t="s">
        <v>176</v>
      </c>
      <c r="N14" s="47">
        <v>0.78082595870206495</v>
      </c>
      <c r="O14" s="49" t="s">
        <v>176</v>
      </c>
      <c r="T14" s="54"/>
      <c r="U14" s="54"/>
      <c r="V14" s="54"/>
      <c r="W14" s="54"/>
      <c r="X14" s="54"/>
      <c r="Y14" s="54"/>
      <c r="Z14" s="54"/>
      <c r="AA14" s="54"/>
    </row>
    <row r="15" spans="1:27">
      <c r="A15" s="31" t="s">
        <v>209</v>
      </c>
      <c r="B15" s="32" t="s">
        <v>210</v>
      </c>
      <c r="C15" s="32"/>
      <c r="D15" s="33">
        <v>42039</v>
      </c>
      <c r="E15" s="32" t="s">
        <v>12</v>
      </c>
      <c r="F15" s="33">
        <v>42039</v>
      </c>
      <c r="G15" s="33">
        <v>42103</v>
      </c>
      <c r="H15" s="35">
        <v>1.7655496153344632E-2</v>
      </c>
      <c r="I15" s="37" t="s">
        <v>174</v>
      </c>
      <c r="J15" s="39">
        <v>0.136021115143517</v>
      </c>
      <c r="K15" s="41" t="s">
        <v>176</v>
      </c>
      <c r="L15" s="43">
        <v>4.9562050979234336E-2</v>
      </c>
      <c r="M15" s="45" t="s">
        <v>176</v>
      </c>
      <c r="N15" s="47">
        <v>0.76304989098371179</v>
      </c>
      <c r="O15" s="49" t="s">
        <v>176</v>
      </c>
      <c r="Q15" t="s">
        <v>346</v>
      </c>
      <c r="R15" s="25">
        <f t="shared" ref="R15" si="46">D15</f>
        <v>42039</v>
      </c>
      <c r="S15" t="str">
        <f t="shared" ref="S15" si="47">E15</f>
        <v>D2</v>
      </c>
      <c r="T15" s="54">
        <f t="shared" ref="T15" si="48">AVERAGE(H14:H15)*1000</f>
        <v>19.389750945364455</v>
      </c>
      <c r="U15" s="54">
        <f t="shared" ref="U15" si="49">STDEV(H14:H15)*1000</f>
        <v>2.4526066474849642</v>
      </c>
      <c r="V15" s="54">
        <f t="shared" ref="V15" si="50">AVERAGE(J14:J15)*1000</f>
        <v>131.07885186407128</v>
      </c>
      <c r="W15" s="54">
        <f t="shared" ref="W15" si="51">STDEV(J14:J15)*1000</f>
        <v>6.9894157586106651</v>
      </c>
      <c r="X15" s="54">
        <f t="shared" ref="X15" si="52">AVERAGE(L14:L15)*1000</f>
        <v>52.731030410392684</v>
      </c>
      <c r="Y15" s="54">
        <f t="shared" ref="Y15:AA15" si="53">STDEV(L14:L15)*1000</f>
        <v>4.4816136904255108</v>
      </c>
      <c r="Z15" s="54">
        <f t="shared" ref="Z15" si="54">AVERAGE(N14:N15)*1000</f>
        <v>771.93792484288838</v>
      </c>
      <c r="AA15" s="54">
        <f t="shared" si="53"/>
        <v>12.5695780264788</v>
      </c>
    </row>
    <row r="16" spans="1:27">
      <c r="A16" s="31" t="s">
        <v>203</v>
      </c>
      <c r="B16" s="32" t="s">
        <v>204</v>
      </c>
      <c r="C16" s="32"/>
      <c r="D16" s="33">
        <v>42039</v>
      </c>
      <c r="E16" s="32" t="s">
        <v>15</v>
      </c>
      <c r="F16" s="33">
        <v>42039</v>
      </c>
      <c r="G16" s="33">
        <v>42103</v>
      </c>
      <c r="H16" s="35">
        <v>2.2036771417394709E-2</v>
      </c>
      <c r="I16" s="37" t="s">
        <v>174</v>
      </c>
      <c r="J16" s="39">
        <v>0.10803035301880567</v>
      </c>
      <c r="K16" s="41" t="s">
        <v>176</v>
      </c>
      <c r="L16" s="43">
        <v>0.13498671390611164</v>
      </c>
      <c r="M16" s="45" t="s">
        <v>176</v>
      </c>
      <c r="N16" s="47">
        <v>0.84331153007567017</v>
      </c>
      <c r="O16" s="49" t="s">
        <v>176</v>
      </c>
      <c r="T16" s="54"/>
      <c r="U16" s="54"/>
      <c r="V16" s="54"/>
      <c r="W16" s="54"/>
      <c r="X16" s="54"/>
      <c r="Y16" s="54"/>
      <c r="Z16" s="54"/>
      <c r="AA16" s="54"/>
    </row>
    <row r="17" spans="1:27">
      <c r="A17" s="31" t="s">
        <v>211</v>
      </c>
      <c r="B17" s="32" t="s">
        <v>212</v>
      </c>
      <c r="C17" s="32"/>
      <c r="D17" s="33">
        <v>42039</v>
      </c>
      <c r="E17" s="32" t="s">
        <v>15</v>
      </c>
      <c r="F17" s="33">
        <v>42039</v>
      </c>
      <c r="G17" s="33">
        <v>42103</v>
      </c>
      <c r="H17" s="35">
        <v>2.07588994653801E-2</v>
      </c>
      <c r="I17" s="37" t="s">
        <v>174</v>
      </c>
      <c r="J17" s="39">
        <v>9.6298251402177501E-2</v>
      </c>
      <c r="K17" s="41" t="s">
        <v>176</v>
      </c>
      <c r="L17" s="43">
        <v>0.13615785847849624</v>
      </c>
      <c r="M17" s="45" t="s">
        <v>176</v>
      </c>
      <c r="N17" s="47">
        <v>0.80039758881621148</v>
      </c>
      <c r="O17" s="49" t="s">
        <v>176</v>
      </c>
      <c r="Q17" t="s">
        <v>346</v>
      </c>
      <c r="R17" s="25">
        <f t="shared" ref="R17" si="55">D17</f>
        <v>42039</v>
      </c>
      <c r="S17" t="str">
        <f t="shared" ref="S17" si="56">E17</f>
        <v>D3</v>
      </c>
      <c r="T17" s="54">
        <f t="shared" ref="T17" si="57">AVERAGE(H16:H17)*1000</f>
        <v>21.397835441387404</v>
      </c>
      <c r="U17" s="54">
        <f t="shared" ref="U17" si="58">STDEV(H16:H17)*1000</f>
        <v>0.90359192275762079</v>
      </c>
      <c r="V17" s="54">
        <f t="shared" ref="V17" si="59">AVERAGE(J16:J17)*1000</f>
        <v>102.16430221049158</v>
      </c>
      <c r="W17" s="54">
        <f t="shared" ref="W17" si="60">STDEV(J16:J17)*1000</f>
        <v>8.2958486106874378</v>
      </c>
      <c r="X17" s="54">
        <f t="shared" ref="X17" si="61">AVERAGE(L16:L17)*1000</f>
        <v>135.57228619230395</v>
      </c>
      <c r="Y17" s="54">
        <f t="shared" ref="Y17:AA17" si="62">STDEV(L16:L17)*1000</f>
        <v>0.82812426888296808</v>
      </c>
      <c r="Z17" s="54">
        <f t="shared" ref="Z17" si="63">AVERAGE(N16:N17)*1000</f>
        <v>821.85455944594082</v>
      </c>
      <c r="AA17" s="54">
        <f t="shared" si="62"/>
        <v>30.34473887200441</v>
      </c>
    </row>
    <row r="18" spans="1:27">
      <c r="A18" s="31" t="s">
        <v>205</v>
      </c>
      <c r="B18" s="32" t="s">
        <v>206</v>
      </c>
      <c r="C18" s="32"/>
      <c r="D18" s="33">
        <v>42039</v>
      </c>
      <c r="E18" s="32" t="s">
        <v>18</v>
      </c>
      <c r="F18" s="33">
        <v>42039</v>
      </c>
      <c r="G18" s="33">
        <v>42103</v>
      </c>
      <c r="H18" s="35">
        <v>2.0941452601382183E-2</v>
      </c>
      <c r="I18" s="37" t="s">
        <v>174</v>
      </c>
      <c r="J18" s="39">
        <v>0.10008578027053779</v>
      </c>
      <c r="K18" s="41" t="s">
        <v>176</v>
      </c>
      <c r="L18" s="43">
        <v>0.14621592362956407</v>
      </c>
      <c r="M18" s="45" t="s">
        <v>176</v>
      </c>
      <c r="N18" s="47">
        <v>0.80551494164422222</v>
      </c>
      <c r="O18" s="49" t="s">
        <v>176</v>
      </c>
      <c r="T18" s="54"/>
      <c r="U18" s="54"/>
      <c r="V18" s="54"/>
      <c r="W18" s="54"/>
      <c r="X18" s="54"/>
      <c r="Y18" s="54"/>
      <c r="Z18" s="54"/>
      <c r="AA18" s="54"/>
    </row>
    <row r="19" spans="1:27">
      <c r="A19" s="31" t="s">
        <v>213</v>
      </c>
      <c r="B19" s="32" t="s">
        <v>214</v>
      </c>
      <c r="C19" s="32"/>
      <c r="D19" s="33">
        <v>42039</v>
      </c>
      <c r="E19" s="32" t="s">
        <v>18</v>
      </c>
      <c r="F19" s="33">
        <v>42039</v>
      </c>
      <c r="G19" s="33">
        <v>42103</v>
      </c>
      <c r="H19" s="35">
        <v>2.0119963489372797E-2</v>
      </c>
      <c r="I19" s="37" t="s">
        <v>174</v>
      </c>
      <c r="J19" s="39">
        <v>9.611349389640382E-2</v>
      </c>
      <c r="K19" s="41" t="s">
        <v>176</v>
      </c>
      <c r="L19" s="43">
        <v>0.14077354591083557</v>
      </c>
      <c r="M19" s="45" t="s">
        <v>176</v>
      </c>
      <c r="N19" s="47">
        <v>0.8067718353212775</v>
      </c>
      <c r="O19" s="49" t="s">
        <v>176</v>
      </c>
      <c r="Q19" t="s">
        <v>346</v>
      </c>
      <c r="R19" s="25">
        <f t="shared" ref="R19" si="64">D19</f>
        <v>42039</v>
      </c>
      <c r="S19" t="str">
        <f t="shared" ref="S19" si="65">E19</f>
        <v>D4</v>
      </c>
      <c r="T19" s="54">
        <f t="shared" ref="T19" si="66">AVERAGE(H18:H19)*1000</f>
        <v>20.530708045377487</v>
      </c>
      <c r="U19" s="54">
        <f t="shared" ref="U19" si="67">STDEV(H18:H19)*1000</f>
        <v>0.58088052177275218</v>
      </c>
      <c r="V19" s="54">
        <f t="shared" ref="V19" si="68">AVERAGE(J18:J19)*1000</f>
        <v>98.09963708347081</v>
      </c>
      <c r="W19" s="54">
        <f t="shared" ref="W19" si="69">STDEV(J18:J19)*1000</f>
        <v>2.80883063196505</v>
      </c>
      <c r="X19" s="54">
        <f t="shared" ref="X19" si="70">AVERAGE(L18:L19)*1000</f>
        <v>143.49473477019981</v>
      </c>
      <c r="Y19" s="54">
        <f t="shared" ref="Y19:AA19" si="71">STDEV(L18:L19)*1000</f>
        <v>3.8483421906914894</v>
      </c>
      <c r="Z19" s="54">
        <f t="shared" ref="Z19" si="72">AVERAGE(N18:N19)*1000</f>
        <v>806.14338848274986</v>
      </c>
      <c r="AA19" s="54">
        <f t="shared" si="71"/>
        <v>0.88875804227628441</v>
      </c>
    </row>
    <row r="20" spans="1:27">
      <c r="A20" s="31" t="s">
        <v>215</v>
      </c>
      <c r="B20" s="32" t="s">
        <v>216</v>
      </c>
      <c r="C20" s="32"/>
      <c r="D20" s="33">
        <v>42039</v>
      </c>
      <c r="E20" s="32" t="s">
        <v>29</v>
      </c>
      <c r="F20" s="33">
        <v>42039</v>
      </c>
      <c r="G20" s="33">
        <v>42103</v>
      </c>
      <c r="H20" s="35">
        <v>8.4287390794106132E-2</v>
      </c>
      <c r="I20" s="37" t="s">
        <v>174</v>
      </c>
      <c r="J20" s="39">
        <v>9.8145826459914223E-2</v>
      </c>
      <c r="K20" s="41" t="s">
        <v>176</v>
      </c>
      <c r="L20" s="43">
        <v>0.14118689105403015</v>
      </c>
      <c r="M20" s="45" t="s">
        <v>176</v>
      </c>
      <c r="N20" s="47">
        <v>1.6617288700782356</v>
      </c>
      <c r="O20" s="49" t="s">
        <v>176</v>
      </c>
      <c r="T20" s="54"/>
      <c r="U20" s="54"/>
      <c r="V20" s="54"/>
      <c r="W20" s="54"/>
      <c r="X20" s="54"/>
      <c r="Y20" s="54"/>
      <c r="Z20" s="54"/>
      <c r="AA20" s="54"/>
    </row>
    <row r="21" spans="1:27">
      <c r="A21" s="31" t="s">
        <v>217</v>
      </c>
      <c r="B21" s="32" t="s">
        <v>218</v>
      </c>
      <c r="C21" s="32"/>
      <c r="D21" s="33">
        <v>42039</v>
      </c>
      <c r="E21" s="32" t="s">
        <v>29</v>
      </c>
      <c r="F21" s="33">
        <v>42039</v>
      </c>
      <c r="G21" s="33">
        <v>42103</v>
      </c>
      <c r="H21" s="35">
        <v>4.9602294953709741E-2</v>
      </c>
      <c r="I21" s="37" t="s">
        <v>174</v>
      </c>
      <c r="J21" s="39">
        <v>9.6760145166611689E-2</v>
      </c>
      <c r="K21" s="41" t="s">
        <v>176</v>
      </c>
      <c r="L21" s="43">
        <v>0.14332250762720208</v>
      </c>
      <c r="M21" s="45" t="s">
        <v>176</v>
      </c>
      <c r="N21" s="47">
        <v>1.1393099910221882</v>
      </c>
      <c r="O21" s="49" t="s">
        <v>176</v>
      </c>
      <c r="Q21" t="s">
        <v>346</v>
      </c>
      <c r="R21" s="25">
        <f t="shared" ref="R21" si="73">D21</f>
        <v>42039</v>
      </c>
      <c r="S21" t="str">
        <f t="shared" ref="S21" si="74">E21</f>
        <v>D5</v>
      </c>
      <c r="T21" s="54">
        <f t="shared" ref="T21" si="75">AVERAGE(H20:H21)*1000</f>
        <v>66.94484287390793</v>
      </c>
      <c r="U21" s="54">
        <f t="shared" ref="U21" si="76">STDEV(H20:H21)*1000</f>
        <v>24.526066474849586</v>
      </c>
      <c r="V21" s="54">
        <f t="shared" ref="V21" si="77">AVERAGE(J20:J21)*1000</f>
        <v>97.452985813262956</v>
      </c>
      <c r="W21" s="54">
        <f t="shared" ref="W21" si="78">STDEV(J20:J21)*1000</f>
        <v>0.97982463905756778</v>
      </c>
      <c r="X21" s="54">
        <f t="shared" ref="X21" si="79">AVERAGE(L20:L21)*1000</f>
        <v>142.25469934061613</v>
      </c>
      <c r="Y21" s="54">
        <f t="shared" ref="Y21:AA21" si="80">STDEV(L20:L21)*1000</f>
        <v>1.5101089609042506</v>
      </c>
      <c r="Z21" s="54">
        <f t="shared" ref="Z21" si="81">AVERAGE(N20:N21)*1000</f>
        <v>1400.5194305502121</v>
      </c>
      <c r="AA21" s="54">
        <f t="shared" si="80"/>
        <v>369.40593200040558</v>
      </c>
    </row>
    <row r="22" spans="1:27">
      <c r="A22" s="31" t="s">
        <v>219</v>
      </c>
      <c r="B22" s="32" t="s">
        <v>220</v>
      </c>
      <c r="C22" s="32"/>
      <c r="D22" s="33">
        <v>42052</v>
      </c>
      <c r="E22" s="32" t="s">
        <v>9</v>
      </c>
      <c r="F22" s="33">
        <v>42052</v>
      </c>
      <c r="G22" s="33">
        <v>42103</v>
      </c>
      <c r="H22" s="35">
        <v>4.2391446081627329E-2</v>
      </c>
      <c r="I22" s="37" t="s">
        <v>174</v>
      </c>
      <c r="J22" s="39">
        <v>0.15089409435829762</v>
      </c>
      <c r="K22" s="41" t="s">
        <v>176</v>
      </c>
      <c r="L22" s="43">
        <v>2.3452416100777487E-2</v>
      </c>
      <c r="M22" s="45" t="s">
        <v>176</v>
      </c>
      <c r="N22" s="47">
        <v>1.0938822624086189</v>
      </c>
      <c r="O22" s="49" t="s">
        <v>176</v>
      </c>
      <c r="T22" s="54"/>
      <c r="U22" s="54"/>
      <c r="V22" s="54"/>
      <c r="W22" s="54"/>
      <c r="X22" s="54"/>
      <c r="Y22" s="54"/>
      <c r="Z22" s="54"/>
      <c r="AA22" s="54"/>
    </row>
    <row r="23" spans="1:27">
      <c r="A23" s="31" t="s">
        <v>227</v>
      </c>
      <c r="B23" s="32" t="s">
        <v>228</v>
      </c>
      <c r="C23" s="32"/>
      <c r="D23" s="33">
        <v>42052</v>
      </c>
      <c r="E23" s="32" t="s">
        <v>9</v>
      </c>
      <c r="F23" s="33">
        <v>42052</v>
      </c>
      <c r="G23" s="33">
        <v>42103</v>
      </c>
      <c r="H23" s="35">
        <v>3.5910809753553263E-2</v>
      </c>
      <c r="I23" s="37" t="s">
        <v>174</v>
      </c>
      <c r="J23" s="39">
        <v>0.14913889805344771</v>
      </c>
      <c r="K23" s="41" t="s">
        <v>176</v>
      </c>
      <c r="L23" s="43">
        <v>2.7310304103926781E-2</v>
      </c>
      <c r="M23" s="45" t="s">
        <v>176</v>
      </c>
      <c r="N23" s="47">
        <v>1.0245735539309992</v>
      </c>
      <c r="O23" s="49" t="s">
        <v>176</v>
      </c>
      <c r="Q23" t="s">
        <v>346</v>
      </c>
      <c r="R23" s="25">
        <f t="shared" ref="R23" si="82">D23</f>
        <v>42052</v>
      </c>
      <c r="S23" t="str">
        <f t="shared" ref="S23" si="83">E23</f>
        <v>D1</v>
      </c>
      <c r="T23" s="54">
        <f t="shared" ref="T23" si="84">AVERAGE(H22:H23)*1000</f>
        <v>39.151127917590294</v>
      </c>
      <c r="U23" s="54">
        <f t="shared" ref="U23" si="85">STDEV(H22:H23)*1000</f>
        <v>4.582501893985059</v>
      </c>
      <c r="V23" s="54">
        <f t="shared" ref="V23" si="86">AVERAGE(J22:J23)*1000</f>
        <v>150.01649620587264</v>
      </c>
      <c r="W23" s="54">
        <f t="shared" ref="W23" si="87">STDEV(J22:J23)*1000</f>
        <v>1.241111209472942</v>
      </c>
      <c r="X23" s="54">
        <f t="shared" ref="X23" si="88">AVERAGE(L22:L23)*1000</f>
        <v>25.381360102352133</v>
      </c>
      <c r="Y23" s="54">
        <f t="shared" ref="Y23:AA23" si="89">STDEV(L22:L23)*1000</f>
        <v>2.7279387680850942</v>
      </c>
      <c r="Z23" s="54">
        <f t="shared" ref="Z23" si="90">AVERAGE(N22:N23)*1000</f>
        <v>1059.2279081698091</v>
      </c>
      <c r="AA23" s="54">
        <f t="shared" si="89"/>
        <v>49.008657759806383</v>
      </c>
    </row>
    <row r="24" spans="1:27">
      <c r="A24" s="31" t="s">
        <v>221</v>
      </c>
      <c r="B24" s="32" t="s">
        <v>222</v>
      </c>
      <c r="C24" s="32"/>
      <c r="D24" s="33">
        <v>42052</v>
      </c>
      <c r="E24" s="32" t="s">
        <v>12</v>
      </c>
      <c r="F24" s="33">
        <v>42052</v>
      </c>
      <c r="G24" s="33">
        <v>42103</v>
      </c>
      <c r="H24" s="35">
        <v>3.3994001825531354E-2</v>
      </c>
      <c r="I24" s="37" t="s">
        <v>174</v>
      </c>
      <c r="J24" s="39">
        <v>0.1042428241504454</v>
      </c>
      <c r="K24" s="41" t="s">
        <v>176</v>
      </c>
      <c r="L24" s="43">
        <v>0.1519338647770889</v>
      </c>
      <c r="M24" s="45" t="s">
        <v>176</v>
      </c>
      <c r="N24" s="47">
        <v>1.1001667307938954</v>
      </c>
      <c r="O24" s="49" t="s">
        <v>176</v>
      </c>
      <c r="T24" s="54"/>
      <c r="U24" s="54"/>
      <c r="V24" s="54"/>
      <c r="W24" s="54"/>
      <c r="X24" s="54"/>
      <c r="Y24" s="54"/>
      <c r="Z24" s="54"/>
      <c r="AA24" s="54"/>
    </row>
    <row r="25" spans="1:27">
      <c r="A25" s="31" t="s">
        <v>229</v>
      </c>
      <c r="B25" s="32" t="s">
        <v>230</v>
      </c>
      <c r="C25" s="32"/>
      <c r="D25" s="33">
        <v>42052</v>
      </c>
      <c r="E25" s="32" t="s">
        <v>12</v>
      </c>
      <c r="F25" s="33">
        <v>42052</v>
      </c>
      <c r="G25" s="33">
        <v>42103</v>
      </c>
      <c r="H25" s="35">
        <v>1.628634763332899E-2</v>
      </c>
      <c r="I25" s="37" t="s">
        <v>174</v>
      </c>
      <c r="J25" s="39">
        <v>0.10128670405806665</v>
      </c>
      <c r="K25" s="41" t="s">
        <v>176</v>
      </c>
      <c r="L25" s="43">
        <v>0.14346028934160027</v>
      </c>
      <c r="M25" s="45" t="s">
        <v>176</v>
      </c>
      <c r="N25" s="47">
        <v>0.77956906502500978</v>
      </c>
      <c r="O25" s="49" t="s">
        <v>176</v>
      </c>
      <c r="Q25" t="s">
        <v>346</v>
      </c>
      <c r="R25" s="25">
        <f t="shared" ref="R25" si="91">D25</f>
        <v>42052</v>
      </c>
      <c r="S25" t="str">
        <f t="shared" ref="S25" si="92">E25</f>
        <v>D2</v>
      </c>
      <c r="T25" s="54">
        <f t="shared" ref="T25" si="93">AVERAGE(H24:H25)*1000</f>
        <v>25.140174729430171</v>
      </c>
      <c r="U25" s="54">
        <f t="shared" ref="U25" si="94">STDEV(H24:H25)*1000</f>
        <v>12.521202358212697</v>
      </c>
      <c r="V25" s="54">
        <f t="shared" ref="V25" si="95">AVERAGE(J24:J25)*1000</f>
        <v>102.76476410425603</v>
      </c>
      <c r="W25" s="54">
        <f t="shared" ref="W25" si="96">STDEV(J24:J25)*1000</f>
        <v>2.0902925633228171</v>
      </c>
      <c r="X25" s="54">
        <f t="shared" ref="X25" si="97">AVERAGE(L24:L25)*1000</f>
        <v>147.69707705934459</v>
      </c>
      <c r="Y25" s="54">
        <f t="shared" ref="Y25:AA25" si="98">STDEV(L24:L25)*1000</f>
        <v>5.9917226513297619</v>
      </c>
      <c r="Z25" s="54">
        <f t="shared" ref="Z25" si="99">AVERAGE(N24:N25)*1000</f>
        <v>939.86789790945261</v>
      </c>
      <c r="AA25" s="54">
        <f t="shared" si="98"/>
        <v>226.69678349775745</v>
      </c>
    </row>
    <row r="26" spans="1:27">
      <c r="A26" s="31" t="s">
        <v>223</v>
      </c>
      <c r="B26" s="32" t="s">
        <v>224</v>
      </c>
      <c r="C26" s="32"/>
      <c r="D26" s="33">
        <v>42052</v>
      </c>
      <c r="E26" s="32" t="s">
        <v>15</v>
      </c>
      <c r="F26" s="33">
        <v>42052</v>
      </c>
      <c r="G26" s="33">
        <v>42103</v>
      </c>
      <c r="H26" s="35">
        <v>2.0211240057373844E-2</v>
      </c>
      <c r="I26" s="37" t="s">
        <v>174</v>
      </c>
      <c r="J26" s="39">
        <v>9.0663147476080508E-2</v>
      </c>
      <c r="K26" s="41" t="s">
        <v>176</v>
      </c>
      <c r="L26" s="43">
        <v>0.1888593642358036</v>
      </c>
      <c r="M26" s="45" t="s">
        <v>176</v>
      </c>
      <c r="N26" s="47">
        <v>0.87787610619469036</v>
      </c>
      <c r="O26" s="49" t="s">
        <v>176</v>
      </c>
      <c r="T26" s="54"/>
      <c r="U26" s="54"/>
      <c r="V26" s="54"/>
      <c r="W26" s="54"/>
      <c r="X26" s="54"/>
      <c r="Y26" s="54"/>
      <c r="Z26" s="54"/>
      <c r="AA26" s="54"/>
    </row>
    <row r="27" spans="1:27">
      <c r="A27" s="31" t="s">
        <v>231</v>
      </c>
      <c r="B27" s="32" t="s">
        <v>232</v>
      </c>
      <c r="C27" s="32"/>
      <c r="D27" s="33">
        <v>42052</v>
      </c>
      <c r="E27" s="32" t="s">
        <v>15</v>
      </c>
      <c r="F27" s="33">
        <v>42052</v>
      </c>
      <c r="G27" s="33">
        <v>42103</v>
      </c>
      <c r="H27" s="35">
        <v>1.9298474377363411E-2</v>
      </c>
      <c r="I27" s="37" t="s">
        <v>174</v>
      </c>
      <c r="J27" s="39">
        <v>8.4750907291322994E-2</v>
      </c>
      <c r="K27" s="41" t="s">
        <v>176</v>
      </c>
      <c r="L27" s="43">
        <v>0.21090443853951385</v>
      </c>
      <c r="M27" s="45" t="s">
        <v>176</v>
      </c>
      <c r="N27" s="47">
        <v>0.93291009362575361</v>
      </c>
      <c r="O27" s="49" t="s">
        <v>176</v>
      </c>
      <c r="Q27" t="s">
        <v>346</v>
      </c>
      <c r="R27" s="25">
        <f t="shared" ref="R27" si="100">D27</f>
        <v>42052</v>
      </c>
      <c r="S27" t="str">
        <f t="shared" ref="S27" si="101">E27</f>
        <v>D3</v>
      </c>
      <c r="T27" s="54">
        <f t="shared" ref="T27" si="102">AVERAGE(H26:H27)*1000</f>
        <v>19.754857217368627</v>
      </c>
      <c r="U27" s="54">
        <f t="shared" ref="U27" si="103">STDEV(H26:H27)*1000</f>
        <v>0.64542280196972734</v>
      </c>
      <c r="V27" s="54">
        <f t="shared" ref="V27" si="104">AVERAGE(J26:J27)*1000</f>
        <v>87.707027383701757</v>
      </c>
      <c r="W27" s="54">
        <f t="shared" ref="W27" si="105">STDEV(J26:J27)*1000</f>
        <v>4.1805851266456449</v>
      </c>
      <c r="X27" s="54">
        <f t="shared" ref="X27" si="106">AVERAGE(L26:L27)*1000</f>
        <v>199.8819013876587</v>
      </c>
      <c r="Y27" s="54">
        <f t="shared" ref="Y27:AA27" si="107">STDEV(L26:L27)*1000</f>
        <v>15.588221531914824</v>
      </c>
      <c r="Z27" s="54">
        <f t="shared" ref="Z27" si="108">AVERAGE(N26:N27)*1000</f>
        <v>905.39309991022196</v>
      </c>
      <c r="AA27" s="54">
        <f t="shared" si="107"/>
        <v>38.914905708240049</v>
      </c>
    </row>
    <row r="28" spans="1:27">
      <c r="A28" s="31" t="s">
        <v>225</v>
      </c>
      <c r="B28" s="32" t="s">
        <v>226</v>
      </c>
      <c r="C28" s="32"/>
      <c r="D28" s="33">
        <v>42052</v>
      </c>
      <c r="E28" s="32" t="s">
        <v>18</v>
      </c>
      <c r="F28" s="33">
        <v>42052</v>
      </c>
      <c r="G28" s="33">
        <v>42103</v>
      </c>
      <c r="H28" s="35">
        <v>2.7513365497457296E-2</v>
      </c>
      <c r="I28" s="37" t="s">
        <v>174</v>
      </c>
      <c r="J28" s="39">
        <v>9.9254371494556251E-2</v>
      </c>
      <c r="K28" s="41" t="s">
        <v>176</v>
      </c>
      <c r="L28" s="43">
        <v>0.14545812420037402</v>
      </c>
      <c r="M28" s="45" t="s">
        <v>176</v>
      </c>
      <c r="N28" s="47">
        <v>1.0150570732332949</v>
      </c>
      <c r="O28" s="49" t="s">
        <v>176</v>
      </c>
      <c r="T28" s="54"/>
      <c r="U28" s="54"/>
      <c r="V28" s="54"/>
      <c r="W28" s="54"/>
      <c r="X28" s="54"/>
      <c r="Y28" s="54"/>
      <c r="Z28" s="54"/>
      <c r="AA28" s="54"/>
    </row>
    <row r="29" spans="1:27">
      <c r="A29" s="31" t="s">
        <v>233</v>
      </c>
      <c r="B29" s="32" t="s">
        <v>234</v>
      </c>
      <c r="C29" s="32"/>
      <c r="D29" s="33">
        <v>42052</v>
      </c>
      <c r="E29" s="32" t="s">
        <v>18</v>
      </c>
      <c r="F29" s="33">
        <v>42052</v>
      </c>
      <c r="G29" s="33">
        <v>42103</v>
      </c>
      <c r="H29" s="35">
        <v>2.3223366801408265E-2</v>
      </c>
      <c r="I29" s="37" t="s">
        <v>174</v>
      </c>
      <c r="J29" s="39">
        <v>0.33518970636753548</v>
      </c>
      <c r="K29" s="41" t="s">
        <v>176</v>
      </c>
      <c r="L29" s="43">
        <v>0.21007774825312472</v>
      </c>
      <c r="M29" s="45" t="s">
        <v>176</v>
      </c>
      <c r="N29" s="47">
        <v>0.97932538155700932</v>
      </c>
      <c r="O29" s="49" t="s">
        <v>176</v>
      </c>
      <c r="Q29" t="s">
        <v>346</v>
      </c>
      <c r="R29" s="25">
        <f t="shared" ref="R29" si="109">D29</f>
        <v>42052</v>
      </c>
      <c r="S29" t="str">
        <f t="shared" ref="S29" si="110">E29</f>
        <v>D4</v>
      </c>
      <c r="T29" s="54">
        <f t="shared" ref="T29" si="111">AVERAGE(H28:H29)*1000</f>
        <v>25.368366149432781</v>
      </c>
      <c r="U29" s="54">
        <f t="shared" ref="U29" si="112">STDEV(H28:H29)*1000</f>
        <v>3.0334871692577159</v>
      </c>
      <c r="V29" s="54">
        <f t="shared" ref="V29" si="113">AVERAGE(J28:J29)*1000</f>
        <v>217.22203893104586</v>
      </c>
      <c r="W29" s="54">
        <f t="shared" ref="W29" si="114">STDEV(J28:J29)*1000</f>
        <v>166.83147521020254</v>
      </c>
      <c r="X29" s="54">
        <f t="shared" ref="X29" si="115">AVERAGE(L28:L29)*1000</f>
        <v>177.76793622674936</v>
      </c>
      <c r="Y29" s="54">
        <f t="shared" ref="Y29:AA29" si="116">STDEV(L28:L29)*1000</f>
        <v>45.692974365425542</v>
      </c>
      <c r="Z29" s="54">
        <f t="shared" ref="Z29" si="117">AVERAGE(N28:N29)*1000</f>
        <v>997.19122739515205</v>
      </c>
      <c r="AA29" s="54">
        <f t="shared" si="116"/>
        <v>25.266121487568419</v>
      </c>
    </row>
    <row r="30" spans="1:27">
      <c r="A30" s="31" t="s">
        <v>235</v>
      </c>
      <c r="B30" s="32" t="s">
        <v>236</v>
      </c>
      <c r="C30" s="32"/>
      <c r="D30" s="33">
        <v>42052</v>
      </c>
      <c r="E30" s="32" t="s">
        <v>29</v>
      </c>
      <c r="F30" s="33">
        <v>42052</v>
      </c>
      <c r="G30" s="33">
        <v>42103</v>
      </c>
      <c r="H30" s="35">
        <v>1.9846133785369667E-2</v>
      </c>
      <c r="I30" s="37" t="s">
        <v>174</v>
      </c>
      <c r="J30" s="39">
        <v>9.241834378093039E-2</v>
      </c>
      <c r="K30" s="41" t="s">
        <v>176</v>
      </c>
      <c r="L30" s="43">
        <v>0.19319948823934655</v>
      </c>
      <c r="M30" s="45" t="s">
        <v>176</v>
      </c>
      <c r="N30" s="47">
        <v>0.96702577914582544</v>
      </c>
      <c r="O30" s="49" t="s">
        <v>176</v>
      </c>
      <c r="T30" s="54"/>
      <c r="U30" s="54"/>
      <c r="V30" s="54"/>
      <c r="W30" s="54"/>
      <c r="X30" s="54"/>
      <c r="Y30" s="54"/>
      <c r="Z30" s="54"/>
      <c r="AA30" s="54"/>
    </row>
    <row r="31" spans="1:27">
      <c r="A31" s="31" t="s">
        <v>237</v>
      </c>
      <c r="B31" s="32" t="s">
        <v>238</v>
      </c>
      <c r="C31" s="32"/>
      <c r="D31" s="33">
        <v>42052</v>
      </c>
      <c r="E31" s="32" t="s">
        <v>29</v>
      </c>
      <c r="F31" s="33">
        <v>42052</v>
      </c>
      <c r="G31" s="33">
        <v>42103</v>
      </c>
      <c r="H31" s="35">
        <v>2.1397835441387399E-2</v>
      </c>
      <c r="I31" s="37" t="s">
        <v>174</v>
      </c>
      <c r="J31" s="39">
        <v>8.2626195974925778E-2</v>
      </c>
      <c r="K31" s="41" t="s">
        <v>176</v>
      </c>
      <c r="L31" s="43">
        <v>0.21882688711740972</v>
      </c>
      <c r="M31" s="45" t="s">
        <v>176</v>
      </c>
      <c r="N31" s="47">
        <v>0.96181864819802498</v>
      </c>
      <c r="O31" s="49" t="s">
        <v>176</v>
      </c>
      <c r="Q31" t="s">
        <v>346</v>
      </c>
      <c r="R31" s="25">
        <f t="shared" ref="R31" si="118">D31</f>
        <v>42052</v>
      </c>
      <c r="S31" t="str">
        <f t="shared" ref="S31" si="119">E31</f>
        <v>D5</v>
      </c>
      <c r="T31" s="54">
        <f t="shared" ref="T31" si="120">AVERAGE(H30:H31)*1000</f>
        <v>20.621984613378533</v>
      </c>
      <c r="U31" s="54">
        <f t="shared" ref="U31" si="121">STDEV(H30:H31)*1000</f>
        <v>1.097218763348534</v>
      </c>
      <c r="V31" s="54">
        <f t="shared" ref="V31" si="122">AVERAGE(J30:J31)*1000</f>
        <v>87.522269877928082</v>
      </c>
      <c r="W31" s="54">
        <f t="shared" ref="W31" si="123">STDEV(J30:J31)*1000</f>
        <v>6.9240941160068337</v>
      </c>
      <c r="X31" s="54">
        <f t="shared" ref="X31" si="124">AVERAGE(L30:L31)*1000</f>
        <v>206.01318767837813</v>
      </c>
      <c r="Y31" s="54">
        <f t="shared" ref="Y31:AA31" si="125">STDEV(L30:L31)*1000</f>
        <v>18.121307530850991</v>
      </c>
      <c r="Z31" s="54">
        <f t="shared" ref="Z31" si="126">AVERAGE(N30:N31)*1000</f>
        <v>964.42221367192519</v>
      </c>
      <c r="AA31" s="54">
        <f t="shared" si="125"/>
        <v>3.6819976037160353</v>
      </c>
    </row>
    <row r="32" spans="1:27">
      <c r="A32" s="31" t="s">
        <v>239</v>
      </c>
      <c r="B32" s="32" t="s">
        <v>240</v>
      </c>
      <c r="C32" s="32"/>
      <c r="D32" s="33">
        <v>42073</v>
      </c>
      <c r="E32" s="32" t="s">
        <v>9</v>
      </c>
      <c r="F32" s="33">
        <v>42073</v>
      </c>
      <c r="G32" s="33">
        <v>42103</v>
      </c>
      <c r="H32" s="35">
        <v>2.3040813665406182E-2</v>
      </c>
      <c r="I32" s="37" t="s">
        <v>174</v>
      </c>
      <c r="J32" s="39">
        <v>0.12888660851718831</v>
      </c>
      <c r="K32" s="41" t="s">
        <v>176</v>
      </c>
      <c r="L32" s="43">
        <v>2.9541399937034318E-2</v>
      </c>
      <c r="M32" s="45" t="s">
        <v>176</v>
      </c>
      <c r="N32" s="47">
        <v>0.91800692574066967</v>
      </c>
      <c r="O32" s="49" t="s">
        <v>176</v>
      </c>
      <c r="T32" s="54"/>
      <c r="U32" s="54"/>
      <c r="V32" s="54"/>
      <c r="W32" s="54"/>
      <c r="X32" s="54"/>
      <c r="Y32" s="54"/>
      <c r="Z32" s="54"/>
      <c r="AA32" s="54"/>
    </row>
    <row r="33" spans="1:27">
      <c r="A33" s="31" t="s">
        <v>249</v>
      </c>
      <c r="B33" s="32" t="s">
        <v>250</v>
      </c>
      <c r="C33" s="32"/>
      <c r="D33" s="33">
        <v>42073</v>
      </c>
      <c r="E33" s="32" t="s">
        <v>9</v>
      </c>
      <c r="F33" s="33">
        <v>42073</v>
      </c>
      <c r="G33" s="33">
        <v>42103</v>
      </c>
      <c r="H33" s="35">
        <v>2.2310601121397832E-2</v>
      </c>
      <c r="I33" s="37" t="s">
        <v>174</v>
      </c>
      <c r="J33" s="39">
        <v>0.1446895844022576</v>
      </c>
      <c r="K33" s="41" t="s">
        <v>176</v>
      </c>
      <c r="L33" s="43">
        <v>3.585895686850666E-2</v>
      </c>
      <c r="M33" s="45" t="s">
        <v>176</v>
      </c>
      <c r="N33" s="47">
        <v>0.85884314479928181</v>
      </c>
      <c r="O33" s="49" t="s">
        <v>176</v>
      </c>
      <c r="Q33" t="s">
        <v>346</v>
      </c>
      <c r="R33" s="25">
        <f t="shared" ref="R33" si="127">D33</f>
        <v>42073</v>
      </c>
      <c r="S33" t="str">
        <f t="shared" ref="S33" si="128">E33</f>
        <v>D1</v>
      </c>
      <c r="T33" s="54">
        <f t="shared" ref="T33" si="129">AVERAGE(H32:H33)*1000</f>
        <v>22.675707393402007</v>
      </c>
      <c r="U33" s="54">
        <f t="shared" ref="U33" si="130">STDEV(H32:H33)*1000</f>
        <v>0.51633824157578434</v>
      </c>
      <c r="V33" s="54">
        <f t="shared" ref="V33" si="131">AVERAGE(J32:J33)*1000</f>
        <v>136.78809645972296</v>
      </c>
      <c r="W33" s="54">
        <f t="shared" ref="W33" si="132">STDEV(J32:J33)*1000</f>
        <v>11.174391411259979</v>
      </c>
      <c r="X33" s="54">
        <f t="shared" ref="X33" si="133">AVERAGE(L32:L33)*1000</f>
        <v>32.70017840277049</v>
      </c>
      <c r="Y33" s="54">
        <f t="shared" ref="Y33:AA33" si="134">STDEV(L32:L33)*1000</f>
        <v>4.4671873467761705</v>
      </c>
      <c r="Z33" s="54">
        <f t="shared" ref="Z33" si="135">AVERAGE(N32:N33)*1000</f>
        <v>888.42503526997575</v>
      </c>
      <c r="AA33" s="54">
        <f t="shared" si="134"/>
        <v>41.83511070429077</v>
      </c>
    </row>
    <row r="34" spans="1:27">
      <c r="A34" s="31" t="s">
        <v>241</v>
      </c>
      <c r="B34" s="32" t="s">
        <v>242</v>
      </c>
      <c r="C34" s="32"/>
      <c r="D34" s="33">
        <v>42073</v>
      </c>
      <c r="E34" s="32" t="s">
        <v>12</v>
      </c>
      <c r="F34" s="33">
        <v>42073</v>
      </c>
      <c r="G34" s="33">
        <v>42103</v>
      </c>
      <c r="H34" s="35">
        <v>1.7107836745338376E-2</v>
      </c>
      <c r="I34" s="37" t="s">
        <v>174</v>
      </c>
      <c r="J34" s="39">
        <v>0.13740379681888151</v>
      </c>
      <c r="K34" s="41" t="s">
        <v>176</v>
      </c>
      <c r="L34" s="43">
        <v>0.14355126456081435</v>
      </c>
      <c r="M34" s="45" t="s">
        <v>176</v>
      </c>
      <c r="N34" s="47">
        <v>0.81485186610234717</v>
      </c>
      <c r="O34" s="49" t="s">
        <v>176</v>
      </c>
      <c r="T34" s="54"/>
      <c r="U34" s="54"/>
      <c r="V34" s="54"/>
      <c r="W34" s="54"/>
      <c r="X34" s="54"/>
      <c r="Y34" s="54"/>
      <c r="Z34" s="54"/>
      <c r="AA34" s="54"/>
    </row>
    <row r="35" spans="1:27">
      <c r="A35" s="31" t="s">
        <v>251</v>
      </c>
      <c r="B35" s="32" t="s">
        <v>252</v>
      </c>
      <c r="C35" s="32"/>
      <c r="D35" s="33">
        <v>42073</v>
      </c>
      <c r="E35" s="32" t="s">
        <v>12</v>
      </c>
      <c r="F35" s="33">
        <v>42073</v>
      </c>
      <c r="G35" s="33">
        <v>42103</v>
      </c>
      <c r="H35" s="35">
        <v>1.5099752249315425E-2</v>
      </c>
      <c r="I35" s="37" t="s">
        <v>174</v>
      </c>
      <c r="J35" s="39">
        <v>0.11103129810159056</v>
      </c>
      <c r="K35" s="41" t="s">
        <v>176</v>
      </c>
      <c r="L35" s="43">
        <v>0.13429530905656417</v>
      </c>
      <c r="M35" s="45" t="s">
        <v>176</v>
      </c>
      <c r="N35" s="47">
        <v>0.83460305245607302</v>
      </c>
      <c r="O35" s="49" t="s">
        <v>176</v>
      </c>
      <c r="Q35" t="s">
        <v>346</v>
      </c>
      <c r="R35" s="25">
        <f t="shared" ref="R35" si="136">D35</f>
        <v>42073</v>
      </c>
      <c r="S35" t="str">
        <f t="shared" ref="S35" si="137">E35</f>
        <v>D2</v>
      </c>
      <c r="T35" s="54">
        <f t="shared" ref="T35" si="138">AVERAGE(H34:H35)*1000</f>
        <v>16.103794497326898</v>
      </c>
      <c r="U35" s="54">
        <f t="shared" ref="U35" si="139">STDEV(H34:H35)*1000</f>
        <v>1.4199301643333988</v>
      </c>
      <c r="V35" s="54">
        <f t="shared" ref="V35" si="140">AVERAGE(J34:J35)*1000</f>
        <v>124.21754746023603</v>
      </c>
      <c r="W35" s="54">
        <f t="shared" ref="W35" si="141">STDEV(J34:J35)*1000</f>
        <v>18.648172679829962</v>
      </c>
      <c r="X35" s="54">
        <f t="shared" ref="X35" si="142">AVERAGE(L34:L35)*1000</f>
        <v>138.92328680868926</v>
      </c>
      <c r="Y35" s="54">
        <f t="shared" ref="Y35:AA35" si="143">STDEV(L34:L35)*1000</f>
        <v>6.5449489034162518</v>
      </c>
      <c r="Z35" s="54">
        <f t="shared" ref="Z35" si="144">AVERAGE(N34:N35)*1000</f>
        <v>824.72745927921005</v>
      </c>
      <c r="AA35" s="54">
        <f t="shared" si="143"/>
        <v>13.966197807198753</v>
      </c>
    </row>
    <row r="36" spans="1:27">
      <c r="A36" s="31" t="s">
        <v>243</v>
      </c>
      <c r="B36" s="32" t="s">
        <v>244</v>
      </c>
      <c r="C36" s="32"/>
      <c r="D36" s="33">
        <v>42073</v>
      </c>
      <c r="E36" s="32" t="s">
        <v>15</v>
      </c>
      <c r="F36" s="33">
        <v>42073</v>
      </c>
      <c r="G36" s="33">
        <v>42103</v>
      </c>
      <c r="H36" s="35">
        <v>1.4825922545312295E-2</v>
      </c>
      <c r="I36" s="37" t="s">
        <v>174</v>
      </c>
      <c r="J36" s="39">
        <v>8.5787583376090312E-2</v>
      </c>
      <c r="K36" s="41" t="s">
        <v>176</v>
      </c>
      <c r="L36" s="43">
        <v>0.29069157309266452</v>
      </c>
      <c r="M36" s="45" t="s">
        <v>176</v>
      </c>
      <c r="N36" s="47">
        <v>0.87581120943952817</v>
      </c>
      <c r="O36" s="49" t="s">
        <v>176</v>
      </c>
      <c r="T36" s="54"/>
      <c r="U36" s="54"/>
      <c r="V36" s="54"/>
      <c r="W36" s="54"/>
      <c r="X36" s="54"/>
      <c r="Y36" s="54"/>
      <c r="Z36" s="54"/>
      <c r="AA36" s="54"/>
    </row>
    <row r="37" spans="1:27">
      <c r="A37" s="31" t="s">
        <v>253</v>
      </c>
      <c r="B37" s="32" t="s">
        <v>254</v>
      </c>
      <c r="C37" s="32"/>
      <c r="D37" s="33">
        <v>42073</v>
      </c>
      <c r="E37" s="32" t="s">
        <v>15</v>
      </c>
      <c r="F37" s="33">
        <v>42073</v>
      </c>
      <c r="G37" s="33">
        <v>42103</v>
      </c>
      <c r="H37" s="35">
        <v>1.5282305385317512E-2</v>
      </c>
      <c r="I37" s="37" t="s">
        <v>174</v>
      </c>
      <c r="J37" s="39">
        <v>6.9061056952283234E-2</v>
      </c>
      <c r="K37" s="41" t="s">
        <v>176</v>
      </c>
      <c r="L37" s="43">
        <v>0.25139049218176096</v>
      </c>
      <c r="M37" s="45" t="s">
        <v>176</v>
      </c>
      <c r="N37" s="47">
        <v>0.87374631268436587</v>
      </c>
      <c r="O37" s="49" t="s">
        <v>176</v>
      </c>
      <c r="Q37" t="s">
        <v>346</v>
      </c>
      <c r="R37" s="25">
        <f t="shared" ref="R37" si="145">D37</f>
        <v>42073</v>
      </c>
      <c r="S37" t="str">
        <f t="shared" ref="S37" si="146">E37</f>
        <v>D3</v>
      </c>
      <c r="T37" s="54">
        <f t="shared" ref="T37" si="147">AVERAGE(H36:H37)*1000</f>
        <v>15.054113965314903</v>
      </c>
      <c r="U37" s="54">
        <f t="shared" ref="U37" si="148">STDEV(H36:H37)*1000</f>
        <v>0.32271140098486367</v>
      </c>
      <c r="V37" s="54">
        <f t="shared" ref="V37" si="149">AVERAGE(J36:J37)*1000</f>
        <v>77.424320164186767</v>
      </c>
      <c r="W37" s="54">
        <f t="shared" ref="W37" si="150">STDEV(J36:J37)*1000</f>
        <v>11.827440259970031</v>
      </c>
      <c r="X37" s="54">
        <f t="shared" ref="X37" si="151">AVERAGE(L36:L37)*1000</f>
        <v>271.04103263721277</v>
      </c>
      <c r="Y37" s="54">
        <f t="shared" ref="Y37:AA37" si="152">STDEV(L36:L37)*1000</f>
        <v>27.790060820061086</v>
      </c>
      <c r="Z37" s="54">
        <f t="shared" ref="Z37" si="153">AVERAGE(N36:N37)*1000</f>
        <v>874.77876106194708</v>
      </c>
      <c r="AA37" s="54">
        <f t="shared" si="152"/>
        <v>1.4601024980253636</v>
      </c>
    </row>
    <row r="38" spans="1:27">
      <c r="A38" s="31" t="s">
        <v>245</v>
      </c>
      <c r="B38" s="32" t="s">
        <v>246</v>
      </c>
      <c r="C38" s="32"/>
      <c r="D38" s="33">
        <v>42073</v>
      </c>
      <c r="E38" s="32" t="s">
        <v>18</v>
      </c>
      <c r="F38" s="33">
        <v>42073</v>
      </c>
      <c r="G38" s="33">
        <v>42103</v>
      </c>
      <c r="H38" s="35">
        <v>1.9846133785369667E-2</v>
      </c>
      <c r="I38" s="37" t="s">
        <v>174</v>
      </c>
      <c r="J38" s="39">
        <v>6.9266290405336065E-2</v>
      </c>
      <c r="K38" s="41" t="s">
        <v>176</v>
      </c>
      <c r="L38" s="43">
        <v>0.31640256060447058</v>
      </c>
      <c r="M38" s="45" t="s">
        <v>176</v>
      </c>
      <c r="N38" s="47">
        <v>0.98982942157239984</v>
      </c>
      <c r="O38" s="49" t="s">
        <v>176</v>
      </c>
      <c r="T38" s="54"/>
      <c r="U38" s="54"/>
      <c r="V38" s="54"/>
      <c r="W38" s="54"/>
      <c r="X38" s="54"/>
      <c r="Y38" s="54"/>
      <c r="Z38" s="54"/>
      <c r="AA38" s="54"/>
    </row>
    <row r="39" spans="1:27">
      <c r="A39" s="31" t="s">
        <v>255</v>
      </c>
      <c r="B39" s="32" t="s">
        <v>256</v>
      </c>
      <c r="C39" s="32"/>
      <c r="D39" s="33">
        <v>42073</v>
      </c>
      <c r="E39" s="32" t="s">
        <v>18</v>
      </c>
      <c r="F39" s="33">
        <v>42073</v>
      </c>
      <c r="G39" s="33">
        <v>42103</v>
      </c>
      <c r="H39" s="35">
        <v>2.9065067153475024E-2</v>
      </c>
      <c r="I39" s="37" t="s">
        <v>174</v>
      </c>
      <c r="J39" s="39">
        <v>7.285787583376091E-2</v>
      </c>
      <c r="K39" s="41" t="s">
        <v>176</v>
      </c>
      <c r="L39" s="43">
        <v>0.21884772798824642</v>
      </c>
      <c r="M39" s="45" t="s">
        <v>176</v>
      </c>
      <c r="N39" s="47">
        <v>0.94036167756829558</v>
      </c>
      <c r="O39" s="49" t="s">
        <v>176</v>
      </c>
      <c r="Q39" t="s">
        <v>346</v>
      </c>
      <c r="R39" s="25">
        <f t="shared" ref="R39" si="154">D39</f>
        <v>42073</v>
      </c>
      <c r="S39" t="str">
        <f t="shared" ref="S39" si="155">E39</f>
        <v>D4</v>
      </c>
      <c r="T39" s="54">
        <f t="shared" ref="T39" si="156">AVERAGE(H38:H39)*1000</f>
        <v>24.455600469422347</v>
      </c>
      <c r="U39" s="54">
        <f t="shared" ref="U39" si="157">STDEV(H38:H39)*1000</f>
        <v>6.5187702998942312</v>
      </c>
      <c r="V39" s="54">
        <f t="shared" ref="V39" si="158">AVERAGE(J38:J39)*1000</f>
        <v>71.062083119548475</v>
      </c>
      <c r="W39" s="54">
        <f t="shared" ref="W39" si="159">STDEV(J38:J39)*1000</f>
        <v>2.5396344116499998</v>
      </c>
      <c r="X39" s="54">
        <f t="shared" ref="X39" si="160">AVERAGE(L38:L39)*1000</f>
        <v>267.62514429635854</v>
      </c>
      <c r="Y39" s="54">
        <f t="shared" ref="Y39:AA39" si="161">STDEV(L38:L39)*1000</f>
        <v>68.981683680450416</v>
      </c>
      <c r="Z39" s="54">
        <f t="shared" ref="Z39" si="162">AVERAGE(N38:N39)*1000</f>
        <v>965.09554957034766</v>
      </c>
      <c r="AA39" s="54">
        <f t="shared" si="161"/>
        <v>34.978977235302295</v>
      </c>
    </row>
    <row r="40" spans="1:27">
      <c r="A40" s="31" t="s">
        <v>247</v>
      </c>
      <c r="B40" s="32" t="s">
        <v>248</v>
      </c>
      <c r="C40" s="32"/>
      <c r="D40" s="33">
        <v>42073</v>
      </c>
      <c r="E40" s="32" t="s">
        <v>29</v>
      </c>
      <c r="F40" s="33">
        <v>42073</v>
      </c>
      <c r="G40" s="33">
        <v>42103</v>
      </c>
      <c r="H40" s="35">
        <v>2.1489112009388446E-2</v>
      </c>
      <c r="I40" s="37" t="s">
        <v>174</v>
      </c>
      <c r="J40" s="39">
        <v>9.1021036428937926E-2</v>
      </c>
      <c r="K40" s="41" t="s">
        <v>176</v>
      </c>
      <c r="L40" s="43">
        <v>0.35438136215762411</v>
      </c>
      <c r="M40" s="45" t="s">
        <v>176</v>
      </c>
      <c r="N40" s="47">
        <v>0.99799923047325911</v>
      </c>
      <c r="O40" s="49" t="s">
        <v>176</v>
      </c>
      <c r="T40" s="54"/>
      <c r="U40" s="54"/>
      <c r="V40" s="54"/>
      <c r="W40" s="54"/>
      <c r="X40" s="54"/>
      <c r="Y40" s="54"/>
      <c r="Z40" s="54"/>
      <c r="AA40" s="54"/>
    </row>
    <row r="41" spans="1:27">
      <c r="A41" s="31" t="s">
        <v>257</v>
      </c>
      <c r="B41" s="32" t="s">
        <v>258</v>
      </c>
      <c r="C41" s="32"/>
      <c r="D41" s="33">
        <v>42073</v>
      </c>
      <c r="E41" s="32" t="s">
        <v>29</v>
      </c>
      <c r="F41" s="33">
        <v>42073</v>
      </c>
      <c r="G41" s="33">
        <v>42103</v>
      </c>
      <c r="H41" s="35">
        <v>3.143825792150215E-2</v>
      </c>
      <c r="I41" s="37" t="s">
        <v>174</v>
      </c>
      <c r="J41" s="39">
        <v>8.6300667008722423E-2</v>
      </c>
      <c r="K41" s="41" t="s">
        <v>176</v>
      </c>
      <c r="L41" s="43">
        <v>0.23633119949627454</v>
      </c>
      <c r="M41" s="45" t="s">
        <v>176</v>
      </c>
      <c r="N41" s="47">
        <v>1.0207130947800438</v>
      </c>
      <c r="O41" s="49" t="s">
        <v>176</v>
      </c>
      <c r="Q41" t="s">
        <v>346</v>
      </c>
      <c r="R41" s="25">
        <f t="shared" ref="R41" si="163">D41</f>
        <v>42073</v>
      </c>
      <c r="S41" t="str">
        <f t="shared" ref="S41" si="164">E41</f>
        <v>D5</v>
      </c>
      <c r="T41" s="54">
        <f t="shared" ref="T41" si="165">AVERAGE(H40:H41)*1000</f>
        <v>26.463684965445299</v>
      </c>
      <c r="U41" s="54">
        <f t="shared" ref="U41" si="166">STDEV(H40:H41)*1000</f>
        <v>7.035108541470021</v>
      </c>
      <c r="V41" s="54">
        <f t="shared" ref="V41" si="167">AVERAGE(J40:J41)*1000</f>
        <v>88.660851718830173</v>
      </c>
      <c r="W41" s="54">
        <f t="shared" ref="W41" si="168">STDEV(J40:J41)*1000</f>
        <v>3.3378052267399942</v>
      </c>
      <c r="X41" s="54">
        <f t="shared" ref="X41" si="169">AVERAGE(L40:L41)*1000</f>
        <v>295.35628082694933</v>
      </c>
      <c r="Y41" s="54">
        <f t="shared" ref="Y41:AA41" si="170">STDEV(L40:L41)*1000</f>
        <v>83.474070538015312</v>
      </c>
      <c r="Z41" s="54">
        <f t="shared" ref="Z41" si="171">AVERAGE(N40:N41)*1000</f>
        <v>1009.3561626266514</v>
      </c>
      <c r="AA41" s="54">
        <f t="shared" si="170"/>
        <v>16.061127478278529</v>
      </c>
    </row>
    <row r="42" spans="1:27">
      <c r="A42" s="31" t="s">
        <v>259</v>
      </c>
      <c r="B42" s="32" t="s">
        <v>260</v>
      </c>
      <c r="C42" s="32"/>
      <c r="D42" s="33">
        <v>42082</v>
      </c>
      <c r="E42" s="32" t="s">
        <v>9</v>
      </c>
      <c r="F42" s="33">
        <v>42082</v>
      </c>
      <c r="G42" s="33">
        <v>42103</v>
      </c>
      <c r="H42" s="35">
        <v>3.1073151649497973E-2</v>
      </c>
      <c r="I42" s="37" t="s">
        <v>174</v>
      </c>
      <c r="J42" s="39">
        <v>0.12652642380708057</v>
      </c>
      <c r="K42" s="41" t="s">
        <v>176</v>
      </c>
      <c r="L42" s="43">
        <v>3.3655157938923284E-2</v>
      </c>
      <c r="M42" s="45" t="s">
        <v>176</v>
      </c>
      <c r="N42" s="47">
        <v>0.96460176991150459</v>
      </c>
      <c r="O42" s="49" t="s">
        <v>176</v>
      </c>
      <c r="T42" s="54"/>
      <c r="U42" s="54"/>
      <c r="V42" s="54"/>
      <c r="W42" s="54"/>
      <c r="X42" s="54"/>
      <c r="Y42" s="54"/>
      <c r="Z42" s="54"/>
      <c r="AA42" s="54"/>
    </row>
    <row r="43" spans="1:27">
      <c r="A43" s="31" t="s">
        <v>269</v>
      </c>
      <c r="B43" s="32" t="s">
        <v>270</v>
      </c>
      <c r="C43" s="32"/>
      <c r="D43" s="33">
        <v>42082</v>
      </c>
      <c r="E43" s="32" t="s">
        <v>9</v>
      </c>
      <c r="F43" s="33">
        <v>42082</v>
      </c>
      <c r="G43" s="33">
        <v>42103</v>
      </c>
      <c r="H43" s="35">
        <v>2.8152301473464598E-2</v>
      </c>
      <c r="I43" s="37" t="s">
        <v>174</v>
      </c>
      <c r="J43" s="39">
        <v>0.123242688558235</v>
      </c>
      <c r="K43" s="41" t="s">
        <v>176</v>
      </c>
      <c r="L43" s="43">
        <v>3.0129079651589882E-2</v>
      </c>
      <c r="M43" s="45" t="s">
        <v>176</v>
      </c>
      <c r="N43" s="47">
        <v>0.87132230345004502</v>
      </c>
      <c r="O43" s="49" t="s">
        <v>176</v>
      </c>
      <c r="Q43" t="s">
        <v>346</v>
      </c>
      <c r="R43" s="25">
        <f t="shared" ref="R43" si="172">D43</f>
        <v>42082</v>
      </c>
      <c r="S43" t="str">
        <f t="shared" ref="S43" si="173">E43</f>
        <v>D1</v>
      </c>
      <c r="T43" s="54">
        <f t="shared" ref="T43" si="174">AVERAGE(H42:H43)*1000</f>
        <v>29.612726561481285</v>
      </c>
      <c r="U43" s="54">
        <f t="shared" ref="U43" si="175">STDEV(H42:H43)*1000</f>
        <v>2.06535296630312</v>
      </c>
      <c r="V43" s="54">
        <f t="shared" ref="V43" si="176">AVERAGE(J42:J43)*1000</f>
        <v>124.88455618265779</v>
      </c>
      <c r="W43" s="54">
        <f t="shared" ref="W43" si="177">STDEV(J42:J43)*1000</f>
        <v>2.3219514620799941</v>
      </c>
      <c r="X43" s="54">
        <f t="shared" ref="X43" si="178">AVERAGE(L42:L43)*1000</f>
        <v>31.892118795256579</v>
      </c>
      <c r="Y43" s="54">
        <f t="shared" ref="Y43:AA43" si="179">STDEV(L42:L43)*1000</f>
        <v>2.4933138679680962</v>
      </c>
      <c r="Z43" s="54">
        <f t="shared" ref="Z43" si="180">AVERAGE(N42:N43)*1000</f>
        <v>917.96203668077476</v>
      </c>
      <c r="AA43" s="54">
        <f t="shared" si="179"/>
        <v>65.958543280361184</v>
      </c>
    </row>
    <row r="44" spans="1:27">
      <c r="A44" s="31" t="s">
        <v>261</v>
      </c>
      <c r="B44" s="32" t="s">
        <v>262</v>
      </c>
      <c r="C44" s="32"/>
      <c r="D44" s="33">
        <v>42082</v>
      </c>
      <c r="E44" s="32" t="s">
        <v>12</v>
      </c>
      <c r="F44" s="33">
        <v>42082</v>
      </c>
      <c r="G44" s="33">
        <v>42103</v>
      </c>
      <c r="H44" s="35">
        <v>1.373060372929978E-2</v>
      </c>
      <c r="I44" s="37" t="s">
        <v>174</v>
      </c>
      <c r="J44" s="39">
        <v>9.8512057465366856E-2</v>
      </c>
      <c r="K44" s="41" t="s">
        <v>176</v>
      </c>
      <c r="L44" s="43">
        <v>0.23647811942491342</v>
      </c>
      <c r="M44" s="45" t="s">
        <v>176</v>
      </c>
      <c r="N44" s="47">
        <v>1.0195459792227781</v>
      </c>
      <c r="O44" s="49" t="s">
        <v>176</v>
      </c>
      <c r="T44" s="54"/>
      <c r="U44" s="54"/>
      <c r="V44" s="54"/>
      <c r="W44" s="54"/>
      <c r="X44" s="54"/>
      <c r="Y44" s="54"/>
      <c r="Z44" s="54"/>
      <c r="AA44" s="54"/>
    </row>
    <row r="45" spans="1:27">
      <c r="A45" s="31" t="s">
        <v>271</v>
      </c>
      <c r="B45" s="32" t="s">
        <v>272</v>
      </c>
      <c r="C45" s="32"/>
      <c r="D45" s="33">
        <v>42082</v>
      </c>
      <c r="E45" s="32" t="s">
        <v>12</v>
      </c>
      <c r="F45" s="33">
        <v>42082</v>
      </c>
      <c r="G45" s="33">
        <v>42103</v>
      </c>
      <c r="H45" s="35">
        <v>2.3314643369409305E-2</v>
      </c>
      <c r="I45" s="37" t="s">
        <v>174</v>
      </c>
      <c r="J45" s="39">
        <v>9.4304771677783478E-2</v>
      </c>
      <c r="K45" s="41" t="s">
        <v>176</v>
      </c>
      <c r="L45" s="43">
        <v>0.23699233917514956</v>
      </c>
      <c r="M45" s="45" t="s">
        <v>176</v>
      </c>
      <c r="N45" s="47">
        <v>1.0242144414518406</v>
      </c>
      <c r="O45" s="49" t="s">
        <v>176</v>
      </c>
      <c r="Q45" t="s">
        <v>346</v>
      </c>
      <c r="R45" s="25">
        <f t="shared" ref="R45" si="181">D45</f>
        <v>42082</v>
      </c>
      <c r="S45" t="str">
        <f t="shared" ref="S45" si="182">E45</f>
        <v>D2</v>
      </c>
      <c r="T45" s="54">
        <f t="shared" ref="T45" si="183">AVERAGE(H44:H45)*1000</f>
        <v>18.522623549354542</v>
      </c>
      <c r="U45" s="54">
        <f t="shared" ref="U45" si="184">STDEV(H44:H45)*1000</f>
        <v>6.7769394206821163</v>
      </c>
      <c r="V45" s="54">
        <f t="shared" ref="V45" si="185">AVERAGE(J44:J45)*1000</f>
        <v>96.408414571575179</v>
      </c>
      <c r="W45" s="54">
        <f t="shared" ref="W45" si="186">STDEV(J44:J45)*1000</f>
        <v>2.9750003107899916</v>
      </c>
      <c r="X45" s="54">
        <f t="shared" ref="X45" si="187">AVERAGE(L44:L45)*1000</f>
        <v>236.73522930003148</v>
      </c>
      <c r="Y45" s="54">
        <f t="shared" ref="Y45:AA45" si="188">STDEV(L44:L45)*1000</f>
        <v>0.3636082724120227</v>
      </c>
      <c r="Z45" s="54">
        <f t="shared" ref="Z45" si="189">AVERAGE(N44:N45)*1000</f>
        <v>1021.8802103373092</v>
      </c>
      <c r="AA45" s="54">
        <f t="shared" si="188"/>
        <v>3.3011012998833413</v>
      </c>
    </row>
    <row r="46" spans="1:27">
      <c r="A46" s="31" t="s">
        <v>263</v>
      </c>
      <c r="B46" s="32" t="s">
        <v>264</v>
      </c>
      <c r="C46" s="32"/>
      <c r="D46" s="33">
        <v>42082</v>
      </c>
      <c r="E46" s="32" t="s">
        <v>15</v>
      </c>
      <c r="F46" s="33">
        <v>42082</v>
      </c>
      <c r="G46" s="33">
        <v>42103</v>
      </c>
      <c r="H46" s="35">
        <v>0.10016951362628765</v>
      </c>
      <c r="I46" s="37" t="s">
        <v>174</v>
      </c>
      <c r="J46" s="39">
        <v>0.43919958953309396</v>
      </c>
      <c r="K46" s="41" t="s">
        <v>176</v>
      </c>
      <c r="L46" s="43">
        <v>0.15266030013642565</v>
      </c>
      <c r="M46" s="45" t="s">
        <v>176</v>
      </c>
      <c r="N46" s="47">
        <v>1.4199563934846737</v>
      </c>
      <c r="O46" s="49" t="s">
        <v>176</v>
      </c>
      <c r="T46" s="54"/>
      <c r="U46" s="54"/>
      <c r="V46" s="54"/>
      <c r="W46" s="54"/>
      <c r="X46" s="54"/>
      <c r="Y46" s="54"/>
      <c r="Z46" s="54"/>
      <c r="AA46" s="54"/>
    </row>
    <row r="47" spans="1:27">
      <c r="A47" s="31" t="s">
        <v>273</v>
      </c>
      <c r="B47" s="32" t="s">
        <v>274</v>
      </c>
      <c r="C47" s="32"/>
      <c r="D47" s="33">
        <v>42082</v>
      </c>
      <c r="E47" s="32" t="s">
        <v>15</v>
      </c>
      <c r="F47" s="33">
        <v>42082</v>
      </c>
      <c r="G47" s="33">
        <v>42103</v>
      </c>
      <c r="H47" s="35">
        <v>0.10692397965836484</v>
      </c>
      <c r="I47" s="37" t="s">
        <v>174</v>
      </c>
      <c r="J47" s="39">
        <v>0.30795279630579786</v>
      </c>
      <c r="K47" s="41" t="s">
        <v>176</v>
      </c>
      <c r="L47" s="43">
        <v>0.15574561863784236</v>
      </c>
      <c r="M47" s="45" t="s">
        <v>176</v>
      </c>
      <c r="N47" s="47">
        <v>1.505335385404643</v>
      </c>
      <c r="O47" s="49" t="s">
        <v>176</v>
      </c>
      <c r="Q47" t="s">
        <v>346</v>
      </c>
      <c r="R47" s="25">
        <f t="shared" ref="R47" si="190">D47</f>
        <v>42082</v>
      </c>
      <c r="S47" t="str">
        <f t="shared" ref="S47" si="191">E47</f>
        <v>D3</v>
      </c>
      <c r="T47" s="54">
        <f t="shared" ref="T47" si="192">AVERAGE(H46:H47)*1000</f>
        <v>103.54674664232624</v>
      </c>
      <c r="U47" s="54">
        <f t="shared" ref="U47" si="193">STDEV(H46:H47)*1000</f>
        <v>4.7761287345759724</v>
      </c>
      <c r="V47" s="54">
        <f t="shared" ref="V47" si="194">AVERAGE(J46:J47)*1000</f>
        <v>373.57619291944587</v>
      </c>
      <c r="W47" s="54">
        <f t="shared" ref="W47" si="195">STDEV(J46:J47)*1000</f>
        <v>92.805497500009807</v>
      </c>
      <c r="X47" s="54">
        <f t="shared" ref="X47" si="196">AVERAGE(L46:L47)*1000</f>
        <v>154.20295938713403</v>
      </c>
      <c r="Y47" s="54">
        <f t="shared" ref="Y47:AA47" si="197">STDEV(L46:L47)*1000</f>
        <v>2.1816496344720773</v>
      </c>
      <c r="Z47" s="54">
        <f t="shared" ref="Z47" si="198">AVERAGE(N46:N47)*1000</f>
        <v>1462.6458894446585</v>
      </c>
      <c r="AA47" s="54">
        <f t="shared" si="197"/>
        <v>60.372064157481688</v>
      </c>
    </row>
    <row r="48" spans="1:27">
      <c r="A48" s="31" t="s">
        <v>265</v>
      </c>
      <c r="B48" s="32" t="s">
        <v>266</v>
      </c>
      <c r="C48" s="32"/>
      <c r="D48" s="33">
        <v>42082</v>
      </c>
      <c r="E48" s="32" t="s">
        <v>18</v>
      </c>
      <c r="F48" s="33">
        <v>42082</v>
      </c>
      <c r="G48" s="33">
        <v>42103</v>
      </c>
      <c r="H48" s="35">
        <v>2.3405919937410351E-2</v>
      </c>
      <c r="I48" s="37" t="s">
        <v>174</v>
      </c>
      <c r="J48" s="39">
        <v>0.10507952796305799</v>
      </c>
      <c r="K48" s="41" t="s">
        <v>176</v>
      </c>
      <c r="L48" s="43">
        <v>0.27710147969356702</v>
      </c>
      <c r="M48" s="45" t="s">
        <v>176</v>
      </c>
      <c r="N48" s="47">
        <v>1.0462998589200976</v>
      </c>
      <c r="O48" s="49" t="s">
        <v>176</v>
      </c>
      <c r="T48" s="54"/>
      <c r="U48" s="54"/>
      <c r="V48" s="54"/>
      <c r="W48" s="54"/>
      <c r="X48" s="54"/>
      <c r="Y48" s="54"/>
      <c r="Z48" s="54"/>
      <c r="AA48" s="54"/>
    </row>
    <row r="49" spans="1:27">
      <c r="A49" s="31" t="s">
        <v>275</v>
      </c>
      <c r="B49" s="32" t="s">
        <v>276</v>
      </c>
      <c r="C49" s="32"/>
      <c r="D49" s="33">
        <v>42082</v>
      </c>
      <c r="E49" s="32" t="s">
        <v>18</v>
      </c>
      <c r="F49" s="33">
        <v>42082</v>
      </c>
      <c r="G49" s="33">
        <v>42103</v>
      </c>
      <c r="H49" s="35">
        <v>2.8426131177467721E-2</v>
      </c>
      <c r="I49" s="37" t="s">
        <v>174</v>
      </c>
      <c r="J49" s="39">
        <v>0.10579784504874296</v>
      </c>
      <c r="K49" s="41" t="s">
        <v>176</v>
      </c>
      <c r="L49" s="43">
        <v>0.25844264875642775</v>
      </c>
      <c r="M49" s="45" t="s">
        <v>176</v>
      </c>
      <c r="N49" s="47">
        <v>1.0726946261382584</v>
      </c>
      <c r="O49" s="49" t="s">
        <v>176</v>
      </c>
      <c r="Q49" t="s">
        <v>346</v>
      </c>
      <c r="R49" s="25">
        <f t="shared" ref="R49" si="199">D49</f>
        <v>42082</v>
      </c>
      <c r="S49" t="str">
        <f t="shared" ref="S49" si="200">E49</f>
        <v>D4</v>
      </c>
      <c r="T49" s="54">
        <f t="shared" ref="T49" si="201">AVERAGE(H48:H49)*1000</f>
        <v>25.916025557439035</v>
      </c>
      <c r="U49" s="54">
        <f t="shared" ref="U49" si="202">STDEV(H48:H49)*1000</f>
        <v>3.5498254108334932</v>
      </c>
      <c r="V49" s="54">
        <f t="shared" ref="V49" si="203">AVERAGE(J48:J49)*1000</f>
        <v>105.43868650590046</v>
      </c>
      <c r="W49" s="54">
        <f t="shared" ref="W49" si="204">STDEV(J48:J49)*1000</f>
        <v>0.50792688232999994</v>
      </c>
      <c r="X49" s="54">
        <f t="shared" ref="X49" si="205">AVERAGE(L48:L49)*1000</f>
        <v>267.77206422499739</v>
      </c>
      <c r="Y49" s="54">
        <f t="shared" ref="Y49:AA49" si="206">STDEV(L48:L49)*1000</f>
        <v>13.193785884664521</v>
      </c>
      <c r="Z49" s="54">
        <f t="shared" ref="Z49" si="207">AVERAGE(N48:N49)*1000</f>
        <v>1059.497242529178</v>
      </c>
      <c r="AA49" s="54">
        <f t="shared" si="206"/>
        <v>18.663918887801891</v>
      </c>
    </row>
    <row r="50" spans="1:27">
      <c r="A50" s="31" t="s">
        <v>267</v>
      </c>
      <c r="B50" s="32" t="s">
        <v>268</v>
      </c>
      <c r="C50" s="32"/>
      <c r="D50" s="33">
        <v>42082</v>
      </c>
      <c r="E50" s="32" t="s">
        <v>29</v>
      </c>
      <c r="F50" s="33">
        <v>42082</v>
      </c>
      <c r="G50" s="33">
        <v>42103</v>
      </c>
      <c r="H50" s="35">
        <v>4.7594210457686789E-2</v>
      </c>
      <c r="I50" s="37" t="s">
        <v>174</v>
      </c>
      <c r="J50" s="39">
        <v>0.22760389943560802</v>
      </c>
      <c r="K50" s="41" t="s">
        <v>176</v>
      </c>
      <c r="L50" s="43">
        <v>0.22758946374226047</v>
      </c>
      <c r="M50" s="45" t="s">
        <v>176</v>
      </c>
      <c r="N50" s="47">
        <v>1.1701936642298321</v>
      </c>
      <c r="O50" s="49" t="s">
        <v>176</v>
      </c>
      <c r="T50" s="54"/>
      <c r="U50" s="54"/>
      <c r="V50" s="54"/>
      <c r="W50" s="54"/>
      <c r="X50" s="54"/>
      <c r="Y50" s="54"/>
      <c r="Z50" s="54"/>
      <c r="AA50" s="54"/>
    </row>
    <row r="51" spans="1:27">
      <c r="A51" s="31" t="s">
        <v>277</v>
      </c>
      <c r="B51" s="32" t="s">
        <v>278</v>
      </c>
      <c r="C51" s="32"/>
      <c r="D51" s="33">
        <v>42082</v>
      </c>
      <c r="E51" s="32" t="s">
        <v>29</v>
      </c>
      <c r="F51" s="33">
        <v>42082</v>
      </c>
      <c r="G51" s="33">
        <v>42103</v>
      </c>
      <c r="H51" s="35">
        <v>6.210718476985265E-2</v>
      </c>
      <c r="I51" s="37" t="s">
        <v>174</v>
      </c>
      <c r="J51" s="39">
        <v>0.27706516162134426</v>
      </c>
      <c r="K51" s="41" t="s">
        <v>176</v>
      </c>
      <c r="L51" s="43">
        <v>0.16558925385664813</v>
      </c>
      <c r="M51" s="45" t="s">
        <v>176</v>
      </c>
      <c r="N51" s="47">
        <v>1.2293574451712199</v>
      </c>
      <c r="O51" s="49" t="s">
        <v>176</v>
      </c>
      <c r="Q51" t="s">
        <v>346</v>
      </c>
      <c r="R51" s="25">
        <f t="shared" ref="R51" si="208">D51</f>
        <v>42082</v>
      </c>
      <c r="S51" t="str">
        <f t="shared" ref="S51" si="209">E51</f>
        <v>D5</v>
      </c>
      <c r="T51" s="54">
        <f t="shared" ref="T51" si="210">AVERAGE(H50:H51)*1000</f>
        <v>54.850697613769718</v>
      </c>
      <c r="U51" s="54">
        <f t="shared" ref="U51" si="211">STDEV(H50:H51)*1000</f>
        <v>10.262222551318635</v>
      </c>
      <c r="V51" s="54">
        <f t="shared" ref="V51" si="212">AVERAGE(J50:J51)*1000</f>
        <v>252.33453052847617</v>
      </c>
      <c r="W51" s="54">
        <f t="shared" ref="W51" si="213">STDEV(J50:J51)*1000</f>
        <v>34.974393897579851</v>
      </c>
      <c r="X51" s="54">
        <f t="shared" ref="X51" si="214">AVERAGE(L50:L51)*1000</f>
        <v>196.58935879945429</v>
      </c>
      <c r="Y51" s="54">
        <f t="shared" ref="Y51:AA51" si="215">STDEV(L50:L51)*1000</f>
        <v>43.8407688451057</v>
      </c>
      <c r="Z51" s="54">
        <f t="shared" ref="Z51" si="216">AVERAGE(N50:N51)*1000</f>
        <v>1199.7755547005261</v>
      </c>
      <c r="AA51" s="54">
        <f t="shared" si="215"/>
        <v>41.83511070429077</v>
      </c>
    </row>
    <row r="52" spans="1:27">
      <c r="A52" s="31" t="s">
        <v>279</v>
      </c>
      <c r="B52" s="32" t="s">
        <v>280</v>
      </c>
      <c r="C52" s="32"/>
      <c r="D52" s="33">
        <v>42088</v>
      </c>
      <c r="E52" s="32" t="s">
        <v>9</v>
      </c>
      <c r="F52" s="33">
        <v>42088</v>
      </c>
      <c r="G52" s="33">
        <v>42103</v>
      </c>
      <c r="H52" s="35">
        <v>2.2128047985395749E-2</v>
      </c>
      <c r="I52" s="37" t="s">
        <v>174</v>
      </c>
      <c r="J52" s="39">
        <v>8.4453565931246796E-2</v>
      </c>
      <c r="K52" s="41" t="s">
        <v>176</v>
      </c>
      <c r="L52" s="43">
        <v>1.7273585895686849E-2</v>
      </c>
      <c r="M52" s="45" t="s">
        <v>176</v>
      </c>
      <c r="N52" s="47">
        <v>1.0174810824676159</v>
      </c>
      <c r="O52" s="49" t="s">
        <v>176</v>
      </c>
      <c r="T52" s="54"/>
      <c r="U52" s="54"/>
      <c r="V52" s="54"/>
      <c r="W52" s="54"/>
      <c r="X52" s="54"/>
      <c r="Y52" s="54"/>
      <c r="Z52" s="54"/>
      <c r="AA52" s="54"/>
    </row>
    <row r="53" spans="1:27">
      <c r="A53" s="31" t="s">
        <v>289</v>
      </c>
      <c r="B53" s="32" t="s">
        <v>290</v>
      </c>
      <c r="C53" s="32"/>
      <c r="D53" s="33">
        <v>42088</v>
      </c>
      <c r="E53" s="32" t="s">
        <v>9</v>
      </c>
      <c r="F53" s="33">
        <v>42088</v>
      </c>
      <c r="G53" s="33">
        <v>42103</v>
      </c>
      <c r="H53" s="35">
        <v>2.3314643369409305E-2</v>
      </c>
      <c r="I53" s="37" t="s">
        <v>174</v>
      </c>
      <c r="J53" s="39">
        <v>7.2139558748075941E-2</v>
      </c>
      <c r="K53" s="41" t="s">
        <v>176</v>
      </c>
      <c r="L53" s="43">
        <v>1.8155105467520201E-2</v>
      </c>
      <c r="M53" s="45" t="s">
        <v>176</v>
      </c>
      <c r="N53" s="47">
        <v>0.74805694497883812</v>
      </c>
      <c r="O53" s="49" t="s">
        <v>176</v>
      </c>
      <c r="Q53" t="s">
        <v>346</v>
      </c>
      <c r="R53" s="25">
        <f t="shared" ref="R53" si="217">D53</f>
        <v>42088</v>
      </c>
      <c r="S53" t="str">
        <f t="shared" ref="S53" si="218">E53</f>
        <v>D1</v>
      </c>
      <c r="T53" s="54">
        <f t="shared" ref="T53" si="219">AVERAGE(H52:H53)*1000</f>
        <v>22.721345677402528</v>
      </c>
      <c r="U53" s="54">
        <f t="shared" ref="U53" si="220">STDEV(H52:H53)*1000</f>
        <v>0.83904964256064063</v>
      </c>
      <c r="V53" s="54">
        <f t="shared" ref="V53" si="221">AVERAGE(J52:J53)*1000</f>
        <v>78.296562339661364</v>
      </c>
      <c r="W53" s="54">
        <f t="shared" ref="W53" si="222">STDEV(J52:J53)*1000</f>
        <v>8.7073179827999692</v>
      </c>
      <c r="X53" s="54">
        <f t="shared" ref="X53" si="223">AVERAGE(L52:L53)*1000</f>
        <v>17.714345681603522</v>
      </c>
      <c r="Y53" s="54">
        <f t="shared" ref="Y53:AA53" si="224">STDEV(L52:L53)*1000</f>
        <v>0.62332846699202527</v>
      </c>
      <c r="Z53" s="54">
        <f t="shared" ref="Z53" si="225">AVERAGE(N52:N53)*1000</f>
        <v>882.76901372322698</v>
      </c>
      <c r="AA53" s="54">
        <f t="shared" si="224"/>
        <v>190.51163463365103</v>
      </c>
    </row>
    <row r="54" spans="1:27">
      <c r="A54" s="31" t="s">
        <v>281</v>
      </c>
      <c r="B54" s="32" t="s">
        <v>282</v>
      </c>
      <c r="C54" s="32"/>
      <c r="D54" s="33">
        <v>42088</v>
      </c>
      <c r="E54" s="32" t="s">
        <v>12</v>
      </c>
      <c r="F54" s="33">
        <v>42088</v>
      </c>
      <c r="G54" s="33">
        <v>42103</v>
      </c>
      <c r="H54" s="35">
        <v>2.5231451297431214E-2</v>
      </c>
      <c r="I54" s="37" t="s">
        <v>174</v>
      </c>
      <c r="J54" s="39">
        <v>9.3996921498204225E-2</v>
      </c>
      <c r="K54" s="41" t="s">
        <v>176</v>
      </c>
      <c r="L54" s="43">
        <v>0.11622415783398046</v>
      </c>
      <c r="M54" s="45" t="s">
        <v>176</v>
      </c>
      <c r="N54" s="47">
        <v>0.91809670386045927</v>
      </c>
      <c r="O54" s="49" t="s">
        <v>176</v>
      </c>
      <c r="T54" s="54"/>
      <c r="U54" s="54"/>
      <c r="V54" s="54"/>
      <c r="W54" s="54"/>
      <c r="X54" s="54"/>
      <c r="Y54" s="54"/>
      <c r="Z54" s="54"/>
      <c r="AA54" s="54"/>
    </row>
    <row r="55" spans="1:27">
      <c r="A55" s="31" t="s">
        <v>291</v>
      </c>
      <c r="B55" s="32" t="s">
        <v>292</v>
      </c>
      <c r="C55" s="32"/>
      <c r="D55" s="33">
        <v>42088</v>
      </c>
      <c r="E55" s="32" t="s">
        <v>12</v>
      </c>
      <c r="F55" s="33">
        <v>42088</v>
      </c>
      <c r="G55" s="33">
        <v>42103</v>
      </c>
      <c r="H55" s="35">
        <v>2.9612726561481284E-2</v>
      </c>
      <c r="I55" s="37" t="s">
        <v>174</v>
      </c>
      <c r="J55" s="39">
        <v>0.10159055926115958</v>
      </c>
      <c r="K55" s="41" t="s">
        <v>176</v>
      </c>
      <c r="L55" s="43">
        <v>0.10740896211564697</v>
      </c>
      <c r="M55" s="45" t="s">
        <v>176</v>
      </c>
      <c r="N55" s="47">
        <v>0.99737078363473153</v>
      </c>
      <c r="O55" s="49" t="s">
        <v>176</v>
      </c>
      <c r="Q55" t="s">
        <v>346</v>
      </c>
      <c r="R55" s="25">
        <f t="shared" ref="R55" si="226">D55</f>
        <v>42088</v>
      </c>
      <c r="S55" t="str">
        <f t="shared" ref="S55" si="227">E55</f>
        <v>D2</v>
      </c>
      <c r="T55" s="54">
        <f t="shared" ref="T55" si="228">AVERAGE(H54:H55)*1000</f>
        <v>27.422088929456248</v>
      </c>
      <c r="U55" s="54">
        <f t="shared" ref="U55" si="229">STDEV(H54:H55)*1000</f>
        <v>3.0980294494546867</v>
      </c>
      <c r="V55" s="54">
        <f t="shared" ref="V55" si="230">AVERAGE(J54:J55)*1000</f>
        <v>97.793740379681907</v>
      </c>
      <c r="W55" s="54">
        <f t="shared" ref="W55" si="231">STDEV(J54:J55)*1000</f>
        <v>5.369512756059974</v>
      </c>
      <c r="X55" s="54">
        <f t="shared" ref="X55" si="232">AVERAGE(L54:L55)*1000</f>
        <v>111.81655997481371</v>
      </c>
      <c r="Y55" s="54">
        <f t="shared" ref="Y55:AA55" si="233">STDEV(L54:L55)*1000</f>
        <v>6.233284669920228</v>
      </c>
      <c r="Z55" s="54">
        <f t="shared" ref="Z55" si="234">AVERAGE(N54:N55)*1000</f>
        <v>957.73374374759544</v>
      </c>
      <c r="AA55" s="54">
        <f t="shared" si="233"/>
        <v>56.055239380711249</v>
      </c>
    </row>
    <row r="56" spans="1:27">
      <c r="A56" s="31" t="s">
        <v>283</v>
      </c>
      <c r="B56" s="32" t="s">
        <v>284</v>
      </c>
      <c r="C56" s="32"/>
      <c r="D56" s="33">
        <v>42088</v>
      </c>
      <c r="E56" s="32" t="s">
        <v>15</v>
      </c>
      <c r="F56" s="33">
        <v>42088</v>
      </c>
      <c r="G56" s="33">
        <v>42103</v>
      </c>
      <c r="H56" s="35">
        <v>2.2401877689398879E-2</v>
      </c>
      <c r="I56" s="37" t="s">
        <v>174</v>
      </c>
      <c r="J56" s="39">
        <v>0.1253976398152899</v>
      </c>
      <c r="K56" s="41" t="s">
        <v>176</v>
      </c>
      <c r="L56" s="43">
        <v>0.17712246825480113</v>
      </c>
      <c r="M56" s="45" t="s">
        <v>176</v>
      </c>
      <c r="N56" s="47">
        <v>0.89825573938694381</v>
      </c>
      <c r="O56" s="49" t="s">
        <v>176</v>
      </c>
      <c r="T56" s="54"/>
      <c r="U56" s="54"/>
      <c r="V56" s="54"/>
      <c r="W56" s="54"/>
      <c r="X56" s="54"/>
      <c r="Y56" s="54"/>
      <c r="Z56" s="54"/>
      <c r="AA56" s="54"/>
    </row>
    <row r="57" spans="1:27">
      <c r="A57" s="31" t="s">
        <v>293</v>
      </c>
      <c r="B57" s="32" t="s">
        <v>294</v>
      </c>
      <c r="C57" s="32"/>
      <c r="D57" s="33">
        <v>42088</v>
      </c>
      <c r="E57" s="32" t="s">
        <v>15</v>
      </c>
      <c r="F57" s="33">
        <v>42088</v>
      </c>
      <c r="G57" s="33">
        <v>42103</v>
      </c>
      <c r="H57" s="35">
        <v>2.3405919937410351E-2</v>
      </c>
      <c r="I57" s="37" t="s">
        <v>174</v>
      </c>
      <c r="J57" s="39">
        <v>0.12139558748075936</v>
      </c>
      <c r="K57" s="41" t="s">
        <v>176</v>
      </c>
      <c r="L57" s="43">
        <v>0.16096127610452304</v>
      </c>
      <c r="M57" s="45" t="s">
        <v>176</v>
      </c>
      <c r="N57" s="47">
        <v>0.9820187251506991</v>
      </c>
      <c r="O57" s="49" t="s">
        <v>176</v>
      </c>
      <c r="Q57" t="s">
        <v>346</v>
      </c>
      <c r="R57" s="25">
        <f t="shared" ref="R57" si="235">D57</f>
        <v>42088</v>
      </c>
      <c r="S57" t="str">
        <f t="shared" ref="S57" si="236">E57</f>
        <v>D3</v>
      </c>
      <c r="T57" s="54">
        <f t="shared" ref="T57" si="237">AVERAGE(H56:H57)*1000</f>
        <v>22.903898813404613</v>
      </c>
      <c r="U57" s="54">
        <f t="shared" ref="U57" si="238">STDEV(H56:H57)*1000</f>
        <v>0.70996508216669763</v>
      </c>
      <c r="V57" s="54">
        <f t="shared" ref="V57" si="239">AVERAGE(J56:J57)*1000</f>
        <v>123.39661364802463</v>
      </c>
      <c r="W57" s="54">
        <f t="shared" ref="W57" si="240">STDEV(J56:J57)*1000</f>
        <v>2.8298783444099942</v>
      </c>
      <c r="X57" s="54">
        <f t="shared" ref="X57" si="241">AVERAGE(L56:L57)*1000</f>
        <v>169.04187217966211</v>
      </c>
      <c r="Y57" s="54">
        <f t="shared" ref="Y57:AA57" si="242">STDEV(L56:L57)*1000</f>
        <v>11.427688561520435</v>
      </c>
      <c r="Z57" s="54">
        <f t="shared" ref="Z57" si="243">AVERAGE(N56:N57)*1000</f>
        <v>940.13723226882155</v>
      </c>
      <c r="AA57" s="54">
        <f t="shared" si="242"/>
        <v>59.229375245983618</v>
      </c>
    </row>
    <row r="58" spans="1:27">
      <c r="A58" s="31" t="s">
        <v>285</v>
      </c>
      <c r="B58" s="32" t="s">
        <v>286</v>
      </c>
      <c r="C58" s="32"/>
      <c r="D58" s="33">
        <v>42088</v>
      </c>
      <c r="E58" s="32" t="s">
        <v>18</v>
      </c>
      <c r="F58" s="33">
        <v>42088</v>
      </c>
      <c r="G58" s="33">
        <v>42103</v>
      </c>
      <c r="H58" s="35">
        <v>2.6783152953448949E-2</v>
      </c>
      <c r="I58" s="37" t="s">
        <v>174</v>
      </c>
      <c r="J58" s="39">
        <v>0.11174961518727554</v>
      </c>
      <c r="K58" s="41" t="s">
        <v>176</v>
      </c>
      <c r="L58" s="43">
        <v>0.22582642459859378</v>
      </c>
      <c r="M58" s="45" t="s">
        <v>176</v>
      </c>
      <c r="N58" s="47">
        <v>0.99521610875977962</v>
      </c>
      <c r="O58" s="49" t="s">
        <v>176</v>
      </c>
      <c r="T58" s="54"/>
      <c r="U58" s="54"/>
      <c r="V58" s="54"/>
      <c r="W58" s="54"/>
      <c r="X58" s="54"/>
      <c r="Y58" s="54"/>
      <c r="Z58" s="54"/>
      <c r="AA58" s="54"/>
    </row>
    <row r="59" spans="1:27">
      <c r="A59" s="31" t="s">
        <v>295</v>
      </c>
      <c r="B59" s="32" t="s">
        <v>296</v>
      </c>
      <c r="C59" s="32"/>
      <c r="D59" s="33">
        <v>42088</v>
      </c>
      <c r="E59" s="32" t="s">
        <v>18</v>
      </c>
      <c r="F59" s="33">
        <v>42088</v>
      </c>
      <c r="G59" s="33">
        <v>42103</v>
      </c>
      <c r="H59" s="35">
        <v>2.8243578041465638E-2</v>
      </c>
      <c r="I59" s="37" t="s">
        <v>174</v>
      </c>
      <c r="J59" s="39">
        <v>0.10518214468958441</v>
      </c>
      <c r="K59" s="41" t="s">
        <v>176</v>
      </c>
      <c r="L59" s="43">
        <v>0.18681918354496799</v>
      </c>
      <c r="M59" s="45" t="s">
        <v>176</v>
      </c>
      <c r="N59" s="47">
        <v>1.1060023085802233</v>
      </c>
      <c r="O59" s="49" t="s">
        <v>176</v>
      </c>
      <c r="Q59" t="s">
        <v>346</v>
      </c>
      <c r="R59" s="25">
        <f t="shared" ref="R59" si="244">D59</f>
        <v>42088</v>
      </c>
      <c r="S59" t="str">
        <f t="shared" ref="S59" si="245">E59</f>
        <v>D4</v>
      </c>
      <c r="T59" s="54">
        <f t="shared" ref="T59" si="246">AVERAGE(H58:H59)*1000</f>
        <v>27.513365497457297</v>
      </c>
      <c r="U59" s="54">
        <f t="shared" ref="U59" si="247">STDEV(H58:H59)*1000</f>
        <v>1.0326764831515614</v>
      </c>
      <c r="V59" s="54">
        <f t="shared" ref="V59" si="248">AVERAGE(J58:J59)*1000</f>
        <v>108.46587993842998</v>
      </c>
      <c r="W59" s="54">
        <f t="shared" ref="W59" si="249">STDEV(J58:J59)*1000</f>
        <v>4.6439029241599883</v>
      </c>
      <c r="X59" s="54">
        <f t="shared" ref="X59" si="250">AVERAGE(L58:L59)*1000</f>
        <v>206.32280407178089</v>
      </c>
      <c r="Y59" s="54">
        <f t="shared" ref="Y59:AA59" si="251">STDEV(L58:L59)*1000</f>
        <v>27.582284664397086</v>
      </c>
      <c r="Z59" s="54">
        <f t="shared" ref="Z59" si="252">AVERAGE(N58:N59)*1000</f>
        <v>1050.6092086700014</v>
      </c>
      <c r="AA59" s="54">
        <f t="shared" si="251"/>
        <v>78.337673154923593</v>
      </c>
    </row>
    <row r="60" spans="1:27">
      <c r="A60" s="31" t="s">
        <v>287</v>
      </c>
      <c r="B60" s="32" t="s">
        <v>288</v>
      </c>
      <c r="C60" s="32"/>
      <c r="D60" s="33">
        <v>42088</v>
      </c>
      <c r="E60" s="32" t="s">
        <v>29</v>
      </c>
      <c r="F60" s="33">
        <v>42088</v>
      </c>
      <c r="G60" s="33">
        <v>42103</v>
      </c>
      <c r="H60" s="35">
        <v>8.8121006650149949E-2</v>
      </c>
      <c r="I60" s="37" t="s">
        <v>174</v>
      </c>
      <c r="J60" s="39">
        <v>0.14838378655720885</v>
      </c>
      <c r="K60" s="41" t="s">
        <v>176</v>
      </c>
      <c r="L60" s="43">
        <v>7.5306957708049113E-2</v>
      </c>
      <c r="M60" s="45" t="s">
        <v>176</v>
      </c>
      <c r="N60" s="47">
        <v>1.4169039374118251</v>
      </c>
      <c r="O60" s="49" t="s">
        <v>176</v>
      </c>
      <c r="T60" s="54"/>
      <c r="U60" s="54"/>
      <c r="V60" s="54"/>
      <c r="W60" s="54"/>
      <c r="X60" s="54"/>
      <c r="Y60" s="54"/>
      <c r="Z60" s="54"/>
      <c r="AA60" s="54"/>
    </row>
    <row r="61" spans="1:27">
      <c r="A61" s="31" t="s">
        <v>297</v>
      </c>
      <c r="B61" s="32" t="s">
        <v>298</v>
      </c>
      <c r="C61" s="32"/>
      <c r="D61" s="33">
        <v>42088</v>
      </c>
      <c r="E61" s="32" t="s">
        <v>29</v>
      </c>
      <c r="F61" s="33">
        <v>42088</v>
      </c>
      <c r="G61" s="33">
        <v>42103</v>
      </c>
      <c r="H61" s="35">
        <v>9.4875472682227138E-2</v>
      </c>
      <c r="I61" s="37" t="s">
        <v>174</v>
      </c>
      <c r="J61" s="39">
        <v>0.14971780400205234</v>
      </c>
      <c r="K61" s="41" t="s">
        <v>176</v>
      </c>
      <c r="L61" s="43">
        <v>5.9219225522090468E-2</v>
      </c>
      <c r="M61" s="45" t="s">
        <v>176</v>
      </c>
      <c r="N61" s="47">
        <v>1.594215723996409</v>
      </c>
      <c r="O61" s="49" t="s">
        <v>176</v>
      </c>
      <c r="Q61" t="s">
        <v>346</v>
      </c>
      <c r="R61" s="25">
        <f t="shared" ref="R61" si="253">D61</f>
        <v>42088</v>
      </c>
      <c r="S61" t="str">
        <f t="shared" ref="S61" si="254">E61</f>
        <v>D5</v>
      </c>
      <c r="T61" s="54">
        <f t="shared" ref="T61" si="255">AVERAGE(H60:H61)*1000</f>
        <v>91.498239666188539</v>
      </c>
      <c r="U61" s="54">
        <f t="shared" ref="U61" si="256">STDEV(H60:H61)*1000</f>
        <v>4.7761287345759724</v>
      </c>
      <c r="V61" s="54">
        <f t="shared" ref="V61" si="257">AVERAGE(J60:J61)*1000</f>
        <v>149.05079527963062</v>
      </c>
      <c r="W61" s="54">
        <f t="shared" ref="W61" si="258">STDEV(J60:J61)*1000</f>
        <v>0.94329278146998174</v>
      </c>
      <c r="X61" s="54">
        <f t="shared" ref="X61" si="259">AVERAGE(L60:L61)*1000</f>
        <v>67.263091615069797</v>
      </c>
      <c r="Y61" s="54">
        <f t="shared" ref="Y61:AA61" si="260">STDEV(L60:L61)*1000</f>
        <v>11.375744522604331</v>
      </c>
      <c r="Z61" s="54">
        <f t="shared" ref="Z61" si="261">AVERAGE(N60:N61)*1000</f>
        <v>1505.5598307041168</v>
      </c>
      <c r="AA61" s="54">
        <f t="shared" si="260"/>
        <v>125.37836667826119</v>
      </c>
    </row>
    <row r="62" spans="1:27">
      <c r="A62" s="31" t="s">
        <v>299</v>
      </c>
      <c r="B62" s="32" t="s">
        <v>300</v>
      </c>
      <c r="C62" s="32"/>
      <c r="D62" s="33">
        <v>42090</v>
      </c>
      <c r="E62" s="32" t="s">
        <v>9</v>
      </c>
      <c r="F62" s="33">
        <v>42090</v>
      </c>
      <c r="G62" s="33">
        <v>42103</v>
      </c>
      <c r="H62" s="35">
        <v>3.3460185162079215E-2</v>
      </c>
      <c r="I62" s="37" t="s">
        <v>174</v>
      </c>
      <c r="J62" s="39">
        <v>0.59372204226438374</v>
      </c>
      <c r="K62" s="41" t="s">
        <v>176</v>
      </c>
      <c r="L62" s="43">
        <v>0.24680377987770988</v>
      </c>
      <c r="M62" s="45" t="s">
        <v>176</v>
      </c>
      <c r="N62" s="47">
        <v>0.87999198075380936</v>
      </c>
      <c r="O62" s="49" t="s">
        <v>176</v>
      </c>
      <c r="T62" s="54"/>
      <c r="U62" s="54"/>
      <c r="V62" s="54"/>
      <c r="W62" s="54"/>
      <c r="X62" s="54"/>
      <c r="Y62" s="54"/>
      <c r="Z62" s="54"/>
      <c r="AA62" s="54"/>
    </row>
    <row r="63" spans="1:27">
      <c r="A63" s="31" t="s">
        <v>309</v>
      </c>
      <c r="B63" s="32" t="s">
        <v>310</v>
      </c>
      <c r="C63" s="32"/>
      <c r="D63" s="33">
        <v>42090</v>
      </c>
      <c r="E63" s="32" t="s">
        <v>9</v>
      </c>
      <c r="F63" s="33">
        <v>42090</v>
      </c>
      <c r="G63" s="33">
        <v>42103</v>
      </c>
      <c r="H63" s="35">
        <v>3.7014947720410259E-2</v>
      </c>
      <c r="I63" s="37" t="s">
        <v>174</v>
      </c>
      <c r="J63" s="39">
        <v>0.58583988894030548</v>
      </c>
      <c r="K63" s="41" t="s">
        <v>176</v>
      </c>
      <c r="L63" s="43">
        <v>0.2294341300722624</v>
      </c>
      <c r="M63" s="45" t="s">
        <v>176</v>
      </c>
      <c r="N63" s="47">
        <v>0.818898690189789</v>
      </c>
      <c r="O63" s="49" t="s">
        <v>176</v>
      </c>
      <c r="Q63" t="s">
        <v>346</v>
      </c>
      <c r="R63" s="25">
        <f t="shared" ref="R63" si="262">D63</f>
        <v>42090</v>
      </c>
      <c r="S63" t="str">
        <f t="shared" ref="S63" si="263">E63</f>
        <v>D1</v>
      </c>
      <c r="T63" s="54">
        <f t="shared" ref="T63" si="264">AVERAGE(H62:H63)*1000</f>
        <v>35.237566441244731</v>
      </c>
      <c r="U63" s="54">
        <f t="shared" ref="U63" si="265">STDEV(H62:H63)*1000</f>
        <v>2.5135967105039216</v>
      </c>
      <c r="V63" s="54">
        <f t="shared" ref="V63" si="266">AVERAGE(J62:J63)*1000</f>
        <v>589.78096560234462</v>
      </c>
      <c r="W63" s="54">
        <f t="shared" ref="W63" si="267">STDEV(J62:J63)*1000</f>
        <v>5.5735240658078293</v>
      </c>
      <c r="X63" s="54">
        <f t="shared" ref="X63" si="268">AVERAGE(L62:L63)*1000</f>
        <v>238.11895497498614</v>
      </c>
      <c r="Y63" s="54">
        <f t="shared" ref="Y63:AA63" si="269">STDEV(L62:L63)*1000</f>
        <v>12.282197164267505</v>
      </c>
      <c r="Z63" s="54">
        <f t="shared" ref="Z63" si="270">AVERAGE(N62:N63)*1000</f>
        <v>849.44533547179924</v>
      </c>
      <c r="AA63" s="54">
        <f t="shared" si="269"/>
        <v>43.199480042818905</v>
      </c>
    </row>
    <row r="64" spans="1:27">
      <c r="A64" s="31" t="s">
        <v>301</v>
      </c>
      <c r="B64" s="32" t="s">
        <v>302</v>
      </c>
      <c r="C64" s="32"/>
      <c r="D64" s="33">
        <v>42090</v>
      </c>
      <c r="E64" s="32" t="s">
        <v>12</v>
      </c>
      <c r="F64" s="33">
        <v>42090</v>
      </c>
      <c r="G64" s="33">
        <v>42103</v>
      </c>
      <c r="H64" s="35">
        <v>2.9040750630100073E-2</v>
      </c>
      <c r="I64" s="37" t="s">
        <v>174</v>
      </c>
      <c r="J64" s="39">
        <v>0.47322227363874753</v>
      </c>
      <c r="K64" s="41" t="s">
        <v>176</v>
      </c>
      <c r="L64" s="43">
        <v>0.23811895497498617</v>
      </c>
      <c r="M64" s="45" t="s">
        <v>176</v>
      </c>
      <c r="N64" s="47">
        <v>0.84621758887997878</v>
      </c>
      <c r="O64" s="49" t="s">
        <v>176</v>
      </c>
      <c r="T64" s="54"/>
      <c r="U64" s="54"/>
      <c r="V64" s="54"/>
      <c r="W64" s="54"/>
      <c r="X64" s="54"/>
      <c r="Y64" s="54"/>
      <c r="Z64" s="54"/>
      <c r="AA64" s="54"/>
    </row>
    <row r="65" spans="1:27">
      <c r="A65" s="31" t="s">
        <v>311</v>
      </c>
      <c r="B65" s="32" t="s">
        <v>312</v>
      </c>
      <c r="C65" s="32"/>
      <c r="D65" s="33">
        <v>42090</v>
      </c>
      <c r="E65" s="32" t="s">
        <v>12</v>
      </c>
      <c r="F65" s="33">
        <v>42090</v>
      </c>
      <c r="G65" s="33">
        <v>42103</v>
      </c>
      <c r="H65" s="35">
        <v>3.0097571931225517E-2</v>
      </c>
      <c r="I65" s="37" t="s">
        <v>174</v>
      </c>
      <c r="J65" s="39">
        <v>0.55409532623785274</v>
      </c>
      <c r="K65" s="41" t="s">
        <v>176</v>
      </c>
      <c r="L65" s="43">
        <v>0.2510061145080601</v>
      </c>
      <c r="M65" s="45" t="s">
        <v>176</v>
      </c>
      <c r="N65" s="47">
        <v>0.82535418337342981</v>
      </c>
      <c r="O65" s="49" t="s">
        <v>176</v>
      </c>
      <c r="Q65" t="s">
        <v>346</v>
      </c>
      <c r="R65" s="25">
        <f t="shared" ref="R65" si="271">D65</f>
        <v>42090</v>
      </c>
      <c r="S65" t="str">
        <f t="shared" ref="S65" si="272">E65</f>
        <v>D2</v>
      </c>
      <c r="T65" s="54">
        <f t="shared" ref="T65" si="273">AVERAGE(H64:H65)*1000</f>
        <v>29.569161280662794</v>
      </c>
      <c r="U65" s="54">
        <f t="shared" ref="U65" si="274">STDEV(H64:H65)*1000</f>
        <v>0.74728550852819142</v>
      </c>
      <c r="V65" s="54">
        <f t="shared" ref="V65" si="275">AVERAGE(J64:J65)*1000</f>
        <v>513.65879993830015</v>
      </c>
      <c r="W65" s="54">
        <f t="shared" ref="W65" si="276">STDEV(J64:J65)*1000</f>
        <v>57.185883908083646</v>
      </c>
      <c r="X65" s="54">
        <f t="shared" ref="X65" si="277">AVERAGE(L64:L65)*1000</f>
        <v>244.56253474152311</v>
      </c>
      <c r="Y65" s="54">
        <f t="shared" ref="Y65:AA65" si="278">STDEV(L64:L65)*1000</f>
        <v>9.1125978960694365</v>
      </c>
      <c r="Z65" s="54">
        <f t="shared" ref="Z65" si="279">AVERAGE(N64:N65)*1000</f>
        <v>835.78588612670421</v>
      </c>
      <c r="AA65" s="54">
        <f t="shared" si="278"/>
        <v>14.752655512325534</v>
      </c>
    </row>
    <row r="66" spans="1:27">
      <c r="A66" s="31" t="s">
        <v>303</v>
      </c>
      <c r="B66" s="32" t="s">
        <v>304</v>
      </c>
      <c r="C66" s="32"/>
      <c r="D66" s="33">
        <v>42090</v>
      </c>
      <c r="E66" s="32" t="s">
        <v>15</v>
      </c>
      <c r="F66" s="33">
        <v>42090</v>
      </c>
      <c r="G66" s="33">
        <v>42103</v>
      </c>
      <c r="H66" s="35">
        <v>3.5958126419284808E-2</v>
      </c>
      <c r="I66" s="37" t="s">
        <v>174</v>
      </c>
      <c r="J66" s="39">
        <v>0.32400123399660652</v>
      </c>
      <c r="K66" s="41" t="s">
        <v>176</v>
      </c>
      <c r="L66" s="43">
        <v>0.2838777098387994</v>
      </c>
      <c r="M66" s="45" t="s">
        <v>176</v>
      </c>
      <c r="N66" s="47">
        <v>0.85379577653033967</v>
      </c>
      <c r="O66" s="49" t="s">
        <v>176</v>
      </c>
      <c r="T66" s="54"/>
      <c r="U66" s="54"/>
      <c r="V66" s="54"/>
      <c r="W66" s="54"/>
      <c r="X66" s="54"/>
      <c r="Y66" s="54"/>
      <c r="Z66" s="54"/>
      <c r="AA66" s="54"/>
    </row>
    <row r="67" spans="1:27">
      <c r="A67" s="31" t="s">
        <v>313</v>
      </c>
      <c r="B67" s="32" t="s">
        <v>314</v>
      </c>
      <c r="C67" s="32"/>
      <c r="D67" s="33">
        <v>42090</v>
      </c>
      <c r="E67" s="32" t="s">
        <v>15</v>
      </c>
      <c r="F67" s="33">
        <v>42090</v>
      </c>
      <c r="G67" s="33">
        <v>42103</v>
      </c>
      <c r="H67" s="35">
        <v>3.6342425074239515E-2</v>
      </c>
      <c r="I67" s="37" t="s">
        <v>174</v>
      </c>
      <c r="J67" s="39">
        <v>9.811815517507326E-2</v>
      </c>
      <c r="K67" s="41" t="s">
        <v>176</v>
      </c>
      <c r="L67" s="43">
        <v>7.4881600889383004E-2</v>
      </c>
      <c r="M67" s="45" t="s">
        <v>176</v>
      </c>
      <c r="N67" s="47">
        <v>0.85931569099171368</v>
      </c>
      <c r="O67" s="49" t="s">
        <v>176</v>
      </c>
      <c r="Q67" t="s">
        <v>346</v>
      </c>
      <c r="R67" s="25">
        <f t="shared" ref="R67" si="280">D67</f>
        <v>42090</v>
      </c>
      <c r="S67" t="str">
        <f t="shared" ref="S67" si="281">E67</f>
        <v>D3</v>
      </c>
      <c r="T67" s="54">
        <f t="shared" ref="T67" si="282">AVERAGE(H66:H67)*1000</f>
        <v>36.150275746762162</v>
      </c>
      <c r="U67" s="54">
        <f t="shared" ref="U67" si="283">STDEV(H66:H67)*1000</f>
        <v>0.27174018491934232</v>
      </c>
      <c r="V67" s="54">
        <f t="shared" ref="V67" si="284">AVERAGE(J66:J67)*1000</f>
        <v>211.05969458583991</v>
      </c>
      <c r="W67" s="54">
        <f t="shared" ref="W67" si="285">STDEV(J66:J67)*1000</f>
        <v>159.72345679000159</v>
      </c>
      <c r="X67" s="54">
        <f t="shared" ref="X67" si="286">AVERAGE(L66:L67)*1000</f>
        <v>179.37965536409121</v>
      </c>
      <c r="Y67" s="54">
        <f t="shared" ref="Y67:AA67" si="287">STDEV(L66:L67)*1000</f>
        <v>147.78256587973482</v>
      </c>
      <c r="Z67" s="54">
        <f t="shared" ref="Z67" si="288">AVERAGE(N66:N67)*1000</f>
        <v>856.55573376102666</v>
      </c>
      <c r="AA67" s="54">
        <f t="shared" si="287"/>
        <v>3.9031689472072508</v>
      </c>
    </row>
    <row r="68" spans="1:27">
      <c r="A68" s="31" t="s">
        <v>305</v>
      </c>
      <c r="B68" s="32" t="s">
        <v>306</v>
      </c>
      <c r="C68" s="32"/>
      <c r="D68" s="33">
        <v>42090</v>
      </c>
      <c r="E68" s="32" t="s">
        <v>18</v>
      </c>
      <c r="F68" s="33">
        <v>42090</v>
      </c>
      <c r="G68" s="33">
        <v>42103</v>
      </c>
      <c r="H68" s="35">
        <v>4.0377560951263949E-2</v>
      </c>
      <c r="I68" s="37" t="s">
        <v>174</v>
      </c>
      <c r="J68" s="39">
        <v>0.43705074811044275</v>
      </c>
      <c r="K68" s="41" t="s">
        <v>176</v>
      </c>
      <c r="L68" s="43">
        <v>0.27687381878821571</v>
      </c>
      <c r="M68" s="45" t="s">
        <v>176</v>
      </c>
      <c r="N68" s="47">
        <v>0.96700080192461924</v>
      </c>
      <c r="O68" s="49" t="s">
        <v>176</v>
      </c>
      <c r="T68" s="54"/>
      <c r="U68" s="54"/>
      <c r="V68" s="54"/>
      <c r="W68" s="54"/>
      <c r="X68" s="54"/>
      <c r="Y68" s="54"/>
      <c r="Z68" s="54"/>
      <c r="AA68" s="54"/>
    </row>
    <row r="69" spans="1:27">
      <c r="A69" s="31" t="s">
        <v>315</v>
      </c>
      <c r="B69" s="32" t="s">
        <v>316</v>
      </c>
      <c r="C69" s="32"/>
      <c r="D69" s="33">
        <v>42090</v>
      </c>
      <c r="E69" s="32" t="s">
        <v>18</v>
      </c>
      <c r="F69" s="33">
        <v>42090</v>
      </c>
      <c r="G69" s="33">
        <v>42103</v>
      </c>
      <c r="H69" s="35">
        <v>3.7207097047887612E-2</v>
      </c>
      <c r="I69" s="37" t="s">
        <v>174</v>
      </c>
      <c r="J69" s="39">
        <v>9.919790220576892E-2</v>
      </c>
      <c r="K69" s="41" t="s">
        <v>176</v>
      </c>
      <c r="L69" s="43">
        <v>0.15248471372984992</v>
      </c>
      <c r="M69" s="45" t="s">
        <v>176</v>
      </c>
      <c r="N69" s="47">
        <v>0.98926757551456856</v>
      </c>
      <c r="O69" s="49" t="s">
        <v>176</v>
      </c>
      <c r="Q69" t="s">
        <v>346</v>
      </c>
      <c r="R69" s="25">
        <f t="shared" ref="R69" si="289">D69</f>
        <v>42090</v>
      </c>
      <c r="S69" t="str">
        <f t="shared" ref="S69" si="290">E69</f>
        <v>D4</v>
      </c>
      <c r="T69" s="54">
        <f t="shared" ref="T69" si="291">AVERAGE(H68:H69)*1000</f>
        <v>38.792328999575787</v>
      </c>
      <c r="U69" s="54">
        <f t="shared" ref="U69" si="292">STDEV(H68:H69)*1000</f>
        <v>2.2418565255845788</v>
      </c>
      <c r="V69" s="54">
        <f t="shared" ref="V69" si="293">AVERAGE(J68:J69)*1000</f>
        <v>268.12432515810588</v>
      </c>
      <c r="W69" s="54">
        <f t="shared" ref="W69" si="294">STDEV(J68:J69)*1000</f>
        <v>238.89803838236853</v>
      </c>
      <c r="X69" s="54">
        <f t="shared" ref="X69" si="295">AVERAGE(L68:L69)*1000</f>
        <v>214.67926625903283</v>
      </c>
      <c r="Y69" s="54">
        <f t="shared" ref="Y69:AA69" si="296">STDEV(L68:L69)*1000</f>
        <v>87.956379692496228</v>
      </c>
      <c r="Z69" s="54">
        <f t="shared" ref="Z69" si="297">AVERAGE(N68:N69)*1000</f>
        <v>978.13418871959391</v>
      </c>
      <c r="AA69" s="54">
        <f t="shared" si="296"/>
        <v>15.744986600598695</v>
      </c>
    </row>
    <row r="70" spans="1:27">
      <c r="A70" s="31" t="s">
        <v>307</v>
      </c>
      <c r="B70" s="32" t="s">
        <v>308</v>
      </c>
      <c r="C70" s="32"/>
      <c r="D70" s="33">
        <v>42090</v>
      </c>
      <c r="E70" s="32" t="s">
        <v>29</v>
      </c>
      <c r="F70" s="33">
        <v>42090</v>
      </c>
      <c r="G70" s="33">
        <v>42103</v>
      </c>
      <c r="H70" s="35">
        <v>6.1706136301250235E-2</v>
      </c>
      <c r="I70" s="37" t="s">
        <v>174</v>
      </c>
      <c r="J70" s="39">
        <v>0.19054450100262221</v>
      </c>
      <c r="K70" s="41" t="s">
        <v>176</v>
      </c>
      <c r="L70" s="43">
        <v>0.41919288493607565</v>
      </c>
      <c r="M70" s="45" t="s">
        <v>176</v>
      </c>
      <c r="N70" s="47">
        <v>1.0355787222667738</v>
      </c>
      <c r="O70" s="49" t="s">
        <v>176</v>
      </c>
      <c r="T70" s="54"/>
      <c r="U70" s="54"/>
      <c r="V70" s="54"/>
      <c r="W70" s="54"/>
      <c r="X70" s="54"/>
      <c r="Y70" s="54"/>
      <c r="Z70" s="54"/>
      <c r="AA70" s="54"/>
    </row>
    <row r="71" spans="1:27">
      <c r="A71" s="31" t="s">
        <v>317</v>
      </c>
      <c r="B71" s="32" t="s">
        <v>318</v>
      </c>
      <c r="C71" s="32"/>
      <c r="D71" s="33">
        <v>42090</v>
      </c>
      <c r="E71" s="32" t="s">
        <v>29</v>
      </c>
      <c r="F71" s="33">
        <v>42090</v>
      </c>
      <c r="G71" s="33">
        <v>42103</v>
      </c>
      <c r="H71" s="35">
        <v>6.2762957602375671E-2</v>
      </c>
      <c r="I71" s="37" t="s">
        <v>174</v>
      </c>
      <c r="J71" s="39">
        <v>0.19950640135739625</v>
      </c>
      <c r="K71" s="41" t="s">
        <v>176</v>
      </c>
      <c r="L71" s="43">
        <v>0.51967537520844931</v>
      </c>
      <c r="M71" s="45" t="s">
        <v>176</v>
      </c>
      <c r="N71" s="47">
        <v>1.0089147286821707</v>
      </c>
      <c r="O71" s="49" t="s">
        <v>176</v>
      </c>
      <c r="Q71" t="s">
        <v>346</v>
      </c>
      <c r="R71" s="25">
        <f t="shared" ref="R71" si="298">D71</f>
        <v>42090</v>
      </c>
      <c r="S71" t="str">
        <f t="shared" ref="S71" si="299">E71</f>
        <v>D5</v>
      </c>
      <c r="T71" s="54">
        <f t="shared" ref="T71" si="300">AVERAGE(H70:H71)*1000</f>
        <v>62.234546951812952</v>
      </c>
      <c r="U71" s="54">
        <f t="shared" ref="U71" si="301">STDEV(H70:H71)*1000</f>
        <v>0.74728550852818654</v>
      </c>
      <c r="V71" s="54">
        <f t="shared" ref="V71" si="302">AVERAGE(J70:J71)*1000</f>
        <v>195.02545118000924</v>
      </c>
      <c r="W71" s="54">
        <f t="shared" ref="W71" si="303">STDEV(J70:J71)*1000</f>
        <v>6.3370205131788477</v>
      </c>
      <c r="X71" s="54">
        <f t="shared" ref="X71" si="304">AVERAGE(L70:L71)*1000</f>
        <v>469.43413007226246</v>
      </c>
      <c r="Y71" s="54">
        <f t="shared" ref="Y71:AA71" si="305">STDEV(L70:L71)*1000</f>
        <v>71.051850262106711</v>
      </c>
      <c r="Z71" s="54">
        <f t="shared" ref="Z71" si="306">AVERAGE(N70:N71)*1000</f>
        <v>1022.2467254744722</v>
      </c>
      <c r="AA71" s="54">
        <f t="shared" si="305"/>
        <v>18.854290677187478</v>
      </c>
    </row>
    <row r="72" spans="1:27">
      <c r="A72" s="31" t="s">
        <v>319</v>
      </c>
      <c r="B72" s="32" t="s">
        <v>320</v>
      </c>
      <c r="C72" s="32"/>
      <c r="D72" s="33">
        <v>42100</v>
      </c>
      <c r="E72" s="32" t="s">
        <v>9</v>
      </c>
      <c r="F72" s="33">
        <v>42100</v>
      </c>
      <c r="G72" s="33">
        <v>42103</v>
      </c>
      <c r="H72" s="35">
        <v>4.114615826117337E-2</v>
      </c>
      <c r="I72" s="37" t="s">
        <v>174</v>
      </c>
      <c r="J72" s="39">
        <v>3.4243405830633976E-3</v>
      </c>
      <c r="K72" s="41" t="s">
        <v>176</v>
      </c>
      <c r="L72" s="43">
        <v>2.2492495831017235E-2</v>
      </c>
      <c r="M72" s="45" t="s">
        <v>176</v>
      </c>
      <c r="N72" s="47">
        <v>0.51623897353648773</v>
      </c>
      <c r="O72" s="49" t="s">
        <v>176</v>
      </c>
      <c r="T72" s="54"/>
      <c r="U72" s="54"/>
      <c r="V72" s="54"/>
      <c r="W72" s="54"/>
      <c r="X72" s="54"/>
      <c r="Y72" s="54"/>
      <c r="Z72" s="54"/>
      <c r="AA72" s="54"/>
    </row>
    <row r="73" spans="1:27">
      <c r="A73" s="31" t="s">
        <v>329</v>
      </c>
      <c r="B73" s="32" t="s">
        <v>330</v>
      </c>
      <c r="C73" s="32"/>
      <c r="D73" s="33">
        <v>42100</v>
      </c>
      <c r="E73" s="32" t="s">
        <v>9</v>
      </c>
      <c r="F73" s="33">
        <v>42100</v>
      </c>
      <c r="G73" s="33">
        <v>42103</v>
      </c>
      <c r="H73" s="35">
        <v>4.0665784942479979E-2</v>
      </c>
      <c r="I73" s="37" t="s">
        <v>174</v>
      </c>
      <c r="J73" s="39">
        <v>2.7764923646459981E-3</v>
      </c>
      <c r="K73" s="41" t="s">
        <v>176</v>
      </c>
      <c r="L73" s="43">
        <v>2.2772651473040584E-2</v>
      </c>
      <c r="M73" s="45" t="s">
        <v>176</v>
      </c>
      <c r="N73" s="47">
        <v>0.61466185511895222</v>
      </c>
      <c r="O73" s="49" t="s">
        <v>176</v>
      </c>
      <c r="Q73" t="s">
        <v>346</v>
      </c>
      <c r="R73" s="25">
        <f t="shared" ref="R73" si="307">D73</f>
        <v>42100</v>
      </c>
      <c r="S73" t="str">
        <f t="shared" ref="S73" si="308">E73</f>
        <v>D1</v>
      </c>
      <c r="T73" s="54">
        <f t="shared" ref="T73" si="309">AVERAGE(H72:H73)*1000</f>
        <v>40.905971601826671</v>
      </c>
      <c r="U73" s="54">
        <f t="shared" ref="U73" si="310">STDEV(H72:H73)*1000</f>
        <v>0.3396752311491828</v>
      </c>
      <c r="V73" s="54">
        <f t="shared" ref="V73" si="311">AVERAGE(J72:J73)*1000</f>
        <v>3.1004164738546978</v>
      </c>
      <c r="W73" s="54">
        <f t="shared" ref="W73" si="312">STDEV(J72:J73)*1000</f>
        <v>0.45809786842256678</v>
      </c>
      <c r="X73" s="54">
        <f t="shared" ref="X73" si="313">AVERAGE(L72:L73)*1000</f>
        <v>22.63257365202891</v>
      </c>
      <c r="Y73" s="54">
        <f t="shared" ref="Y73:AA73" si="314">STDEV(L72:L73)*1000</f>
        <v>0.19809995426238053</v>
      </c>
      <c r="Z73" s="54">
        <f t="shared" ref="Z73" si="315">AVERAGE(N72:N73)*1000</f>
        <v>565.45041432771995</v>
      </c>
      <c r="AA73" s="54">
        <f t="shared" si="314"/>
        <v>69.595486990881199</v>
      </c>
    </row>
    <row r="74" spans="1:27">
      <c r="A74" s="31" t="s">
        <v>321</v>
      </c>
      <c r="B74" s="32" t="s">
        <v>322</v>
      </c>
      <c r="C74" s="32"/>
      <c r="D74" s="33">
        <v>42100</v>
      </c>
      <c r="E74" s="32" t="s">
        <v>12</v>
      </c>
      <c r="F74" s="33">
        <v>42100</v>
      </c>
      <c r="G74" s="33">
        <v>42103</v>
      </c>
      <c r="H74" s="35">
        <v>4.4412696828288384E-2</v>
      </c>
      <c r="I74" s="37" t="s">
        <v>174</v>
      </c>
      <c r="J74" s="39">
        <v>9.7948480641678239E-3</v>
      </c>
      <c r="K74" s="41" t="s">
        <v>176</v>
      </c>
      <c r="L74" s="43">
        <v>2.7161756531406341E-2</v>
      </c>
      <c r="M74" s="45" t="s">
        <v>176</v>
      </c>
      <c r="N74" s="47">
        <v>0.83639401229617771</v>
      </c>
      <c r="O74" s="49" t="s">
        <v>176</v>
      </c>
      <c r="T74" s="54"/>
      <c r="U74" s="54"/>
      <c r="V74" s="54"/>
      <c r="W74" s="54"/>
      <c r="X74" s="54"/>
      <c r="Y74" s="54"/>
      <c r="Z74" s="54"/>
      <c r="AA74" s="54"/>
    </row>
    <row r="75" spans="1:27">
      <c r="A75" s="31" t="s">
        <v>331</v>
      </c>
      <c r="B75" s="32" t="s">
        <v>332</v>
      </c>
      <c r="C75" s="32"/>
      <c r="D75" s="33">
        <v>42100</v>
      </c>
      <c r="E75" s="32" t="s">
        <v>12</v>
      </c>
      <c r="F75" s="33">
        <v>42100</v>
      </c>
      <c r="G75" s="33">
        <v>42103</v>
      </c>
      <c r="H75" s="35">
        <v>4.8159608714096788E-2</v>
      </c>
      <c r="I75" s="37" t="s">
        <v>174</v>
      </c>
      <c r="J75" s="39">
        <v>6.3396575659416948E-3</v>
      </c>
      <c r="K75" s="41" t="s">
        <v>176</v>
      </c>
      <c r="L75" s="43">
        <v>2.2025569760978324E-2</v>
      </c>
      <c r="M75" s="45" t="s">
        <v>176</v>
      </c>
      <c r="N75" s="47">
        <v>0.83779738037957785</v>
      </c>
      <c r="O75" s="49" t="s">
        <v>176</v>
      </c>
      <c r="Q75" t="s">
        <v>346</v>
      </c>
      <c r="R75" s="25">
        <f t="shared" ref="R75" si="316">D75</f>
        <v>42100</v>
      </c>
      <c r="S75" t="str">
        <f t="shared" ref="S75" si="317">E75</f>
        <v>D2</v>
      </c>
      <c r="T75" s="54">
        <f t="shared" ref="T75" si="318">AVERAGE(H74:H75)*1000</f>
        <v>46.286152771192583</v>
      </c>
      <c r="U75" s="54">
        <f t="shared" ref="U75" si="319">STDEV(H74:H75)*1000</f>
        <v>2.6494668029635977</v>
      </c>
      <c r="V75" s="54">
        <f t="shared" ref="V75" si="320">AVERAGE(J74:J75)*1000</f>
        <v>8.0672528150547596</v>
      </c>
      <c r="W75" s="54">
        <f t="shared" ref="W75" si="321">STDEV(J74:J75)*1000</f>
        <v>2.4431886315870215</v>
      </c>
      <c r="X75" s="54">
        <f t="shared" ref="X75" si="322">AVERAGE(L74:L75)*1000</f>
        <v>24.593663146192331</v>
      </c>
      <c r="Y75" s="54">
        <f t="shared" ref="Y75:AA75" si="323">STDEV(L74:L75)*1000</f>
        <v>3.631832494810284</v>
      </c>
      <c r="Z75" s="54">
        <f t="shared" ref="Z75" si="324">AVERAGE(N74:N75)*1000</f>
        <v>837.09569633787771</v>
      </c>
      <c r="AA75" s="54">
        <f t="shared" si="323"/>
        <v>0.99233108827300454</v>
      </c>
    </row>
    <row r="76" spans="1:27">
      <c r="A76" s="31" t="s">
        <v>323</v>
      </c>
      <c r="B76" s="32" t="s">
        <v>324</v>
      </c>
      <c r="C76" s="32"/>
      <c r="D76" s="33">
        <v>42100</v>
      </c>
      <c r="E76" s="32" t="s">
        <v>15</v>
      </c>
      <c r="F76" s="33">
        <v>42100</v>
      </c>
      <c r="G76" s="33">
        <v>42103</v>
      </c>
      <c r="H76" s="35">
        <v>4.4508771492027054E-2</v>
      </c>
      <c r="I76" s="37" t="s">
        <v>174</v>
      </c>
      <c r="J76" s="39">
        <v>1.184636742248959E-2</v>
      </c>
      <c r="K76" s="41" t="s">
        <v>176</v>
      </c>
      <c r="L76" s="43">
        <v>3.7994441356309069E-2</v>
      </c>
      <c r="M76" s="45" t="s">
        <v>176</v>
      </c>
      <c r="N76" s="47">
        <v>0.86305800588078074</v>
      </c>
      <c r="O76" s="49" t="s">
        <v>176</v>
      </c>
      <c r="T76" s="54"/>
      <c r="U76" s="54"/>
      <c r="V76" s="54"/>
      <c r="W76" s="54"/>
      <c r="X76" s="54"/>
      <c r="Y76" s="54"/>
      <c r="Z76" s="54"/>
      <c r="AA76" s="54"/>
    </row>
    <row r="77" spans="1:27">
      <c r="A77" s="31" t="s">
        <v>333</v>
      </c>
      <c r="B77" s="32" t="s">
        <v>334</v>
      </c>
      <c r="C77" s="32"/>
      <c r="D77" s="33">
        <v>42100</v>
      </c>
      <c r="E77" s="32" t="s">
        <v>15</v>
      </c>
      <c r="F77" s="33">
        <v>42100</v>
      </c>
      <c r="G77" s="33">
        <v>42103</v>
      </c>
      <c r="H77" s="35">
        <v>4.5469518129413827E-2</v>
      </c>
      <c r="I77" s="37" t="s">
        <v>174</v>
      </c>
      <c r="J77" s="39">
        <v>1.1090544501002622E-2</v>
      </c>
      <c r="K77" s="41" t="s">
        <v>176</v>
      </c>
      <c r="L77" s="43">
        <v>2.9122846025569769E-2</v>
      </c>
      <c r="M77" s="45" t="s">
        <v>176</v>
      </c>
      <c r="N77" s="47">
        <v>1.0225741780272655</v>
      </c>
      <c r="O77" s="49" t="s">
        <v>176</v>
      </c>
      <c r="Q77" t="s">
        <v>346</v>
      </c>
      <c r="R77" s="25">
        <f t="shared" ref="R77" si="325">D77</f>
        <v>42100</v>
      </c>
      <c r="S77" t="str">
        <f t="shared" ref="S77" si="326">E77</f>
        <v>D3</v>
      </c>
      <c r="T77" s="54">
        <f t="shared" ref="T77" si="327">AVERAGE(H76:H77)*1000</f>
        <v>44.989144810720447</v>
      </c>
      <c r="U77" s="54">
        <f t="shared" ref="U77" si="328">STDEV(H76:H77)*1000</f>
        <v>0.67935046229836071</v>
      </c>
      <c r="V77" s="54">
        <f t="shared" ref="V77" si="329">AVERAGE(J76:J77)*1000</f>
        <v>11.468455961746105</v>
      </c>
      <c r="W77" s="54">
        <f t="shared" ref="W77" si="330">STDEV(J76:J77)*1000</f>
        <v>0.53444751315966266</v>
      </c>
      <c r="X77" s="54">
        <f t="shared" ref="X77" si="331">AVERAGE(L76:L77)*1000</f>
        <v>33.558643690939419</v>
      </c>
      <c r="Y77" s="54">
        <f t="shared" ref="Y77:AA77" si="332">STDEV(L76:L77)*1000</f>
        <v>6.2731652183087308</v>
      </c>
      <c r="Z77" s="54">
        <f t="shared" ref="Z77" si="333">AVERAGE(N76:N77)*1000</f>
        <v>942.81609195402314</v>
      </c>
      <c r="AA77" s="54">
        <f t="shared" si="332"/>
        <v>112.79496703370002</v>
      </c>
    </row>
    <row r="78" spans="1:27">
      <c r="A78" s="31" t="s">
        <v>325</v>
      </c>
      <c r="B78" s="32" t="s">
        <v>326</v>
      </c>
      <c r="C78" s="32"/>
      <c r="D78" s="33">
        <v>42100</v>
      </c>
      <c r="E78" s="32" t="s">
        <v>18</v>
      </c>
      <c r="F78" s="33">
        <v>42100</v>
      </c>
      <c r="G78" s="33">
        <v>42103</v>
      </c>
      <c r="H78" s="35">
        <v>4.3451950190901617E-2</v>
      </c>
      <c r="I78" s="37" t="s">
        <v>174</v>
      </c>
      <c r="J78" s="39">
        <v>2.4047508869350611E-2</v>
      </c>
      <c r="K78" s="41" t="s">
        <v>176</v>
      </c>
      <c r="L78" s="43">
        <v>2.0998332406892726E-2</v>
      </c>
      <c r="M78" s="45" t="s">
        <v>176</v>
      </c>
      <c r="N78" s="47">
        <v>0.90899492114407932</v>
      </c>
      <c r="O78" s="49" t="s">
        <v>176</v>
      </c>
      <c r="T78" s="54"/>
      <c r="U78" s="54"/>
      <c r="V78" s="54"/>
      <c r="W78" s="54"/>
      <c r="X78" s="54"/>
      <c r="Y78" s="54"/>
      <c r="Z78" s="54"/>
      <c r="AA78" s="54"/>
    </row>
    <row r="79" spans="1:27">
      <c r="A79" s="31" t="s">
        <v>335</v>
      </c>
      <c r="B79" s="32" t="s">
        <v>336</v>
      </c>
      <c r="C79" s="32"/>
      <c r="D79" s="33">
        <v>42100</v>
      </c>
      <c r="E79" s="32" t="s">
        <v>18</v>
      </c>
      <c r="F79" s="33">
        <v>42100</v>
      </c>
      <c r="G79" s="33">
        <v>42103</v>
      </c>
      <c r="H79" s="35">
        <v>3.9128590322661153E-2</v>
      </c>
      <c r="I79" s="37" t="s">
        <v>174</v>
      </c>
      <c r="J79" s="39">
        <v>1.184636742248959E-2</v>
      </c>
      <c r="K79" s="41" t="s">
        <v>176</v>
      </c>
      <c r="L79" s="43">
        <v>1.726292384658144E-2</v>
      </c>
      <c r="M79" s="45" t="s">
        <v>176</v>
      </c>
      <c r="N79" s="47">
        <v>0.8135658914728684</v>
      </c>
      <c r="O79" s="49" t="s">
        <v>176</v>
      </c>
      <c r="Q79" t="s">
        <v>346</v>
      </c>
      <c r="R79" s="25">
        <f t="shared" ref="R79" si="334">D79</f>
        <v>42100</v>
      </c>
      <c r="S79" t="str">
        <f t="shared" ref="S79" si="335">E79</f>
        <v>D4</v>
      </c>
      <c r="T79" s="54">
        <f t="shared" ref="T79" si="336">AVERAGE(H78:H79)*1000</f>
        <v>41.290270256781383</v>
      </c>
      <c r="U79" s="54">
        <f t="shared" ref="U79" si="337">STDEV(H78:H79)*1000</f>
        <v>3.0570770803426113</v>
      </c>
      <c r="V79" s="54">
        <f t="shared" ref="V79" si="338">AVERAGE(J78:J79)*1000</f>
        <v>17.9469381459201</v>
      </c>
      <c r="W79" s="54">
        <f t="shared" ref="W79" si="339">STDEV(J78:J79)*1000</f>
        <v>8.6275098552916756</v>
      </c>
      <c r="X79" s="54">
        <f t="shared" ref="X79" si="340">AVERAGE(L78:L79)*1000</f>
        <v>19.130628126737083</v>
      </c>
      <c r="Y79" s="54">
        <f t="shared" ref="Y79:AA79" si="341">STDEV(L78:L79)*1000</f>
        <v>2.641332723498389</v>
      </c>
      <c r="Z79" s="54">
        <f t="shared" ref="Z79" si="342">AVERAGE(N78:N79)*1000</f>
        <v>861.28040630847386</v>
      </c>
      <c r="AA79" s="54">
        <f t="shared" si="341"/>
        <v>67.478514002565475</v>
      </c>
    </row>
    <row r="80" spans="1:27">
      <c r="A80" s="31" t="s">
        <v>327</v>
      </c>
      <c r="B80" s="32" t="s">
        <v>328</v>
      </c>
      <c r="C80" s="32"/>
      <c r="D80" s="33">
        <v>42100</v>
      </c>
      <c r="E80" s="32" t="s">
        <v>29</v>
      </c>
      <c r="F80" s="33">
        <v>42100</v>
      </c>
      <c r="G80" s="33">
        <v>42103</v>
      </c>
      <c r="H80" s="35">
        <v>3.0001497267486844E-2</v>
      </c>
      <c r="I80" s="37" t="s">
        <v>174</v>
      </c>
      <c r="J80" s="39">
        <v>1.7245102575967917E-2</v>
      </c>
      <c r="K80" s="41" t="s">
        <v>176</v>
      </c>
      <c r="L80" s="43">
        <v>2.2959421901056147E-2</v>
      </c>
      <c r="M80" s="45" t="s">
        <v>176</v>
      </c>
      <c r="N80" s="47">
        <v>0.78166265704357141</v>
      </c>
      <c r="O80" s="49" t="s">
        <v>176</v>
      </c>
      <c r="T80" s="54"/>
      <c r="U80" s="54"/>
      <c r="V80" s="54"/>
      <c r="W80" s="54"/>
      <c r="X80" s="54"/>
      <c r="Y80" s="54"/>
      <c r="Z80" s="54"/>
      <c r="AA80" s="54"/>
    </row>
    <row r="81" spans="1:27">
      <c r="A81" s="31" t="s">
        <v>337</v>
      </c>
      <c r="B81" s="32" t="s">
        <v>338</v>
      </c>
      <c r="C81" s="32"/>
      <c r="D81" s="33">
        <v>42100</v>
      </c>
      <c r="E81" s="32" t="s">
        <v>29</v>
      </c>
      <c r="F81" s="33">
        <v>42100</v>
      </c>
      <c r="G81" s="33">
        <v>42103</v>
      </c>
      <c r="H81" s="35">
        <v>2.9905422603748164E-2</v>
      </c>
      <c r="I81" s="37" t="s">
        <v>174</v>
      </c>
      <c r="J81" s="39">
        <v>1.5517507326854854E-2</v>
      </c>
      <c r="K81" s="41" t="s">
        <v>176</v>
      </c>
      <c r="L81" s="43">
        <v>3.7060589216231246E-2</v>
      </c>
      <c r="M81" s="45" t="s">
        <v>176</v>
      </c>
      <c r="N81" s="47">
        <v>0.77876236300454438</v>
      </c>
      <c r="O81" s="49" t="s">
        <v>176</v>
      </c>
      <c r="Q81" t="s">
        <v>346</v>
      </c>
      <c r="R81" s="25">
        <f t="shared" ref="R81:S81" si="343">D81</f>
        <v>42100</v>
      </c>
      <c r="S81" t="str">
        <f t="shared" si="343"/>
        <v>D5</v>
      </c>
      <c r="T81" s="54">
        <f t="shared" ref="T81" si="344">AVERAGE(H80:H81)*1000</f>
        <v>29.953459935617502</v>
      </c>
      <c r="U81" s="54">
        <f t="shared" ref="U81" si="345">STDEV(H80:H81)*1000</f>
        <v>6.7935046229838036E-2</v>
      </c>
      <c r="V81" s="54">
        <f t="shared" ref="V81" si="346">AVERAGE(J80:J81)*1000</f>
        <v>16.381304951411387</v>
      </c>
      <c r="W81" s="54">
        <f t="shared" ref="W81" si="347">STDEV(J80:J81)*1000</f>
        <v>1.2215943157935101</v>
      </c>
      <c r="X81" s="54">
        <f t="shared" ref="X81" si="348">AVERAGE(L80:L81)*1000</f>
        <v>30.010005558643698</v>
      </c>
      <c r="Y81" s="54">
        <f t="shared" ref="Y81:AA81" si="349">STDEV(L80:L81)*1000</f>
        <v>9.9710310312064063</v>
      </c>
      <c r="Z81" s="54">
        <f t="shared" ref="Z81" si="350">AVERAGE(N80:N81)*1000</f>
        <v>780.21251002405791</v>
      </c>
      <c r="AA81" s="54">
        <f t="shared" si="349"/>
        <v>2.0508175824309336</v>
      </c>
    </row>
  </sheetData>
  <sortState ref="A2:O81">
    <sortCondition ref="D2:D8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:I1048576"/>
    </sheetView>
  </sheetViews>
  <sheetFormatPr baseColWidth="10" defaultColWidth="8.83203125" defaultRowHeight="14" x14ac:dyDescent="0"/>
  <cols>
    <col min="2" max="2" width="5.83203125" bestFit="1" customWidth="1"/>
    <col min="3" max="3" width="9.5" style="25" bestFit="1" customWidth="1"/>
    <col min="4" max="4" width="8.1640625" bestFit="1" customWidth="1"/>
    <col min="5" max="5" width="5.5" bestFit="1" customWidth="1"/>
    <col min="7" max="7" width="6.5" bestFit="1" customWidth="1"/>
    <col min="8" max="8" width="6.5" customWidth="1"/>
    <col min="9" max="9" width="8.83203125" style="25"/>
    <col min="10" max="10" width="8.1640625" bestFit="1" customWidth="1"/>
    <col min="11" max="11" width="4.5" bestFit="1" customWidth="1"/>
    <col min="12" max="12" width="8.83203125" bestFit="1" customWidth="1"/>
    <col min="13" max="13" width="5.83203125" bestFit="1" customWidth="1"/>
    <col min="14" max="14" width="6.1640625" bestFit="1" customWidth="1"/>
    <col min="15" max="15" width="9.5" style="25" bestFit="1" customWidth="1"/>
    <col min="16" max="16" width="8.1640625" bestFit="1" customWidth="1"/>
    <col min="17" max="17" width="5.5" bestFit="1" customWidth="1"/>
    <col min="18" max="18" width="8.83203125" bestFit="1" customWidth="1"/>
    <col min="19" max="19" width="5.83203125" bestFit="1" customWidth="1"/>
    <col min="20" max="20" width="6.1640625" bestFit="1" customWidth="1"/>
    <col min="21" max="21" width="9.5" style="25" bestFit="1" customWidth="1"/>
    <col min="22" max="22" width="8.1640625" bestFit="1" customWidth="1"/>
    <col min="23" max="23" width="5.5" bestFit="1" customWidth="1"/>
    <col min="24" max="24" width="8.83203125" bestFit="1" customWidth="1"/>
    <col min="25" max="25" width="5.83203125" bestFit="1" customWidth="1"/>
    <col min="26" max="26" width="6.5" bestFit="1" customWidth="1"/>
    <col min="27" max="27" width="9.5" style="25" bestFit="1" customWidth="1"/>
    <col min="28" max="28" width="8.1640625" bestFit="1" customWidth="1"/>
    <col min="29" max="29" width="5.5" bestFit="1" customWidth="1"/>
    <col min="30" max="30" width="8.83203125" bestFit="1" customWidth="1"/>
    <col min="31" max="31" width="5.83203125" bestFit="1" customWidth="1"/>
    <col min="32" max="32" width="6.1640625" bestFit="1" customWidth="1"/>
    <col min="33" max="33" width="9.5" style="25" bestFit="1" customWidth="1"/>
    <col min="34" max="34" width="8.1640625" bestFit="1" customWidth="1"/>
    <col min="35" max="35" width="5.5" bestFit="1" customWidth="1"/>
    <col min="36" max="36" width="8.83203125" bestFit="1" customWidth="1"/>
    <col min="37" max="37" width="5.83203125" bestFit="1" customWidth="1"/>
    <col min="38" max="38" width="6.1640625" bestFit="1" customWidth="1"/>
    <col min="39" max="39" width="9.5" style="25" bestFit="1" customWidth="1"/>
    <col min="40" max="40" width="8.1640625" bestFit="1" customWidth="1"/>
    <col min="41" max="41" width="5.5" bestFit="1" customWidth="1"/>
    <col min="42" max="42" width="8.83203125" bestFit="1" customWidth="1"/>
    <col min="43" max="43" width="5.83203125" bestFit="1" customWidth="1"/>
    <col min="44" max="44" width="6.1640625" bestFit="1" customWidth="1"/>
    <col min="45" max="45" width="8.5" style="25" bestFit="1" customWidth="1"/>
    <col min="46" max="46" width="8.1640625" bestFit="1" customWidth="1"/>
    <col min="47" max="47" width="5.5" bestFit="1" customWidth="1"/>
    <col min="48" max="48" width="8.83203125" bestFit="1" customWidth="1"/>
    <col min="49" max="49" width="5.83203125" bestFit="1" customWidth="1"/>
    <col min="50" max="50" width="6.1640625" bestFit="1" customWidth="1"/>
  </cols>
  <sheetData>
    <row r="1" spans="1:50">
      <c r="B1" t="str">
        <f>MB!S1</f>
        <v>Depth</v>
      </c>
      <c r="C1" s="25" t="str">
        <f>MB!R1</f>
        <v>Date</v>
      </c>
      <c r="D1" t="str">
        <f>MB!T1</f>
        <v>TP-ugP/L</v>
      </c>
      <c r="E1" t="str">
        <f>MB!U1</f>
        <v>TP-sd</v>
      </c>
      <c r="F1" t="str">
        <f>MB!Z1</f>
        <v>TN-ugN/L</v>
      </c>
      <c r="G1" t="str">
        <f>MB!AA1</f>
        <v>TN-sd</v>
      </c>
      <c r="H1" s="57" t="s">
        <v>348</v>
      </c>
      <c r="I1" s="25" t="s">
        <v>339</v>
      </c>
      <c r="J1" t="s">
        <v>344</v>
      </c>
      <c r="K1" t="s">
        <v>341</v>
      </c>
      <c r="L1" t="s">
        <v>347</v>
      </c>
      <c r="M1" t="s">
        <v>343</v>
      </c>
      <c r="N1" s="57" t="s">
        <v>348</v>
      </c>
      <c r="O1" s="25" t="s">
        <v>339</v>
      </c>
      <c r="P1" t="s">
        <v>344</v>
      </c>
      <c r="Q1" t="s">
        <v>341</v>
      </c>
      <c r="R1" t="s">
        <v>347</v>
      </c>
      <c r="S1" t="s">
        <v>343</v>
      </c>
      <c r="T1" s="57" t="s">
        <v>348</v>
      </c>
      <c r="U1" s="25" t="s">
        <v>339</v>
      </c>
      <c r="V1" t="s">
        <v>344</v>
      </c>
      <c r="W1" t="s">
        <v>341</v>
      </c>
      <c r="X1" t="s">
        <v>347</v>
      </c>
      <c r="Y1" t="s">
        <v>343</v>
      </c>
      <c r="Z1" s="57" t="s">
        <v>348</v>
      </c>
      <c r="AA1" s="25" t="s">
        <v>339</v>
      </c>
      <c r="AB1" t="s">
        <v>344</v>
      </c>
      <c r="AC1" t="s">
        <v>341</v>
      </c>
      <c r="AD1" t="s">
        <v>347</v>
      </c>
      <c r="AE1" t="s">
        <v>343</v>
      </c>
      <c r="AF1" s="57" t="s">
        <v>348</v>
      </c>
      <c r="AG1" s="25" t="s">
        <v>339</v>
      </c>
      <c r="AH1" t="s">
        <v>344</v>
      </c>
      <c r="AI1" t="s">
        <v>341</v>
      </c>
      <c r="AJ1" t="s">
        <v>347</v>
      </c>
      <c r="AK1" t="s">
        <v>343</v>
      </c>
      <c r="AL1" s="57" t="s">
        <v>348</v>
      </c>
      <c r="AM1" s="25" t="s">
        <v>339</v>
      </c>
      <c r="AN1" t="s">
        <v>344</v>
      </c>
      <c r="AO1" t="s">
        <v>341</v>
      </c>
      <c r="AP1" t="s">
        <v>347</v>
      </c>
      <c r="AQ1" t="s">
        <v>343</v>
      </c>
      <c r="AR1" s="57" t="s">
        <v>348</v>
      </c>
      <c r="AS1" s="25" t="s">
        <v>339</v>
      </c>
      <c r="AT1" t="s">
        <v>344</v>
      </c>
      <c r="AU1" t="s">
        <v>341</v>
      </c>
      <c r="AV1" t="s">
        <v>347</v>
      </c>
      <c r="AW1" t="s">
        <v>343</v>
      </c>
      <c r="AX1" s="57" t="s">
        <v>348</v>
      </c>
    </row>
    <row r="2" spans="1:50">
      <c r="A2" t="str">
        <f>MB!Q3</f>
        <v>MB</v>
      </c>
      <c r="B2">
        <v>1</v>
      </c>
      <c r="C2" s="25">
        <f>MB!R3</f>
        <v>42019</v>
      </c>
      <c r="D2" s="53">
        <f>MB!T3</f>
        <v>19.572301425661919</v>
      </c>
      <c r="E2" s="53">
        <f>MB!U3</f>
        <v>0.33603173579808493</v>
      </c>
      <c r="F2" s="53">
        <f>MB!Z3</f>
        <v>680.57149362477242</v>
      </c>
      <c r="G2" s="53">
        <f>MB!AA3</f>
        <v>0.40571700559884938</v>
      </c>
      <c r="H2" s="58">
        <f>F2/D2</f>
        <v>34.772175168549758</v>
      </c>
      <c r="I2" s="25">
        <v>42039</v>
      </c>
      <c r="J2" s="54">
        <v>11.160896130346234</v>
      </c>
      <c r="K2" s="54">
        <v>0.94088886023464779</v>
      </c>
      <c r="L2" s="54">
        <v>772.70947176684876</v>
      </c>
      <c r="M2" s="54">
        <v>7.5057646035785179</v>
      </c>
      <c r="N2" s="58">
        <f>L2/J2</f>
        <v>69.233640627285155</v>
      </c>
      <c r="O2" s="25">
        <v>42052</v>
      </c>
      <c r="P2" s="54">
        <v>13.204344874405978</v>
      </c>
      <c r="Q2" s="54">
        <v>5.0404760369713175</v>
      </c>
      <c r="R2" s="54">
        <v>1071.3570127504554</v>
      </c>
      <c r="S2" s="54">
        <v>355.74619440924801</v>
      </c>
      <c r="T2" s="58">
        <f>R2/P2</f>
        <v>81.13670333066429</v>
      </c>
      <c r="U2" s="25">
        <v>42073</v>
      </c>
      <c r="V2" s="54">
        <v>8.7372708757637483</v>
      </c>
      <c r="W2" s="54">
        <v>6.7206347159616736E-2</v>
      </c>
      <c r="X2" s="54">
        <v>882.44307832422601</v>
      </c>
      <c r="Y2" s="54">
        <v>10.548642145569771</v>
      </c>
      <c r="Z2" s="58">
        <f>X2/V2</f>
        <v>100.99756444223658</v>
      </c>
      <c r="AA2" s="25">
        <v>42082</v>
      </c>
      <c r="AB2" s="54">
        <v>62.674813306177882</v>
      </c>
      <c r="AC2" s="54">
        <v>2.6882538863847087</v>
      </c>
      <c r="AD2" s="54">
        <v>1348.8706739526415</v>
      </c>
      <c r="AE2" s="54">
        <v>32.254501945107549</v>
      </c>
      <c r="AF2" s="58">
        <f>AD2/AB2</f>
        <v>21.521734215037267</v>
      </c>
      <c r="AG2" s="25">
        <v>42088</v>
      </c>
      <c r="AH2" s="54">
        <v>35.20706042090972</v>
      </c>
      <c r="AI2" s="54">
        <v>2.0161904147885239</v>
      </c>
      <c r="AJ2" s="54">
        <v>1219.4854280510019</v>
      </c>
      <c r="AK2" s="54">
        <v>79.723391600171908</v>
      </c>
      <c r="AL2" s="58">
        <f>AJ2/AH2</f>
        <v>34.637524788259263</v>
      </c>
      <c r="AM2" s="25">
        <v>42090</v>
      </c>
      <c r="AN2" s="54">
        <v>74.820327901579631</v>
      </c>
      <c r="AO2" s="54">
        <v>0.47554532360885893</v>
      </c>
      <c r="AP2" s="54">
        <v>1115.1496925955628</v>
      </c>
      <c r="AQ2" s="54">
        <v>35.790074583713718</v>
      </c>
      <c r="AR2" s="58">
        <f>AP2/AN2</f>
        <v>14.904367888663307</v>
      </c>
      <c r="AS2" s="25">
        <v>42100</v>
      </c>
      <c r="AT2" s="54">
        <v>72.418461308112711</v>
      </c>
      <c r="AU2" s="54">
        <v>0.33967523114917791</v>
      </c>
      <c r="AV2" s="54">
        <v>1049.8930767174554</v>
      </c>
      <c r="AW2" s="54">
        <v>26.99140560102629</v>
      </c>
      <c r="AX2" s="58">
        <f>AV2/AT2</f>
        <v>14.497588843410577</v>
      </c>
    </row>
    <row r="3" spans="1:50">
      <c r="A3" t="str">
        <f>MB!Q5</f>
        <v>MB</v>
      </c>
      <c r="B3">
        <v>2</v>
      </c>
      <c r="C3" s="25">
        <f>MB!R5</f>
        <v>42019</v>
      </c>
      <c r="D3" s="53">
        <f>MB!T5</f>
        <v>39.721656483367283</v>
      </c>
      <c r="E3" s="53">
        <f>MB!U5</f>
        <v>3.1586983165020248</v>
      </c>
      <c r="F3" s="53">
        <f>MB!Z5</f>
        <v>777.34744990892534</v>
      </c>
      <c r="G3" s="53">
        <f>MB!AA5</f>
        <v>20.556328283674514</v>
      </c>
      <c r="H3" s="58">
        <f>F3/D3</f>
        <v>19.56986487294218</v>
      </c>
      <c r="I3" s="25">
        <v>42039</v>
      </c>
      <c r="J3" s="54">
        <v>24.942294636795662</v>
      </c>
      <c r="K3" s="54">
        <v>2.4194284977462295</v>
      </c>
      <c r="L3" s="54">
        <v>685.11384335154833</v>
      </c>
      <c r="M3" s="54">
        <v>2.7723995382586604</v>
      </c>
      <c r="N3" s="58">
        <f t="shared" ref="N3:N6" si="0">L3/J3</f>
        <v>27.46795566839495</v>
      </c>
      <c r="O3" s="25">
        <v>42052</v>
      </c>
      <c r="P3" s="54">
        <v>25.655125594025801</v>
      </c>
      <c r="Q3" s="54">
        <v>1.2769205960327339</v>
      </c>
      <c r="R3" s="54">
        <v>737.85291438979971</v>
      </c>
      <c r="S3" s="54">
        <v>28.129712388186157</v>
      </c>
      <c r="T3" s="58">
        <f t="shared" ref="T3:T6" si="1">R3/P3</f>
        <v>28.760448343375888</v>
      </c>
      <c r="U3" s="25">
        <v>42073</v>
      </c>
      <c r="V3" s="54">
        <v>32.830957230142573</v>
      </c>
      <c r="W3" s="54">
        <v>4.0323808295770505</v>
      </c>
      <c r="X3" s="54">
        <v>742.72996357012755</v>
      </c>
      <c r="Y3" s="54">
        <v>13.253422182895381</v>
      </c>
      <c r="Z3" s="58">
        <f t="shared" ref="Z3:Z6" si="2">X3/V3</f>
        <v>22.622854349437503</v>
      </c>
      <c r="AA3" s="25">
        <v>42082</v>
      </c>
      <c r="AB3" s="54">
        <v>51.792260692464367</v>
      </c>
      <c r="AC3" s="54">
        <v>6.720634715962287E-2</v>
      </c>
      <c r="AD3" s="54">
        <v>1126.8693078324227</v>
      </c>
      <c r="AE3" s="54">
        <v>17.581070242616235</v>
      </c>
      <c r="AF3" s="58">
        <f t="shared" ref="AF3:AF6" si="3">AD3/AB3</f>
        <v>21.757484472894983</v>
      </c>
      <c r="AG3" s="25">
        <v>42088</v>
      </c>
      <c r="AH3" s="54">
        <v>49.653767820773936</v>
      </c>
      <c r="AI3" s="54">
        <v>1.0753015545538824</v>
      </c>
      <c r="AJ3" s="54">
        <v>1070.3529143897999</v>
      </c>
      <c r="AK3" s="54">
        <v>32.592599449773417</v>
      </c>
      <c r="AL3" s="58">
        <f t="shared" ref="AL3:AL6" si="4">AJ3/AH3</f>
        <v>21.556328177415576</v>
      </c>
      <c r="AM3" s="25">
        <v>42090</v>
      </c>
      <c r="AN3" s="54">
        <v>73.907618596062207</v>
      </c>
      <c r="AO3" s="54">
        <v>0.40761027737902328</v>
      </c>
      <c r="AP3" s="54">
        <v>1098.3560545308744</v>
      </c>
      <c r="AQ3" s="54">
        <v>13.628013612282837</v>
      </c>
      <c r="AR3" s="58">
        <f t="shared" ref="AR3:AR6" si="5">AP3/AN3</f>
        <v>14.861202070843001</v>
      </c>
      <c r="AS3" s="25">
        <v>42100</v>
      </c>
      <c r="AT3" s="54">
        <v>72.850797294936754</v>
      </c>
      <c r="AU3" s="54">
        <v>6.2500242531448933</v>
      </c>
      <c r="AV3" s="54">
        <v>970.74311681368636</v>
      </c>
      <c r="AW3" s="54">
        <v>8.8648243885722735</v>
      </c>
      <c r="AX3" s="58">
        <f t="shared" ref="AX3:AX6" si="6">AV3/AT3</f>
        <v>13.325085693758831</v>
      </c>
    </row>
    <row r="4" spans="1:50">
      <c r="A4" t="str">
        <f>MB!Q7</f>
        <v>MB</v>
      </c>
      <c r="B4">
        <v>3</v>
      </c>
      <c r="C4" s="25">
        <f>MB!R7</f>
        <v>42019</v>
      </c>
      <c r="D4" s="53">
        <f>MB!T7</f>
        <v>51.83978275627971</v>
      </c>
      <c r="E4" s="53">
        <f>MB!U7</f>
        <v>0</v>
      </c>
      <c r="F4" s="53">
        <f>MB!Z7</f>
        <v>918.39936247723131</v>
      </c>
      <c r="G4" s="53">
        <f>MB!AA7</f>
        <v>20.015372276209405</v>
      </c>
      <c r="H4" s="58">
        <f>F4/D4</f>
        <v>17.716111326990067</v>
      </c>
      <c r="I4" s="25">
        <v>42039</v>
      </c>
      <c r="J4" s="54">
        <v>22.233536999321117</v>
      </c>
      <c r="K4" s="54">
        <v>0.20161904147885143</v>
      </c>
      <c r="L4" s="54">
        <v>666.94444444444457</v>
      </c>
      <c r="M4" s="54">
        <v>12.10389066703204</v>
      </c>
      <c r="N4" s="58">
        <f t="shared" si="0"/>
        <v>29.997226463104326</v>
      </c>
      <c r="O4" s="25">
        <v>42052</v>
      </c>
      <c r="P4" s="54">
        <v>34.731839782756289</v>
      </c>
      <c r="Q4" s="54">
        <v>14.247745597838906</v>
      </c>
      <c r="R4" s="54">
        <v>1118.4061930783243</v>
      </c>
      <c r="S4" s="54">
        <v>425.66475837411531</v>
      </c>
      <c r="T4" s="58">
        <f t="shared" si="1"/>
        <v>32.201179093126882</v>
      </c>
      <c r="U4" s="25">
        <v>42073</v>
      </c>
      <c r="V4" s="54">
        <v>24.562118126272917</v>
      </c>
      <c r="W4" s="54">
        <v>2.2850158034269987</v>
      </c>
      <c r="X4" s="54">
        <v>699.55373406193075</v>
      </c>
      <c r="Y4" s="54">
        <v>41.72123207574726</v>
      </c>
      <c r="Z4" s="58">
        <f t="shared" si="2"/>
        <v>28.481001942322383</v>
      </c>
      <c r="AA4" s="25">
        <v>42082</v>
      </c>
      <c r="AB4" s="54">
        <v>37.535641547861516</v>
      </c>
      <c r="AC4" s="54">
        <v>1.6801586789904392</v>
      </c>
      <c r="AD4" s="54">
        <v>793.03051001821495</v>
      </c>
      <c r="AE4" s="54">
        <v>0.13523900186625695</v>
      </c>
      <c r="AF4" s="58">
        <f t="shared" si="3"/>
        <v>21.127399914212884</v>
      </c>
      <c r="AG4" s="25">
        <v>42088</v>
      </c>
      <c r="AH4" s="54">
        <v>39.81670061099797</v>
      </c>
      <c r="AI4" s="54">
        <v>0.87368251307502864</v>
      </c>
      <c r="AJ4" s="54">
        <v>845.33925318761396</v>
      </c>
      <c r="AK4" s="54">
        <v>8.6552961194418589</v>
      </c>
      <c r="AL4" s="58">
        <f t="shared" si="4"/>
        <v>21.230771013561043</v>
      </c>
      <c r="AM4" s="25">
        <v>42090</v>
      </c>
      <c r="AN4" s="54">
        <v>41.146158261173362</v>
      </c>
      <c r="AO4" s="54">
        <v>1.3587009245967165</v>
      </c>
      <c r="AP4" s="54">
        <v>863.43223736968741</v>
      </c>
      <c r="AQ4" s="54">
        <v>29.769932648190686</v>
      </c>
      <c r="AR4" s="58">
        <f t="shared" si="5"/>
        <v>20.98451651036509</v>
      </c>
      <c r="AS4" s="25">
        <v>42100</v>
      </c>
      <c r="AT4" s="54">
        <v>77.126119831307875</v>
      </c>
      <c r="AU4" s="54">
        <v>1.0190256934475337</v>
      </c>
      <c r="AV4" s="54">
        <v>984.63646083934793</v>
      </c>
      <c r="AW4" s="54">
        <v>65.030763984825413</v>
      </c>
      <c r="AX4" s="58">
        <f t="shared" si="6"/>
        <v>12.766575875889631</v>
      </c>
    </row>
    <row r="5" spans="1:50">
      <c r="A5" t="str">
        <f>MB!Q9</f>
        <v>MB</v>
      </c>
      <c r="B5">
        <v>4</v>
      </c>
      <c r="C5" s="25">
        <f>MB!R9</f>
        <v>42019</v>
      </c>
      <c r="D5" s="53">
        <f>MB!T9</f>
        <v>74.080108621860163</v>
      </c>
      <c r="E5" s="53">
        <f>MB!U9</f>
        <v>4.0323808295770585</v>
      </c>
      <c r="F5" s="53">
        <f>MB!Z9</f>
        <v>1205.6193078324227</v>
      </c>
      <c r="G5" s="53">
        <f>MB!AA9</f>
        <v>25.222073848061239</v>
      </c>
      <c r="H5" s="58">
        <f>F5/D5</f>
        <v>16.274534828053138</v>
      </c>
      <c r="I5" s="25">
        <v>42039</v>
      </c>
      <c r="J5" s="54">
        <v>31.072640868974887</v>
      </c>
      <c r="K5" s="54">
        <v>4.0995871767366712</v>
      </c>
      <c r="L5" s="54">
        <v>729.67668488160302</v>
      </c>
      <c r="M5" s="54">
        <v>49.024138176526392</v>
      </c>
      <c r="N5" s="58">
        <f t="shared" si="0"/>
        <v>23.482931108381059</v>
      </c>
      <c r="O5" s="25">
        <v>42052</v>
      </c>
      <c r="P5" s="54">
        <v>47.325186693822147</v>
      </c>
      <c r="Q5" s="54">
        <v>12.029936141571573</v>
      </c>
      <c r="R5" s="54">
        <v>793.84335154826965</v>
      </c>
      <c r="S5" s="54">
        <v>16.02582172115412</v>
      </c>
      <c r="T5" s="58">
        <f t="shared" si="1"/>
        <v>16.774225460200842</v>
      </c>
      <c r="U5" s="25">
        <v>42073</v>
      </c>
      <c r="V5" s="54">
        <v>31.928038017651055</v>
      </c>
      <c r="W5" s="54">
        <v>2.8898729278635575</v>
      </c>
      <c r="X5" s="54">
        <v>792.60018214936258</v>
      </c>
      <c r="Y5" s="54">
        <v>41.585993073881006</v>
      </c>
      <c r="Z5" s="58">
        <f t="shared" si="2"/>
        <v>24.824581507676186</v>
      </c>
      <c r="AA5" s="25">
        <v>42082</v>
      </c>
      <c r="AB5" s="54">
        <v>42.953156822810598</v>
      </c>
      <c r="AC5" s="54">
        <v>1.1425079017134956</v>
      </c>
      <c r="AD5" s="54">
        <v>849.92941712204015</v>
      </c>
      <c r="AE5" s="54">
        <v>12.441988171697682</v>
      </c>
      <c r="AF5" s="58">
        <f t="shared" si="3"/>
        <v>19.787356273443415</v>
      </c>
      <c r="AG5" s="25">
        <v>42088</v>
      </c>
      <c r="AH5" s="54">
        <v>39.436524100475225</v>
      </c>
      <c r="AI5" s="54">
        <v>1.6801586789904444</v>
      </c>
      <c r="AJ5" s="54">
        <v>855.33242258652103</v>
      </c>
      <c r="AK5" s="54">
        <v>40.639320060817049</v>
      </c>
      <c r="AL5" s="58">
        <f t="shared" si="4"/>
        <v>21.68883901652514</v>
      </c>
      <c r="AM5" s="25">
        <v>42090</v>
      </c>
      <c r="AN5" s="54">
        <v>45.901854116237871</v>
      </c>
      <c r="AO5" s="54">
        <v>3.6005574501812956</v>
      </c>
      <c r="AP5" s="54">
        <v>855.47981823041982</v>
      </c>
      <c r="AQ5" s="54">
        <v>22.625148812624882</v>
      </c>
      <c r="AR5" s="58">
        <f t="shared" si="5"/>
        <v>18.637151694658716</v>
      </c>
      <c r="AS5" s="55">
        <v>42100</v>
      </c>
      <c r="AT5" s="56">
        <v>108.59057220572457</v>
      </c>
      <c r="AU5" s="54">
        <v>23.233785810603887</v>
      </c>
      <c r="AV5" s="54">
        <v>999.37182571504957</v>
      </c>
      <c r="AW5" s="54">
        <v>66.155405884868173</v>
      </c>
      <c r="AX5" s="58">
        <f t="shared" si="6"/>
        <v>9.2031177791543648</v>
      </c>
    </row>
    <row r="6" spans="1:50">
      <c r="A6" t="str">
        <f>MB!Q11</f>
        <v>MB</v>
      </c>
      <c r="B6">
        <v>5</v>
      </c>
      <c r="C6" s="25">
        <f>MB!R11</f>
        <v>42019</v>
      </c>
      <c r="D6" s="60">
        <f>MB!T11</f>
        <v>83.584521384928735</v>
      </c>
      <c r="E6" s="53">
        <f>MB!U11</f>
        <v>1.6129523318308114</v>
      </c>
      <c r="F6" s="53">
        <f>MB!Z11</f>
        <v>1313.8228597449911</v>
      </c>
      <c r="G6" s="53">
        <f>MB!AA11</f>
        <v>74.651929030186395</v>
      </c>
      <c r="H6" s="58">
        <f>F6/D6</f>
        <v>15.718494740126474</v>
      </c>
      <c r="I6" s="25">
        <v>42039</v>
      </c>
      <c r="J6" s="54">
        <v>51.697216564833681</v>
      </c>
      <c r="K6" s="54">
        <v>1.8145713733096753</v>
      </c>
      <c r="L6" s="54">
        <v>869.00728597449915</v>
      </c>
      <c r="M6" s="54">
        <v>66.334730415410107</v>
      </c>
      <c r="N6" s="58">
        <f t="shared" si="0"/>
        <v>16.809556562579608</v>
      </c>
      <c r="O6" s="25">
        <v>42052</v>
      </c>
      <c r="P6" s="54">
        <v>57.019687712152091</v>
      </c>
      <c r="Q6" s="54">
        <v>64.316474231754015</v>
      </c>
      <c r="R6" s="54">
        <v>876.46630236794181</v>
      </c>
      <c r="S6" s="54">
        <v>37.123106012293739</v>
      </c>
      <c r="T6" s="58">
        <f t="shared" si="1"/>
        <v>15.371292575163446</v>
      </c>
      <c r="U6" s="25">
        <v>42073</v>
      </c>
      <c r="V6" s="54">
        <v>61.154107264086903</v>
      </c>
      <c r="W6" s="54">
        <v>11.962729794411931</v>
      </c>
      <c r="X6" s="54">
        <v>844.28734061930788</v>
      </c>
      <c r="Y6" s="54">
        <v>20.015372276209327</v>
      </c>
      <c r="Z6" s="58">
        <f t="shared" si="2"/>
        <v>13.805897565855243</v>
      </c>
      <c r="AA6" s="25">
        <v>42082</v>
      </c>
      <c r="AB6" s="54">
        <v>40.529531568228116</v>
      </c>
      <c r="AC6" s="54">
        <v>1.4785396375115853</v>
      </c>
      <c r="AD6" s="54">
        <v>783.8023679417123</v>
      </c>
      <c r="AE6" s="54">
        <v>32.524979948840297</v>
      </c>
      <c r="AF6" s="58">
        <f t="shared" si="3"/>
        <v>19.33904334971762</v>
      </c>
      <c r="AG6" s="25">
        <v>42088</v>
      </c>
      <c r="AH6" s="54">
        <v>45.756958587915825</v>
      </c>
      <c r="AI6" s="54">
        <v>1.6129523318308263</v>
      </c>
      <c r="AJ6" s="54">
        <v>845.91302367941728</v>
      </c>
      <c r="AK6" s="54">
        <v>103.45783642770377</v>
      </c>
      <c r="AL6" s="58">
        <f t="shared" si="4"/>
        <v>18.487090265278656</v>
      </c>
      <c r="AM6" s="25">
        <v>42090</v>
      </c>
      <c r="AN6" s="54">
        <v>43.115688867816246</v>
      </c>
      <c r="AO6" s="54">
        <v>2.785336895423264</v>
      </c>
      <c r="AP6" s="54">
        <v>800.23389468056678</v>
      </c>
      <c r="AQ6" s="54">
        <v>0.99233108827308303</v>
      </c>
      <c r="AR6" s="58">
        <f t="shared" si="5"/>
        <v>18.560155611427614</v>
      </c>
      <c r="AS6" s="25">
        <v>42100</v>
      </c>
      <c r="AT6" s="54">
        <v>85.19639158535675</v>
      </c>
      <c r="AU6" s="54">
        <v>3.6005574501812951</v>
      </c>
      <c r="AV6" s="54">
        <v>954.65116279069787</v>
      </c>
      <c r="AW6" s="54">
        <v>20.375865012539332</v>
      </c>
      <c r="AX6" s="58">
        <f t="shared" si="6"/>
        <v>11.205300424422903</v>
      </c>
    </row>
    <row r="7" spans="1:50">
      <c r="D7" s="53"/>
      <c r="E7" s="53"/>
      <c r="F7" s="53"/>
      <c r="G7" s="53"/>
      <c r="H7" s="58"/>
      <c r="J7" s="54"/>
      <c r="K7" s="54"/>
      <c r="L7" s="54"/>
      <c r="M7" s="54"/>
      <c r="N7" s="58"/>
      <c r="P7" s="54"/>
      <c r="Q7" s="54"/>
      <c r="R7" s="54"/>
      <c r="S7" s="54"/>
      <c r="T7" s="58"/>
      <c r="V7" s="54"/>
      <c r="W7" s="54"/>
      <c r="X7" s="54"/>
      <c r="Y7" s="54"/>
      <c r="Z7" s="58"/>
      <c r="AB7" s="54"/>
      <c r="AC7" s="54"/>
      <c r="AD7" s="54"/>
      <c r="AE7" s="54"/>
      <c r="AF7" s="58"/>
      <c r="AH7" s="54"/>
      <c r="AI7" s="54"/>
      <c r="AJ7" s="54"/>
      <c r="AK7" s="54"/>
      <c r="AL7" s="58"/>
      <c r="AN7" s="54"/>
      <c r="AO7" s="54"/>
      <c r="AP7" s="54"/>
      <c r="AQ7" s="54"/>
      <c r="AR7" s="58"/>
      <c r="AT7" s="54"/>
      <c r="AU7" s="54"/>
      <c r="AV7" s="54"/>
      <c r="AW7" s="54"/>
      <c r="AX7" s="58"/>
    </row>
    <row r="8" spans="1:50">
      <c r="A8" t="str">
        <f>SP!Q3</f>
        <v>SP</v>
      </c>
      <c r="B8" t="str">
        <f>SP!S3</f>
        <v>D1</v>
      </c>
      <c r="C8" s="25">
        <f>SP!R3</f>
        <v>42019</v>
      </c>
      <c r="D8" s="53">
        <f>SP!T3</f>
        <v>24.546877037423393</v>
      </c>
      <c r="E8" s="53">
        <f>SP!U3</f>
        <v>1.613557004924316</v>
      </c>
      <c r="F8" s="53">
        <f>SP!Z3</f>
        <v>790.97088623829688</v>
      </c>
      <c r="G8" s="53">
        <f>SP!AA3</f>
        <v>38.724457556323742</v>
      </c>
      <c r="H8" s="58">
        <f>F8/D8</f>
        <v>32.222872385452852</v>
      </c>
      <c r="I8" s="25">
        <v>42039</v>
      </c>
      <c r="J8" s="54">
        <v>41.843786673621068</v>
      </c>
      <c r="K8" s="54">
        <v>0.77450736236367279</v>
      </c>
      <c r="L8" s="54">
        <v>1065.6470437347698</v>
      </c>
      <c r="M8" s="54">
        <v>14.791473132169315</v>
      </c>
      <c r="N8" s="58">
        <f>L8/J8</f>
        <v>25.467270733567936</v>
      </c>
      <c r="O8" s="25">
        <v>42052</v>
      </c>
      <c r="P8" s="54">
        <v>39.151127917590294</v>
      </c>
      <c r="Q8" s="54">
        <v>4.582501893985059</v>
      </c>
      <c r="R8" s="54">
        <v>1059.2279081698091</v>
      </c>
      <c r="S8" s="54">
        <v>49.008657759806383</v>
      </c>
      <c r="T8" s="58">
        <f>R8/P8</f>
        <v>27.054850383861005</v>
      </c>
      <c r="U8" s="25">
        <v>42073</v>
      </c>
      <c r="V8" s="54">
        <v>22.675707393402007</v>
      </c>
      <c r="W8" s="54">
        <v>0.51633824157578434</v>
      </c>
      <c r="X8" s="54">
        <v>888.42503526997575</v>
      </c>
      <c r="Y8" s="54">
        <v>41.83511070429077</v>
      </c>
      <c r="Z8" s="58">
        <f>X8/V8</f>
        <v>39.179595143677084</v>
      </c>
      <c r="AA8" s="25">
        <v>42082</v>
      </c>
      <c r="AB8" s="54">
        <v>29.612726561481285</v>
      </c>
      <c r="AC8" s="54">
        <v>2.06535296630312</v>
      </c>
      <c r="AD8" s="54">
        <v>917.96203668077476</v>
      </c>
      <c r="AE8" s="54">
        <v>65.958543280361184</v>
      </c>
      <c r="AF8" s="58">
        <f>AD8/AB8</f>
        <v>30.998902947181254</v>
      </c>
      <c r="AG8" s="25">
        <v>42088</v>
      </c>
      <c r="AH8" s="54">
        <v>22.721345677402528</v>
      </c>
      <c r="AI8" s="54">
        <v>0.83904964256064063</v>
      </c>
      <c r="AJ8" s="54">
        <v>882.76901372322698</v>
      </c>
      <c r="AK8" s="54">
        <v>190.51163463365103</v>
      </c>
      <c r="AL8" s="58">
        <f>AJ8/AH8</f>
        <v>38.851968816318099</v>
      </c>
      <c r="AM8" s="25">
        <v>42090</v>
      </c>
      <c r="AN8" s="54">
        <v>35.237566441244731</v>
      </c>
      <c r="AO8" s="54">
        <v>2.5135967105039216</v>
      </c>
      <c r="AP8" s="54">
        <v>849.44533547179924</v>
      </c>
      <c r="AQ8" s="54">
        <v>43.199480042818905</v>
      </c>
      <c r="AR8" s="58">
        <f>AP8/AN8</f>
        <v>24.106242889620884</v>
      </c>
      <c r="AS8" s="25">
        <v>42100</v>
      </c>
      <c r="AT8" s="54">
        <v>40.905971601826671</v>
      </c>
      <c r="AU8" s="54">
        <v>0.3396752311491828</v>
      </c>
      <c r="AV8" s="54">
        <v>565.45041432771995</v>
      </c>
      <c r="AW8" s="54">
        <v>69.595486990881199</v>
      </c>
      <c r="AX8" s="58">
        <f>AV8/AT8</f>
        <v>13.823175252546001</v>
      </c>
    </row>
    <row r="9" spans="1:50">
      <c r="A9" t="str">
        <f>SP!Q5</f>
        <v>SP</v>
      </c>
      <c r="B9" t="str">
        <f>SP!S5</f>
        <v>D2</v>
      </c>
      <c r="C9" s="25">
        <f>SP!R5</f>
        <v>42019</v>
      </c>
      <c r="D9" s="53">
        <f>SP!T5</f>
        <v>19.389750945364451</v>
      </c>
      <c r="E9" s="53">
        <f>SP!U5</f>
        <v>0.38725368118183395</v>
      </c>
      <c r="F9" s="53">
        <f>SP!Z5</f>
        <v>819.87944081056833</v>
      </c>
      <c r="G9" s="53">
        <f>SP!AA5</f>
        <v>4.8246865152141156</v>
      </c>
      <c r="H9" s="58">
        <f>F9/D9</f>
        <v>42.28416564610793</v>
      </c>
      <c r="I9" s="25">
        <v>42039</v>
      </c>
      <c r="J9" s="54">
        <v>19.389750945364455</v>
      </c>
      <c r="K9" s="54">
        <v>2.4526066474849642</v>
      </c>
      <c r="L9" s="54">
        <v>771.93792484288838</v>
      </c>
      <c r="M9" s="54">
        <v>12.5695780264788</v>
      </c>
      <c r="N9" s="58">
        <f t="shared" ref="N9:N12" si="7">L9/J9</f>
        <v>39.811647246940893</v>
      </c>
      <c r="O9" s="25">
        <v>42052</v>
      </c>
      <c r="P9" s="54">
        <v>25.140174729430171</v>
      </c>
      <c r="Q9" s="54">
        <v>12.521202358212697</v>
      </c>
      <c r="R9" s="54">
        <v>939.86789790945261</v>
      </c>
      <c r="S9" s="54">
        <v>226.69678349775745</v>
      </c>
      <c r="T9" s="58">
        <f t="shared" ref="T9:T12" si="8">R9/P9</f>
        <v>37.385098076076723</v>
      </c>
      <c r="U9" s="25">
        <v>42073</v>
      </c>
      <c r="V9" s="54">
        <v>16.103794497326898</v>
      </c>
      <c r="W9" s="54">
        <v>1.4199301643333988</v>
      </c>
      <c r="X9" s="54">
        <v>824.72745927921005</v>
      </c>
      <c r="Y9" s="54">
        <v>13.966197807198753</v>
      </c>
      <c r="Z9" s="58">
        <f t="shared" ref="Z9:Z12" si="9">X9/V9</f>
        <v>51.213237936941397</v>
      </c>
      <c r="AA9" s="25">
        <v>42082</v>
      </c>
      <c r="AB9" s="54">
        <v>18.522623549354542</v>
      </c>
      <c r="AC9" s="54">
        <v>6.7769394206821163</v>
      </c>
      <c r="AD9" s="54">
        <v>1021.8802103373092</v>
      </c>
      <c r="AE9" s="54">
        <v>3.3011012998833413</v>
      </c>
      <c r="AF9" s="58">
        <f t="shared" ref="AF9:AF12" si="10">AD9/AB9</f>
        <v>55.169301887200461</v>
      </c>
      <c r="AG9" s="25">
        <v>42088</v>
      </c>
      <c r="AH9" s="54">
        <v>27.422088929456248</v>
      </c>
      <c r="AI9" s="54">
        <v>3.0980294494546867</v>
      </c>
      <c r="AJ9" s="54">
        <v>957.73374374759544</v>
      </c>
      <c r="AK9" s="54">
        <v>56.055239380711249</v>
      </c>
      <c r="AL9" s="58">
        <f t="shared" ref="AL9:AL12" si="11">AJ9/AH9</f>
        <v>34.925630436520734</v>
      </c>
      <c r="AM9" s="25">
        <v>42090</v>
      </c>
      <c r="AN9" s="54">
        <v>29.569161280662794</v>
      </c>
      <c r="AO9" s="54">
        <v>0.74728550852819142</v>
      </c>
      <c r="AP9" s="54">
        <v>835.78588612670421</v>
      </c>
      <c r="AQ9" s="54">
        <v>14.752655512325534</v>
      </c>
      <c r="AR9" s="58">
        <f t="shared" ref="AR9:AR12" si="12">AP9/AN9</f>
        <v>28.265457995025351</v>
      </c>
      <c r="AS9" s="25">
        <v>42100</v>
      </c>
      <c r="AT9" s="54">
        <v>46.286152771192583</v>
      </c>
      <c r="AU9" s="54">
        <v>2.6494668029635977</v>
      </c>
      <c r="AV9" s="54">
        <v>837.09569633787771</v>
      </c>
      <c r="AW9" s="54">
        <v>0.99233108827300454</v>
      </c>
      <c r="AX9" s="58">
        <f t="shared" ref="AX9:AX12" si="13">AV9/AT9</f>
        <v>18.085229517257837</v>
      </c>
    </row>
    <row r="10" spans="1:50">
      <c r="A10" t="str">
        <f>SP!Q7</f>
        <v>SP</v>
      </c>
      <c r="B10" t="str">
        <f>SP!S7</f>
        <v>D3</v>
      </c>
      <c r="C10" s="25">
        <f>SP!R7</f>
        <v>42019</v>
      </c>
      <c r="D10" s="53">
        <f>SP!T7</f>
        <v>21.534750293388964</v>
      </c>
      <c r="E10" s="53">
        <f>SP!U7</f>
        <v>0.19362684059092067</v>
      </c>
      <c r="F10" s="53">
        <f>SP!Z7</f>
        <v>872.48941900731074</v>
      </c>
      <c r="G10" s="53">
        <f>SP!AA7</f>
        <v>13.966197807198675</v>
      </c>
      <c r="H10" s="58">
        <f>F10/D10</f>
        <v>40.515418433951361</v>
      </c>
      <c r="I10" s="25">
        <v>42039</v>
      </c>
      <c r="J10" s="54">
        <v>21.397835441387404</v>
      </c>
      <c r="K10" s="54">
        <v>0.90359192275762079</v>
      </c>
      <c r="L10" s="54">
        <v>821.85455944594082</v>
      </c>
      <c r="M10" s="54">
        <v>30.34473887200441</v>
      </c>
      <c r="N10" s="58">
        <f t="shared" si="7"/>
        <v>38.408303573375505</v>
      </c>
      <c r="O10" s="25">
        <v>42052</v>
      </c>
      <c r="P10" s="54">
        <v>19.754857217368627</v>
      </c>
      <c r="Q10" s="54">
        <v>0.64542280196972734</v>
      </c>
      <c r="R10" s="54">
        <v>905.39309991022196</v>
      </c>
      <c r="S10" s="54">
        <v>38.914905708240049</v>
      </c>
      <c r="T10" s="58">
        <f t="shared" si="8"/>
        <v>45.831417050900939</v>
      </c>
      <c r="U10" s="25">
        <v>42073</v>
      </c>
      <c r="V10" s="54">
        <v>15.054113965314903</v>
      </c>
      <c r="W10" s="54">
        <v>0.32271140098486367</v>
      </c>
      <c r="X10" s="54">
        <v>874.77876106194708</v>
      </c>
      <c r="Y10" s="54">
        <v>1.4601024980253636</v>
      </c>
      <c r="Z10" s="58">
        <f t="shared" si="9"/>
        <v>58.108950355860308</v>
      </c>
      <c r="AA10" s="55">
        <v>42082</v>
      </c>
      <c r="AB10" s="56">
        <v>103.54674664232624</v>
      </c>
      <c r="AC10" s="54">
        <v>4.7761287345759724</v>
      </c>
      <c r="AD10" s="54">
        <v>1462.6458894446585</v>
      </c>
      <c r="AE10" s="54">
        <v>60.372064157481688</v>
      </c>
      <c r="AF10" s="58">
        <f t="shared" si="10"/>
        <v>14.125464458067103</v>
      </c>
      <c r="AG10" s="25">
        <v>42088</v>
      </c>
      <c r="AH10" s="54">
        <v>22.903898813404613</v>
      </c>
      <c r="AI10" s="54">
        <v>0.70996508216669763</v>
      </c>
      <c r="AJ10" s="54">
        <v>940.13723226882155</v>
      </c>
      <c r="AK10" s="54">
        <v>59.229375245983618</v>
      </c>
      <c r="AL10" s="58">
        <f t="shared" si="11"/>
        <v>41.047039193108986</v>
      </c>
      <c r="AM10" s="25">
        <v>42090</v>
      </c>
      <c r="AN10" s="54">
        <v>36.150275746762162</v>
      </c>
      <c r="AO10" s="54">
        <v>0.27174018491934232</v>
      </c>
      <c r="AP10" s="54">
        <v>856.55573376102666</v>
      </c>
      <c r="AQ10" s="54">
        <v>3.9031689472072508</v>
      </c>
      <c r="AR10" s="58">
        <f t="shared" si="12"/>
        <v>23.694307057609237</v>
      </c>
      <c r="AS10" s="25">
        <v>42100</v>
      </c>
      <c r="AT10" s="54">
        <v>44.989144810720447</v>
      </c>
      <c r="AU10" s="54">
        <v>0.67935046229836071</v>
      </c>
      <c r="AV10" s="54">
        <v>942.81609195402314</v>
      </c>
      <c r="AW10" s="54">
        <v>112.79496703370002</v>
      </c>
      <c r="AX10" s="58">
        <f t="shared" si="13"/>
        <v>20.956523977520902</v>
      </c>
    </row>
    <row r="11" spans="1:50">
      <c r="A11" t="str">
        <f>SP!Q9</f>
        <v>SP</v>
      </c>
      <c r="B11" t="str">
        <f>SP!S9</f>
        <v>D4</v>
      </c>
      <c r="C11" s="25">
        <f>SP!R9</f>
        <v>42019</v>
      </c>
      <c r="D11" s="53">
        <f>SP!T9</f>
        <v>19.754857217368627</v>
      </c>
      <c r="E11" s="53">
        <f>SP!U9</f>
        <v>1.0326764831515638</v>
      </c>
      <c r="F11" s="53">
        <f>SP!Z9</f>
        <v>829.35103244837774</v>
      </c>
      <c r="G11" s="53">
        <f>SP!AA9</f>
        <v>25.202638770263164</v>
      </c>
      <c r="H11" s="58">
        <f>F11/D11</f>
        <v>41.982132461033721</v>
      </c>
      <c r="I11" s="25">
        <v>42039</v>
      </c>
      <c r="J11" s="54">
        <v>20.530708045377487</v>
      </c>
      <c r="K11" s="54">
        <v>0.58088052177275218</v>
      </c>
      <c r="L11" s="54">
        <v>806.14338848274986</v>
      </c>
      <c r="M11" s="54">
        <v>0.88875804227628441</v>
      </c>
      <c r="N11" s="58">
        <f t="shared" si="7"/>
        <v>39.265250214507532</v>
      </c>
      <c r="O11" s="25">
        <v>42052</v>
      </c>
      <c r="P11" s="54">
        <v>25.368366149432781</v>
      </c>
      <c r="Q11" s="54">
        <v>3.0334871692577159</v>
      </c>
      <c r="R11" s="54">
        <v>997.19122739515205</v>
      </c>
      <c r="S11" s="54">
        <v>25.266121487568419</v>
      </c>
      <c r="T11" s="58">
        <f t="shared" si="8"/>
        <v>39.308452957560633</v>
      </c>
      <c r="U11" s="25">
        <v>42073</v>
      </c>
      <c r="V11" s="54">
        <v>24.455600469422347</v>
      </c>
      <c r="W11" s="54">
        <v>6.5187702998942312</v>
      </c>
      <c r="X11" s="54">
        <v>965.09554957034766</v>
      </c>
      <c r="Y11" s="54">
        <v>34.978977235302295</v>
      </c>
      <c r="Z11" s="58">
        <f t="shared" si="9"/>
        <v>39.463171259157541</v>
      </c>
      <c r="AA11" s="25">
        <v>42082</v>
      </c>
      <c r="AB11" s="54">
        <v>25.916025557439035</v>
      </c>
      <c r="AC11" s="54">
        <v>3.5498254108334932</v>
      </c>
      <c r="AD11" s="54">
        <v>1059.497242529178</v>
      </c>
      <c r="AE11" s="54">
        <v>18.663918887801891</v>
      </c>
      <c r="AF11" s="58">
        <f t="shared" si="10"/>
        <v>40.881933851352294</v>
      </c>
      <c r="AG11" s="25">
        <v>42088</v>
      </c>
      <c r="AH11" s="54">
        <v>27.513365497457297</v>
      </c>
      <c r="AI11" s="54">
        <v>1.0326764831515614</v>
      </c>
      <c r="AJ11" s="54">
        <v>1050.6092086700014</v>
      </c>
      <c r="AK11" s="54">
        <v>78.337673154923593</v>
      </c>
      <c r="AL11" s="58">
        <f t="shared" si="11"/>
        <v>38.185412423176494</v>
      </c>
      <c r="AM11" s="25">
        <v>42090</v>
      </c>
      <c r="AN11" s="54">
        <v>38.792328999575787</v>
      </c>
      <c r="AO11" s="54">
        <v>2.2418565255845788</v>
      </c>
      <c r="AP11" s="54">
        <v>978.13418871959391</v>
      </c>
      <c r="AQ11" s="54">
        <v>15.744986600598695</v>
      </c>
      <c r="AR11" s="58">
        <f t="shared" si="12"/>
        <v>25.214629127585773</v>
      </c>
      <c r="AS11" s="25">
        <v>42100</v>
      </c>
      <c r="AT11" s="54">
        <v>41.290270256781383</v>
      </c>
      <c r="AU11" s="54">
        <v>3.0570770803426113</v>
      </c>
      <c r="AV11" s="54">
        <v>861.28040630847386</v>
      </c>
      <c r="AW11" s="54">
        <v>67.478514002565475</v>
      </c>
      <c r="AX11" s="58">
        <f t="shared" si="13"/>
        <v>20.859161273399994</v>
      </c>
    </row>
    <row r="12" spans="1:50">
      <c r="A12" t="str">
        <f>SP!Q11</f>
        <v>SP</v>
      </c>
      <c r="B12" t="str">
        <f>SP!S11</f>
        <v>D5</v>
      </c>
      <c r="C12" s="25">
        <f>SP!R11</f>
        <v>42019</v>
      </c>
      <c r="D12" s="53">
        <f>SP!T11</f>
        <v>26.783152953448948</v>
      </c>
      <c r="E12" s="53">
        <f>SP!U11</f>
        <v>1.5490147247273434</v>
      </c>
      <c r="F12" s="53">
        <f>SP!Z11</f>
        <v>822.52789534436329</v>
      </c>
      <c r="G12" s="53">
        <f>SP!AA11</f>
        <v>13.140922482227879</v>
      </c>
      <c r="H12" s="58">
        <f>F12/D12</f>
        <v>30.710644739025913</v>
      </c>
      <c r="I12" s="25">
        <v>42039</v>
      </c>
      <c r="J12" s="59">
        <v>66.94484287390793</v>
      </c>
      <c r="K12" s="54">
        <v>24.526066474849586</v>
      </c>
      <c r="L12" s="54">
        <v>1400.5194305502121</v>
      </c>
      <c r="M12" s="54">
        <v>369.40593200040558</v>
      </c>
      <c r="N12" s="58">
        <f t="shared" si="7"/>
        <v>20.920497687747524</v>
      </c>
      <c r="O12" s="25">
        <v>42052</v>
      </c>
      <c r="P12" s="54">
        <v>20.621984613378533</v>
      </c>
      <c r="Q12" s="54">
        <v>1.097218763348534</v>
      </c>
      <c r="R12" s="54">
        <v>964.42221367192519</v>
      </c>
      <c r="S12" s="54">
        <v>3.6819976037160353</v>
      </c>
      <c r="T12" s="58">
        <f t="shared" si="8"/>
        <v>46.766702223521946</v>
      </c>
      <c r="U12" s="25">
        <v>42073</v>
      </c>
      <c r="V12" s="54">
        <v>26.463684965445299</v>
      </c>
      <c r="W12" s="54">
        <v>7.035108541470021</v>
      </c>
      <c r="X12" s="54">
        <v>1009.3561626266514</v>
      </c>
      <c r="Y12" s="54">
        <v>16.061127478278529</v>
      </c>
      <c r="Z12" s="58">
        <f t="shared" si="9"/>
        <v>38.141179655993049</v>
      </c>
      <c r="AA12" s="25">
        <v>42082</v>
      </c>
      <c r="AB12" s="59">
        <v>54.850697613769718</v>
      </c>
      <c r="AC12" s="54">
        <v>10.262222551318635</v>
      </c>
      <c r="AD12" s="54">
        <v>1199.7755547005261</v>
      </c>
      <c r="AE12" s="54">
        <v>41.83511070429077</v>
      </c>
      <c r="AF12" s="58">
        <f t="shared" si="10"/>
        <v>21.873478495182063</v>
      </c>
      <c r="AG12" s="25">
        <v>42088</v>
      </c>
      <c r="AH12" s="59">
        <v>91.498239666188539</v>
      </c>
      <c r="AI12" s="54">
        <v>4.7761287345759724</v>
      </c>
      <c r="AJ12" s="54">
        <v>1505.5598307041168</v>
      </c>
      <c r="AK12" s="54">
        <v>125.37836667826119</v>
      </c>
      <c r="AL12" s="58">
        <f t="shared" si="11"/>
        <v>16.454522362362653</v>
      </c>
      <c r="AM12" s="25">
        <v>42090</v>
      </c>
      <c r="AN12" s="59">
        <v>62.234546951812952</v>
      </c>
      <c r="AO12" s="54">
        <v>0.74728550852818654</v>
      </c>
      <c r="AP12" s="54">
        <v>1022.2467254744722</v>
      </c>
      <c r="AQ12" s="54">
        <v>18.854290677187478</v>
      </c>
      <c r="AR12" s="58">
        <f t="shared" si="12"/>
        <v>16.425711691385473</v>
      </c>
      <c r="AS12" s="25">
        <v>42100</v>
      </c>
      <c r="AT12" s="54">
        <v>29.953459935617502</v>
      </c>
      <c r="AU12" s="54">
        <v>6.7935046229838036E-2</v>
      </c>
      <c r="AV12" s="54">
        <v>780.21251002405791</v>
      </c>
      <c r="AW12" s="54">
        <v>2.0508175824309336</v>
      </c>
      <c r="AX12" s="58">
        <f t="shared" si="13"/>
        <v>26.047492066060499</v>
      </c>
    </row>
    <row r="13" spans="1:50">
      <c r="D13" s="53"/>
      <c r="E13" s="53"/>
      <c r="F13" s="53"/>
      <c r="G13" s="53"/>
      <c r="H13" s="58"/>
      <c r="J13" s="54"/>
      <c r="K13" s="54"/>
      <c r="L13" s="54"/>
      <c r="M13" s="54"/>
      <c r="N13" s="58"/>
      <c r="P13" s="54"/>
      <c r="Q13" s="54"/>
      <c r="R13" s="54"/>
      <c r="S13" s="54"/>
      <c r="T13" s="58"/>
      <c r="V13" s="54"/>
      <c r="W13" s="54"/>
      <c r="X13" s="54"/>
      <c r="Y13" s="54"/>
      <c r="Z13" s="58"/>
      <c r="AB13" s="54"/>
      <c r="AC13" s="54"/>
      <c r="AD13" s="54"/>
      <c r="AE13" s="54"/>
      <c r="AF13" s="58"/>
      <c r="AH13" s="54"/>
      <c r="AI13" s="54"/>
      <c r="AJ13" s="54"/>
      <c r="AK13" s="54"/>
      <c r="AL13" s="58"/>
      <c r="AN13" s="54"/>
      <c r="AO13" s="54"/>
      <c r="AP13" s="54"/>
      <c r="AQ13" s="54"/>
      <c r="AR13" s="58"/>
      <c r="AT13" s="54"/>
      <c r="AU13" s="54"/>
      <c r="AV13" s="54"/>
      <c r="AW13" s="54"/>
      <c r="AX13" s="58"/>
    </row>
    <row r="14" spans="1:50">
      <c r="A14" t="str">
        <f>MB!Q13</f>
        <v>MB</v>
      </c>
      <c r="B14" t="str">
        <f>MB!S13</f>
        <v>D1</v>
      </c>
      <c r="C14" s="25">
        <f>MB!R13</f>
        <v>42039</v>
      </c>
      <c r="D14" s="53">
        <f>MB!T13</f>
        <v>11.160896130346234</v>
      </c>
      <c r="E14" s="53">
        <f>MB!U13</f>
        <v>0.94088886023464779</v>
      </c>
      <c r="F14" s="53">
        <f>MB!Z13</f>
        <v>772.70947176684876</v>
      </c>
      <c r="G14" s="53">
        <f>MB!AA13</f>
        <v>7.5057646035785179</v>
      </c>
      <c r="H14" s="53"/>
    </row>
    <row r="15" spans="1:50">
      <c r="A15" t="str">
        <f>MB!Q15</f>
        <v>MB</v>
      </c>
      <c r="B15" t="str">
        <f>MB!S15</f>
        <v>D2</v>
      </c>
      <c r="C15" s="25">
        <f>MB!R15</f>
        <v>42039</v>
      </c>
      <c r="D15" s="53">
        <f>MB!T15</f>
        <v>24.942294636795662</v>
      </c>
      <c r="E15" s="53">
        <f>MB!U15</f>
        <v>2.4194284977462295</v>
      </c>
      <c r="F15" s="53">
        <f>MB!Z15</f>
        <v>685.11384335154833</v>
      </c>
      <c r="G15" s="53">
        <f>MB!AA15</f>
        <v>2.7723995382586604</v>
      </c>
      <c r="H15" s="53"/>
    </row>
    <row r="16" spans="1:50">
      <c r="A16" t="str">
        <f>MB!Q17</f>
        <v>MB</v>
      </c>
      <c r="B16" t="str">
        <f>MB!S17</f>
        <v>D3</v>
      </c>
      <c r="C16" s="25">
        <f>MB!R17</f>
        <v>42039</v>
      </c>
      <c r="D16" s="53">
        <f>MB!T17</f>
        <v>22.233536999321117</v>
      </c>
      <c r="E16" s="53">
        <f>MB!U17</f>
        <v>0.20161904147885143</v>
      </c>
      <c r="F16" s="53">
        <f>MB!Z17</f>
        <v>666.94444444444457</v>
      </c>
      <c r="G16" s="53">
        <f>MB!AA17</f>
        <v>12.10389066703204</v>
      </c>
      <c r="H16" s="53"/>
    </row>
    <row r="17" spans="1:8">
      <c r="A17" t="str">
        <f>MB!Q19</f>
        <v>MB</v>
      </c>
      <c r="B17" t="str">
        <f>MB!S19</f>
        <v>D4</v>
      </c>
      <c r="C17" s="25">
        <f>MB!R19</f>
        <v>42039</v>
      </c>
      <c r="D17" s="53">
        <f>MB!T19</f>
        <v>31.072640868974887</v>
      </c>
      <c r="E17" s="53">
        <f>MB!U19</f>
        <v>4.0995871767366712</v>
      </c>
      <c r="F17" s="53">
        <f>MB!Z19</f>
        <v>729.67668488160302</v>
      </c>
      <c r="G17" s="53">
        <f>MB!AA19</f>
        <v>49.024138176526392</v>
      </c>
      <c r="H17" s="53"/>
    </row>
    <row r="18" spans="1:8">
      <c r="A18" t="str">
        <f>MB!Q21</f>
        <v>MB</v>
      </c>
      <c r="B18" t="str">
        <f>MB!S21</f>
        <v>D5</v>
      </c>
      <c r="C18" s="25">
        <f>MB!R21</f>
        <v>42039</v>
      </c>
      <c r="D18" s="53">
        <f>MB!T21</f>
        <v>51.697216564833681</v>
      </c>
      <c r="E18" s="53">
        <f>MB!U21</f>
        <v>1.8145713733096753</v>
      </c>
      <c r="F18" s="53">
        <f>MB!Z21</f>
        <v>869.00728597449915</v>
      </c>
      <c r="G18" s="53">
        <f>MB!AA21</f>
        <v>66.334730415410107</v>
      </c>
      <c r="H18" s="53"/>
    </row>
    <row r="19" spans="1:8">
      <c r="A19" t="str">
        <f>SP!Q13</f>
        <v>SP</v>
      </c>
      <c r="B19" t="str">
        <f>SP!S13</f>
        <v>D1</v>
      </c>
      <c r="C19" s="25">
        <f>SP!R13</f>
        <v>42039</v>
      </c>
      <c r="D19" s="53">
        <f>SP!T13</f>
        <v>41.843786673621068</v>
      </c>
      <c r="E19" s="53">
        <f>SP!U13</f>
        <v>0.77450736236367279</v>
      </c>
      <c r="F19" s="53">
        <f>SP!Z13</f>
        <v>1065.6470437347698</v>
      </c>
      <c r="G19" s="53">
        <f>SP!AA13</f>
        <v>14.791473132169315</v>
      </c>
      <c r="H19" s="53"/>
    </row>
    <row r="20" spans="1:8">
      <c r="A20" t="str">
        <f>SP!Q15</f>
        <v>SP</v>
      </c>
      <c r="B20" t="str">
        <f>SP!S15</f>
        <v>D2</v>
      </c>
      <c r="C20" s="25">
        <f>SP!R15</f>
        <v>42039</v>
      </c>
      <c r="D20" s="53">
        <f>SP!T15</f>
        <v>19.389750945364455</v>
      </c>
      <c r="E20" s="53">
        <f>SP!U15</f>
        <v>2.4526066474849642</v>
      </c>
      <c r="F20" s="53">
        <f>SP!Z15</f>
        <v>771.93792484288838</v>
      </c>
      <c r="G20" s="53">
        <f>SP!AA15</f>
        <v>12.5695780264788</v>
      </c>
      <c r="H20" s="53"/>
    </row>
    <row r="21" spans="1:8">
      <c r="A21" t="str">
        <f>SP!Q17</f>
        <v>SP</v>
      </c>
      <c r="B21" t="str">
        <f>SP!S17</f>
        <v>D3</v>
      </c>
      <c r="C21" s="25">
        <f>SP!R17</f>
        <v>42039</v>
      </c>
      <c r="D21" s="53">
        <f>SP!T17</f>
        <v>21.397835441387404</v>
      </c>
      <c r="E21" s="53">
        <f>SP!U17</f>
        <v>0.90359192275762079</v>
      </c>
      <c r="F21" s="53">
        <f>SP!Z17</f>
        <v>821.85455944594082</v>
      </c>
      <c r="G21" s="53">
        <f>SP!AA17</f>
        <v>30.34473887200441</v>
      </c>
      <c r="H21" s="53"/>
    </row>
    <row r="22" spans="1:8">
      <c r="A22" t="str">
        <f>SP!Q19</f>
        <v>SP</v>
      </c>
      <c r="B22" t="str">
        <f>SP!S19</f>
        <v>D4</v>
      </c>
      <c r="C22" s="25">
        <f>SP!R19</f>
        <v>42039</v>
      </c>
      <c r="D22" s="53">
        <f>SP!T19</f>
        <v>20.530708045377487</v>
      </c>
      <c r="E22" s="53">
        <f>SP!U19</f>
        <v>0.58088052177275218</v>
      </c>
      <c r="F22" s="53">
        <f>SP!Z19</f>
        <v>806.14338848274986</v>
      </c>
      <c r="G22" s="53">
        <f>SP!AA19</f>
        <v>0.88875804227628441</v>
      </c>
      <c r="H22" s="53"/>
    </row>
    <row r="23" spans="1:8">
      <c r="A23" t="str">
        <f>SP!Q21</f>
        <v>SP</v>
      </c>
      <c r="B23" t="str">
        <f>SP!S21</f>
        <v>D5</v>
      </c>
      <c r="C23" s="25">
        <f>SP!R21</f>
        <v>42039</v>
      </c>
      <c r="D23" s="53">
        <f>SP!T21</f>
        <v>66.94484287390793</v>
      </c>
      <c r="E23" s="53">
        <f>SP!U21</f>
        <v>24.526066474849586</v>
      </c>
      <c r="F23" s="53">
        <f>SP!Z21</f>
        <v>1400.5194305502121</v>
      </c>
      <c r="G23" s="53">
        <f>SP!AA21</f>
        <v>369.40593200040558</v>
      </c>
      <c r="H23" s="53"/>
    </row>
    <row r="24" spans="1:8">
      <c r="A24" t="str">
        <f>MB!Q23</f>
        <v>MB</v>
      </c>
      <c r="B24" t="str">
        <f>MB!S23</f>
        <v>D1</v>
      </c>
      <c r="C24" s="25">
        <f>MB!R23</f>
        <v>42052</v>
      </c>
      <c r="D24" s="53">
        <f>MB!T23</f>
        <v>13.204344874405978</v>
      </c>
      <c r="E24" s="53">
        <f>MB!U23</f>
        <v>5.0404760369713175</v>
      </c>
      <c r="F24" s="53">
        <f>MB!Z23</f>
        <v>1071.3570127504554</v>
      </c>
      <c r="G24" s="53">
        <f>MB!AA23</f>
        <v>355.74619440924801</v>
      </c>
      <c r="H24" s="53"/>
    </row>
    <row r="25" spans="1:8">
      <c r="A25" t="str">
        <f>MB!Q25</f>
        <v>MB</v>
      </c>
      <c r="B25" t="str">
        <f>MB!S25</f>
        <v>D2</v>
      </c>
      <c r="C25" s="25">
        <f>MB!R25</f>
        <v>42052</v>
      </c>
      <c r="D25" s="53">
        <f>MB!T25</f>
        <v>25.655125594025801</v>
      </c>
      <c r="E25" s="53">
        <f>MB!U25</f>
        <v>1.2769205960327339</v>
      </c>
      <c r="F25" s="53">
        <f>MB!Z25</f>
        <v>737.85291438979971</v>
      </c>
      <c r="G25" s="53">
        <f>MB!AA25</f>
        <v>28.129712388186157</v>
      </c>
      <c r="H25" s="53"/>
    </row>
    <row r="26" spans="1:8">
      <c r="A26" t="str">
        <f>MB!Q27</f>
        <v>MB</v>
      </c>
      <c r="B26" t="str">
        <f>MB!S27</f>
        <v>D3</v>
      </c>
      <c r="C26" s="25">
        <f>MB!R27</f>
        <v>42052</v>
      </c>
      <c r="D26" s="53">
        <f>MB!T27</f>
        <v>34.731839782756289</v>
      </c>
      <c r="E26" s="53">
        <f>MB!U27</f>
        <v>14.247745597838906</v>
      </c>
      <c r="F26" s="53">
        <f>MB!Z27</f>
        <v>1118.4061930783243</v>
      </c>
      <c r="G26" s="53">
        <f>MB!AA27</f>
        <v>425.66475837411531</v>
      </c>
      <c r="H26" s="53"/>
    </row>
    <row r="27" spans="1:8">
      <c r="A27" t="str">
        <f>MB!Q29</f>
        <v>MB</v>
      </c>
      <c r="B27" t="str">
        <f>MB!S29</f>
        <v>D4</v>
      </c>
      <c r="C27" s="25">
        <f>MB!R29</f>
        <v>42052</v>
      </c>
      <c r="D27" s="53">
        <f>MB!T29</f>
        <v>47.325186693822147</v>
      </c>
      <c r="E27" s="53">
        <f>MB!U29</f>
        <v>12.029936141571573</v>
      </c>
      <c r="F27" s="53">
        <f>MB!Z29</f>
        <v>793.84335154826965</v>
      </c>
      <c r="G27" s="53">
        <f>MB!AA29</f>
        <v>16.02582172115412</v>
      </c>
      <c r="H27" s="53"/>
    </row>
    <row r="28" spans="1:8">
      <c r="A28" t="str">
        <f>MB!Q31</f>
        <v>MB</v>
      </c>
      <c r="B28" t="str">
        <f>MB!S31</f>
        <v>D5</v>
      </c>
      <c r="C28" s="25">
        <f>MB!R31</f>
        <v>42052</v>
      </c>
      <c r="D28" s="53">
        <f>MB!T31</f>
        <v>57.019687712152091</v>
      </c>
      <c r="E28" s="53">
        <f>MB!U31</f>
        <v>64.316474231754015</v>
      </c>
      <c r="F28" s="53">
        <f>MB!Z31</f>
        <v>876.46630236794181</v>
      </c>
      <c r="G28" s="53">
        <f>MB!AA31</f>
        <v>37.123106012293739</v>
      </c>
      <c r="H28" s="53"/>
    </row>
    <row r="29" spans="1:8">
      <c r="A29" t="str">
        <f>SP!Q23</f>
        <v>SP</v>
      </c>
      <c r="B29" t="str">
        <f>SP!S23</f>
        <v>D1</v>
      </c>
      <c r="C29" s="25">
        <f>SP!R23</f>
        <v>42052</v>
      </c>
      <c r="D29" s="53">
        <f>SP!T23</f>
        <v>39.151127917590294</v>
      </c>
      <c r="E29" s="53">
        <f>SP!U23</f>
        <v>4.582501893985059</v>
      </c>
      <c r="F29" s="53">
        <f>SP!Z23</f>
        <v>1059.2279081698091</v>
      </c>
      <c r="G29" s="53">
        <f>SP!AA23</f>
        <v>49.008657759806383</v>
      </c>
      <c r="H29" s="53"/>
    </row>
    <row r="30" spans="1:8">
      <c r="A30" t="str">
        <f>SP!Q25</f>
        <v>SP</v>
      </c>
      <c r="B30" t="str">
        <f>SP!S25</f>
        <v>D2</v>
      </c>
      <c r="C30" s="25">
        <f>SP!R25</f>
        <v>42052</v>
      </c>
      <c r="D30" s="53">
        <f>SP!T25</f>
        <v>25.140174729430171</v>
      </c>
      <c r="E30" s="53">
        <f>SP!U25</f>
        <v>12.521202358212697</v>
      </c>
      <c r="F30" s="53">
        <f>SP!Z25</f>
        <v>939.86789790945261</v>
      </c>
      <c r="G30" s="53">
        <f>SP!AA25</f>
        <v>226.69678349775745</v>
      </c>
      <c r="H30" s="53"/>
    </row>
    <row r="31" spans="1:8">
      <c r="A31" t="str">
        <f>SP!Q27</f>
        <v>SP</v>
      </c>
      <c r="B31" t="str">
        <f>SP!S27</f>
        <v>D3</v>
      </c>
      <c r="C31" s="25">
        <f>SP!R27</f>
        <v>42052</v>
      </c>
      <c r="D31" s="53">
        <f>SP!T27</f>
        <v>19.754857217368627</v>
      </c>
      <c r="E31" s="53">
        <f>SP!U27</f>
        <v>0.64542280196972734</v>
      </c>
      <c r="F31" s="53">
        <f>SP!Z27</f>
        <v>905.39309991022196</v>
      </c>
      <c r="G31" s="53">
        <f>SP!AA27</f>
        <v>38.914905708240049</v>
      </c>
      <c r="H31" s="53"/>
    </row>
    <row r="32" spans="1:8">
      <c r="A32" t="str">
        <f>SP!Q29</f>
        <v>SP</v>
      </c>
      <c r="B32" t="str">
        <f>SP!S29</f>
        <v>D4</v>
      </c>
      <c r="C32" s="25">
        <f>SP!R29</f>
        <v>42052</v>
      </c>
      <c r="D32" s="53">
        <f>SP!T29</f>
        <v>25.368366149432781</v>
      </c>
      <c r="E32" s="53">
        <f>SP!U29</f>
        <v>3.0334871692577159</v>
      </c>
      <c r="F32" s="53">
        <f>SP!Z29</f>
        <v>997.19122739515205</v>
      </c>
      <c r="G32" s="53">
        <f>SP!AA29</f>
        <v>25.266121487568419</v>
      </c>
      <c r="H32" s="53"/>
    </row>
    <row r="33" spans="1:8">
      <c r="A33" t="str">
        <f>SP!Q31</f>
        <v>SP</v>
      </c>
      <c r="B33" t="str">
        <f>SP!S31</f>
        <v>D5</v>
      </c>
      <c r="C33" s="25">
        <f>SP!R31</f>
        <v>42052</v>
      </c>
      <c r="D33" s="53">
        <f>SP!T31</f>
        <v>20.621984613378533</v>
      </c>
      <c r="E33" s="53">
        <f>SP!U31</f>
        <v>1.097218763348534</v>
      </c>
      <c r="F33" s="53">
        <f>SP!Z31</f>
        <v>964.42221367192519</v>
      </c>
      <c r="G33" s="53">
        <f>SP!AA31</f>
        <v>3.6819976037160353</v>
      </c>
      <c r="H33" s="53"/>
    </row>
    <row r="34" spans="1:8">
      <c r="A34" t="str">
        <f>MB!Q33</f>
        <v>MB</v>
      </c>
      <c r="B34" t="str">
        <f>MB!S33</f>
        <v>D1</v>
      </c>
      <c r="C34" s="25">
        <f>MB!R33</f>
        <v>42073</v>
      </c>
      <c r="D34" s="53">
        <f>MB!T33</f>
        <v>8.7372708757637483</v>
      </c>
      <c r="E34" s="53">
        <f>MB!U33</f>
        <v>6.7206347159616736E-2</v>
      </c>
      <c r="F34" s="53">
        <f>MB!Z33</f>
        <v>882.44307832422601</v>
      </c>
      <c r="G34" s="53">
        <f>MB!AA33</f>
        <v>10.548642145569771</v>
      </c>
      <c r="H34" s="53"/>
    </row>
    <row r="35" spans="1:8">
      <c r="A35" t="str">
        <f>MB!Q35</f>
        <v>MB</v>
      </c>
      <c r="B35" t="str">
        <f>MB!S35</f>
        <v>D2</v>
      </c>
      <c r="C35" s="25">
        <f>MB!R35</f>
        <v>42073</v>
      </c>
      <c r="D35" s="53">
        <f>MB!T35</f>
        <v>32.830957230142573</v>
      </c>
      <c r="E35" s="53">
        <f>MB!U35</f>
        <v>4.0323808295770505</v>
      </c>
      <c r="F35" s="53">
        <f>MB!Z35</f>
        <v>742.72996357012755</v>
      </c>
      <c r="G35" s="53">
        <f>MB!AA35</f>
        <v>13.253422182895381</v>
      </c>
      <c r="H35" s="53"/>
    </row>
    <row r="36" spans="1:8">
      <c r="A36" t="str">
        <f>MB!Q37</f>
        <v>MB</v>
      </c>
      <c r="B36" t="str">
        <f>MB!S37</f>
        <v>D3</v>
      </c>
      <c r="C36" s="25">
        <f>MB!R37</f>
        <v>42073</v>
      </c>
      <c r="D36" s="53">
        <f>MB!T37</f>
        <v>24.562118126272917</v>
      </c>
      <c r="E36" s="53">
        <f>MB!U37</f>
        <v>2.2850158034269987</v>
      </c>
      <c r="F36" s="53">
        <f>MB!Z37</f>
        <v>699.55373406193075</v>
      </c>
      <c r="G36" s="53">
        <f>MB!AA37</f>
        <v>41.72123207574726</v>
      </c>
      <c r="H36" s="53"/>
    </row>
    <row r="37" spans="1:8">
      <c r="A37" t="str">
        <f>MB!Q39</f>
        <v>MB</v>
      </c>
      <c r="B37" t="str">
        <f>MB!S39</f>
        <v>D4</v>
      </c>
      <c r="C37" s="25">
        <f>MB!R39</f>
        <v>42073</v>
      </c>
      <c r="D37" s="53">
        <f>MB!T39</f>
        <v>31.928038017651055</v>
      </c>
      <c r="E37" s="53">
        <f>MB!U39</f>
        <v>2.8898729278635575</v>
      </c>
      <c r="F37" s="53">
        <f>MB!Z39</f>
        <v>792.60018214936258</v>
      </c>
      <c r="G37" s="53">
        <f>MB!AA39</f>
        <v>41.585993073881006</v>
      </c>
      <c r="H37" s="53"/>
    </row>
    <row r="38" spans="1:8">
      <c r="A38" t="str">
        <f>MB!Q41</f>
        <v>MB</v>
      </c>
      <c r="B38" t="str">
        <f>MB!S41</f>
        <v>D5</v>
      </c>
      <c r="C38" s="25">
        <f>MB!R41</f>
        <v>42073</v>
      </c>
      <c r="D38" s="53">
        <f>MB!T41</f>
        <v>61.154107264086903</v>
      </c>
      <c r="E38" s="53">
        <f>MB!U41</f>
        <v>11.962729794411931</v>
      </c>
      <c r="F38" s="53">
        <f>MB!Z41</f>
        <v>844.28734061930788</v>
      </c>
      <c r="G38" s="53">
        <f>MB!AA41</f>
        <v>20.015372276209327</v>
      </c>
      <c r="H38" s="53"/>
    </row>
    <row r="39" spans="1:8">
      <c r="A39" t="str">
        <f>SP!Q33</f>
        <v>SP</v>
      </c>
      <c r="B39" t="str">
        <f>SP!S33</f>
        <v>D1</v>
      </c>
      <c r="C39" s="25">
        <f>SP!R33</f>
        <v>42073</v>
      </c>
      <c r="D39" s="53">
        <f>SP!T33</f>
        <v>22.675707393402007</v>
      </c>
      <c r="E39" s="53">
        <f>SP!U33</f>
        <v>0.51633824157578434</v>
      </c>
      <c r="F39" s="53">
        <f>SP!Z33</f>
        <v>888.42503526997575</v>
      </c>
      <c r="G39" s="53">
        <f>SP!AA33</f>
        <v>41.83511070429077</v>
      </c>
      <c r="H39" s="53"/>
    </row>
    <row r="40" spans="1:8">
      <c r="A40" t="str">
        <f>SP!Q35</f>
        <v>SP</v>
      </c>
      <c r="B40" t="str">
        <f>SP!S35</f>
        <v>D2</v>
      </c>
      <c r="C40" s="25">
        <f>SP!R35</f>
        <v>42073</v>
      </c>
      <c r="D40" s="53">
        <f>SP!T35</f>
        <v>16.103794497326898</v>
      </c>
      <c r="E40" s="53">
        <f>SP!U35</f>
        <v>1.4199301643333988</v>
      </c>
      <c r="F40" s="53">
        <f>SP!Z35</f>
        <v>824.72745927921005</v>
      </c>
      <c r="G40" s="53">
        <f>SP!AA35</f>
        <v>13.966197807198753</v>
      </c>
      <c r="H40" s="53"/>
    </row>
    <row r="41" spans="1:8">
      <c r="A41" t="str">
        <f>SP!Q37</f>
        <v>SP</v>
      </c>
      <c r="B41" t="str">
        <f>SP!S37</f>
        <v>D3</v>
      </c>
      <c r="C41" s="25">
        <f>SP!R37</f>
        <v>42073</v>
      </c>
      <c r="D41" s="53">
        <f>SP!T37</f>
        <v>15.054113965314903</v>
      </c>
      <c r="E41" s="53">
        <f>SP!U37</f>
        <v>0.32271140098486367</v>
      </c>
      <c r="F41" s="53">
        <f>SP!Z37</f>
        <v>874.77876106194708</v>
      </c>
      <c r="G41" s="53">
        <f>SP!AA37</f>
        <v>1.4601024980253636</v>
      </c>
      <c r="H41" s="53"/>
    </row>
    <row r="42" spans="1:8">
      <c r="A42" t="str">
        <f>SP!Q39</f>
        <v>SP</v>
      </c>
      <c r="B42" t="str">
        <f>SP!S39</f>
        <v>D4</v>
      </c>
      <c r="C42" s="25">
        <f>SP!R39</f>
        <v>42073</v>
      </c>
      <c r="D42" s="53">
        <f>SP!T39</f>
        <v>24.455600469422347</v>
      </c>
      <c r="E42" s="53">
        <f>SP!U39</f>
        <v>6.5187702998942312</v>
      </c>
      <c r="F42" s="53">
        <f>SP!Z39</f>
        <v>965.09554957034766</v>
      </c>
      <c r="G42" s="53">
        <f>SP!AA39</f>
        <v>34.978977235302295</v>
      </c>
      <c r="H42" s="53"/>
    </row>
    <row r="43" spans="1:8">
      <c r="A43" t="str">
        <f>SP!Q41</f>
        <v>SP</v>
      </c>
      <c r="B43" t="str">
        <f>SP!S41</f>
        <v>D5</v>
      </c>
      <c r="C43" s="25">
        <f>SP!R41</f>
        <v>42073</v>
      </c>
      <c r="D43" s="53">
        <f>SP!T41</f>
        <v>26.463684965445299</v>
      </c>
      <c r="E43" s="53">
        <f>SP!U41</f>
        <v>7.035108541470021</v>
      </c>
      <c r="F43" s="53">
        <f>SP!Z41</f>
        <v>1009.3561626266514</v>
      </c>
      <c r="G43" s="53">
        <f>SP!AA41</f>
        <v>16.061127478278529</v>
      </c>
      <c r="H43" s="53"/>
    </row>
    <row r="44" spans="1:8">
      <c r="A44" t="str">
        <f>MB!Q43</f>
        <v>MB</v>
      </c>
      <c r="B44" t="str">
        <f>MB!S43</f>
        <v>D1</v>
      </c>
      <c r="C44" s="25">
        <f>MB!R43</f>
        <v>42082</v>
      </c>
      <c r="D44" s="53">
        <f>MB!T43</f>
        <v>62.674813306177882</v>
      </c>
      <c r="E44" s="53">
        <f>MB!U43</f>
        <v>2.6882538863847087</v>
      </c>
      <c r="F44" s="53">
        <f>MB!Z43</f>
        <v>1348.8706739526415</v>
      </c>
      <c r="G44" s="53">
        <f>MB!AA43</f>
        <v>32.254501945107549</v>
      </c>
      <c r="H44" s="53"/>
    </row>
    <row r="45" spans="1:8">
      <c r="A45" t="str">
        <f>MB!Q45</f>
        <v>MB</v>
      </c>
      <c r="B45" t="str">
        <f>MB!S45</f>
        <v>D2</v>
      </c>
      <c r="C45" s="25">
        <f>MB!R45</f>
        <v>42082</v>
      </c>
      <c r="D45" s="53">
        <f>MB!T45</f>
        <v>51.792260692464367</v>
      </c>
      <c r="E45" s="53">
        <f>MB!U45</f>
        <v>6.720634715962287E-2</v>
      </c>
      <c r="F45" s="53">
        <f>MB!Z45</f>
        <v>1126.8693078324227</v>
      </c>
      <c r="G45" s="53">
        <f>MB!AA45</f>
        <v>17.581070242616235</v>
      </c>
      <c r="H45" s="53"/>
    </row>
    <row r="46" spans="1:8">
      <c r="A46" t="str">
        <f>MB!Q47</f>
        <v>MB</v>
      </c>
      <c r="B46" t="str">
        <f>MB!S47</f>
        <v>D3</v>
      </c>
      <c r="C46" s="25">
        <f>MB!R47</f>
        <v>42082</v>
      </c>
      <c r="D46" s="53">
        <f>MB!T47</f>
        <v>37.535641547861516</v>
      </c>
      <c r="E46" s="53">
        <f>MB!U47</f>
        <v>1.6801586789904392</v>
      </c>
      <c r="F46" s="53">
        <f>MB!Z47</f>
        <v>793.03051001821495</v>
      </c>
      <c r="G46" s="53">
        <f>MB!AA47</f>
        <v>0.13523900186625695</v>
      </c>
      <c r="H46" s="53"/>
    </row>
    <row r="47" spans="1:8">
      <c r="A47" t="str">
        <f>MB!Q49</f>
        <v>MB</v>
      </c>
      <c r="B47" t="str">
        <f>MB!S49</f>
        <v>D4</v>
      </c>
      <c r="C47" s="25">
        <f>MB!R49</f>
        <v>42082</v>
      </c>
      <c r="D47" s="53">
        <f>MB!T49</f>
        <v>42.953156822810598</v>
      </c>
      <c r="E47" s="53">
        <f>MB!U49</f>
        <v>1.1425079017134956</v>
      </c>
      <c r="F47" s="53">
        <f>MB!Z49</f>
        <v>849.92941712204015</v>
      </c>
      <c r="G47" s="53">
        <f>MB!AA49</f>
        <v>12.441988171697682</v>
      </c>
      <c r="H47" s="53"/>
    </row>
    <row r="48" spans="1:8">
      <c r="A48" t="str">
        <f>MB!Q51</f>
        <v>MB</v>
      </c>
      <c r="B48" t="str">
        <f>MB!S51</f>
        <v>D5</v>
      </c>
      <c r="C48" s="25">
        <f>MB!R51</f>
        <v>42082</v>
      </c>
      <c r="D48" s="53">
        <f>MB!T51</f>
        <v>40.529531568228116</v>
      </c>
      <c r="E48" s="53">
        <f>MB!U51</f>
        <v>1.4785396375115853</v>
      </c>
      <c r="F48" s="53">
        <f>MB!Z51</f>
        <v>783.8023679417123</v>
      </c>
      <c r="G48" s="53">
        <f>MB!AA51</f>
        <v>32.524979948840297</v>
      </c>
      <c r="H48" s="53"/>
    </row>
    <row r="49" spans="1:8">
      <c r="A49" t="str">
        <f>SP!Q43</f>
        <v>SP</v>
      </c>
      <c r="B49" t="str">
        <f>SP!S43</f>
        <v>D1</v>
      </c>
      <c r="C49" s="25">
        <f>SP!R43</f>
        <v>42082</v>
      </c>
      <c r="D49" s="53">
        <f>SP!T43</f>
        <v>29.612726561481285</v>
      </c>
      <c r="E49" s="53">
        <f>SP!U43</f>
        <v>2.06535296630312</v>
      </c>
      <c r="F49" s="53">
        <f>SP!Z43</f>
        <v>917.96203668077476</v>
      </c>
      <c r="G49" s="53">
        <f>SP!AA43</f>
        <v>65.958543280361184</v>
      </c>
      <c r="H49" s="53"/>
    </row>
    <row r="50" spans="1:8">
      <c r="A50" t="str">
        <f>SP!Q45</f>
        <v>SP</v>
      </c>
      <c r="B50" t="str">
        <f>SP!S45</f>
        <v>D2</v>
      </c>
      <c r="C50" s="25">
        <f>SP!R45</f>
        <v>42082</v>
      </c>
      <c r="D50" s="53">
        <f>SP!T45</f>
        <v>18.522623549354542</v>
      </c>
      <c r="E50" s="53">
        <f>SP!U45</f>
        <v>6.7769394206821163</v>
      </c>
      <c r="F50" s="53">
        <f>SP!Z45</f>
        <v>1021.8802103373092</v>
      </c>
      <c r="G50" s="53">
        <f>SP!AA45</f>
        <v>3.3011012998833413</v>
      </c>
      <c r="H50" s="53"/>
    </row>
    <row r="51" spans="1:8">
      <c r="A51" t="str">
        <f>SP!Q47</f>
        <v>SP</v>
      </c>
      <c r="B51" t="str">
        <f>SP!S47</f>
        <v>D3</v>
      </c>
      <c r="C51" s="25">
        <f>SP!R47</f>
        <v>42082</v>
      </c>
      <c r="D51" s="53">
        <f>SP!T47</f>
        <v>103.54674664232624</v>
      </c>
      <c r="E51" s="53">
        <f>SP!U47</f>
        <v>4.7761287345759724</v>
      </c>
      <c r="F51" s="53">
        <f>SP!Z47</f>
        <v>1462.6458894446585</v>
      </c>
      <c r="G51" s="53">
        <f>SP!AA47</f>
        <v>60.372064157481688</v>
      </c>
      <c r="H51" s="53"/>
    </row>
    <row r="52" spans="1:8">
      <c r="A52" t="str">
        <f>SP!Q49</f>
        <v>SP</v>
      </c>
      <c r="B52" t="str">
        <f>SP!S49</f>
        <v>D4</v>
      </c>
      <c r="C52" s="25">
        <f>SP!R49</f>
        <v>42082</v>
      </c>
      <c r="D52" s="53">
        <f>SP!T49</f>
        <v>25.916025557439035</v>
      </c>
      <c r="E52" s="53">
        <f>SP!U49</f>
        <v>3.5498254108334932</v>
      </c>
      <c r="F52" s="53">
        <f>SP!Z49</f>
        <v>1059.497242529178</v>
      </c>
      <c r="G52" s="53">
        <f>SP!AA49</f>
        <v>18.663918887801891</v>
      </c>
      <c r="H52" s="53"/>
    </row>
    <row r="53" spans="1:8">
      <c r="A53" t="str">
        <f>SP!Q51</f>
        <v>SP</v>
      </c>
      <c r="B53" t="str">
        <f>SP!S51</f>
        <v>D5</v>
      </c>
      <c r="C53" s="25">
        <f>SP!R51</f>
        <v>42082</v>
      </c>
      <c r="D53" s="53">
        <f>SP!T51</f>
        <v>54.850697613769718</v>
      </c>
      <c r="E53" s="53">
        <f>SP!U51</f>
        <v>10.262222551318635</v>
      </c>
      <c r="F53" s="53">
        <f>SP!Z51</f>
        <v>1199.7755547005261</v>
      </c>
      <c r="G53" s="53">
        <f>SP!AA51</f>
        <v>41.83511070429077</v>
      </c>
      <c r="H53" s="53"/>
    </row>
    <row r="54" spans="1:8">
      <c r="A54" t="str">
        <f>MB!Q53</f>
        <v>MB</v>
      </c>
      <c r="B54" t="str">
        <f>MB!S53</f>
        <v>D1</v>
      </c>
      <c r="C54" s="25">
        <f>MB!R53</f>
        <v>42088</v>
      </c>
      <c r="D54" s="53">
        <f>MB!T53</f>
        <v>35.20706042090972</v>
      </c>
      <c r="E54" s="53">
        <f>MB!U53</f>
        <v>2.0161904147885239</v>
      </c>
      <c r="F54" s="53">
        <f>MB!Z53</f>
        <v>1219.4854280510019</v>
      </c>
      <c r="G54" s="53">
        <f>MB!AA53</f>
        <v>79.723391600171908</v>
      </c>
      <c r="H54" s="53"/>
    </row>
    <row r="55" spans="1:8">
      <c r="A55" t="str">
        <f>MB!Q55</f>
        <v>MB</v>
      </c>
      <c r="B55" t="str">
        <f>MB!S55</f>
        <v>D2</v>
      </c>
      <c r="C55" s="25">
        <f>MB!R55</f>
        <v>42088</v>
      </c>
      <c r="D55" s="53">
        <f>MB!T55</f>
        <v>49.653767820773936</v>
      </c>
      <c r="E55" s="53">
        <f>MB!U55</f>
        <v>1.0753015545538824</v>
      </c>
      <c r="F55" s="53">
        <f>MB!Z55</f>
        <v>1070.3529143897999</v>
      </c>
      <c r="G55" s="53">
        <f>MB!AA55</f>
        <v>32.592599449773417</v>
      </c>
      <c r="H55" s="53"/>
    </row>
    <row r="56" spans="1:8">
      <c r="A56" t="str">
        <f>MB!Q57</f>
        <v>MB</v>
      </c>
      <c r="B56" t="str">
        <f>MB!S57</f>
        <v>D3</v>
      </c>
      <c r="C56" s="25">
        <f>MB!R57</f>
        <v>42088</v>
      </c>
      <c r="D56" s="53">
        <f>MB!T57</f>
        <v>39.81670061099797</v>
      </c>
      <c r="E56" s="53">
        <f>MB!U57</f>
        <v>0.87368251307502864</v>
      </c>
      <c r="F56" s="53">
        <f>MB!Z57</f>
        <v>845.33925318761396</v>
      </c>
      <c r="G56" s="53">
        <f>MB!AA57</f>
        <v>8.6552961194418589</v>
      </c>
      <c r="H56" s="53"/>
    </row>
    <row r="57" spans="1:8">
      <c r="A57" t="str">
        <f>MB!Q59</f>
        <v>MB</v>
      </c>
      <c r="B57" t="str">
        <f>MB!S59</f>
        <v>D4</v>
      </c>
      <c r="C57" s="25">
        <f>MB!R59</f>
        <v>42088</v>
      </c>
      <c r="D57" s="53">
        <f>MB!T59</f>
        <v>39.436524100475225</v>
      </c>
      <c r="E57" s="53">
        <f>MB!U59</f>
        <v>1.6801586789904444</v>
      </c>
      <c r="F57" s="53">
        <f>MB!Z59</f>
        <v>855.33242258652103</v>
      </c>
      <c r="G57" s="53">
        <f>MB!AA59</f>
        <v>40.639320060817049</v>
      </c>
      <c r="H57" s="53"/>
    </row>
    <row r="58" spans="1:8">
      <c r="A58" t="str">
        <f>MB!Q61</f>
        <v>MB</v>
      </c>
      <c r="B58" t="str">
        <f>MB!S61</f>
        <v>D5</v>
      </c>
      <c r="C58" s="25">
        <f>MB!R61</f>
        <v>42088</v>
      </c>
      <c r="D58" s="53">
        <f>MB!T61</f>
        <v>45.756958587915825</v>
      </c>
      <c r="E58" s="53">
        <f>MB!U61</f>
        <v>1.6129523318308263</v>
      </c>
      <c r="F58" s="53">
        <f>MB!Z61</f>
        <v>845.91302367941728</v>
      </c>
      <c r="G58" s="53">
        <f>MB!AA61</f>
        <v>103.45783642770377</v>
      </c>
      <c r="H58" s="53"/>
    </row>
    <row r="59" spans="1:8">
      <c r="A59" t="str">
        <f>SP!Q53</f>
        <v>SP</v>
      </c>
      <c r="B59" t="str">
        <f>SP!S53</f>
        <v>D1</v>
      </c>
      <c r="C59" s="25">
        <f>SP!R53</f>
        <v>42088</v>
      </c>
      <c r="D59" s="53">
        <f>SP!T53</f>
        <v>22.721345677402528</v>
      </c>
      <c r="E59" s="53">
        <f>SP!U53</f>
        <v>0.83904964256064063</v>
      </c>
      <c r="F59" s="53">
        <f>SP!Z53</f>
        <v>882.76901372322698</v>
      </c>
      <c r="G59" s="53">
        <f>SP!AA53</f>
        <v>190.51163463365103</v>
      </c>
      <c r="H59" s="53"/>
    </row>
    <row r="60" spans="1:8">
      <c r="A60" t="str">
        <f>SP!Q55</f>
        <v>SP</v>
      </c>
      <c r="B60" t="str">
        <f>SP!S55</f>
        <v>D2</v>
      </c>
      <c r="C60" s="25">
        <f>SP!R55</f>
        <v>42088</v>
      </c>
      <c r="D60" s="53">
        <f>SP!T55</f>
        <v>27.422088929456248</v>
      </c>
      <c r="E60" s="53">
        <f>SP!U55</f>
        <v>3.0980294494546867</v>
      </c>
      <c r="F60" s="53">
        <f>SP!Z55</f>
        <v>957.73374374759544</v>
      </c>
      <c r="G60" s="53">
        <f>SP!AA55</f>
        <v>56.055239380711249</v>
      </c>
      <c r="H60" s="53"/>
    </row>
    <row r="61" spans="1:8">
      <c r="A61" t="str">
        <f>SP!Q57</f>
        <v>SP</v>
      </c>
      <c r="B61" t="str">
        <f>SP!S57</f>
        <v>D3</v>
      </c>
      <c r="C61" s="25">
        <f>SP!R57</f>
        <v>42088</v>
      </c>
      <c r="D61" s="53">
        <f>SP!T57</f>
        <v>22.903898813404613</v>
      </c>
      <c r="E61" s="53">
        <f>SP!U57</f>
        <v>0.70996508216669763</v>
      </c>
      <c r="F61" s="53">
        <f>SP!Z57</f>
        <v>940.13723226882155</v>
      </c>
      <c r="G61" s="53">
        <f>SP!AA57</f>
        <v>59.229375245983618</v>
      </c>
      <c r="H61" s="53"/>
    </row>
    <row r="62" spans="1:8">
      <c r="A62" t="str">
        <f>SP!Q59</f>
        <v>SP</v>
      </c>
      <c r="B62" t="str">
        <f>SP!S59</f>
        <v>D4</v>
      </c>
      <c r="C62" s="25">
        <f>SP!R59</f>
        <v>42088</v>
      </c>
      <c r="D62" s="53">
        <f>SP!T59</f>
        <v>27.513365497457297</v>
      </c>
      <c r="E62" s="53">
        <f>SP!U59</f>
        <v>1.0326764831515614</v>
      </c>
      <c r="F62" s="53">
        <f>SP!Z59</f>
        <v>1050.6092086700014</v>
      </c>
      <c r="G62" s="53">
        <f>SP!AA59</f>
        <v>78.337673154923593</v>
      </c>
      <c r="H62" s="53"/>
    </row>
    <row r="63" spans="1:8">
      <c r="A63" t="str">
        <f>SP!Q61</f>
        <v>SP</v>
      </c>
      <c r="B63" t="str">
        <f>SP!S61</f>
        <v>D5</v>
      </c>
      <c r="C63" s="25">
        <f>SP!R61</f>
        <v>42088</v>
      </c>
      <c r="D63" s="53">
        <f>SP!T61</f>
        <v>91.498239666188539</v>
      </c>
      <c r="E63" s="53">
        <f>SP!U61</f>
        <v>4.7761287345759724</v>
      </c>
      <c r="F63" s="53">
        <f>SP!Z61</f>
        <v>1505.5598307041168</v>
      </c>
      <c r="G63" s="53">
        <f>SP!AA61</f>
        <v>125.37836667826119</v>
      </c>
      <c r="H63" s="53"/>
    </row>
    <row r="64" spans="1:8">
      <c r="A64" t="str">
        <f>MB!Q63</f>
        <v>MB</v>
      </c>
      <c r="B64" t="str">
        <f>MB!S63</f>
        <v>D1</v>
      </c>
      <c r="C64" s="25">
        <f>MB!R63</f>
        <v>42090</v>
      </c>
      <c r="D64" s="53">
        <f>MB!T63</f>
        <v>74.820327901579631</v>
      </c>
      <c r="E64" s="53">
        <f>MB!U63</f>
        <v>0.47554532360885893</v>
      </c>
      <c r="F64" s="53">
        <f>MB!Z63</f>
        <v>1115.1496925955628</v>
      </c>
      <c r="G64" s="53">
        <f>MB!AA63</f>
        <v>35.790074583713718</v>
      </c>
      <c r="H64" s="53"/>
    </row>
    <row r="65" spans="1:8">
      <c r="A65" t="str">
        <f>MB!Q65</f>
        <v>MB</v>
      </c>
      <c r="B65" t="str">
        <f>MB!S65</f>
        <v>D2</v>
      </c>
      <c r="C65" s="25">
        <f>MB!R65</f>
        <v>42090</v>
      </c>
      <c r="D65" s="53">
        <f>MB!T65</f>
        <v>73.907618596062207</v>
      </c>
      <c r="E65" s="53">
        <f>MB!U65</f>
        <v>0.40761027737902328</v>
      </c>
      <c r="F65" s="53">
        <f>MB!Z65</f>
        <v>1098.3560545308744</v>
      </c>
      <c r="G65" s="53">
        <f>MB!AA65</f>
        <v>13.628013612282837</v>
      </c>
      <c r="H65" s="53"/>
    </row>
    <row r="66" spans="1:8">
      <c r="A66" t="str">
        <f>MB!Q67</f>
        <v>MB</v>
      </c>
      <c r="B66" t="str">
        <f>MB!S67</f>
        <v>D3</v>
      </c>
      <c r="C66" s="25">
        <f>MB!R67</f>
        <v>42090</v>
      </c>
      <c r="D66" s="53">
        <f>MB!T67</f>
        <v>41.146158261173362</v>
      </c>
      <c r="E66" s="53">
        <f>MB!U67</f>
        <v>1.3587009245967165</v>
      </c>
      <c r="F66" s="53">
        <f>MB!Z67</f>
        <v>863.43223736968741</v>
      </c>
      <c r="G66" s="53">
        <f>MB!AA67</f>
        <v>29.769932648190686</v>
      </c>
      <c r="H66" s="53"/>
    </row>
    <row r="67" spans="1:8">
      <c r="A67" t="str">
        <f>MB!Q69</f>
        <v>MB</v>
      </c>
      <c r="B67" t="str">
        <f>MB!S69</f>
        <v>D4</v>
      </c>
      <c r="C67" s="25">
        <f>MB!R69</f>
        <v>42090</v>
      </c>
      <c r="D67" s="53">
        <f>MB!T69</f>
        <v>45.901854116237871</v>
      </c>
      <c r="E67" s="53">
        <f>MB!U69</f>
        <v>3.6005574501812956</v>
      </c>
      <c r="F67" s="53">
        <f>MB!Z69</f>
        <v>855.47981823041982</v>
      </c>
      <c r="G67" s="53">
        <f>MB!AA69</f>
        <v>22.625148812624882</v>
      </c>
      <c r="H67" s="53"/>
    </row>
    <row r="68" spans="1:8">
      <c r="A68" t="str">
        <f>MB!Q71</f>
        <v>MB</v>
      </c>
      <c r="B68" t="str">
        <f>MB!S71</f>
        <v>D5</v>
      </c>
      <c r="C68" s="25">
        <f>MB!R71</f>
        <v>42090</v>
      </c>
      <c r="D68" s="53">
        <f>MB!T71</f>
        <v>43.115688867816246</v>
      </c>
      <c r="E68" s="53">
        <f>MB!U71</f>
        <v>2.785336895423264</v>
      </c>
      <c r="F68" s="53">
        <f>MB!Z71</f>
        <v>800.23389468056678</v>
      </c>
      <c r="G68" s="53">
        <f>MB!AA71</f>
        <v>0.99233108827308303</v>
      </c>
      <c r="H68" s="53"/>
    </row>
    <row r="69" spans="1:8">
      <c r="A69" t="str">
        <f>SP!Q63</f>
        <v>SP</v>
      </c>
      <c r="B69" t="str">
        <f>SP!S63</f>
        <v>D1</v>
      </c>
      <c r="C69" s="25">
        <f>SP!R63</f>
        <v>42090</v>
      </c>
      <c r="D69" s="53">
        <f>SP!T63</f>
        <v>35.237566441244731</v>
      </c>
      <c r="E69" s="53">
        <f>SP!U63</f>
        <v>2.5135967105039216</v>
      </c>
      <c r="F69" s="53">
        <f>SP!Z63</f>
        <v>849.44533547179924</v>
      </c>
      <c r="G69" s="53">
        <f>SP!AA63</f>
        <v>43.199480042818905</v>
      </c>
      <c r="H69" s="53"/>
    </row>
    <row r="70" spans="1:8">
      <c r="A70" t="str">
        <f>SP!Q65</f>
        <v>SP</v>
      </c>
      <c r="B70" t="str">
        <f>SP!S65</f>
        <v>D2</v>
      </c>
      <c r="C70" s="25">
        <f>SP!R65</f>
        <v>42090</v>
      </c>
      <c r="D70" s="53">
        <f>SP!T65</f>
        <v>29.569161280662794</v>
      </c>
      <c r="E70" s="53">
        <f>SP!U65</f>
        <v>0.74728550852819142</v>
      </c>
      <c r="F70" s="53">
        <f>SP!Z65</f>
        <v>835.78588612670421</v>
      </c>
      <c r="G70" s="53">
        <f>SP!AA65</f>
        <v>14.752655512325534</v>
      </c>
      <c r="H70" s="53"/>
    </row>
    <row r="71" spans="1:8">
      <c r="A71" t="str">
        <f>SP!Q67</f>
        <v>SP</v>
      </c>
      <c r="B71" t="str">
        <f>SP!S67</f>
        <v>D3</v>
      </c>
      <c r="C71" s="25">
        <f>SP!R67</f>
        <v>42090</v>
      </c>
      <c r="D71" s="53">
        <f>SP!T67</f>
        <v>36.150275746762162</v>
      </c>
      <c r="E71" s="53">
        <f>SP!U67</f>
        <v>0.27174018491934232</v>
      </c>
      <c r="F71" s="53">
        <f>SP!Z67</f>
        <v>856.55573376102666</v>
      </c>
      <c r="G71" s="53">
        <f>SP!AA67</f>
        <v>3.9031689472072508</v>
      </c>
      <c r="H71" s="53"/>
    </row>
    <row r="72" spans="1:8">
      <c r="A72" t="str">
        <f>SP!Q69</f>
        <v>SP</v>
      </c>
      <c r="B72" t="str">
        <f>SP!S69</f>
        <v>D4</v>
      </c>
      <c r="C72" s="25">
        <f>SP!R69</f>
        <v>42090</v>
      </c>
      <c r="D72" s="53">
        <f>SP!T69</f>
        <v>38.792328999575787</v>
      </c>
      <c r="E72" s="53">
        <f>SP!U69</f>
        <v>2.2418565255845788</v>
      </c>
      <c r="F72" s="53">
        <f>SP!Z69</f>
        <v>978.13418871959391</v>
      </c>
      <c r="G72" s="53">
        <f>SP!AA69</f>
        <v>15.744986600598695</v>
      </c>
      <c r="H72" s="53"/>
    </row>
    <row r="73" spans="1:8">
      <c r="A73" t="str">
        <f>SP!Q71</f>
        <v>SP</v>
      </c>
      <c r="B73" t="str">
        <f>SP!S71</f>
        <v>D5</v>
      </c>
      <c r="C73" s="25">
        <f>SP!R71</f>
        <v>42090</v>
      </c>
      <c r="D73" s="53">
        <f>SP!T71</f>
        <v>62.234546951812952</v>
      </c>
      <c r="E73" s="53">
        <f>SP!U71</f>
        <v>0.74728550852818654</v>
      </c>
      <c r="F73" s="53">
        <f>SP!Z71</f>
        <v>1022.2467254744722</v>
      </c>
      <c r="G73" s="53">
        <f>SP!AA71</f>
        <v>18.854290677187478</v>
      </c>
      <c r="H73" s="53"/>
    </row>
    <row r="74" spans="1:8">
      <c r="A74" t="str">
        <f>MB!Q73</f>
        <v>MB</v>
      </c>
      <c r="B74" t="str">
        <f>MB!S73</f>
        <v>D1</v>
      </c>
      <c r="C74" s="25">
        <f>MB!R73</f>
        <v>42100</v>
      </c>
      <c r="D74" s="53">
        <f>MB!T73</f>
        <v>72.418461308112711</v>
      </c>
      <c r="E74" s="53">
        <f>MB!U73</f>
        <v>0.33967523114917791</v>
      </c>
      <c r="F74" s="53">
        <f>MB!Z73</f>
        <v>1049.8930767174554</v>
      </c>
      <c r="G74" s="53">
        <f>MB!AA73</f>
        <v>26.99140560102629</v>
      </c>
      <c r="H74" s="53"/>
    </row>
    <row r="75" spans="1:8">
      <c r="A75" t="str">
        <f>MB!Q75</f>
        <v>MB</v>
      </c>
      <c r="B75" t="str">
        <f>MB!S75</f>
        <v>D2</v>
      </c>
      <c r="C75" s="25">
        <f>MB!R75</f>
        <v>42100</v>
      </c>
      <c r="D75" s="53">
        <f>MB!T75</f>
        <v>72.850797294936754</v>
      </c>
      <c r="E75" s="53">
        <f>MB!U75</f>
        <v>6.2500242531448933</v>
      </c>
      <c r="F75" s="53">
        <f>MB!Z75</f>
        <v>970.74311681368636</v>
      </c>
      <c r="G75" s="53">
        <f>MB!AA75</f>
        <v>8.8648243885722735</v>
      </c>
      <c r="H75" s="53"/>
    </row>
    <row r="76" spans="1:8">
      <c r="A76" t="str">
        <f>MB!Q77</f>
        <v>MB</v>
      </c>
      <c r="B76" t="str">
        <f>MB!S77</f>
        <v>D3</v>
      </c>
      <c r="C76" s="25">
        <f>MB!R77</f>
        <v>42100</v>
      </c>
      <c r="D76" s="53">
        <f>MB!T77</f>
        <v>77.126119831307875</v>
      </c>
      <c r="E76" s="53">
        <f>MB!U77</f>
        <v>1.0190256934475337</v>
      </c>
      <c r="F76" s="53">
        <f>MB!Z77</f>
        <v>984.63646083934793</v>
      </c>
      <c r="G76" s="53">
        <f>MB!AA77</f>
        <v>65.030763984825413</v>
      </c>
      <c r="H76" s="53"/>
    </row>
    <row r="77" spans="1:8">
      <c r="A77" t="str">
        <f>MB!Q79</f>
        <v>MB</v>
      </c>
      <c r="B77" t="str">
        <f>MB!S79</f>
        <v>D4</v>
      </c>
      <c r="C77" s="25">
        <f>MB!R79</f>
        <v>42100</v>
      </c>
      <c r="D77" s="53">
        <f>MB!T79</f>
        <v>108.59057220572457</v>
      </c>
      <c r="E77" s="53">
        <f>MB!U79</f>
        <v>23.233785810603887</v>
      </c>
      <c r="F77" s="53">
        <f>MB!Z79</f>
        <v>999.37182571504957</v>
      </c>
      <c r="G77" s="53">
        <f>MB!AA79</f>
        <v>66.155405884868173</v>
      </c>
      <c r="H77" s="53"/>
    </row>
    <row r="78" spans="1:8">
      <c r="A78" t="str">
        <f>MB!Q81</f>
        <v>MB</v>
      </c>
      <c r="B78" t="str">
        <f>MB!S81</f>
        <v>D5</v>
      </c>
      <c r="C78" s="25">
        <f>MB!R81</f>
        <v>42100</v>
      </c>
      <c r="D78" s="53">
        <f>MB!T81</f>
        <v>85.19639158535675</v>
      </c>
      <c r="E78" s="53">
        <f>MB!U81</f>
        <v>3.6005574501812951</v>
      </c>
      <c r="F78" s="53">
        <f>MB!Z81</f>
        <v>954.65116279069787</v>
      </c>
      <c r="G78" s="53">
        <f>MB!AA81</f>
        <v>20.375865012539332</v>
      </c>
      <c r="H78" s="53"/>
    </row>
    <row r="79" spans="1:8">
      <c r="A79" t="str">
        <f>SP!Q73</f>
        <v>SP</v>
      </c>
      <c r="B79" t="str">
        <f>SP!S73</f>
        <v>D1</v>
      </c>
      <c r="C79" s="25">
        <f>SP!R73</f>
        <v>42100</v>
      </c>
      <c r="D79" s="53">
        <f>SP!T73</f>
        <v>40.905971601826671</v>
      </c>
      <c r="E79" s="53">
        <f>SP!U73</f>
        <v>0.3396752311491828</v>
      </c>
      <c r="F79" s="53">
        <f>SP!Z73</f>
        <v>565.45041432771995</v>
      </c>
      <c r="G79" s="53">
        <f>SP!AA73</f>
        <v>69.595486990881199</v>
      </c>
      <c r="H79" s="53"/>
    </row>
    <row r="80" spans="1:8">
      <c r="A80" t="str">
        <f>SP!Q75</f>
        <v>SP</v>
      </c>
      <c r="B80" t="str">
        <f>SP!S75</f>
        <v>D2</v>
      </c>
      <c r="C80" s="25">
        <f>SP!R75</f>
        <v>42100</v>
      </c>
      <c r="D80" s="53">
        <f>SP!T75</f>
        <v>46.286152771192583</v>
      </c>
      <c r="E80" s="53">
        <f>SP!U75</f>
        <v>2.6494668029635977</v>
      </c>
      <c r="F80" s="53">
        <f>SP!Z75</f>
        <v>837.09569633787771</v>
      </c>
      <c r="G80" s="53">
        <f>SP!AA75</f>
        <v>0.99233108827300454</v>
      </c>
      <c r="H80" s="53"/>
    </row>
    <row r="81" spans="1:8">
      <c r="A81" t="str">
        <f>SP!Q77</f>
        <v>SP</v>
      </c>
      <c r="B81" t="str">
        <f>SP!S77</f>
        <v>D3</v>
      </c>
      <c r="C81" s="25">
        <f>SP!R77</f>
        <v>42100</v>
      </c>
      <c r="D81" s="53">
        <f>SP!T77</f>
        <v>44.989144810720447</v>
      </c>
      <c r="E81" s="53">
        <f>SP!U77</f>
        <v>0.67935046229836071</v>
      </c>
      <c r="F81" s="53">
        <f>SP!Z77</f>
        <v>942.81609195402314</v>
      </c>
      <c r="G81" s="53">
        <f>SP!AA77</f>
        <v>112.79496703370002</v>
      </c>
      <c r="H81" s="53"/>
    </row>
    <row r="82" spans="1:8">
      <c r="A82" t="str">
        <f>SP!Q79</f>
        <v>SP</v>
      </c>
      <c r="B82" t="str">
        <f>SP!S79</f>
        <v>D4</v>
      </c>
      <c r="C82" s="25">
        <f>SP!R79</f>
        <v>42100</v>
      </c>
      <c r="D82" s="53">
        <f>SP!T79</f>
        <v>41.290270256781383</v>
      </c>
      <c r="E82" s="53">
        <f>SP!U79</f>
        <v>3.0570770803426113</v>
      </c>
      <c r="F82" s="53">
        <f>SP!Z79</f>
        <v>861.28040630847386</v>
      </c>
      <c r="G82" s="53">
        <f>SP!AA79</f>
        <v>67.478514002565475</v>
      </c>
      <c r="H82" s="53"/>
    </row>
    <row r="83" spans="1:8">
      <c r="A83" t="str">
        <f>SP!Q81</f>
        <v>SP</v>
      </c>
      <c r="B83" t="str">
        <f>SP!S81</f>
        <v>D5</v>
      </c>
      <c r="C83" s="25">
        <f>SP!R81</f>
        <v>42100</v>
      </c>
      <c r="D83" s="53">
        <f>SP!T81</f>
        <v>29.953459935617502</v>
      </c>
      <c r="E83" s="53">
        <f>SP!U81</f>
        <v>6.7935046229838036E-2</v>
      </c>
      <c r="F83" s="53">
        <f>SP!Z81</f>
        <v>780.21251002405791</v>
      </c>
      <c r="G83" s="53">
        <f>SP!AA81</f>
        <v>2.0508175824309336</v>
      </c>
      <c r="H83" s="53"/>
    </row>
  </sheetData>
  <sortState ref="A2:H160">
    <sortCondition ref="C2:C160"/>
    <sortCondition ref="A2:A160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</vt:lpstr>
      <vt:lpstr>SP</vt:lpstr>
      <vt:lpstr>Sheet3</vt:lpstr>
    </vt:vector>
  </TitlesOfParts>
  <Company>Johnson State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sgb06040</dc:creator>
  <cp:lastModifiedBy>Dustin Kincaid</cp:lastModifiedBy>
  <dcterms:created xsi:type="dcterms:W3CDTF">2015-05-19T15:26:35Z</dcterms:created>
  <dcterms:modified xsi:type="dcterms:W3CDTF">2018-06-27T20:37:48Z</dcterms:modified>
</cp:coreProperties>
</file>