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y\Documents\REU_2024\mtech_reu_plants\general_files_backup\"/>
    </mc:Choice>
  </mc:AlternateContent>
  <xr:revisionPtr revIDLastSave="0" documentId="13_ncr:1_{527280D8-E90D-4858-9E8F-9806211B6698}" xr6:coauthVersionLast="47" xr6:coauthVersionMax="47" xr10:uidLastSave="{00000000-0000-0000-0000-000000000000}"/>
  <bookViews>
    <workbookView xWindow="-96" yWindow="0" windowWidth="11712" windowHeight="12336" activeTab="1" xr2:uid="{D452F573-9CCD-483D-BC75-6E9E83E63D52}"/>
  </bookViews>
  <sheets>
    <sheet name="Sheet1" sheetId="1" r:id="rId1"/>
    <sheet name="VI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3" i="1"/>
  <c r="B52" i="1"/>
  <c r="B51" i="1"/>
  <c r="B50" i="1"/>
  <c r="B49" i="1"/>
  <c r="B48" i="1"/>
  <c r="B45" i="1"/>
  <c r="B44" i="1"/>
  <c r="B43" i="1"/>
  <c r="B42" i="1"/>
  <c r="B41" i="1"/>
  <c r="B38" i="1"/>
  <c r="B36" i="1"/>
  <c r="B35" i="1"/>
  <c r="B34" i="1"/>
  <c r="B31" i="1"/>
  <c r="B30" i="1"/>
  <c r="B29" i="1"/>
  <c r="F27" i="1" s="1"/>
  <c r="G27" i="1" s="1"/>
  <c r="B28" i="1"/>
  <c r="B27" i="1"/>
  <c r="B25" i="1"/>
  <c r="B24" i="1"/>
  <c r="B23" i="1"/>
  <c r="B22" i="1"/>
  <c r="G6" i="1"/>
  <c r="B21" i="1"/>
  <c r="B16" i="1"/>
  <c r="B15" i="1"/>
  <c r="B14" i="1"/>
  <c r="F6" i="1"/>
  <c r="B13" i="1"/>
  <c r="B10" i="1"/>
  <c r="B3" i="1"/>
  <c r="F48" i="1" l="1"/>
  <c r="G48" i="1" s="1"/>
  <c r="F41" i="1"/>
  <c r="G41" i="1" s="1"/>
  <c r="F34" i="1"/>
  <c r="G34" i="1" s="1"/>
  <c r="F20" i="1"/>
  <c r="G20" i="1" s="1"/>
  <c r="F13" i="1"/>
  <c r="F2" i="1"/>
  <c r="G2" i="1" s="1"/>
  <c r="G13" i="1"/>
</calcChain>
</file>

<file path=xl/sharedStrings.xml><?xml version="1.0" encoding="utf-8"?>
<sst xmlns="http://schemas.openxmlformats.org/spreadsheetml/2006/main" count="23" uniqueCount="20">
  <si>
    <t>date</t>
  </si>
  <si>
    <t>minutes_research</t>
  </si>
  <si>
    <t>total_minutes</t>
  </si>
  <si>
    <t>total_hours</t>
  </si>
  <si>
    <t>weekly</t>
  </si>
  <si>
    <t>Vegetation Indices</t>
  </si>
  <si>
    <t>Index Name</t>
  </si>
  <si>
    <t>Abbreviation</t>
  </si>
  <si>
    <t>Equation</t>
  </si>
  <si>
    <t>ExG</t>
  </si>
  <si>
    <t>ExR</t>
  </si>
  <si>
    <t>ExG-ExR</t>
  </si>
  <si>
    <t>GRVI</t>
  </si>
  <si>
    <t>RGBVI</t>
  </si>
  <si>
    <t>Excess Red</t>
  </si>
  <si>
    <t>Excess Green</t>
  </si>
  <si>
    <t>Green Red Vegetation Index</t>
  </si>
  <si>
    <t>Red Green Blue Vegetation Index</t>
  </si>
  <si>
    <t>Reference</t>
  </si>
  <si>
    <t>Bendig et al.,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</si>
</sst>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4E20-0AD1-4A6D-A9A7-C7C2C32ECB23}">
  <dimension ref="A1:G63"/>
  <sheetViews>
    <sheetView topLeftCell="A38" workbookViewId="0">
      <selection activeCell="B58" sqref="B58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0.88671875" bestFit="1" customWidth="1"/>
    <col min="4" max="4" width="11.77734375" customWidth="1"/>
    <col min="6" max="6" width="11.77734375" bestFit="1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F1" t="s">
        <v>2</v>
      </c>
      <c r="G1" t="s">
        <v>3</v>
      </c>
    </row>
    <row r="2" spans="1:7" x14ac:dyDescent="0.3">
      <c r="A2" s="1">
        <v>45442</v>
      </c>
      <c r="B2">
        <v>185</v>
      </c>
      <c r="F2">
        <f>SUM(B:B)</f>
        <v>7855</v>
      </c>
      <c r="G2">
        <f>F2/60</f>
        <v>130.91666666666666</v>
      </c>
    </row>
    <row r="3" spans="1:7" x14ac:dyDescent="0.3">
      <c r="A3" s="1">
        <v>45443</v>
      </c>
      <c r="B3">
        <f>180+60</f>
        <v>240</v>
      </c>
    </row>
    <row r="4" spans="1:7" x14ac:dyDescent="0.3">
      <c r="A4" s="1">
        <v>45444</v>
      </c>
      <c r="F4" t="s">
        <v>4</v>
      </c>
    </row>
    <row r="5" spans="1:7" x14ac:dyDescent="0.3">
      <c r="A5" s="1">
        <v>45445</v>
      </c>
      <c r="F5" t="s">
        <v>2</v>
      </c>
      <c r="G5" t="s">
        <v>3</v>
      </c>
    </row>
    <row r="6" spans="1:7" x14ac:dyDescent="0.3">
      <c r="A6" s="1">
        <v>45446</v>
      </c>
      <c r="B6">
        <v>30</v>
      </c>
      <c r="F6">
        <f>SUM(B6:B11)</f>
        <v>1013</v>
      </c>
      <c r="G6">
        <f>F6/60</f>
        <v>16.883333333333333</v>
      </c>
    </row>
    <row r="7" spans="1:7" x14ac:dyDescent="0.3">
      <c r="A7" s="1">
        <v>45447</v>
      </c>
      <c r="B7">
        <v>180</v>
      </c>
    </row>
    <row r="8" spans="1:7" x14ac:dyDescent="0.3">
      <c r="A8" s="1">
        <v>45448</v>
      </c>
      <c r="B8">
        <v>213</v>
      </c>
    </row>
    <row r="9" spans="1:7" x14ac:dyDescent="0.3">
      <c r="A9" s="1">
        <v>45449</v>
      </c>
      <c r="B9">
        <v>205</v>
      </c>
    </row>
    <row r="10" spans="1:7" x14ac:dyDescent="0.3">
      <c r="A10" s="1">
        <v>45450</v>
      </c>
      <c r="B10">
        <f>170+50</f>
        <v>220</v>
      </c>
    </row>
    <row r="11" spans="1:7" x14ac:dyDescent="0.3">
      <c r="A11" s="1">
        <v>45451</v>
      </c>
      <c r="B11">
        <v>165</v>
      </c>
    </row>
    <row r="12" spans="1:7" x14ac:dyDescent="0.3">
      <c r="A12" s="1">
        <v>45452</v>
      </c>
    </row>
    <row r="13" spans="1:7" x14ac:dyDescent="0.3">
      <c r="A13" s="1">
        <v>45453</v>
      </c>
      <c r="B13">
        <f>15+120+35+60</f>
        <v>230</v>
      </c>
      <c r="F13">
        <f>SUM(B13:B18)</f>
        <v>915</v>
      </c>
      <c r="G13">
        <f>F13/60</f>
        <v>15.25</v>
      </c>
    </row>
    <row r="14" spans="1:7" x14ac:dyDescent="0.3">
      <c r="A14" s="1">
        <v>45454</v>
      </c>
      <c r="B14">
        <f>50+40+25+140</f>
        <v>255</v>
      </c>
    </row>
    <row r="15" spans="1:7" x14ac:dyDescent="0.3">
      <c r="A15" s="1">
        <v>45455</v>
      </c>
      <c r="B15">
        <f>100+10+120</f>
        <v>230</v>
      </c>
    </row>
    <row r="16" spans="1:7" x14ac:dyDescent="0.3">
      <c r="A16" s="1">
        <v>45456</v>
      </c>
      <c r="B16">
        <f>90+20+10+65</f>
        <v>185</v>
      </c>
    </row>
    <row r="17" spans="1:7" x14ac:dyDescent="0.3">
      <c r="A17" s="1">
        <v>45457</v>
      </c>
      <c r="B17">
        <v>15</v>
      </c>
    </row>
    <row r="18" spans="1:7" x14ac:dyDescent="0.3">
      <c r="A18" s="1">
        <v>45458</v>
      </c>
    </row>
    <row r="19" spans="1:7" x14ac:dyDescent="0.3">
      <c r="A19" s="1">
        <v>45459</v>
      </c>
    </row>
    <row r="20" spans="1:7" x14ac:dyDescent="0.3">
      <c r="A20" s="1">
        <v>45460</v>
      </c>
      <c r="B20">
        <v>60</v>
      </c>
      <c r="F20">
        <f>SUM(B20:B25)</f>
        <v>1041</v>
      </c>
      <c r="G20">
        <f>F20/60</f>
        <v>17.350000000000001</v>
      </c>
    </row>
    <row r="21" spans="1:7" x14ac:dyDescent="0.3">
      <c r="A21" s="1">
        <v>45461</v>
      </c>
      <c r="B21">
        <f>45+50+10</f>
        <v>105</v>
      </c>
    </row>
    <row r="22" spans="1:7" x14ac:dyDescent="0.3">
      <c r="A22" s="1">
        <v>45462</v>
      </c>
      <c r="B22">
        <f>50+30+100+30+25+32</f>
        <v>267</v>
      </c>
    </row>
    <row r="23" spans="1:7" x14ac:dyDescent="0.3">
      <c r="A23" s="1">
        <v>45463</v>
      </c>
      <c r="B23">
        <f>100+200+25</f>
        <v>325</v>
      </c>
    </row>
    <row r="24" spans="1:7" x14ac:dyDescent="0.3">
      <c r="A24" s="1">
        <v>45464</v>
      </c>
      <c r="B24">
        <f>23+60+40+50+70+14+7</f>
        <v>264</v>
      </c>
    </row>
    <row r="25" spans="1:7" x14ac:dyDescent="0.3">
      <c r="A25" s="1">
        <v>45465</v>
      </c>
      <c r="B25">
        <f>20</f>
        <v>20</v>
      </c>
    </row>
    <row r="26" spans="1:7" x14ac:dyDescent="0.3">
      <c r="A26" s="1">
        <v>45466</v>
      </c>
    </row>
    <row r="27" spans="1:7" x14ac:dyDescent="0.3">
      <c r="A27" s="1">
        <v>45467</v>
      </c>
      <c r="B27">
        <f>38+75+57+28+27+32</f>
        <v>257</v>
      </c>
      <c r="F27">
        <f>SUM(B27:B32)</f>
        <v>1056</v>
      </c>
      <c r="G27">
        <f>F27/60</f>
        <v>17.600000000000001</v>
      </c>
    </row>
    <row r="28" spans="1:7" x14ac:dyDescent="0.3">
      <c r="A28" s="1">
        <v>45468</v>
      </c>
      <c r="B28">
        <f>45+205+17</f>
        <v>267</v>
      </c>
    </row>
    <row r="29" spans="1:7" x14ac:dyDescent="0.3">
      <c r="A29" s="1">
        <v>45469</v>
      </c>
      <c r="B29">
        <f>55+45+25+45</f>
        <v>170</v>
      </c>
    </row>
    <row r="30" spans="1:7" x14ac:dyDescent="0.3">
      <c r="A30" s="1">
        <v>45470</v>
      </c>
      <c r="B30">
        <f>82+10</f>
        <v>92</v>
      </c>
    </row>
    <row r="31" spans="1:7" x14ac:dyDescent="0.3">
      <c r="A31" s="1">
        <v>45471</v>
      </c>
      <c r="B31">
        <f>50+45+60+23+92</f>
        <v>270</v>
      </c>
    </row>
    <row r="32" spans="1:7" x14ac:dyDescent="0.3">
      <c r="A32" s="1">
        <v>45472</v>
      </c>
    </row>
    <row r="33" spans="1:7" x14ac:dyDescent="0.3">
      <c r="A33" s="1">
        <v>45473</v>
      </c>
    </row>
    <row r="34" spans="1:7" x14ac:dyDescent="0.3">
      <c r="A34" s="1">
        <v>45474</v>
      </c>
      <c r="B34">
        <f>140+23</f>
        <v>163</v>
      </c>
      <c r="F34">
        <f>SUM(B34:B39)</f>
        <v>943</v>
      </c>
      <c r="G34">
        <f>F34/60</f>
        <v>15.716666666666667</v>
      </c>
    </row>
    <row r="35" spans="1:7" x14ac:dyDescent="0.3">
      <c r="A35" s="1">
        <v>45475</v>
      </c>
      <c r="B35">
        <f>145+90</f>
        <v>235</v>
      </c>
    </row>
    <row r="36" spans="1:7" x14ac:dyDescent="0.3">
      <c r="A36" s="1">
        <v>45476</v>
      </c>
      <c r="B36">
        <f>25+60+100+15</f>
        <v>200</v>
      </c>
    </row>
    <row r="37" spans="1:7" x14ac:dyDescent="0.3">
      <c r="A37" s="1">
        <v>45477</v>
      </c>
      <c r="B37">
        <v>45</v>
      </c>
    </row>
    <row r="38" spans="1:7" x14ac:dyDescent="0.3">
      <c r="A38" s="1">
        <v>45478</v>
      </c>
      <c r="B38">
        <f>75+60+54+45+31</f>
        <v>265</v>
      </c>
    </row>
    <row r="39" spans="1:7" x14ac:dyDescent="0.3">
      <c r="A39" s="1">
        <v>45479</v>
      </c>
      <c r="B39">
        <v>35</v>
      </c>
    </row>
    <row r="40" spans="1:7" x14ac:dyDescent="0.3">
      <c r="A40" s="1">
        <v>45480</v>
      </c>
    </row>
    <row r="41" spans="1:7" x14ac:dyDescent="0.3">
      <c r="A41" s="1">
        <v>45481</v>
      </c>
      <c r="B41">
        <f>15+20+20+10+25+95</f>
        <v>185</v>
      </c>
      <c r="F41">
        <f>SUM(B41:B46)</f>
        <v>1046</v>
      </c>
      <c r="G41">
        <f>F41/60</f>
        <v>17.433333333333334</v>
      </c>
    </row>
    <row r="42" spans="1:7" x14ac:dyDescent="0.3">
      <c r="A42" s="1">
        <v>45482</v>
      </c>
      <c r="B42">
        <f>88+50+60+35+27</f>
        <v>260</v>
      </c>
    </row>
    <row r="43" spans="1:7" x14ac:dyDescent="0.3">
      <c r="A43" s="1">
        <v>45483</v>
      </c>
      <c r="B43">
        <f>20+40+65+24</f>
        <v>149</v>
      </c>
    </row>
    <row r="44" spans="1:7" x14ac:dyDescent="0.3">
      <c r="A44" s="1">
        <v>45484</v>
      </c>
      <c r="B44">
        <f>65+82+25</f>
        <v>172</v>
      </c>
    </row>
    <row r="45" spans="1:7" x14ac:dyDescent="0.3">
      <c r="A45" s="1">
        <v>45485</v>
      </c>
      <c r="B45">
        <f>45+50+185</f>
        <v>280</v>
      </c>
    </row>
    <row r="46" spans="1:7" x14ac:dyDescent="0.3">
      <c r="A46" s="1">
        <v>45486</v>
      </c>
    </row>
    <row r="47" spans="1:7" x14ac:dyDescent="0.3">
      <c r="A47" s="1">
        <v>45487</v>
      </c>
    </row>
    <row r="48" spans="1:7" x14ac:dyDescent="0.3">
      <c r="A48" s="1">
        <v>45488</v>
      </c>
      <c r="B48">
        <f>25+6+65+10+50</f>
        <v>156</v>
      </c>
      <c r="F48">
        <f>SUM(B48:B53)</f>
        <v>1266</v>
      </c>
      <c r="G48">
        <f>F48/60</f>
        <v>21.1</v>
      </c>
    </row>
    <row r="49" spans="1:2" x14ac:dyDescent="0.3">
      <c r="A49" s="1">
        <v>45489</v>
      </c>
      <c r="B49">
        <f>47+8+160+25+10</f>
        <v>250</v>
      </c>
    </row>
    <row r="50" spans="1:2" x14ac:dyDescent="0.3">
      <c r="A50" s="1">
        <v>45490</v>
      </c>
      <c r="B50">
        <f>85+25+55+30+77</f>
        <v>272</v>
      </c>
    </row>
    <row r="51" spans="1:2" x14ac:dyDescent="0.3">
      <c r="A51" s="1">
        <v>45491</v>
      </c>
      <c r="B51">
        <f>70+57+40+53+27</f>
        <v>247</v>
      </c>
    </row>
    <row r="52" spans="1:2" x14ac:dyDescent="0.3">
      <c r="A52" s="1">
        <v>45492</v>
      </c>
      <c r="B52">
        <f>100+85+61+10</f>
        <v>256</v>
      </c>
    </row>
    <row r="53" spans="1:2" x14ac:dyDescent="0.3">
      <c r="A53" s="1">
        <v>45493</v>
      </c>
      <c r="B53">
        <f>85</f>
        <v>85</v>
      </c>
    </row>
    <row r="54" spans="1:2" x14ac:dyDescent="0.3">
      <c r="A54" s="1">
        <v>45494</v>
      </c>
    </row>
    <row r="55" spans="1:2" x14ac:dyDescent="0.3">
      <c r="A55" s="1">
        <v>45495</v>
      </c>
      <c r="B55">
        <v>120</v>
      </c>
    </row>
    <row r="56" spans="1:2" x14ac:dyDescent="0.3">
      <c r="A56" s="1">
        <v>45496</v>
      </c>
    </row>
    <row r="57" spans="1:2" x14ac:dyDescent="0.3">
      <c r="A57" s="1">
        <v>45497</v>
      </c>
      <c r="B57">
        <f>30</f>
        <v>30</v>
      </c>
    </row>
    <row r="58" spans="1:2" x14ac:dyDescent="0.3">
      <c r="A58" s="1">
        <v>45498</v>
      </c>
    </row>
    <row r="59" spans="1:2" x14ac:dyDescent="0.3">
      <c r="A59" s="1">
        <v>45499</v>
      </c>
    </row>
    <row r="60" spans="1:2" x14ac:dyDescent="0.3">
      <c r="A60" s="1">
        <v>45500</v>
      </c>
    </row>
    <row r="61" spans="1:2" x14ac:dyDescent="0.3">
      <c r="A61" s="1">
        <v>45501</v>
      </c>
    </row>
    <row r="62" spans="1:2" x14ac:dyDescent="0.3">
      <c r="A62" s="1">
        <v>45502</v>
      </c>
    </row>
    <row r="63" spans="1:2" x14ac:dyDescent="0.3">
      <c r="A63" s="1">
        <v>45503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EEC9-6459-482D-BA08-B4DEA918BFF7}">
  <dimension ref="A1:D7"/>
  <sheetViews>
    <sheetView tabSelected="1" workbookViewId="0">
      <selection activeCell="G23" sqref="G23"/>
    </sheetView>
  </sheetViews>
  <sheetFormatPr defaultRowHeight="14.4" x14ac:dyDescent="0.3"/>
  <cols>
    <col min="1" max="1" width="27.21875" bestFit="1" customWidth="1"/>
    <col min="2" max="2" width="11" bestFit="1" customWidth="1"/>
    <col min="4" max="4" width="15.6640625" bestFit="1" customWidth="1"/>
  </cols>
  <sheetData>
    <row r="1" spans="1:4" x14ac:dyDescent="0.3">
      <c r="A1" t="s">
        <v>5</v>
      </c>
    </row>
    <row r="2" spans="1:4" x14ac:dyDescent="0.3">
      <c r="A2" t="s">
        <v>6</v>
      </c>
      <c r="B2" t="s">
        <v>7</v>
      </c>
      <c r="C2" t="s">
        <v>8</v>
      </c>
      <c r="D2" t="s">
        <v>18</v>
      </c>
    </row>
    <row r="3" spans="1:4" x14ac:dyDescent="0.3">
      <c r="A3" t="s">
        <v>15</v>
      </c>
      <c r="B3" t="s">
        <v>9</v>
      </c>
    </row>
    <row r="4" spans="1:4" x14ac:dyDescent="0.3">
      <c r="A4" t="s">
        <v>14</v>
      </c>
      <c r="B4" t="s">
        <v>10</v>
      </c>
    </row>
    <row r="5" spans="1:4" x14ac:dyDescent="0.3">
      <c r="B5" t="s">
        <v>11</v>
      </c>
    </row>
    <row r="6" spans="1:4" x14ac:dyDescent="0.3">
      <c r="A6" t="s">
        <v>16</v>
      </c>
      <c r="B6" t="s">
        <v>12</v>
      </c>
      <c r="D6" t="s">
        <v>19</v>
      </c>
    </row>
    <row r="7" spans="1:4" x14ac:dyDescent="0.3">
      <c r="A7" t="s">
        <v>17</v>
      </c>
      <c r="B7" t="s">
        <v>13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Elena</dc:creator>
  <cp:lastModifiedBy>West, Elena</cp:lastModifiedBy>
  <dcterms:created xsi:type="dcterms:W3CDTF">2024-06-08T17:24:42Z</dcterms:created>
  <dcterms:modified xsi:type="dcterms:W3CDTF">2024-07-27T02:56:17Z</dcterms:modified>
</cp:coreProperties>
</file>