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esktop/CE3354F24/"/>
    </mc:Choice>
  </mc:AlternateContent>
  <xr:revisionPtr revIDLastSave="0" documentId="13_ncr:1_{7BD4CABA-ECFD-854F-BB3A-AC604E8C816F}" xr6:coauthVersionLast="47" xr6:coauthVersionMax="47" xr10:uidLastSave="{00000000-0000-0000-0000-000000000000}"/>
  <bookViews>
    <workbookView xWindow="4020" yWindow="2420" windowWidth="25600" windowHeight="16680" tabRatio="500" xr2:uid="{00000000-000D-0000-FFFF-FFFF00000000}"/>
  </bookViews>
  <sheets>
    <sheet name="AshCreek@HighlandRoa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M104" i="1"/>
  <c r="N104" i="1" s="1"/>
  <c r="O10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F5" i="1"/>
  <c r="F3" i="1"/>
  <c r="F4" i="1" s="1"/>
  <c r="G4" i="1" s="1"/>
  <c r="I4" i="1" s="1"/>
  <c r="J4" i="1" s="1"/>
  <c r="G3" i="1"/>
  <c r="I3" i="1" s="1"/>
  <c r="J3" i="1" s="1"/>
  <c r="G2" i="1"/>
  <c r="I2" i="1" s="1"/>
  <c r="J2" i="1" s="1"/>
  <c r="M2" i="1" s="1"/>
  <c r="N2" i="1" s="1"/>
  <c r="O2" i="1" s="1"/>
  <c r="P3" i="1" s="1"/>
  <c r="G5" i="1" l="1"/>
  <c r="I5" i="1" s="1"/>
  <c r="J5" i="1" s="1"/>
  <c r="F6" i="1"/>
  <c r="G6" i="1" l="1"/>
  <c r="I6" i="1" s="1"/>
  <c r="J6" i="1" s="1"/>
  <c r="F7" i="1"/>
  <c r="F8" i="1" l="1"/>
  <c r="G7" i="1"/>
  <c r="I7" i="1" s="1"/>
  <c r="J7" i="1" s="1"/>
  <c r="M6" i="1"/>
  <c r="N6" i="1" s="1"/>
  <c r="O6" i="1" s="1"/>
  <c r="K3" i="1"/>
  <c r="M3" i="1" s="1"/>
  <c r="N3" i="1" s="1"/>
  <c r="O3" i="1" s="1"/>
  <c r="P4" i="1" s="1"/>
  <c r="K4" i="1" l="1"/>
  <c r="G8" i="1"/>
  <c r="I8" i="1" s="1"/>
  <c r="J8" i="1" s="1"/>
  <c r="F9" i="1"/>
  <c r="G9" i="1" l="1"/>
  <c r="I9" i="1" s="1"/>
  <c r="J9" i="1" s="1"/>
  <c r="F10" i="1"/>
  <c r="M4" i="1"/>
  <c r="N4" i="1" s="1"/>
  <c r="O4" i="1" s="1"/>
  <c r="P5" i="1" s="1"/>
  <c r="K5" i="1"/>
  <c r="M5" i="1" s="1"/>
  <c r="N5" i="1" s="1"/>
  <c r="O5" i="1" s="1"/>
  <c r="M8" i="1"/>
  <c r="N8" i="1" s="1"/>
  <c r="O8" i="1" s="1"/>
  <c r="K7" i="1"/>
  <c r="M7" i="1" s="1"/>
  <c r="N7" i="1" s="1"/>
  <c r="O7" i="1" s="1"/>
  <c r="P6" i="1" l="1"/>
  <c r="P7" i="1" s="1"/>
  <c r="P8" i="1" s="1"/>
  <c r="P9" i="1" s="1"/>
  <c r="G10" i="1"/>
  <c r="I10" i="1" s="1"/>
  <c r="J10" i="1" s="1"/>
  <c r="F11" i="1"/>
  <c r="M10" i="1" l="1"/>
  <c r="N10" i="1" s="1"/>
  <c r="O10" i="1" s="1"/>
  <c r="K9" i="1"/>
  <c r="M9" i="1" s="1"/>
  <c r="N9" i="1" s="1"/>
  <c r="O9" i="1" s="1"/>
  <c r="F12" i="1"/>
  <c r="G11" i="1"/>
  <c r="I11" i="1" s="1"/>
  <c r="J11" i="1" s="1"/>
  <c r="P10" i="1"/>
  <c r="P11" i="1" s="1"/>
  <c r="M11" i="1" l="1"/>
  <c r="N11" i="1" s="1"/>
  <c r="O11" i="1" s="1"/>
  <c r="G12" i="1"/>
  <c r="I12" i="1" s="1"/>
  <c r="J12" i="1" s="1"/>
  <c r="F13" i="1"/>
  <c r="P12" i="1"/>
  <c r="G13" i="1" l="1"/>
  <c r="I13" i="1" s="1"/>
  <c r="J13" i="1" s="1"/>
  <c r="F14" i="1"/>
  <c r="G14" i="1" l="1"/>
  <c r="I14" i="1" s="1"/>
  <c r="J14" i="1" s="1"/>
  <c r="M14" i="1" s="1"/>
  <c r="N14" i="1" s="1"/>
  <c r="O14" i="1" s="1"/>
  <c r="F15" i="1"/>
  <c r="M13" i="1"/>
  <c r="N13" i="1" s="1"/>
  <c r="O13" i="1" s="1"/>
  <c r="K12" i="1"/>
  <c r="M12" i="1" s="1"/>
  <c r="N12" i="1" s="1"/>
  <c r="O12" i="1" s="1"/>
  <c r="P13" i="1" s="1"/>
  <c r="P14" i="1" s="1"/>
  <c r="P15" i="1" l="1"/>
  <c r="F16" i="1"/>
  <c r="G15" i="1"/>
  <c r="I15" i="1" s="1"/>
  <c r="J15" i="1" s="1"/>
  <c r="M15" i="1" s="1"/>
  <c r="N15" i="1" s="1"/>
  <c r="O15" i="1" s="1"/>
  <c r="G16" i="1" l="1"/>
  <c r="I16" i="1" s="1"/>
  <c r="J16" i="1" s="1"/>
  <c r="M16" i="1" s="1"/>
  <c r="N16" i="1" s="1"/>
  <c r="O16" i="1" s="1"/>
  <c r="F17" i="1"/>
  <c r="P16" i="1"/>
  <c r="P17" i="1" l="1"/>
  <c r="G17" i="1"/>
  <c r="I17" i="1" s="1"/>
  <c r="J17" i="1" s="1"/>
  <c r="M17" i="1" s="1"/>
  <c r="N17" i="1" s="1"/>
  <c r="O17" i="1" s="1"/>
  <c r="F18" i="1"/>
  <c r="G18" i="1" l="1"/>
  <c r="I18" i="1" s="1"/>
  <c r="J18" i="1" s="1"/>
  <c r="M18" i="1" s="1"/>
  <c r="N18" i="1" s="1"/>
  <c r="O18" i="1" s="1"/>
  <c r="F19" i="1"/>
  <c r="P18" i="1"/>
  <c r="P19" i="1" l="1"/>
  <c r="F20" i="1"/>
  <c r="G19" i="1"/>
  <c r="I19" i="1" s="1"/>
  <c r="J19" i="1" s="1"/>
  <c r="M19" i="1" l="1"/>
  <c r="N19" i="1" s="1"/>
  <c r="O19" i="1" s="1"/>
  <c r="G20" i="1"/>
  <c r="I20" i="1" s="1"/>
  <c r="J20" i="1" s="1"/>
  <c r="F21" i="1"/>
  <c r="P20" i="1"/>
  <c r="G21" i="1" l="1"/>
  <c r="I21" i="1" s="1"/>
  <c r="J21" i="1" s="1"/>
  <c r="F22" i="1"/>
  <c r="G22" i="1" l="1"/>
  <c r="I22" i="1" s="1"/>
  <c r="J22" i="1" s="1"/>
  <c r="M22" i="1" s="1"/>
  <c r="N22" i="1" s="1"/>
  <c r="O22" i="1" s="1"/>
  <c r="F23" i="1"/>
  <c r="M21" i="1"/>
  <c r="N21" i="1" s="1"/>
  <c r="O21" i="1" s="1"/>
  <c r="K20" i="1"/>
  <c r="M20" i="1" s="1"/>
  <c r="N20" i="1" s="1"/>
  <c r="O20" i="1" s="1"/>
  <c r="P21" i="1" s="1"/>
  <c r="P22" i="1" s="1"/>
  <c r="P23" i="1" l="1"/>
  <c r="F24" i="1"/>
  <c r="G23" i="1"/>
  <c r="I23" i="1" s="1"/>
  <c r="J23" i="1" s="1"/>
  <c r="G24" i="1" l="1"/>
  <c r="I24" i="1" s="1"/>
  <c r="J24" i="1" s="1"/>
  <c r="F25" i="1"/>
  <c r="G25" i="1" l="1"/>
  <c r="I25" i="1" s="1"/>
  <c r="J25" i="1" s="1"/>
  <c r="F26" i="1"/>
  <c r="G26" i="1" l="1"/>
  <c r="I26" i="1" s="1"/>
  <c r="J26" i="1" s="1"/>
  <c r="F27" i="1"/>
  <c r="F28" i="1" l="1"/>
  <c r="G27" i="1"/>
  <c r="I27" i="1" s="1"/>
  <c r="J27" i="1" s="1"/>
  <c r="M27" i="1" s="1"/>
  <c r="N27" i="1" s="1"/>
  <c r="O27" i="1" s="1"/>
  <c r="M26" i="1"/>
  <c r="N26" i="1" s="1"/>
  <c r="O26" i="1" s="1"/>
  <c r="K23" i="1"/>
  <c r="M23" i="1" s="1"/>
  <c r="N23" i="1" s="1"/>
  <c r="O23" i="1" s="1"/>
  <c r="P24" i="1" s="1"/>
  <c r="K24" i="1" l="1"/>
  <c r="G28" i="1"/>
  <c r="I28" i="1" s="1"/>
  <c r="J28" i="1" s="1"/>
  <c r="M28" i="1" s="1"/>
  <c r="N28" i="1" s="1"/>
  <c r="O28" i="1" s="1"/>
  <c r="F29" i="1"/>
  <c r="G29" i="1" l="1"/>
  <c r="I29" i="1" s="1"/>
  <c r="J29" i="1" s="1"/>
  <c r="F30" i="1"/>
  <c r="M24" i="1"/>
  <c r="N24" i="1" s="1"/>
  <c r="O24" i="1" s="1"/>
  <c r="P25" i="1" s="1"/>
  <c r="K25" i="1"/>
  <c r="M25" i="1" s="1"/>
  <c r="N25" i="1" s="1"/>
  <c r="O25" i="1" s="1"/>
  <c r="P26" i="1" l="1"/>
  <c r="P27" i="1" s="1"/>
  <c r="P28" i="1" s="1"/>
  <c r="P29" i="1" s="1"/>
  <c r="G30" i="1"/>
  <c r="I30" i="1" s="1"/>
  <c r="J30" i="1" s="1"/>
  <c r="F31" i="1"/>
  <c r="F32" i="1" l="1"/>
  <c r="G31" i="1"/>
  <c r="I31" i="1" s="1"/>
  <c r="J31" i="1" s="1"/>
  <c r="G32" i="1" l="1"/>
  <c r="I32" i="1" s="1"/>
  <c r="J32" i="1" s="1"/>
  <c r="F33" i="1"/>
  <c r="G33" i="1" l="1"/>
  <c r="I33" i="1" s="1"/>
  <c r="J33" i="1" s="1"/>
  <c r="F34" i="1"/>
  <c r="F35" i="1" l="1"/>
  <c r="G34" i="1"/>
  <c r="I34" i="1" s="1"/>
  <c r="J34" i="1" s="1"/>
  <c r="M34" i="1" l="1"/>
  <c r="N34" i="1" s="1"/>
  <c r="O34" i="1" s="1"/>
  <c r="K29" i="1"/>
  <c r="M29" i="1" s="1"/>
  <c r="N29" i="1" s="1"/>
  <c r="O29" i="1" s="1"/>
  <c r="P30" i="1" s="1"/>
  <c r="F36" i="1"/>
  <c r="G35" i="1"/>
  <c r="I35" i="1" s="1"/>
  <c r="J35" i="1" s="1"/>
  <c r="G36" i="1" l="1"/>
  <c r="I36" i="1" s="1"/>
  <c r="J36" i="1" s="1"/>
  <c r="F37" i="1"/>
  <c r="K30" i="1"/>
  <c r="M30" i="1" l="1"/>
  <c r="N30" i="1" s="1"/>
  <c r="O30" i="1" s="1"/>
  <c r="P31" i="1" s="1"/>
  <c r="K31" i="1"/>
  <c r="G37" i="1"/>
  <c r="I37" i="1" s="1"/>
  <c r="J37" i="1" s="1"/>
  <c r="M37" i="1" s="1"/>
  <c r="N37" i="1" s="1"/>
  <c r="O37" i="1" s="1"/>
  <c r="F38" i="1"/>
  <c r="M36" i="1"/>
  <c r="N36" i="1" s="1"/>
  <c r="O36" i="1" s="1"/>
  <c r="K35" i="1"/>
  <c r="M35" i="1" s="1"/>
  <c r="N35" i="1" s="1"/>
  <c r="O35" i="1" s="1"/>
  <c r="F39" i="1" l="1"/>
  <c r="G38" i="1"/>
  <c r="I38" i="1" s="1"/>
  <c r="J38" i="1" s="1"/>
  <c r="M38" i="1" s="1"/>
  <c r="N38" i="1" s="1"/>
  <c r="O38" i="1" s="1"/>
  <c r="M31" i="1"/>
  <c r="N31" i="1" s="1"/>
  <c r="O31" i="1" s="1"/>
  <c r="K32" i="1"/>
  <c r="P32" i="1"/>
  <c r="M32" i="1" l="1"/>
  <c r="N32" i="1" s="1"/>
  <c r="O32" i="1" s="1"/>
  <c r="K33" i="1"/>
  <c r="M33" i="1" s="1"/>
  <c r="N33" i="1" s="1"/>
  <c r="O33" i="1" s="1"/>
  <c r="P33" i="1"/>
  <c r="P34" i="1" s="1"/>
  <c r="P35" i="1" s="1"/>
  <c r="P36" i="1" s="1"/>
  <c r="P37" i="1" s="1"/>
  <c r="P38" i="1" s="1"/>
  <c r="P39" i="1" s="1"/>
  <c r="F40" i="1"/>
  <c r="G39" i="1"/>
  <c r="I39" i="1" s="1"/>
  <c r="J39" i="1" s="1"/>
  <c r="M39" i="1" s="1"/>
  <c r="N39" i="1" s="1"/>
  <c r="O39" i="1" s="1"/>
  <c r="P40" i="1" l="1"/>
  <c r="G40" i="1"/>
  <c r="I40" i="1" s="1"/>
  <c r="J40" i="1" s="1"/>
  <c r="M40" i="1" s="1"/>
  <c r="N40" i="1" s="1"/>
  <c r="O40" i="1" s="1"/>
  <c r="F41" i="1"/>
  <c r="G41" i="1" l="1"/>
  <c r="I41" i="1" s="1"/>
  <c r="J41" i="1" s="1"/>
  <c r="M41" i="1" s="1"/>
  <c r="N41" i="1" s="1"/>
  <c r="O41" i="1" s="1"/>
  <c r="F42" i="1"/>
  <c r="P41" i="1"/>
  <c r="P42" i="1" l="1"/>
  <c r="F43" i="1"/>
  <c r="G42" i="1"/>
  <c r="I42" i="1" s="1"/>
  <c r="J42" i="1" s="1"/>
  <c r="M42" i="1" s="1"/>
  <c r="N42" i="1" s="1"/>
  <c r="O42" i="1" s="1"/>
  <c r="F44" i="1" l="1"/>
  <c r="G43" i="1"/>
  <c r="I43" i="1" s="1"/>
  <c r="J43" i="1" s="1"/>
  <c r="M43" i="1" s="1"/>
  <c r="N43" i="1" s="1"/>
  <c r="O43" i="1" s="1"/>
  <c r="P43" i="1"/>
  <c r="P44" i="1" l="1"/>
  <c r="G44" i="1"/>
  <c r="I44" i="1" s="1"/>
  <c r="J44" i="1" s="1"/>
  <c r="M44" i="1" s="1"/>
  <c r="N44" i="1" s="1"/>
  <c r="O44" i="1" s="1"/>
  <c r="F45" i="1"/>
  <c r="G45" i="1" l="1"/>
  <c r="I45" i="1" s="1"/>
  <c r="J45" i="1" s="1"/>
  <c r="M45" i="1" s="1"/>
  <c r="N45" i="1" s="1"/>
  <c r="O45" i="1" s="1"/>
  <c r="F46" i="1"/>
  <c r="P45" i="1"/>
  <c r="P46" i="1" l="1"/>
  <c r="F47" i="1"/>
  <c r="G46" i="1"/>
  <c r="I46" i="1" s="1"/>
  <c r="J46" i="1" s="1"/>
  <c r="M46" i="1" s="1"/>
  <c r="N46" i="1" s="1"/>
  <c r="O46" i="1" s="1"/>
  <c r="F48" i="1" l="1"/>
  <c r="G47" i="1"/>
  <c r="I47" i="1" s="1"/>
  <c r="J47" i="1" s="1"/>
  <c r="M47" i="1" s="1"/>
  <c r="N47" i="1" s="1"/>
  <c r="O47" i="1" s="1"/>
  <c r="P47" i="1"/>
  <c r="P48" i="1" l="1"/>
  <c r="G48" i="1"/>
  <c r="I48" i="1" s="1"/>
  <c r="J48" i="1" s="1"/>
  <c r="F49" i="1"/>
  <c r="G49" i="1" l="1"/>
  <c r="I49" i="1" s="1"/>
  <c r="J49" i="1" s="1"/>
  <c r="F50" i="1"/>
  <c r="M48" i="1"/>
  <c r="N48" i="1" s="1"/>
  <c r="O48" i="1" s="1"/>
  <c r="P49" i="1"/>
  <c r="F51" i="1" l="1"/>
  <c r="G50" i="1"/>
  <c r="I50" i="1" s="1"/>
  <c r="J50" i="1" s="1"/>
  <c r="M50" i="1" l="1"/>
  <c r="N50" i="1" s="1"/>
  <c r="O50" i="1" s="1"/>
  <c r="K49" i="1"/>
  <c r="M49" i="1" s="1"/>
  <c r="N49" i="1" s="1"/>
  <c r="O49" i="1" s="1"/>
  <c r="P50" i="1" s="1"/>
  <c r="P51" i="1" s="1"/>
  <c r="F52" i="1"/>
  <c r="G51" i="1"/>
  <c r="I51" i="1" s="1"/>
  <c r="J51" i="1" s="1"/>
  <c r="G52" i="1" l="1"/>
  <c r="I52" i="1" s="1"/>
  <c r="J52" i="1" s="1"/>
  <c r="F53" i="1"/>
  <c r="G53" i="1" l="1"/>
  <c r="I53" i="1" s="1"/>
  <c r="J53" i="1" s="1"/>
  <c r="F54" i="1"/>
  <c r="F55" i="1" l="1"/>
  <c r="G54" i="1"/>
  <c r="I54" i="1" s="1"/>
  <c r="J54" i="1" s="1"/>
  <c r="F56" i="1" l="1"/>
  <c r="G55" i="1"/>
  <c r="I55" i="1" s="1"/>
  <c r="J55" i="1" s="1"/>
  <c r="G56" i="1" l="1"/>
  <c r="I56" i="1" s="1"/>
  <c r="J56" i="1" s="1"/>
  <c r="F57" i="1"/>
  <c r="G57" i="1" l="1"/>
  <c r="I57" i="1" s="1"/>
  <c r="J57" i="1" s="1"/>
  <c r="F58" i="1"/>
  <c r="F59" i="1" l="1"/>
  <c r="G58" i="1"/>
  <c r="I58" i="1" s="1"/>
  <c r="J58" i="1" s="1"/>
  <c r="K51" i="1" l="1"/>
  <c r="M51" i="1" s="1"/>
  <c r="N51" i="1" s="1"/>
  <c r="O51" i="1" s="1"/>
  <c r="P52" i="1" s="1"/>
  <c r="K52" i="1"/>
  <c r="M52" i="1" s="1"/>
  <c r="N52" i="1" s="1"/>
  <c r="O52" i="1" s="1"/>
  <c r="M58" i="1"/>
  <c r="N58" i="1" s="1"/>
  <c r="O58" i="1" s="1"/>
  <c r="K53" i="1"/>
  <c r="M53" i="1" s="1"/>
  <c r="N53" i="1" s="1"/>
  <c r="O53" i="1" s="1"/>
  <c r="F60" i="1"/>
  <c r="G59" i="1"/>
  <c r="I59" i="1" s="1"/>
  <c r="J59" i="1" s="1"/>
  <c r="K54" i="1" l="1"/>
  <c r="P53" i="1"/>
  <c r="P54" i="1" s="1"/>
  <c r="G60" i="1"/>
  <c r="I60" i="1" s="1"/>
  <c r="J60" i="1" s="1"/>
  <c r="F61" i="1"/>
  <c r="G61" i="1" l="1"/>
  <c r="I61" i="1" s="1"/>
  <c r="J61" i="1" s="1"/>
  <c r="F62" i="1"/>
  <c r="M54" i="1"/>
  <c r="N54" i="1" s="1"/>
  <c r="O54" i="1" s="1"/>
  <c r="P55" i="1" s="1"/>
  <c r="K55" i="1"/>
  <c r="M55" i="1" l="1"/>
  <c r="N55" i="1" s="1"/>
  <c r="O55" i="1" s="1"/>
  <c r="P56" i="1" s="1"/>
  <c r="K56" i="1"/>
  <c r="F63" i="1"/>
  <c r="G62" i="1"/>
  <c r="I62" i="1" s="1"/>
  <c r="J62" i="1" s="1"/>
  <c r="M56" i="1" l="1"/>
  <c r="N56" i="1" s="1"/>
  <c r="O56" i="1" s="1"/>
  <c r="P57" i="1" s="1"/>
  <c r="P58" i="1" s="1"/>
  <c r="P59" i="1" s="1"/>
  <c r="K57" i="1"/>
  <c r="M57" i="1" s="1"/>
  <c r="N57" i="1" s="1"/>
  <c r="O57" i="1" s="1"/>
  <c r="F64" i="1"/>
  <c r="G63" i="1"/>
  <c r="I63" i="1" s="1"/>
  <c r="J63" i="1" s="1"/>
  <c r="G64" i="1" l="1"/>
  <c r="I64" i="1" s="1"/>
  <c r="J64" i="1" s="1"/>
  <c r="F65" i="1"/>
  <c r="G65" i="1" l="1"/>
  <c r="I65" i="1" s="1"/>
  <c r="J65" i="1" s="1"/>
  <c r="F66" i="1"/>
  <c r="F67" i="1" l="1"/>
  <c r="G66" i="1"/>
  <c r="I66" i="1" s="1"/>
  <c r="J66" i="1" s="1"/>
  <c r="F68" i="1" l="1"/>
  <c r="G67" i="1"/>
  <c r="I67" i="1" s="1"/>
  <c r="J67" i="1" s="1"/>
  <c r="G68" i="1" l="1"/>
  <c r="I68" i="1" s="1"/>
  <c r="J68" i="1" s="1"/>
  <c r="F69" i="1"/>
  <c r="G69" i="1" l="1"/>
  <c r="I69" i="1" s="1"/>
  <c r="J69" i="1" s="1"/>
  <c r="F70" i="1"/>
  <c r="F71" i="1" l="1"/>
  <c r="G70" i="1"/>
  <c r="I70" i="1" s="1"/>
  <c r="J70" i="1" s="1"/>
  <c r="F72" i="1" l="1"/>
  <c r="G71" i="1"/>
  <c r="I71" i="1" s="1"/>
  <c r="J71" i="1" s="1"/>
  <c r="G72" i="1" l="1"/>
  <c r="I72" i="1" s="1"/>
  <c r="J72" i="1" s="1"/>
  <c r="F73" i="1"/>
  <c r="G73" i="1" l="1"/>
  <c r="I73" i="1" s="1"/>
  <c r="J73" i="1" s="1"/>
  <c r="F74" i="1"/>
  <c r="G74" i="1" l="1"/>
  <c r="I74" i="1" s="1"/>
  <c r="J74" i="1" s="1"/>
  <c r="F75" i="1"/>
  <c r="F76" i="1" l="1"/>
  <c r="G75" i="1"/>
  <c r="I75" i="1" s="1"/>
  <c r="J75" i="1" s="1"/>
  <c r="M74" i="1"/>
  <c r="N74" i="1" s="1"/>
  <c r="O74" i="1" s="1"/>
  <c r="K59" i="1"/>
  <c r="M59" i="1" s="1"/>
  <c r="N59" i="1" s="1"/>
  <c r="O59" i="1" s="1"/>
  <c r="P60" i="1" s="1"/>
  <c r="K60" i="1" l="1"/>
  <c r="G76" i="1"/>
  <c r="I76" i="1" s="1"/>
  <c r="J76" i="1" s="1"/>
  <c r="F77" i="1"/>
  <c r="G77" i="1" l="1"/>
  <c r="I77" i="1" s="1"/>
  <c r="J77" i="1" s="1"/>
  <c r="F78" i="1"/>
  <c r="M60" i="1"/>
  <c r="N60" i="1" s="1"/>
  <c r="O60" i="1" s="1"/>
  <c r="P61" i="1" s="1"/>
  <c r="K61" i="1"/>
  <c r="M61" i="1" l="1"/>
  <c r="N61" i="1" s="1"/>
  <c r="O61" i="1" s="1"/>
  <c r="K62" i="1"/>
  <c r="P62" i="1"/>
  <c r="G78" i="1"/>
  <c r="I78" i="1" s="1"/>
  <c r="J78" i="1" s="1"/>
  <c r="F79" i="1"/>
  <c r="F80" i="1" l="1"/>
  <c r="G79" i="1"/>
  <c r="I79" i="1" s="1"/>
  <c r="J79" i="1" s="1"/>
  <c r="M62" i="1"/>
  <c r="N62" i="1" s="1"/>
  <c r="O62" i="1" s="1"/>
  <c r="P63" i="1" s="1"/>
  <c r="K63" i="1"/>
  <c r="M63" i="1" l="1"/>
  <c r="N63" i="1" s="1"/>
  <c r="O63" i="1" s="1"/>
  <c r="P64" i="1" s="1"/>
  <c r="K64" i="1"/>
  <c r="G80" i="1"/>
  <c r="I80" i="1" s="1"/>
  <c r="J80" i="1" s="1"/>
  <c r="F81" i="1"/>
  <c r="G81" i="1" l="1"/>
  <c r="I81" i="1" s="1"/>
  <c r="J81" i="1" s="1"/>
  <c r="F82" i="1"/>
  <c r="M64" i="1"/>
  <c r="N64" i="1" s="1"/>
  <c r="O64" i="1" s="1"/>
  <c r="P65" i="1" s="1"/>
  <c r="K65" i="1"/>
  <c r="M65" i="1" l="1"/>
  <c r="N65" i="1" s="1"/>
  <c r="O65" i="1" s="1"/>
  <c r="P66" i="1" s="1"/>
  <c r="K66" i="1"/>
  <c r="F83" i="1"/>
  <c r="G82" i="1"/>
  <c r="I82" i="1" s="1"/>
  <c r="J82" i="1" s="1"/>
  <c r="M82" i="1" l="1"/>
  <c r="N82" i="1" s="1"/>
  <c r="O82" i="1" s="1"/>
  <c r="K76" i="1"/>
  <c r="M76" i="1" s="1"/>
  <c r="N76" i="1" s="1"/>
  <c r="O76" i="1" s="1"/>
  <c r="K75" i="1"/>
  <c r="M75" i="1" s="1"/>
  <c r="N75" i="1" s="1"/>
  <c r="O75" i="1" s="1"/>
  <c r="F84" i="1"/>
  <c r="G83" i="1"/>
  <c r="I83" i="1" s="1"/>
  <c r="J83" i="1" s="1"/>
  <c r="M66" i="1"/>
  <c r="N66" i="1" s="1"/>
  <c r="O66" i="1" s="1"/>
  <c r="P67" i="1" s="1"/>
  <c r="K67" i="1"/>
  <c r="M67" i="1" l="1"/>
  <c r="N67" i="1" s="1"/>
  <c r="O67" i="1" s="1"/>
  <c r="P68" i="1" s="1"/>
  <c r="K68" i="1"/>
  <c r="K77" i="1"/>
  <c r="G84" i="1"/>
  <c r="I84" i="1" s="1"/>
  <c r="J84" i="1" s="1"/>
  <c r="F85" i="1"/>
  <c r="F86" i="1" l="1"/>
  <c r="G85" i="1"/>
  <c r="I85" i="1" s="1"/>
  <c r="J85" i="1" s="1"/>
  <c r="M68" i="1"/>
  <c r="N68" i="1" s="1"/>
  <c r="O68" i="1" s="1"/>
  <c r="P69" i="1" s="1"/>
  <c r="K69" i="1"/>
  <c r="M77" i="1"/>
  <c r="N77" i="1" s="1"/>
  <c r="O77" i="1" s="1"/>
  <c r="K78" i="1"/>
  <c r="M78" i="1" l="1"/>
  <c r="N78" i="1" s="1"/>
  <c r="O78" i="1" s="1"/>
  <c r="K79" i="1"/>
  <c r="M69" i="1"/>
  <c r="N69" i="1" s="1"/>
  <c r="O69" i="1" s="1"/>
  <c r="P70" i="1" s="1"/>
  <c r="K70" i="1"/>
  <c r="G86" i="1"/>
  <c r="I86" i="1" s="1"/>
  <c r="J86" i="1" s="1"/>
  <c r="F87" i="1"/>
  <c r="F88" i="1" l="1"/>
  <c r="G87" i="1"/>
  <c r="I87" i="1" s="1"/>
  <c r="J87" i="1" s="1"/>
  <c r="M87" i="1" s="1"/>
  <c r="N87" i="1" s="1"/>
  <c r="O87" i="1" s="1"/>
  <c r="M70" i="1"/>
  <c r="N70" i="1" s="1"/>
  <c r="O70" i="1" s="1"/>
  <c r="P71" i="1" s="1"/>
  <c r="K71" i="1"/>
  <c r="M86" i="1"/>
  <c r="N86" i="1" s="1"/>
  <c r="O86" i="1" s="1"/>
  <c r="K84" i="1"/>
  <c r="K85" i="1" s="1"/>
  <c r="M85" i="1" s="1"/>
  <c r="N85" i="1" s="1"/>
  <c r="O85" i="1" s="1"/>
  <c r="M79" i="1"/>
  <c r="N79" i="1" s="1"/>
  <c r="O79" i="1" s="1"/>
  <c r="K80" i="1"/>
  <c r="G88" i="1" l="1"/>
  <c r="I88" i="1" s="1"/>
  <c r="J88" i="1" s="1"/>
  <c r="M88" i="1" s="1"/>
  <c r="N88" i="1" s="1"/>
  <c r="O88" i="1" s="1"/>
  <c r="F89" i="1"/>
  <c r="K83" i="1"/>
  <c r="M83" i="1" s="1"/>
  <c r="N83" i="1" s="1"/>
  <c r="O83" i="1" s="1"/>
  <c r="M84" i="1"/>
  <c r="N84" i="1" s="1"/>
  <c r="O84" i="1" s="1"/>
  <c r="M71" i="1"/>
  <c r="N71" i="1" s="1"/>
  <c r="O71" i="1" s="1"/>
  <c r="P72" i="1" s="1"/>
  <c r="K72" i="1"/>
  <c r="M80" i="1"/>
  <c r="N80" i="1" s="1"/>
  <c r="O80" i="1" s="1"/>
  <c r="K81" i="1"/>
  <c r="M81" i="1" s="1"/>
  <c r="N81" i="1" s="1"/>
  <c r="O81" i="1" s="1"/>
  <c r="M72" i="1" l="1"/>
  <c r="N72" i="1" s="1"/>
  <c r="O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K73" i="1"/>
  <c r="M73" i="1" s="1"/>
  <c r="N73" i="1" s="1"/>
  <c r="O73" i="1" s="1"/>
  <c r="G89" i="1"/>
  <c r="I89" i="1" s="1"/>
  <c r="J89" i="1" s="1"/>
  <c r="M89" i="1" s="1"/>
  <c r="N89" i="1" s="1"/>
  <c r="O89" i="1" s="1"/>
  <c r="F90" i="1"/>
  <c r="F91" i="1" l="1"/>
  <c r="G90" i="1"/>
  <c r="I90" i="1" s="1"/>
  <c r="J90" i="1" s="1"/>
  <c r="M90" i="1" l="1"/>
  <c r="N90" i="1" s="1"/>
  <c r="O90" i="1" s="1"/>
  <c r="P91" i="1" s="1"/>
  <c r="F92" i="1"/>
  <c r="G91" i="1"/>
  <c r="I91" i="1" s="1"/>
  <c r="J91" i="1" s="1"/>
  <c r="G92" i="1" l="1"/>
  <c r="I92" i="1" s="1"/>
  <c r="J92" i="1" s="1"/>
  <c r="F93" i="1"/>
  <c r="F94" i="1" l="1"/>
  <c r="G93" i="1"/>
  <c r="I93" i="1" s="1"/>
  <c r="J93" i="1" s="1"/>
  <c r="M93" i="1" s="1"/>
  <c r="N93" i="1" s="1"/>
  <c r="O93" i="1" s="1"/>
  <c r="M92" i="1"/>
  <c r="N92" i="1" s="1"/>
  <c r="O92" i="1" s="1"/>
  <c r="K91" i="1"/>
  <c r="M91" i="1" s="1"/>
  <c r="N91" i="1" s="1"/>
  <c r="O91" i="1" s="1"/>
  <c r="P92" i="1" s="1"/>
  <c r="P93" i="1" s="1"/>
  <c r="P94" i="1" l="1"/>
  <c r="G94" i="1"/>
  <c r="I94" i="1" s="1"/>
  <c r="J94" i="1" s="1"/>
  <c r="M94" i="1" s="1"/>
  <c r="N94" i="1" s="1"/>
  <c r="O94" i="1" s="1"/>
  <c r="F95" i="1"/>
  <c r="F96" i="1" l="1"/>
  <c r="G95" i="1"/>
  <c r="I95" i="1" s="1"/>
  <c r="J95" i="1" s="1"/>
  <c r="M95" i="1" s="1"/>
  <c r="N95" i="1" s="1"/>
  <c r="O95" i="1" s="1"/>
  <c r="P95" i="1"/>
  <c r="P96" i="1" l="1"/>
  <c r="G96" i="1"/>
  <c r="I96" i="1" s="1"/>
  <c r="J96" i="1" s="1"/>
  <c r="M96" i="1" s="1"/>
  <c r="N96" i="1" s="1"/>
  <c r="O96" i="1" s="1"/>
  <c r="F97" i="1"/>
  <c r="G97" i="1" l="1"/>
  <c r="I97" i="1" s="1"/>
  <c r="J97" i="1" s="1"/>
  <c r="M97" i="1" s="1"/>
  <c r="N97" i="1" s="1"/>
  <c r="O97" i="1" s="1"/>
  <c r="F98" i="1"/>
  <c r="P97" i="1"/>
  <c r="P98" i="1" l="1"/>
  <c r="F99" i="1"/>
  <c r="G98" i="1"/>
  <c r="I98" i="1" s="1"/>
  <c r="J98" i="1" s="1"/>
  <c r="M98" i="1" s="1"/>
  <c r="N98" i="1" s="1"/>
  <c r="O98" i="1" s="1"/>
  <c r="F100" i="1" l="1"/>
  <c r="G99" i="1"/>
  <c r="I99" i="1" s="1"/>
  <c r="J99" i="1" s="1"/>
  <c r="P99" i="1"/>
  <c r="G100" i="1" l="1"/>
  <c r="I100" i="1" s="1"/>
  <c r="J100" i="1" s="1"/>
  <c r="F101" i="1"/>
  <c r="F102" i="1" l="1"/>
  <c r="G101" i="1"/>
  <c r="I101" i="1" s="1"/>
  <c r="J101" i="1" s="1"/>
  <c r="M101" i="1" l="1"/>
  <c r="N101" i="1" s="1"/>
  <c r="O101" i="1" s="1"/>
  <c r="K99" i="1"/>
  <c r="M99" i="1" s="1"/>
  <c r="N99" i="1" s="1"/>
  <c r="O99" i="1" s="1"/>
  <c r="P100" i="1" s="1"/>
  <c r="G102" i="1"/>
  <c r="I102" i="1" s="1"/>
  <c r="J102" i="1" s="1"/>
  <c r="F103" i="1"/>
  <c r="F104" i="1" l="1"/>
  <c r="G103" i="1"/>
  <c r="I103" i="1" s="1"/>
  <c r="J103" i="1" s="1"/>
  <c r="K100" i="1"/>
  <c r="M100" i="1" s="1"/>
  <c r="N100" i="1" s="1"/>
  <c r="O100" i="1" s="1"/>
  <c r="P101" i="1" s="1"/>
  <c r="P102" i="1" s="1"/>
  <c r="M103" i="1" l="1"/>
  <c r="N103" i="1" s="1"/>
  <c r="O103" i="1" s="1"/>
  <c r="K102" i="1"/>
  <c r="M102" i="1" s="1"/>
  <c r="N102" i="1" s="1"/>
  <c r="O102" i="1" s="1"/>
  <c r="P103" i="1" s="1"/>
  <c r="P104" i="1" s="1"/>
  <c r="P105" i="1" s="1"/>
  <c r="G104" i="1"/>
  <c r="I104" i="1" s="1"/>
  <c r="J104" i="1" s="1"/>
  <c r="F105" i="1"/>
  <c r="G105" i="1" l="1"/>
  <c r="I105" i="1" s="1"/>
  <c r="J105" i="1" s="1"/>
  <c r="M105" i="1" s="1"/>
  <c r="N105" i="1" s="1"/>
  <c r="O105" i="1" s="1"/>
  <c r="P106" i="1" s="1"/>
  <c r="F106" i="1"/>
  <c r="F107" i="1" l="1"/>
  <c r="G106" i="1"/>
  <c r="I106" i="1" s="1"/>
  <c r="J106" i="1" s="1"/>
  <c r="M106" i="1" s="1"/>
  <c r="N106" i="1" s="1"/>
  <c r="O106" i="1" s="1"/>
  <c r="P107" i="1" s="1"/>
  <c r="F108" i="1" l="1"/>
  <c r="G107" i="1"/>
  <c r="I107" i="1" s="1"/>
  <c r="J107" i="1" s="1"/>
  <c r="M107" i="1" s="1"/>
  <c r="N107" i="1" s="1"/>
  <c r="O107" i="1" s="1"/>
  <c r="P108" i="1" s="1"/>
  <c r="G108" i="1" l="1"/>
  <c r="I108" i="1" s="1"/>
  <c r="J108" i="1" s="1"/>
  <c r="M108" i="1" s="1"/>
  <c r="N108" i="1" s="1"/>
  <c r="O108" i="1" s="1"/>
  <c r="P109" i="1" s="1"/>
  <c r="F109" i="1"/>
  <c r="F110" i="1" l="1"/>
  <c r="G109" i="1"/>
  <c r="I109" i="1" s="1"/>
  <c r="J109" i="1" s="1"/>
  <c r="M109" i="1" s="1"/>
  <c r="N109" i="1" s="1"/>
  <c r="O109" i="1" s="1"/>
  <c r="P110" i="1" s="1"/>
  <c r="G110" i="1" l="1"/>
  <c r="I110" i="1" s="1"/>
  <c r="J110" i="1" s="1"/>
  <c r="M110" i="1" s="1"/>
  <c r="N110" i="1" s="1"/>
  <c r="O110" i="1" s="1"/>
  <c r="P111" i="1" s="1"/>
  <c r="F111" i="1"/>
  <c r="F112" i="1" l="1"/>
  <c r="G111" i="1"/>
  <c r="I111" i="1" s="1"/>
  <c r="J111" i="1" s="1"/>
  <c r="M111" i="1" s="1"/>
  <c r="N111" i="1" s="1"/>
  <c r="O111" i="1" s="1"/>
  <c r="P112" i="1" s="1"/>
  <c r="G112" i="1" l="1"/>
  <c r="I112" i="1" s="1"/>
  <c r="J112" i="1" s="1"/>
  <c r="M112" i="1" s="1"/>
  <c r="N112" i="1" s="1"/>
  <c r="O112" i="1" s="1"/>
  <c r="P113" i="1" s="1"/>
  <c r="F113" i="1"/>
  <c r="G113" i="1" l="1"/>
  <c r="I113" i="1" s="1"/>
  <c r="J113" i="1" s="1"/>
  <c r="M113" i="1" s="1"/>
  <c r="N113" i="1" s="1"/>
  <c r="O113" i="1" s="1"/>
  <c r="P114" i="1" s="1"/>
  <c r="F114" i="1"/>
  <c r="F115" i="1" l="1"/>
  <c r="G114" i="1"/>
  <c r="I114" i="1" s="1"/>
  <c r="J114" i="1" s="1"/>
  <c r="F116" i="1" l="1"/>
  <c r="G115" i="1"/>
  <c r="I115" i="1" s="1"/>
  <c r="J115" i="1" s="1"/>
  <c r="M114" i="1"/>
  <c r="N114" i="1" s="1"/>
  <c r="O114" i="1" s="1"/>
  <c r="P115" i="1" s="1"/>
  <c r="G116" i="1" l="1"/>
  <c r="I116" i="1" s="1"/>
  <c r="J116" i="1" s="1"/>
  <c r="F117" i="1"/>
  <c r="F118" i="1" l="1"/>
  <c r="G117" i="1"/>
  <c r="I117" i="1" s="1"/>
  <c r="J117" i="1" s="1"/>
  <c r="M116" i="1"/>
  <c r="N116" i="1" s="1"/>
  <c r="O116" i="1" s="1"/>
  <c r="K115" i="1"/>
  <c r="M115" i="1" s="1"/>
  <c r="N115" i="1" s="1"/>
  <c r="O115" i="1" s="1"/>
  <c r="P116" i="1" s="1"/>
  <c r="P117" i="1" s="1"/>
  <c r="F119" i="1" l="1"/>
  <c r="G118" i="1"/>
  <c r="I118" i="1" s="1"/>
  <c r="J118" i="1" s="1"/>
  <c r="M118" i="1" l="1"/>
  <c r="N118" i="1" s="1"/>
  <c r="O118" i="1" s="1"/>
  <c r="K117" i="1"/>
  <c r="M117" i="1" s="1"/>
  <c r="N117" i="1" s="1"/>
  <c r="O117" i="1" s="1"/>
  <c r="P118" i="1" s="1"/>
  <c r="P119" i="1" s="1"/>
  <c r="G119" i="1"/>
  <c r="I119" i="1" s="1"/>
  <c r="J119" i="1" s="1"/>
  <c r="F120" i="1"/>
  <c r="G120" i="1" l="1"/>
  <c r="I120" i="1" s="1"/>
  <c r="J120" i="1" s="1"/>
  <c r="F121" i="1"/>
  <c r="G121" i="1" l="1"/>
  <c r="I121" i="1" s="1"/>
  <c r="J121" i="1" s="1"/>
  <c r="F122" i="1"/>
  <c r="F123" i="1" l="1"/>
  <c r="G122" i="1"/>
  <c r="I122" i="1" s="1"/>
  <c r="J122" i="1" s="1"/>
  <c r="M122" i="1" l="1"/>
  <c r="N122" i="1" s="1"/>
  <c r="O122" i="1" s="1"/>
  <c r="K119" i="1"/>
  <c r="M119" i="1" s="1"/>
  <c r="N119" i="1" s="1"/>
  <c r="O119" i="1" s="1"/>
  <c r="P120" i="1" s="1"/>
  <c r="G123" i="1"/>
  <c r="I123" i="1" s="1"/>
  <c r="J123" i="1" s="1"/>
  <c r="F124" i="1"/>
  <c r="G124" i="1" l="1"/>
  <c r="I124" i="1" s="1"/>
  <c r="J124" i="1" s="1"/>
  <c r="F125" i="1"/>
  <c r="K120" i="1"/>
  <c r="M120" i="1" l="1"/>
  <c r="N120" i="1" s="1"/>
  <c r="O120" i="1" s="1"/>
  <c r="P121" i="1" s="1"/>
  <c r="K121" i="1"/>
  <c r="M121" i="1" s="1"/>
  <c r="N121" i="1" s="1"/>
  <c r="O121" i="1" s="1"/>
  <c r="G125" i="1"/>
  <c r="I125" i="1" s="1"/>
  <c r="J125" i="1" s="1"/>
  <c r="F126" i="1"/>
  <c r="F127" i="1" l="1"/>
  <c r="G126" i="1"/>
  <c r="I126" i="1" s="1"/>
  <c r="J126" i="1" s="1"/>
  <c r="P122" i="1"/>
  <c r="P123" i="1" s="1"/>
  <c r="M126" i="1" l="1"/>
  <c r="N126" i="1" s="1"/>
  <c r="O126" i="1" s="1"/>
  <c r="K123" i="1"/>
  <c r="M123" i="1" s="1"/>
  <c r="N123" i="1" s="1"/>
  <c r="O123" i="1" s="1"/>
  <c r="P124" i="1" s="1"/>
  <c r="G127" i="1"/>
  <c r="I127" i="1" s="1"/>
  <c r="J127" i="1" s="1"/>
  <c r="F128" i="1"/>
  <c r="G128" i="1" l="1"/>
  <c r="I128" i="1" s="1"/>
  <c r="J128" i="1" s="1"/>
  <c r="F129" i="1"/>
  <c r="K124" i="1"/>
  <c r="M124" i="1" l="1"/>
  <c r="N124" i="1" s="1"/>
  <c r="O124" i="1" s="1"/>
  <c r="P125" i="1" s="1"/>
  <c r="K125" i="1"/>
  <c r="M125" i="1" s="1"/>
  <c r="N125" i="1" s="1"/>
  <c r="O125" i="1" s="1"/>
  <c r="G129" i="1"/>
  <c r="I129" i="1" s="1"/>
  <c r="J129" i="1" s="1"/>
  <c r="F130" i="1"/>
  <c r="F131" i="1" l="1"/>
  <c r="G130" i="1"/>
  <c r="I130" i="1" s="1"/>
  <c r="J130" i="1" s="1"/>
  <c r="P126" i="1"/>
  <c r="P127" i="1" s="1"/>
  <c r="M130" i="1" l="1"/>
  <c r="N130" i="1" s="1"/>
  <c r="O130" i="1" s="1"/>
  <c r="K127" i="1"/>
  <c r="M127" i="1" s="1"/>
  <c r="N127" i="1" s="1"/>
  <c r="O127" i="1" s="1"/>
  <c r="P128" i="1"/>
  <c r="G131" i="1"/>
  <c r="I131" i="1" s="1"/>
  <c r="J131" i="1" s="1"/>
  <c r="F132" i="1"/>
  <c r="G132" i="1" l="1"/>
  <c r="I132" i="1" s="1"/>
  <c r="J132" i="1" s="1"/>
  <c r="F133" i="1"/>
  <c r="K128" i="1"/>
  <c r="M128" i="1" l="1"/>
  <c r="N128" i="1" s="1"/>
  <c r="O128" i="1" s="1"/>
  <c r="P129" i="1" s="1"/>
  <c r="K129" i="1"/>
  <c r="M129" i="1" s="1"/>
  <c r="N129" i="1" s="1"/>
  <c r="O129" i="1" s="1"/>
  <c r="G133" i="1"/>
  <c r="I133" i="1" s="1"/>
  <c r="J133" i="1" s="1"/>
  <c r="F134" i="1"/>
  <c r="F135" i="1" l="1"/>
  <c r="G134" i="1"/>
  <c r="I134" i="1" s="1"/>
  <c r="J134" i="1" s="1"/>
  <c r="P130" i="1"/>
  <c r="P131" i="1" s="1"/>
  <c r="K131" i="1" l="1"/>
  <c r="M131" i="1" s="1"/>
  <c r="N131" i="1" s="1"/>
  <c r="O131" i="1" s="1"/>
  <c r="M134" i="1"/>
  <c r="N134" i="1" s="1"/>
  <c r="O134" i="1" s="1"/>
  <c r="K132" i="1"/>
  <c r="M132" i="1" s="1"/>
  <c r="N132" i="1" s="1"/>
  <c r="O132" i="1" s="1"/>
  <c r="P132" i="1"/>
  <c r="P133" i="1" s="1"/>
  <c r="G135" i="1"/>
  <c r="I135" i="1" s="1"/>
  <c r="J135" i="1" s="1"/>
  <c r="F136" i="1"/>
  <c r="G136" i="1" l="1"/>
  <c r="I136" i="1" s="1"/>
  <c r="J136" i="1" s="1"/>
  <c r="F137" i="1"/>
  <c r="K133" i="1"/>
  <c r="M133" i="1" s="1"/>
  <c r="N133" i="1" s="1"/>
  <c r="O133" i="1" s="1"/>
  <c r="P134" i="1" s="1"/>
  <c r="P135" i="1" s="1"/>
  <c r="M136" i="1" l="1"/>
  <c r="N136" i="1" s="1"/>
  <c r="O136" i="1" s="1"/>
  <c r="K135" i="1"/>
  <c r="M135" i="1" s="1"/>
  <c r="N135" i="1" s="1"/>
  <c r="O135" i="1" s="1"/>
  <c r="P136" i="1" s="1"/>
  <c r="P137" i="1" s="1"/>
  <c r="G137" i="1"/>
  <c r="I137" i="1" s="1"/>
  <c r="J137" i="1" s="1"/>
  <c r="F138" i="1"/>
  <c r="F139" i="1" l="1"/>
  <c r="G138" i="1"/>
  <c r="I138" i="1" s="1"/>
  <c r="J138" i="1" s="1"/>
  <c r="M138" i="1" l="1"/>
  <c r="N138" i="1" s="1"/>
  <c r="O138" i="1" s="1"/>
  <c r="K137" i="1"/>
  <c r="M137" i="1" s="1"/>
  <c r="N137" i="1" s="1"/>
  <c r="O137" i="1" s="1"/>
  <c r="P138" i="1" s="1"/>
  <c r="P139" i="1" s="1"/>
  <c r="G139" i="1"/>
  <c r="I139" i="1" s="1"/>
  <c r="J139" i="1" s="1"/>
  <c r="F140" i="1"/>
  <c r="G140" i="1" l="1"/>
  <c r="I140" i="1" s="1"/>
  <c r="J140" i="1" s="1"/>
  <c r="F141" i="1"/>
  <c r="G141" i="1" l="1"/>
  <c r="I141" i="1" s="1"/>
  <c r="J141" i="1" s="1"/>
  <c r="F142" i="1"/>
  <c r="F143" i="1" l="1"/>
  <c r="G142" i="1"/>
  <c r="I142" i="1" s="1"/>
  <c r="J142" i="1" s="1"/>
  <c r="G143" i="1" l="1"/>
  <c r="I143" i="1" s="1"/>
  <c r="J143" i="1" s="1"/>
  <c r="F144" i="1"/>
  <c r="G144" i="1" l="1"/>
  <c r="I144" i="1" s="1"/>
  <c r="J144" i="1" s="1"/>
  <c r="F145" i="1"/>
  <c r="G145" i="1" l="1"/>
  <c r="I145" i="1" s="1"/>
  <c r="J145" i="1" s="1"/>
  <c r="F146" i="1"/>
  <c r="F147" i="1" l="1"/>
  <c r="G146" i="1"/>
  <c r="I146" i="1" s="1"/>
  <c r="J146" i="1" s="1"/>
  <c r="K139" i="1" l="1"/>
  <c r="M139" i="1" s="1"/>
  <c r="N139" i="1" s="1"/>
  <c r="O139" i="1" s="1"/>
  <c r="P140" i="1" s="1"/>
  <c r="M146" i="1"/>
  <c r="N146" i="1" s="1"/>
  <c r="O146" i="1" s="1"/>
  <c r="G147" i="1"/>
  <c r="I147" i="1" s="1"/>
  <c r="J147" i="1" s="1"/>
  <c r="F148" i="1"/>
  <c r="G148" i="1" l="1"/>
  <c r="I148" i="1" s="1"/>
  <c r="J148" i="1" s="1"/>
  <c r="F149" i="1"/>
  <c r="K140" i="1"/>
  <c r="M140" i="1" l="1"/>
  <c r="N140" i="1" s="1"/>
  <c r="O140" i="1" s="1"/>
  <c r="P141" i="1" s="1"/>
  <c r="K141" i="1"/>
  <c r="G149" i="1"/>
  <c r="I149" i="1" s="1"/>
  <c r="J149" i="1" s="1"/>
  <c r="F150" i="1"/>
  <c r="M141" i="1" l="1"/>
  <c r="N141" i="1" s="1"/>
  <c r="O141" i="1" s="1"/>
  <c r="K142" i="1"/>
  <c r="F151" i="1"/>
  <c r="G150" i="1"/>
  <c r="I150" i="1" s="1"/>
  <c r="J150" i="1" s="1"/>
  <c r="P142" i="1"/>
  <c r="M142" i="1" l="1"/>
  <c r="N142" i="1" s="1"/>
  <c r="O142" i="1" s="1"/>
  <c r="P143" i="1" s="1"/>
  <c r="K143" i="1"/>
  <c r="G151" i="1"/>
  <c r="I151" i="1" s="1"/>
  <c r="J151" i="1" s="1"/>
  <c r="F152" i="1"/>
  <c r="G152" i="1" l="1"/>
  <c r="I152" i="1" s="1"/>
  <c r="J152" i="1" s="1"/>
  <c r="F153" i="1"/>
  <c r="M143" i="1"/>
  <c r="N143" i="1" s="1"/>
  <c r="O143" i="1" s="1"/>
  <c r="P144" i="1" s="1"/>
  <c r="K144" i="1"/>
  <c r="M144" i="1" l="1"/>
  <c r="N144" i="1" s="1"/>
  <c r="O144" i="1" s="1"/>
  <c r="P145" i="1" s="1"/>
  <c r="P146" i="1" s="1"/>
  <c r="P147" i="1" s="1"/>
  <c r="K145" i="1"/>
  <c r="M145" i="1" s="1"/>
  <c r="N145" i="1" s="1"/>
  <c r="O145" i="1" s="1"/>
  <c r="G153" i="1"/>
  <c r="I153" i="1" s="1"/>
  <c r="J153" i="1" s="1"/>
  <c r="F154" i="1"/>
  <c r="F155" i="1" l="1"/>
  <c r="G154" i="1"/>
  <c r="I154" i="1" s="1"/>
  <c r="J154" i="1" s="1"/>
  <c r="G155" i="1" l="1"/>
  <c r="I155" i="1" s="1"/>
  <c r="J155" i="1" s="1"/>
  <c r="F156" i="1"/>
  <c r="G156" i="1" l="1"/>
  <c r="I156" i="1" s="1"/>
  <c r="J156" i="1" s="1"/>
  <c r="F157" i="1"/>
  <c r="G157" i="1" l="1"/>
  <c r="I157" i="1" s="1"/>
  <c r="J157" i="1" s="1"/>
  <c r="F158" i="1"/>
  <c r="F159" i="1" l="1"/>
  <c r="G158" i="1"/>
  <c r="I158" i="1" s="1"/>
  <c r="J158" i="1" s="1"/>
  <c r="G159" i="1" l="1"/>
  <c r="I159" i="1" s="1"/>
  <c r="J159" i="1" s="1"/>
  <c r="F160" i="1"/>
  <c r="G160" i="1" l="1"/>
  <c r="I160" i="1" s="1"/>
  <c r="J160" i="1" s="1"/>
  <c r="F161" i="1"/>
  <c r="G161" i="1" l="1"/>
  <c r="I161" i="1" s="1"/>
  <c r="J161" i="1" s="1"/>
  <c r="F162" i="1"/>
  <c r="F163" i="1" l="1"/>
  <c r="G162" i="1"/>
  <c r="I162" i="1" s="1"/>
  <c r="J162" i="1" s="1"/>
  <c r="G163" i="1" l="1"/>
  <c r="I163" i="1" s="1"/>
  <c r="J163" i="1" s="1"/>
  <c r="F164" i="1"/>
  <c r="G164" i="1" l="1"/>
  <c r="I164" i="1" s="1"/>
  <c r="J164" i="1" s="1"/>
  <c r="F165" i="1"/>
  <c r="G165" i="1" l="1"/>
  <c r="I165" i="1" s="1"/>
  <c r="J165" i="1" s="1"/>
  <c r="F166" i="1"/>
  <c r="F167" i="1" l="1"/>
  <c r="G166" i="1"/>
  <c r="I166" i="1" s="1"/>
  <c r="J166" i="1" s="1"/>
  <c r="G167" i="1" l="1"/>
  <c r="I167" i="1" s="1"/>
  <c r="J167" i="1" s="1"/>
  <c r="F168" i="1"/>
  <c r="G168" i="1" l="1"/>
  <c r="I168" i="1" s="1"/>
  <c r="J168" i="1" s="1"/>
  <c r="F169" i="1"/>
  <c r="G169" i="1" l="1"/>
  <c r="I169" i="1" s="1"/>
  <c r="J169" i="1" s="1"/>
  <c r="F170" i="1"/>
  <c r="F171" i="1" l="1"/>
  <c r="G170" i="1"/>
  <c r="I170" i="1" s="1"/>
  <c r="J170" i="1" s="1"/>
  <c r="G171" i="1" l="1"/>
  <c r="I171" i="1" s="1"/>
  <c r="J171" i="1" s="1"/>
  <c r="F172" i="1"/>
  <c r="G172" i="1" l="1"/>
  <c r="I172" i="1" s="1"/>
  <c r="J172" i="1" s="1"/>
  <c r="F173" i="1"/>
  <c r="G173" i="1" l="1"/>
  <c r="I173" i="1" s="1"/>
  <c r="J173" i="1" s="1"/>
  <c r="F174" i="1"/>
  <c r="F175" i="1" l="1"/>
  <c r="G174" i="1"/>
  <c r="I174" i="1" s="1"/>
  <c r="J174" i="1" s="1"/>
  <c r="G175" i="1" l="1"/>
  <c r="I175" i="1" s="1"/>
  <c r="J175" i="1" s="1"/>
  <c r="F176" i="1"/>
  <c r="G176" i="1" l="1"/>
  <c r="I176" i="1" s="1"/>
  <c r="J176" i="1" s="1"/>
  <c r="F177" i="1"/>
  <c r="G177" i="1" l="1"/>
  <c r="I177" i="1" s="1"/>
  <c r="J177" i="1" s="1"/>
  <c r="F178" i="1"/>
  <c r="F179" i="1" l="1"/>
  <c r="G178" i="1"/>
  <c r="I178" i="1" s="1"/>
  <c r="J178" i="1" s="1"/>
  <c r="G179" i="1" l="1"/>
  <c r="I179" i="1" s="1"/>
  <c r="J179" i="1" s="1"/>
  <c r="F180" i="1"/>
  <c r="G180" i="1" l="1"/>
  <c r="I180" i="1" s="1"/>
  <c r="J180" i="1" s="1"/>
  <c r="F181" i="1"/>
  <c r="G181" i="1" l="1"/>
  <c r="I181" i="1" s="1"/>
  <c r="J181" i="1" s="1"/>
  <c r="F182" i="1"/>
  <c r="F183" i="1" l="1"/>
  <c r="G182" i="1"/>
  <c r="I182" i="1" s="1"/>
  <c r="J182" i="1" s="1"/>
  <c r="G183" i="1" l="1"/>
  <c r="I183" i="1" s="1"/>
  <c r="J183" i="1" s="1"/>
  <c r="F184" i="1"/>
  <c r="G184" i="1" l="1"/>
  <c r="I184" i="1" s="1"/>
  <c r="J184" i="1" s="1"/>
  <c r="F185" i="1"/>
  <c r="G185" i="1" l="1"/>
  <c r="I185" i="1" s="1"/>
  <c r="J185" i="1" s="1"/>
  <c r="F186" i="1"/>
  <c r="F187" i="1" l="1"/>
  <c r="G186" i="1"/>
  <c r="I186" i="1" s="1"/>
  <c r="J186" i="1" s="1"/>
  <c r="G187" i="1" l="1"/>
  <c r="I187" i="1" s="1"/>
  <c r="J187" i="1" s="1"/>
  <c r="F188" i="1"/>
  <c r="G188" i="1" l="1"/>
  <c r="I188" i="1" s="1"/>
  <c r="J188" i="1" s="1"/>
  <c r="F189" i="1"/>
  <c r="G189" i="1" l="1"/>
  <c r="I189" i="1" s="1"/>
  <c r="J189" i="1" s="1"/>
  <c r="F190" i="1"/>
  <c r="F191" i="1" l="1"/>
  <c r="G190" i="1"/>
  <c r="I190" i="1" s="1"/>
  <c r="J190" i="1" s="1"/>
  <c r="G191" i="1" l="1"/>
  <c r="I191" i="1" s="1"/>
  <c r="J191" i="1" s="1"/>
  <c r="F192" i="1"/>
  <c r="G192" i="1" l="1"/>
  <c r="I192" i="1" s="1"/>
  <c r="J192" i="1" s="1"/>
  <c r="F193" i="1"/>
  <c r="G193" i="1" l="1"/>
  <c r="I193" i="1" s="1"/>
  <c r="J193" i="1" s="1"/>
  <c r="F194" i="1"/>
  <c r="G194" i="1" s="1"/>
  <c r="I194" i="1" s="1"/>
  <c r="J194" i="1" s="1"/>
  <c r="K147" i="1" l="1"/>
  <c r="M147" i="1" s="1"/>
  <c r="N147" i="1" s="1"/>
  <c r="O147" i="1" s="1"/>
  <c r="P148" i="1" s="1"/>
  <c r="M194" i="1"/>
  <c r="N194" i="1" s="1"/>
  <c r="O194" i="1" s="1"/>
  <c r="K148" i="1"/>
  <c r="M148" i="1" s="1"/>
  <c r="N148" i="1" s="1"/>
  <c r="O148" i="1" s="1"/>
  <c r="P149" i="1" l="1"/>
  <c r="K149" i="1"/>
  <c r="M149" i="1" l="1"/>
  <c r="N149" i="1" s="1"/>
  <c r="O149" i="1" s="1"/>
  <c r="K150" i="1"/>
  <c r="P150" i="1"/>
  <c r="M150" i="1" l="1"/>
  <c r="N150" i="1" s="1"/>
  <c r="O150" i="1" s="1"/>
  <c r="K151" i="1"/>
  <c r="P151" i="1"/>
  <c r="M151" i="1" l="1"/>
  <c r="N151" i="1" s="1"/>
  <c r="O151" i="1" s="1"/>
  <c r="P152" i="1" s="1"/>
  <c r="K152" i="1"/>
  <c r="M152" i="1" l="1"/>
  <c r="N152" i="1" s="1"/>
  <c r="O152" i="1" s="1"/>
  <c r="P153" i="1" s="1"/>
  <c r="K153" i="1"/>
  <c r="M153" i="1" l="1"/>
  <c r="N153" i="1" s="1"/>
  <c r="O153" i="1" s="1"/>
  <c r="P154" i="1" s="1"/>
  <c r="K154" i="1"/>
  <c r="M154" i="1" l="1"/>
  <c r="N154" i="1" s="1"/>
  <c r="O154" i="1" s="1"/>
  <c r="P155" i="1" s="1"/>
  <c r="K155" i="1"/>
  <c r="M155" i="1" l="1"/>
  <c r="N155" i="1" s="1"/>
  <c r="O155" i="1" s="1"/>
  <c r="P156" i="1" s="1"/>
  <c r="K156" i="1"/>
  <c r="M156" i="1" l="1"/>
  <c r="N156" i="1" s="1"/>
  <c r="O156" i="1" s="1"/>
  <c r="P157" i="1" s="1"/>
  <c r="K157" i="1"/>
  <c r="M157" i="1" l="1"/>
  <c r="N157" i="1" s="1"/>
  <c r="O157" i="1" s="1"/>
  <c r="P158" i="1" s="1"/>
  <c r="K158" i="1"/>
  <c r="M158" i="1" l="1"/>
  <c r="N158" i="1" s="1"/>
  <c r="O158" i="1" s="1"/>
  <c r="P159" i="1" s="1"/>
  <c r="K159" i="1"/>
  <c r="M159" i="1" l="1"/>
  <c r="N159" i="1" s="1"/>
  <c r="O159" i="1" s="1"/>
  <c r="P160" i="1" s="1"/>
  <c r="K160" i="1"/>
  <c r="M160" i="1" l="1"/>
  <c r="N160" i="1" s="1"/>
  <c r="O160" i="1" s="1"/>
  <c r="P161" i="1" s="1"/>
  <c r="K161" i="1"/>
  <c r="M161" i="1" l="1"/>
  <c r="N161" i="1" s="1"/>
  <c r="O161" i="1" s="1"/>
  <c r="P162" i="1" s="1"/>
  <c r="K162" i="1"/>
  <c r="M162" i="1" l="1"/>
  <c r="N162" i="1" s="1"/>
  <c r="O162" i="1" s="1"/>
  <c r="P163" i="1" s="1"/>
  <c r="K163" i="1"/>
  <c r="M163" i="1" l="1"/>
  <c r="N163" i="1" s="1"/>
  <c r="O163" i="1" s="1"/>
  <c r="P164" i="1" s="1"/>
  <c r="K164" i="1"/>
  <c r="M164" i="1" l="1"/>
  <c r="N164" i="1" s="1"/>
  <c r="O164" i="1" s="1"/>
  <c r="P165" i="1" s="1"/>
  <c r="K165" i="1"/>
  <c r="M165" i="1" l="1"/>
  <c r="N165" i="1" s="1"/>
  <c r="O165" i="1" s="1"/>
  <c r="P166" i="1" s="1"/>
  <c r="K166" i="1"/>
  <c r="M166" i="1" l="1"/>
  <c r="N166" i="1" s="1"/>
  <c r="O166" i="1" s="1"/>
  <c r="P167" i="1" s="1"/>
  <c r="K167" i="1"/>
  <c r="M167" i="1" l="1"/>
  <c r="N167" i="1" s="1"/>
  <c r="O167" i="1" s="1"/>
  <c r="P168" i="1" s="1"/>
  <c r="K168" i="1"/>
  <c r="M168" i="1" l="1"/>
  <c r="N168" i="1" s="1"/>
  <c r="O168" i="1" s="1"/>
  <c r="P169" i="1" s="1"/>
  <c r="K169" i="1"/>
  <c r="M169" i="1" l="1"/>
  <c r="N169" i="1" s="1"/>
  <c r="O169" i="1" s="1"/>
  <c r="P170" i="1" s="1"/>
  <c r="K170" i="1"/>
  <c r="M170" i="1" l="1"/>
  <c r="N170" i="1" s="1"/>
  <c r="O170" i="1" s="1"/>
  <c r="P171" i="1" s="1"/>
  <c r="K171" i="1"/>
  <c r="M171" i="1" l="1"/>
  <c r="N171" i="1" s="1"/>
  <c r="O171" i="1" s="1"/>
  <c r="P172" i="1" s="1"/>
  <c r="K172" i="1"/>
  <c r="M172" i="1" l="1"/>
  <c r="N172" i="1" s="1"/>
  <c r="O172" i="1" s="1"/>
  <c r="P173" i="1" s="1"/>
  <c r="K173" i="1"/>
  <c r="M173" i="1" l="1"/>
  <c r="N173" i="1" s="1"/>
  <c r="O173" i="1" s="1"/>
  <c r="P174" i="1" s="1"/>
  <c r="K174" i="1"/>
  <c r="M174" i="1" l="1"/>
  <c r="N174" i="1" s="1"/>
  <c r="O174" i="1" s="1"/>
  <c r="P175" i="1" s="1"/>
  <c r="K175" i="1"/>
  <c r="M175" i="1" l="1"/>
  <c r="N175" i="1" s="1"/>
  <c r="O175" i="1" s="1"/>
  <c r="P176" i="1" s="1"/>
  <c r="K176" i="1"/>
  <c r="M176" i="1" l="1"/>
  <c r="N176" i="1" s="1"/>
  <c r="O176" i="1" s="1"/>
  <c r="P177" i="1" s="1"/>
  <c r="K177" i="1"/>
  <c r="M177" i="1" l="1"/>
  <c r="N177" i="1" s="1"/>
  <c r="O177" i="1" s="1"/>
  <c r="P178" i="1" s="1"/>
  <c r="K178" i="1"/>
  <c r="M178" i="1" l="1"/>
  <c r="N178" i="1" s="1"/>
  <c r="O178" i="1" s="1"/>
  <c r="P179" i="1" s="1"/>
  <c r="K179" i="1"/>
  <c r="M179" i="1" l="1"/>
  <c r="N179" i="1" s="1"/>
  <c r="O179" i="1" s="1"/>
  <c r="P180" i="1" s="1"/>
  <c r="K180" i="1"/>
  <c r="M180" i="1" l="1"/>
  <c r="N180" i="1" s="1"/>
  <c r="O180" i="1" s="1"/>
  <c r="P181" i="1" s="1"/>
  <c r="K181" i="1"/>
  <c r="M181" i="1" l="1"/>
  <c r="N181" i="1" s="1"/>
  <c r="O181" i="1" s="1"/>
  <c r="P182" i="1" s="1"/>
  <c r="K182" i="1"/>
  <c r="M182" i="1" l="1"/>
  <c r="N182" i="1" s="1"/>
  <c r="O182" i="1" s="1"/>
  <c r="P183" i="1" s="1"/>
  <c r="K183" i="1"/>
  <c r="M183" i="1" l="1"/>
  <c r="N183" i="1" s="1"/>
  <c r="O183" i="1" s="1"/>
  <c r="P184" i="1" s="1"/>
  <c r="K184" i="1"/>
  <c r="M184" i="1" l="1"/>
  <c r="N184" i="1" s="1"/>
  <c r="O184" i="1" s="1"/>
  <c r="P185" i="1" s="1"/>
  <c r="K185" i="1"/>
  <c r="M185" i="1" l="1"/>
  <c r="N185" i="1" s="1"/>
  <c r="O185" i="1" s="1"/>
  <c r="P186" i="1" s="1"/>
  <c r="K186" i="1"/>
  <c r="M186" i="1" l="1"/>
  <c r="N186" i="1" s="1"/>
  <c r="O186" i="1" s="1"/>
  <c r="P187" i="1" s="1"/>
  <c r="K187" i="1"/>
  <c r="M187" i="1" l="1"/>
  <c r="N187" i="1" s="1"/>
  <c r="O187" i="1" s="1"/>
  <c r="P188" i="1" s="1"/>
  <c r="K188" i="1"/>
  <c r="M188" i="1" l="1"/>
  <c r="N188" i="1" s="1"/>
  <c r="O188" i="1" s="1"/>
  <c r="P189" i="1" s="1"/>
  <c r="K189" i="1"/>
  <c r="M189" i="1" l="1"/>
  <c r="N189" i="1" s="1"/>
  <c r="O189" i="1" s="1"/>
  <c r="P190" i="1" s="1"/>
  <c r="K190" i="1"/>
  <c r="M190" i="1" l="1"/>
  <c r="N190" i="1" s="1"/>
  <c r="O190" i="1" s="1"/>
  <c r="P191" i="1" s="1"/>
  <c r="K191" i="1"/>
  <c r="M191" i="1" l="1"/>
  <c r="N191" i="1" s="1"/>
  <c r="O191" i="1" s="1"/>
  <c r="P192" i="1" s="1"/>
  <c r="K192" i="1"/>
  <c r="M192" i="1" l="1"/>
  <c r="N192" i="1" s="1"/>
  <c r="O192" i="1" s="1"/>
  <c r="P193" i="1" s="1"/>
  <c r="P194" i="1" s="1"/>
  <c r="K193" i="1"/>
  <c r="M193" i="1" s="1"/>
  <c r="N193" i="1" s="1"/>
  <c r="O193" i="1" s="1"/>
</calcChain>
</file>

<file path=xl/sharedStrings.xml><?xml version="1.0" encoding="utf-8"?>
<sst xmlns="http://schemas.openxmlformats.org/spreadsheetml/2006/main" count="275" uniqueCount="85">
  <si>
    <t>DATE_TIME</t>
  </si>
  <si>
    <t>06/03/1973@00:00:00</t>
  </si>
  <si>
    <t>06/03/1973@01:00:00</t>
  </si>
  <si>
    <t>06/03/1973@01:30:00</t>
  </si>
  <si>
    <t>06/03/1973@02:00:00</t>
  </si>
  <si>
    <t>06/03/1973@02:15:00</t>
  </si>
  <si>
    <t>06/03/1973@02:45:00</t>
  </si>
  <si>
    <t>06/03/1973@03:00:00</t>
  </si>
  <si>
    <t>06/03/1973@03:15:00</t>
  </si>
  <si>
    <t>06/03/1973@03:30:00</t>
  </si>
  <si>
    <t>06/03/1973@03:45:00</t>
  </si>
  <si>
    <t>06/03/1973@04:00:00</t>
  </si>
  <si>
    <t>06/03/1973@04:15:00</t>
  </si>
  <si>
    <t>06/03/1973@04:45:00</t>
  </si>
  <si>
    <t>06/03/1973@05:00:00</t>
  </si>
  <si>
    <t>06/03/1973@06:00:00</t>
  </si>
  <si>
    <t>06/03/1973@06:15:00</t>
  </si>
  <si>
    <t>06/03/1973@06:30:00</t>
  </si>
  <si>
    <t>06/03/1973@08:00:00</t>
  </si>
  <si>
    <t>06/03/1973@08:30:00</t>
  </si>
  <si>
    <t>06/03/1973@08:45:00</t>
  </si>
  <si>
    <t>06/03/1973@09:00:00</t>
  </si>
  <si>
    <t>06/03/1973@09:15:00</t>
  </si>
  <si>
    <t>06/03/1973@09:30:00</t>
  </si>
  <si>
    <t>06/03/1973@09:45:00</t>
  </si>
  <si>
    <t>06/03/1973@10:00:00</t>
  </si>
  <si>
    <t>06/03/1973@10:15:00</t>
  </si>
  <si>
    <t>06/03/1973@10:30:00</t>
  </si>
  <si>
    <t>06/03/1973@10:45:00</t>
  </si>
  <si>
    <t>06/03/1973@11:00:00</t>
  </si>
  <si>
    <t>06/03/1973@11:15:00</t>
  </si>
  <si>
    <t>06/03/1973@11:30:00</t>
  </si>
  <si>
    <t>06/03/1973@12:00:00</t>
  </si>
  <si>
    <t>06/03/1973@14:00:00</t>
  </si>
  <si>
    <t>06/03/1973@18:00:00</t>
  </si>
  <si>
    <t>06/03/1973@20:00:00</t>
  </si>
  <si>
    <t>06/03/1973@21:00:00</t>
  </si>
  <si>
    <t>06/03/1973@21:15:00</t>
  </si>
  <si>
    <t>06/03/1973@21:30:00</t>
  </si>
  <si>
    <t>06/03/1973@21:45:00</t>
  </si>
  <si>
    <t>06/03/1973@22:00:00</t>
  </si>
  <si>
    <t>06/03/1973@22:30:00</t>
  </si>
  <si>
    <t>06/03/1973@22:45:00</t>
  </si>
  <si>
    <t>06/03/1973@23:00:00</t>
  </si>
  <si>
    <t>06/03/1973@23:15:00</t>
  </si>
  <si>
    <t>06/03/1973@23:30:00</t>
  </si>
  <si>
    <t>06/03/1973@23:45:00</t>
  </si>
  <si>
    <t>06/04/1973@00:00:00</t>
  </si>
  <si>
    <t>06/04/1973@00:45:00</t>
  </si>
  <si>
    <t>06/04/1973@01:15:00</t>
  </si>
  <si>
    <t>06/04/1973@01:45:00</t>
  </si>
  <si>
    <t>06/04/1973@02:00:00</t>
  </si>
  <si>
    <t>06/04/1973@02:15:00</t>
  </si>
  <si>
    <t>06/04/1973@02:30:00</t>
  </si>
  <si>
    <t>06/04/1973@02:45:00</t>
  </si>
  <si>
    <t>06/04/1973@03:00:00</t>
  </si>
  <si>
    <t>06/04/1973@03:15:00</t>
  </si>
  <si>
    <t>06/04/1973@03:30:00</t>
  </si>
  <si>
    <t>06/04/1973@03:45:00</t>
  </si>
  <si>
    <t>06/04/1973@04:00:00</t>
  </si>
  <si>
    <t>06/04/1973@04:30:00</t>
  </si>
  <si>
    <t>06/04/1973@05:00:00</t>
  </si>
  <si>
    <t>06/04/1973@06:00:00</t>
  </si>
  <si>
    <t>06/04/1973@07:00:00</t>
  </si>
  <si>
    <t>06/04/1973@08:00:00</t>
  </si>
  <si>
    <t>06/04/1973@09:00:00</t>
  </si>
  <si>
    <t>06/04/1973@09:30:00</t>
  </si>
  <si>
    <t>06/04/1973@10:00:00</t>
  </si>
  <si>
    <t>06/04/1973@12:00:00</t>
  </si>
  <si>
    <t>06/05/1973@00:00:00</t>
  </si>
  <si>
    <t>RUNOFF (CFS)</t>
  </si>
  <si>
    <t>DAY-MONTH-YEAR</t>
  </si>
  <si>
    <t>DATE_TIME (EVERY 15 MIN)</t>
  </si>
  <si>
    <t>DATE_TIME (EVERY 15 MIN) AS TEXT</t>
  </si>
  <si>
    <t>DATE_TIME (AS TEXT)</t>
  </si>
  <si>
    <t>Increment=&gt;</t>
  </si>
  <si>
    <t>06/03/1973</t>
  </si>
  <si>
    <t>RUNOFF (CFS) - WITH GAPS</t>
  </si>
  <si>
    <t>06/04/1973</t>
  </si>
  <si>
    <t>06/05/1973</t>
  </si>
  <si>
    <t>RUNOFF (CFS)-GAPS FILLED</t>
  </si>
  <si>
    <t>ELAPSED_TIME (MINUTES)</t>
  </si>
  <si>
    <t>RUNOFF (CU. INCHES/SEC)</t>
  </si>
  <si>
    <t>RUNOFF (INCHES/SEC)</t>
  </si>
  <si>
    <t>CUM. RUNOFF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</si>
</sst>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21" fontId="0" fillId="0" borderId="0" xfId="0" applyNumberFormat="1"/>
    <xf numFmtId="14" fontId="0" fillId="0" borderId="0" xfId="0" quotePrefix="1" applyNumberFormat="1"/>
    <xf numFmtId="20" fontId="0" fillId="0" borderId="0" xfId="0" applyNumberFormat="1"/>
    <xf numFmtId="0" fontId="3" fillId="0" borderId="0" xfId="0" applyFont="1"/>
    <xf numFmtId="2" fontId="0" fillId="0" borderId="0" xfId="0" applyNumberFormat="1" applyAlignment="1">
      <alignment textRotation="90"/>
    </xf>
    <xf numFmtId="2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Ash Creek at Highland Road</a:t>
            </a:r>
            <a:br>
              <a:rPr lang="en-US"/>
            </a:br>
            <a:r>
              <a:rPr lang="en-US"/>
              <a:t>3 JUN 1973 Storm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'AshCreek@HighlandRoad'!$P$1</c:f>
              <c:strCache>
                <c:ptCount val="1"/>
                <c:pt idx="0">
                  <c:v>CUM. RUNOFF (INCHES)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'AshCreek@HighlandRoad'!$L$2:$L$194</c:f>
              <c:numCache>
                <c:formatCode>0.00</c:formatCode>
                <c:ptCount val="1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</c:numCache>
            </c:numRef>
          </c:xVal>
          <c:yVal>
            <c:numRef>
              <c:f>'AshCreek@HighlandRoad'!$P$2:$P$194</c:f>
              <c:numCache>
                <c:formatCode>General</c:formatCode>
                <c:ptCount val="193"/>
                <c:pt idx="0">
                  <c:v>0</c:v>
                </c:pt>
                <c:pt idx="1">
                  <c:v>5.5982181244924282E-4</c:v>
                </c:pt>
                <c:pt idx="2">
                  <c:v>1.1196436248984856E-3</c:v>
                </c:pt>
                <c:pt idx="3">
                  <c:v>1.6794654373477286E-3</c:v>
                </c:pt>
                <c:pt idx="4">
                  <c:v>2.2392872497969713E-3</c:v>
                </c:pt>
                <c:pt idx="5">
                  <c:v>2.799109062246214E-3</c:v>
                </c:pt>
                <c:pt idx="6">
                  <c:v>3.3589308746954567E-3</c:v>
                </c:pt>
                <c:pt idx="7">
                  <c:v>3.9187526871446998E-3</c:v>
                </c:pt>
                <c:pt idx="8">
                  <c:v>5.0943784932881101E-3</c:v>
                </c:pt>
                <c:pt idx="9">
                  <c:v>6.8858082931256871E-3</c:v>
                </c:pt>
                <c:pt idx="10">
                  <c:v>1.214813333014857E-2</c:v>
                </c:pt>
                <c:pt idx="11">
                  <c:v>2.8075063894329528E-2</c:v>
                </c:pt>
                <c:pt idx="12">
                  <c:v>5.4666599985668564E-2</c:v>
                </c:pt>
                <c:pt idx="13">
                  <c:v>7.414839905890222E-2</c:v>
                </c:pt>
                <c:pt idx="14">
                  <c:v>9.2622518869727236E-2</c:v>
                </c:pt>
                <c:pt idx="15">
                  <c:v>0.11635896371757513</c:v>
                </c:pt>
                <c:pt idx="16">
                  <c:v>0.14546969796493575</c:v>
                </c:pt>
                <c:pt idx="17">
                  <c:v>0.17603596892466442</c:v>
                </c:pt>
                <c:pt idx="18">
                  <c:v>0.19742116216022548</c:v>
                </c:pt>
                <c:pt idx="19">
                  <c:v>0.2131521550900492</c:v>
                </c:pt>
                <c:pt idx="20">
                  <c:v>0.22322894771413557</c:v>
                </c:pt>
                <c:pt idx="21">
                  <c:v>0.23000279164477141</c:v>
                </c:pt>
                <c:pt idx="22">
                  <c:v>0.23582493849424355</c:v>
                </c:pt>
                <c:pt idx="23">
                  <c:v>0.24069538826255196</c:v>
                </c:pt>
                <c:pt idx="24">
                  <c:v>0.24461414094969666</c:v>
                </c:pt>
                <c:pt idx="25">
                  <c:v>0.24758119655567765</c:v>
                </c:pt>
                <c:pt idx="26">
                  <c:v>0.25021235907418909</c:v>
                </c:pt>
                <c:pt idx="27">
                  <c:v>0.25094012743037308</c:v>
                </c:pt>
                <c:pt idx="28">
                  <c:v>0.25166789578655707</c:v>
                </c:pt>
                <c:pt idx="29">
                  <c:v>0.25239566414274106</c:v>
                </c:pt>
                <c:pt idx="30">
                  <c:v>0.25312343249892505</c:v>
                </c:pt>
                <c:pt idx="31">
                  <c:v>0.25385120085510904</c:v>
                </c:pt>
                <c:pt idx="32">
                  <c:v>0.25457896921129303</c:v>
                </c:pt>
                <c:pt idx="33">
                  <c:v>0.25530673756747702</c:v>
                </c:pt>
                <c:pt idx="34">
                  <c:v>0.256034505923661</c:v>
                </c:pt>
                <c:pt idx="35">
                  <c:v>0.25676227427984499</c:v>
                </c:pt>
                <c:pt idx="36">
                  <c:v>0.26146477750441866</c:v>
                </c:pt>
                <c:pt idx="37">
                  <c:v>0.26695103126642122</c:v>
                </c:pt>
                <c:pt idx="38">
                  <c:v>0.28016282604022336</c:v>
                </c:pt>
                <c:pt idx="39">
                  <c:v>0.33726465091004615</c:v>
                </c:pt>
                <c:pt idx="40">
                  <c:v>0.45986562783643031</c:v>
                </c:pt>
                <c:pt idx="41">
                  <c:v>0.60597912088568273</c:v>
                </c:pt>
                <c:pt idx="42">
                  <c:v>0.73473813774900854</c:v>
                </c:pt>
                <c:pt idx="43">
                  <c:v>0.83494624217742297</c:v>
                </c:pt>
                <c:pt idx="44">
                  <c:v>0.91276147410786768</c:v>
                </c:pt>
                <c:pt idx="45">
                  <c:v>0.97938026978932757</c:v>
                </c:pt>
                <c:pt idx="46">
                  <c:v>1.0213669057230208</c:v>
                </c:pt>
                <c:pt idx="47">
                  <c:v>1.0499178181579323</c:v>
                </c:pt>
                <c:pt idx="48">
                  <c:v>1.0730384590120861</c:v>
                </c:pt>
                <c:pt idx="49">
                  <c:v>1.0907288282854821</c:v>
                </c:pt>
                <c:pt idx="50">
                  <c:v>1.1067817187574642</c:v>
                </c:pt>
                <c:pt idx="51">
                  <c:v>1.1211971304280322</c:v>
                </c:pt>
                <c:pt idx="52">
                  <c:v>1.1339750632971861</c:v>
                </c:pt>
                <c:pt idx="53">
                  <c:v>1.1451155173649261</c:v>
                </c:pt>
                <c:pt idx="54">
                  <c:v>1.1546184926312519</c:v>
                </c:pt>
                <c:pt idx="55">
                  <c:v>1.1624839890961638</c:v>
                </c:pt>
                <c:pt idx="56">
                  <c:v>1.1687120067596617</c:v>
                </c:pt>
                <c:pt idx="57">
                  <c:v>1.1733025456217454</c:v>
                </c:pt>
                <c:pt idx="58">
                  <c:v>1.1776971468494719</c:v>
                </c:pt>
                <c:pt idx="59">
                  <c:v>1.1818958104428412</c:v>
                </c:pt>
                <c:pt idx="60">
                  <c:v>1.1858985364018533</c:v>
                </c:pt>
                <c:pt idx="61">
                  <c:v>1.1897053247265081</c:v>
                </c:pt>
                <c:pt idx="62">
                  <c:v>1.1933161754168058</c:v>
                </c:pt>
                <c:pt idx="63">
                  <c:v>1.1967310884727462</c:v>
                </c:pt>
                <c:pt idx="64">
                  <c:v>1.1999500638943295</c:v>
                </c:pt>
                <c:pt idx="65">
                  <c:v>1.2029731016815555</c:v>
                </c:pt>
                <c:pt idx="66">
                  <c:v>1.205800201834424</c:v>
                </c:pt>
                <c:pt idx="67">
                  <c:v>1.2084313643529354</c:v>
                </c:pt>
                <c:pt idx="68">
                  <c:v>1.2108665892370896</c:v>
                </c:pt>
                <c:pt idx="69">
                  <c:v>1.2131058764868865</c:v>
                </c:pt>
                <c:pt idx="70">
                  <c:v>1.2151492261023262</c:v>
                </c:pt>
                <c:pt idx="71">
                  <c:v>1.2169966380834087</c:v>
                </c:pt>
                <c:pt idx="72">
                  <c:v>1.218648112430134</c:v>
                </c:pt>
                <c:pt idx="73">
                  <c:v>1.2201036491425021</c:v>
                </c:pt>
                <c:pt idx="74">
                  <c:v>1.2215311947642478</c:v>
                </c:pt>
                <c:pt idx="75">
                  <c:v>1.2229307492953709</c:v>
                </c:pt>
                <c:pt idx="76">
                  <c:v>1.2243023127358716</c:v>
                </c:pt>
                <c:pt idx="77">
                  <c:v>1.2256458850857499</c:v>
                </c:pt>
                <c:pt idx="78">
                  <c:v>1.2269614663450057</c:v>
                </c:pt>
                <c:pt idx="79">
                  <c:v>1.228249056513639</c:v>
                </c:pt>
                <c:pt idx="80">
                  <c:v>1.2295086555916499</c:v>
                </c:pt>
                <c:pt idx="81">
                  <c:v>1.2307402635790383</c:v>
                </c:pt>
                <c:pt idx="82">
                  <c:v>1.2319578760211154</c:v>
                </c:pt>
                <c:pt idx="83">
                  <c:v>1.2331614929178814</c:v>
                </c:pt>
                <c:pt idx="84">
                  <c:v>1.234351114269336</c:v>
                </c:pt>
                <c:pt idx="85">
                  <c:v>1.2355267400754795</c:v>
                </c:pt>
                <c:pt idx="86">
                  <c:v>1.236702365881623</c:v>
                </c:pt>
                <c:pt idx="87">
                  <c:v>1.2378220095065215</c:v>
                </c:pt>
                <c:pt idx="88">
                  <c:v>1.2389416531314201</c:v>
                </c:pt>
                <c:pt idx="89">
                  <c:v>1.2400612967563187</c:v>
                </c:pt>
                <c:pt idx="90">
                  <c:v>1.2435321919935041</c:v>
                </c:pt>
                <c:pt idx="91">
                  <c:v>1.2493543388429762</c:v>
                </c:pt>
                <c:pt idx="92">
                  <c:v>1.3417249378971012</c:v>
                </c:pt>
                <c:pt idx="93">
                  <c:v>1.6373108548703015</c:v>
                </c:pt>
                <c:pt idx="94">
                  <c:v>1.9832807349639334</c:v>
                </c:pt>
                <c:pt idx="95">
                  <c:v>2.2794264737495831</c:v>
                </c:pt>
                <c:pt idx="96">
                  <c:v>2.507833773228874</c:v>
                </c:pt>
                <c:pt idx="97">
                  <c:v>2.6634642370897637</c:v>
                </c:pt>
                <c:pt idx="98">
                  <c:v>2.7897973594324763</c:v>
                </c:pt>
                <c:pt idx="99">
                  <c:v>2.8868331402570115</c:v>
                </c:pt>
                <c:pt idx="100">
                  <c:v>2.9545715795633698</c:v>
                </c:pt>
                <c:pt idx="101">
                  <c:v>3.0072508121148434</c:v>
                </c:pt>
                <c:pt idx="102">
                  <c:v>3.0448708379114326</c:v>
                </c:pt>
                <c:pt idx="103">
                  <c:v>3.0448708379114326</c:v>
                </c:pt>
                <c:pt idx="104">
                  <c:v>3.0711824630965472</c:v>
                </c:pt>
                <c:pt idx="105">
                  <c:v>3.1182074953422836</c:v>
                </c:pt>
                <c:pt idx="106">
                  <c:v>3.3421362203219807</c:v>
                </c:pt>
                <c:pt idx="107">
                  <c:v>3.6315640973582393</c:v>
                </c:pt>
                <c:pt idx="108">
                  <c:v>3.9013982109587744</c:v>
                </c:pt>
                <c:pt idx="109">
                  <c:v>4.0878188745043724</c:v>
                </c:pt>
                <c:pt idx="110">
                  <c:v>4.2148984259303504</c:v>
                </c:pt>
                <c:pt idx="111">
                  <c:v>4.2949529451105919</c:v>
                </c:pt>
                <c:pt idx="112">
                  <c:v>4.3537342354177628</c:v>
                </c:pt>
                <c:pt idx="113">
                  <c:v>4.3957208713514557</c:v>
                </c:pt>
                <c:pt idx="114">
                  <c:v>4.4268469641236337</c:v>
                </c:pt>
                <c:pt idx="115">
                  <c:v>4.4471125137342966</c:v>
                </c:pt>
                <c:pt idx="116">
                  <c:v>4.4637392215640395</c:v>
                </c:pt>
                <c:pt idx="117">
                  <c:v>4.4767270876128622</c:v>
                </c:pt>
                <c:pt idx="118">
                  <c:v>4.4881334570415152</c:v>
                </c:pt>
                <c:pt idx="119">
                  <c:v>4.4979583298499994</c:v>
                </c:pt>
                <c:pt idx="120">
                  <c:v>4.5062017060383148</c:v>
                </c:pt>
                <c:pt idx="121">
                  <c:v>4.5128635856064605</c:v>
                </c:pt>
                <c:pt idx="122">
                  <c:v>4.518839683454356</c:v>
                </c:pt>
                <c:pt idx="123">
                  <c:v>4.5241299995820015</c:v>
                </c:pt>
                <c:pt idx="124">
                  <c:v>4.5287345339893967</c:v>
                </c:pt>
                <c:pt idx="125">
                  <c:v>4.5326532866765419</c:v>
                </c:pt>
                <c:pt idx="126">
                  <c:v>4.5362361462762166</c:v>
                </c:pt>
                <c:pt idx="127">
                  <c:v>4.5394831127884219</c:v>
                </c:pt>
                <c:pt idx="128">
                  <c:v>4.5423941862131576</c:v>
                </c:pt>
                <c:pt idx="129">
                  <c:v>4.5449693665504238</c:v>
                </c:pt>
                <c:pt idx="130">
                  <c:v>4.5473486092533335</c:v>
                </c:pt>
                <c:pt idx="131">
                  <c:v>4.5495319143218858</c:v>
                </c:pt>
                <c:pt idx="132">
                  <c:v>4.5515192817560806</c:v>
                </c:pt>
                <c:pt idx="133">
                  <c:v>4.5533107115559179</c:v>
                </c:pt>
                <c:pt idx="134">
                  <c:v>4.5549062037213979</c:v>
                </c:pt>
                <c:pt idx="135">
                  <c:v>4.5563057582525213</c:v>
                </c:pt>
                <c:pt idx="136">
                  <c:v>4.5576213395117771</c:v>
                </c:pt>
                <c:pt idx="137">
                  <c:v>4.5588529474991653</c:v>
                </c:pt>
                <c:pt idx="138">
                  <c:v>4.5600145777599979</c:v>
                </c:pt>
                <c:pt idx="139">
                  <c:v>4.561106230294274</c:v>
                </c:pt>
                <c:pt idx="140">
                  <c:v>4.5621279051019936</c:v>
                </c:pt>
                <c:pt idx="141">
                  <c:v>4.5630796021831577</c:v>
                </c:pt>
                <c:pt idx="142">
                  <c:v>4.5639613215377652</c:v>
                </c:pt>
                <c:pt idx="143">
                  <c:v>4.5647730631658163</c:v>
                </c:pt>
                <c:pt idx="144">
                  <c:v>4.5655148270673118</c:v>
                </c:pt>
                <c:pt idx="145">
                  <c:v>4.5661866132422508</c:v>
                </c:pt>
                <c:pt idx="146">
                  <c:v>4.566856066826305</c:v>
                </c:pt>
                <c:pt idx="147">
                  <c:v>4.5675231878194733</c:v>
                </c:pt>
                <c:pt idx="148">
                  <c:v>4.5681879762217568</c:v>
                </c:pt>
                <c:pt idx="149">
                  <c:v>4.5688504320331553</c:v>
                </c:pt>
                <c:pt idx="150">
                  <c:v>4.5695105552536681</c:v>
                </c:pt>
                <c:pt idx="151">
                  <c:v>4.570168345883296</c:v>
                </c:pt>
                <c:pt idx="152">
                  <c:v>4.570823803922039</c:v>
                </c:pt>
                <c:pt idx="153">
                  <c:v>4.5714769293698962</c:v>
                </c:pt>
                <c:pt idx="154">
                  <c:v>4.5721277222268686</c:v>
                </c:pt>
                <c:pt idx="155">
                  <c:v>4.572776182492956</c:v>
                </c:pt>
                <c:pt idx="156">
                  <c:v>4.5734223101681577</c:v>
                </c:pt>
                <c:pt idx="157">
                  <c:v>4.5740661052524745</c:v>
                </c:pt>
                <c:pt idx="158">
                  <c:v>4.5747075677459055</c:v>
                </c:pt>
                <c:pt idx="159">
                  <c:v>4.5753466976484516</c:v>
                </c:pt>
                <c:pt idx="160">
                  <c:v>4.5759834949601128</c:v>
                </c:pt>
                <c:pt idx="161">
                  <c:v>4.5766179596808882</c:v>
                </c:pt>
                <c:pt idx="162">
                  <c:v>4.5772500918107788</c:v>
                </c:pt>
                <c:pt idx="163">
                  <c:v>4.5778798913497845</c:v>
                </c:pt>
                <c:pt idx="164">
                  <c:v>4.5785073582979043</c:v>
                </c:pt>
                <c:pt idx="165">
                  <c:v>4.5791324926551393</c:v>
                </c:pt>
                <c:pt idx="166">
                  <c:v>4.5797552944214894</c:v>
                </c:pt>
                <c:pt idx="167">
                  <c:v>4.5803757635969538</c:v>
                </c:pt>
                <c:pt idx="168">
                  <c:v>4.5809939001815332</c:v>
                </c:pt>
                <c:pt idx="169">
                  <c:v>4.5816097041752277</c:v>
                </c:pt>
                <c:pt idx="170">
                  <c:v>4.5822231755780365</c:v>
                </c:pt>
                <c:pt idx="171">
                  <c:v>4.5828343143899604</c:v>
                </c:pt>
                <c:pt idx="172">
                  <c:v>4.5834431206109993</c:v>
                </c:pt>
                <c:pt idx="173">
                  <c:v>4.5840495942411525</c:v>
                </c:pt>
                <c:pt idx="174">
                  <c:v>4.5846537352804209</c:v>
                </c:pt>
                <c:pt idx="175">
                  <c:v>4.5852555437288034</c:v>
                </c:pt>
                <c:pt idx="176">
                  <c:v>4.585855019586301</c:v>
                </c:pt>
                <c:pt idx="177">
                  <c:v>4.5864521628529138</c:v>
                </c:pt>
                <c:pt idx="178">
                  <c:v>4.5870469735286408</c:v>
                </c:pt>
                <c:pt idx="179">
                  <c:v>4.5876394516134829</c:v>
                </c:pt>
                <c:pt idx="180">
                  <c:v>4.58822959710744</c:v>
                </c:pt>
                <c:pt idx="181">
                  <c:v>4.5888174100105115</c:v>
                </c:pt>
                <c:pt idx="182">
                  <c:v>4.589402890322698</c:v>
                </c:pt>
                <c:pt idx="183">
                  <c:v>4.5899860380439996</c:v>
                </c:pt>
                <c:pt idx="184">
                  <c:v>4.5905668531744155</c:v>
                </c:pt>
                <c:pt idx="185">
                  <c:v>4.5911453357139465</c:v>
                </c:pt>
                <c:pt idx="186">
                  <c:v>4.5917214856625925</c:v>
                </c:pt>
                <c:pt idx="187">
                  <c:v>4.5922953030203528</c:v>
                </c:pt>
                <c:pt idx="188">
                  <c:v>4.5928667877872282</c:v>
                </c:pt>
                <c:pt idx="189">
                  <c:v>4.5934359399632179</c:v>
                </c:pt>
                <c:pt idx="190">
                  <c:v>4.5940027595483226</c:v>
                </c:pt>
                <c:pt idx="191">
                  <c:v>4.5945672465425424</c:v>
                </c:pt>
                <c:pt idx="192">
                  <c:v>4.5951294009458765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7-DC4D-BD51-0AB8B0AC1339}"/>
            </c:ext>
          </c:extLst>
        </c:ser>
        <c:ser>
          <c:idx val="0"/>
          <c:order val="0"/>
          <c:tx>
            <c:strRef>
              <c:f>'[1]AshCreek@HighlandRoad'!$M$1</c:f>
              <c:strCache>
                <c:ptCount val="1"/>
                <c:pt idx="0">
                  <c:v>PRECIPITATION (INCHES)-GAPS FILLED</c:v>
                </c:pt>
              </c:strCache>
            </c:strRef>
          </c:tx>
          <c:spPr>
            <a:ln w="4762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'[1]AshCreek@HighlandRoad'!$L$2:$L$146</c:f>
              <c:numCache>
                <c:formatCode>General</c:formatCode>
                <c:ptCount val="14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</c:numCache>
            </c:numRef>
          </c:xVal>
          <c:yVal>
            <c:numRef>
              <c:f>'[1]AshCreek@HighlandRoad'!$M$2:$M$146</c:f>
              <c:numCache>
                <c:formatCode>General</c:formatCode>
                <c:ptCount val="145"/>
                <c:pt idx="0">
                  <c:v>0</c:v>
                </c:pt>
                <c:pt idx="1">
                  <c:v>6.7500000000000004E-2</c:v>
                </c:pt>
                <c:pt idx="2">
                  <c:v>0.13500000000000001</c:v>
                </c:pt>
                <c:pt idx="3">
                  <c:v>0.20250000000000001</c:v>
                </c:pt>
                <c:pt idx="4">
                  <c:v>0.27</c:v>
                </c:pt>
                <c:pt idx="5">
                  <c:v>0.4</c:v>
                </c:pt>
                <c:pt idx="6">
                  <c:v>0.53</c:v>
                </c:pt>
                <c:pt idx="7">
                  <c:v>0.56499999999999995</c:v>
                </c:pt>
                <c:pt idx="8">
                  <c:v>0.6</c:v>
                </c:pt>
                <c:pt idx="9">
                  <c:v>0.67</c:v>
                </c:pt>
                <c:pt idx="10">
                  <c:v>0.83499999999999996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1.05</c:v>
                </c:pt>
                <c:pt idx="28">
                  <c:v>1.1000000000000001</c:v>
                </c:pt>
                <c:pt idx="29">
                  <c:v>1.1499999999999999</c:v>
                </c:pt>
                <c:pt idx="30">
                  <c:v>1.2</c:v>
                </c:pt>
                <c:pt idx="31">
                  <c:v>1.25</c:v>
                </c:pt>
                <c:pt idx="32">
                  <c:v>1.3</c:v>
                </c:pt>
                <c:pt idx="33">
                  <c:v>1.405</c:v>
                </c:pt>
                <c:pt idx="34">
                  <c:v>1.51</c:v>
                </c:pt>
                <c:pt idx="35">
                  <c:v>1.95</c:v>
                </c:pt>
                <c:pt idx="36">
                  <c:v>2.2599999999999998</c:v>
                </c:pt>
                <c:pt idx="37">
                  <c:v>2.3199999999999998</c:v>
                </c:pt>
                <c:pt idx="38">
                  <c:v>2.46</c:v>
                </c:pt>
                <c:pt idx="39">
                  <c:v>2.4700000000000002</c:v>
                </c:pt>
                <c:pt idx="40">
                  <c:v>2.5099999999999998</c:v>
                </c:pt>
                <c:pt idx="41">
                  <c:v>2.57</c:v>
                </c:pt>
                <c:pt idx="42">
                  <c:v>2.6</c:v>
                </c:pt>
                <c:pt idx="43">
                  <c:v>2.63</c:v>
                </c:pt>
                <c:pt idx="44">
                  <c:v>2.63</c:v>
                </c:pt>
                <c:pt idx="45">
                  <c:v>2.63</c:v>
                </c:pt>
                <c:pt idx="46">
                  <c:v>2.65</c:v>
                </c:pt>
                <c:pt idx="47">
                  <c:v>2.65</c:v>
                </c:pt>
                <c:pt idx="48">
                  <c:v>2.65</c:v>
                </c:pt>
                <c:pt idx="49">
                  <c:v>2.65</c:v>
                </c:pt>
                <c:pt idx="50">
                  <c:v>2.65</c:v>
                </c:pt>
                <c:pt idx="51">
                  <c:v>2.65</c:v>
                </c:pt>
                <c:pt idx="52">
                  <c:v>2.65</c:v>
                </c:pt>
                <c:pt idx="53">
                  <c:v>2.65</c:v>
                </c:pt>
                <c:pt idx="54">
                  <c:v>2.65</c:v>
                </c:pt>
                <c:pt idx="55">
                  <c:v>2.65</c:v>
                </c:pt>
                <c:pt idx="56">
                  <c:v>2.65</c:v>
                </c:pt>
                <c:pt idx="57">
                  <c:v>2.6512500000000001</c:v>
                </c:pt>
                <c:pt idx="58">
                  <c:v>2.6524999999999999</c:v>
                </c:pt>
                <c:pt idx="59">
                  <c:v>2.6537500000000001</c:v>
                </c:pt>
                <c:pt idx="60">
                  <c:v>2.6549999999999998</c:v>
                </c:pt>
                <c:pt idx="61">
                  <c:v>2.65625</c:v>
                </c:pt>
                <c:pt idx="62">
                  <c:v>2.6574999999999998</c:v>
                </c:pt>
                <c:pt idx="63">
                  <c:v>2.6587499999999999</c:v>
                </c:pt>
                <c:pt idx="64">
                  <c:v>2.66</c:v>
                </c:pt>
                <c:pt idx="65">
                  <c:v>2.6612499999999999</c:v>
                </c:pt>
                <c:pt idx="66">
                  <c:v>2.6625000000000001</c:v>
                </c:pt>
                <c:pt idx="67">
                  <c:v>2.6637499999999998</c:v>
                </c:pt>
                <c:pt idx="68">
                  <c:v>2.665</c:v>
                </c:pt>
                <c:pt idx="69">
                  <c:v>2.6662499999999998</c:v>
                </c:pt>
                <c:pt idx="70">
                  <c:v>2.6675</c:v>
                </c:pt>
                <c:pt idx="71">
                  <c:v>2.6687499999999997</c:v>
                </c:pt>
                <c:pt idx="72">
                  <c:v>2.67</c:v>
                </c:pt>
                <c:pt idx="73">
                  <c:v>2.67</c:v>
                </c:pt>
                <c:pt idx="74">
                  <c:v>2.67</c:v>
                </c:pt>
                <c:pt idx="75">
                  <c:v>2.67</c:v>
                </c:pt>
                <c:pt idx="76">
                  <c:v>2.67</c:v>
                </c:pt>
                <c:pt idx="77">
                  <c:v>2.67</c:v>
                </c:pt>
                <c:pt idx="78">
                  <c:v>2.67</c:v>
                </c:pt>
                <c:pt idx="79">
                  <c:v>2.67</c:v>
                </c:pt>
                <c:pt idx="80">
                  <c:v>2.67</c:v>
                </c:pt>
                <c:pt idx="81">
                  <c:v>2.7349999999999999</c:v>
                </c:pt>
                <c:pt idx="82">
                  <c:v>2.8</c:v>
                </c:pt>
                <c:pt idx="83">
                  <c:v>2.8650000000000002</c:v>
                </c:pt>
                <c:pt idx="84">
                  <c:v>2.93</c:v>
                </c:pt>
                <c:pt idx="85">
                  <c:v>3.3</c:v>
                </c:pt>
                <c:pt idx="86">
                  <c:v>3.42</c:v>
                </c:pt>
                <c:pt idx="87">
                  <c:v>3.65</c:v>
                </c:pt>
                <c:pt idx="88">
                  <c:v>4.25</c:v>
                </c:pt>
                <c:pt idx="89">
                  <c:v>4.3900000000000006</c:v>
                </c:pt>
                <c:pt idx="90">
                  <c:v>4.53</c:v>
                </c:pt>
                <c:pt idx="91">
                  <c:v>4.54</c:v>
                </c:pt>
                <c:pt idx="92">
                  <c:v>4.58</c:v>
                </c:pt>
                <c:pt idx="93">
                  <c:v>4.62</c:v>
                </c:pt>
                <c:pt idx="94">
                  <c:v>4.63</c:v>
                </c:pt>
                <c:pt idx="95">
                  <c:v>4.78</c:v>
                </c:pt>
                <c:pt idx="96">
                  <c:v>4.8600000000000003</c:v>
                </c:pt>
                <c:pt idx="97">
                  <c:v>5.0033333333333339</c:v>
                </c:pt>
                <c:pt idx="98">
                  <c:v>5.1466666666666665</c:v>
                </c:pt>
                <c:pt idx="99">
                  <c:v>5.29</c:v>
                </c:pt>
                <c:pt idx="100">
                  <c:v>5.45</c:v>
                </c:pt>
                <c:pt idx="101">
                  <c:v>5.61</c:v>
                </c:pt>
                <c:pt idx="102">
                  <c:v>6.0250000000000004</c:v>
                </c:pt>
                <c:pt idx="103">
                  <c:v>6.44</c:v>
                </c:pt>
                <c:pt idx="104">
                  <c:v>6.44</c:v>
                </c:pt>
                <c:pt idx="105">
                  <c:v>6.44</c:v>
                </c:pt>
                <c:pt idx="106">
                  <c:v>6.44</c:v>
                </c:pt>
                <c:pt idx="107">
                  <c:v>6.44</c:v>
                </c:pt>
                <c:pt idx="108">
                  <c:v>6.44</c:v>
                </c:pt>
                <c:pt idx="109">
                  <c:v>6.44</c:v>
                </c:pt>
                <c:pt idx="110">
                  <c:v>6.44</c:v>
                </c:pt>
                <c:pt idx="111">
                  <c:v>6.44</c:v>
                </c:pt>
                <c:pt idx="112">
                  <c:v>6.44</c:v>
                </c:pt>
                <c:pt idx="113">
                  <c:v>6.44</c:v>
                </c:pt>
                <c:pt idx="114">
                  <c:v>6.44</c:v>
                </c:pt>
                <c:pt idx="115">
                  <c:v>6.44</c:v>
                </c:pt>
                <c:pt idx="116">
                  <c:v>6.44</c:v>
                </c:pt>
                <c:pt idx="117">
                  <c:v>6.44</c:v>
                </c:pt>
                <c:pt idx="118">
                  <c:v>6.44</c:v>
                </c:pt>
                <c:pt idx="119">
                  <c:v>6.44</c:v>
                </c:pt>
                <c:pt idx="120">
                  <c:v>6.44</c:v>
                </c:pt>
                <c:pt idx="121">
                  <c:v>6.44</c:v>
                </c:pt>
                <c:pt idx="122">
                  <c:v>6.44</c:v>
                </c:pt>
                <c:pt idx="123">
                  <c:v>6.44</c:v>
                </c:pt>
                <c:pt idx="124">
                  <c:v>6.44</c:v>
                </c:pt>
                <c:pt idx="125">
                  <c:v>6.44</c:v>
                </c:pt>
                <c:pt idx="126">
                  <c:v>6.44</c:v>
                </c:pt>
                <c:pt idx="127">
                  <c:v>6.44</c:v>
                </c:pt>
                <c:pt idx="128">
                  <c:v>6.44</c:v>
                </c:pt>
                <c:pt idx="129">
                  <c:v>6.44</c:v>
                </c:pt>
                <c:pt idx="130">
                  <c:v>6.44</c:v>
                </c:pt>
                <c:pt idx="131">
                  <c:v>6.44</c:v>
                </c:pt>
                <c:pt idx="132">
                  <c:v>6.44</c:v>
                </c:pt>
                <c:pt idx="133">
                  <c:v>6.44</c:v>
                </c:pt>
                <c:pt idx="134">
                  <c:v>6.44</c:v>
                </c:pt>
                <c:pt idx="135">
                  <c:v>6.44</c:v>
                </c:pt>
                <c:pt idx="136">
                  <c:v>6.44</c:v>
                </c:pt>
                <c:pt idx="137">
                  <c:v>6.4437500000000005</c:v>
                </c:pt>
                <c:pt idx="138">
                  <c:v>6.4474999999999998</c:v>
                </c:pt>
                <c:pt idx="139">
                  <c:v>6.4512499999999999</c:v>
                </c:pt>
                <c:pt idx="140">
                  <c:v>6.4550000000000001</c:v>
                </c:pt>
                <c:pt idx="141">
                  <c:v>6.4587500000000002</c:v>
                </c:pt>
                <c:pt idx="142">
                  <c:v>6.4625000000000004</c:v>
                </c:pt>
                <c:pt idx="143">
                  <c:v>6.4662499999999996</c:v>
                </c:pt>
                <c:pt idx="144">
                  <c:v>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7-DC4D-BD51-0AB8B0AC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755368"/>
        <c:axId val="-2041751928"/>
      </c:scatterChart>
      <c:valAx>
        <c:axId val="-2041755368"/>
        <c:scaling>
          <c:orientation val="minMax"/>
          <c:max val="288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(minutes)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041751928"/>
        <c:crosses val="autoZero"/>
        <c:crossBetween val="midCat"/>
      </c:valAx>
      <c:valAx>
        <c:axId val="-20417519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Rainfall/Runoff in Watershed Inches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1755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194</xdr:row>
      <xdr:rowOff>177800</xdr:rowOff>
    </xdr:from>
    <xdr:to>
      <xdr:col>9</xdr:col>
      <xdr:colOff>317500</xdr:colOff>
      <xdr:row>224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DataCon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hCreek@HighlandRoad"/>
    </sheetNames>
    <sheetDataSet>
      <sheetData sheetId="0">
        <row r="1">
          <cell r="M1" t="str">
            <v>PRECIPITATION (INCHES)-GAPS FILLED</v>
          </cell>
        </row>
        <row r="2">
          <cell r="L2">
            <v>0</v>
          </cell>
          <cell r="M2">
            <v>0</v>
          </cell>
        </row>
        <row r="3">
          <cell r="L3">
            <v>15</v>
          </cell>
          <cell r="M3">
            <v>6.7500000000000004E-2</v>
          </cell>
        </row>
        <row r="4">
          <cell r="L4">
            <v>30</v>
          </cell>
          <cell r="M4">
            <v>0.13500000000000001</v>
          </cell>
        </row>
        <row r="5">
          <cell r="L5">
            <v>45</v>
          </cell>
          <cell r="M5">
            <v>0.20250000000000001</v>
          </cell>
        </row>
        <row r="6">
          <cell r="L6">
            <v>60</v>
          </cell>
          <cell r="M6">
            <v>0.27</v>
          </cell>
        </row>
        <row r="7">
          <cell r="L7">
            <v>75</v>
          </cell>
          <cell r="M7">
            <v>0.4</v>
          </cell>
        </row>
        <row r="8">
          <cell r="L8">
            <v>90</v>
          </cell>
          <cell r="M8">
            <v>0.53</v>
          </cell>
        </row>
        <row r="9">
          <cell r="L9">
            <v>105</v>
          </cell>
          <cell r="M9">
            <v>0.56499999999999995</v>
          </cell>
        </row>
        <row r="10">
          <cell r="L10">
            <v>120</v>
          </cell>
          <cell r="M10">
            <v>0.6</v>
          </cell>
        </row>
        <row r="11">
          <cell r="L11">
            <v>135</v>
          </cell>
          <cell r="M11">
            <v>0.67</v>
          </cell>
        </row>
        <row r="12">
          <cell r="L12">
            <v>150</v>
          </cell>
          <cell r="M12">
            <v>0.83499999999999996</v>
          </cell>
        </row>
        <row r="13">
          <cell r="L13">
            <v>165</v>
          </cell>
          <cell r="M13">
            <v>1</v>
          </cell>
        </row>
        <row r="14">
          <cell r="L14">
            <v>180</v>
          </cell>
          <cell r="M14">
            <v>1</v>
          </cell>
        </row>
        <row r="15">
          <cell r="L15">
            <v>195</v>
          </cell>
          <cell r="M15">
            <v>1</v>
          </cell>
        </row>
        <row r="16">
          <cell r="L16">
            <v>210</v>
          </cell>
          <cell r="M16">
            <v>1</v>
          </cell>
        </row>
        <row r="17">
          <cell r="L17">
            <v>225</v>
          </cell>
          <cell r="M17">
            <v>1</v>
          </cell>
        </row>
        <row r="18">
          <cell r="L18">
            <v>240</v>
          </cell>
          <cell r="M18">
            <v>1</v>
          </cell>
        </row>
        <row r="19">
          <cell r="L19">
            <v>255</v>
          </cell>
          <cell r="M19">
            <v>1</v>
          </cell>
        </row>
        <row r="20">
          <cell r="L20">
            <v>270</v>
          </cell>
          <cell r="M20">
            <v>1</v>
          </cell>
        </row>
        <row r="21">
          <cell r="L21">
            <v>285</v>
          </cell>
          <cell r="M21">
            <v>1</v>
          </cell>
        </row>
        <row r="22">
          <cell r="L22">
            <v>300</v>
          </cell>
          <cell r="M22">
            <v>1</v>
          </cell>
        </row>
        <row r="23">
          <cell r="L23">
            <v>315</v>
          </cell>
          <cell r="M23">
            <v>1</v>
          </cell>
        </row>
        <row r="24">
          <cell r="L24">
            <v>330</v>
          </cell>
          <cell r="M24">
            <v>1</v>
          </cell>
        </row>
        <row r="25">
          <cell r="L25">
            <v>345</v>
          </cell>
          <cell r="M25">
            <v>1</v>
          </cell>
        </row>
        <row r="26">
          <cell r="L26">
            <v>360</v>
          </cell>
          <cell r="M26">
            <v>1</v>
          </cell>
        </row>
        <row r="27">
          <cell r="L27">
            <v>375</v>
          </cell>
          <cell r="M27">
            <v>1</v>
          </cell>
        </row>
        <row r="28">
          <cell r="L28">
            <v>390</v>
          </cell>
          <cell r="M28">
            <v>1</v>
          </cell>
        </row>
        <row r="29">
          <cell r="L29">
            <v>405</v>
          </cell>
          <cell r="M29">
            <v>1.05</v>
          </cell>
        </row>
        <row r="30">
          <cell r="L30">
            <v>420</v>
          </cell>
          <cell r="M30">
            <v>1.1000000000000001</v>
          </cell>
        </row>
        <row r="31">
          <cell r="L31">
            <v>435</v>
          </cell>
          <cell r="M31">
            <v>1.1499999999999999</v>
          </cell>
        </row>
        <row r="32">
          <cell r="L32">
            <v>450</v>
          </cell>
          <cell r="M32">
            <v>1.2</v>
          </cell>
        </row>
        <row r="33">
          <cell r="L33">
            <v>465</v>
          </cell>
          <cell r="M33">
            <v>1.25</v>
          </cell>
        </row>
        <row r="34">
          <cell r="L34">
            <v>480</v>
          </cell>
          <cell r="M34">
            <v>1.3</v>
          </cell>
        </row>
        <row r="35">
          <cell r="L35">
            <v>495</v>
          </cell>
          <cell r="M35">
            <v>1.405</v>
          </cell>
        </row>
        <row r="36">
          <cell r="L36">
            <v>510</v>
          </cell>
          <cell r="M36">
            <v>1.51</v>
          </cell>
        </row>
        <row r="37">
          <cell r="L37">
            <v>525</v>
          </cell>
          <cell r="M37">
            <v>1.95</v>
          </cell>
        </row>
        <row r="38">
          <cell r="L38">
            <v>540</v>
          </cell>
          <cell r="M38">
            <v>2.2599999999999998</v>
          </cell>
        </row>
        <row r="39">
          <cell r="L39">
            <v>555</v>
          </cell>
          <cell r="M39">
            <v>2.3199999999999998</v>
          </cell>
        </row>
        <row r="40">
          <cell r="L40">
            <v>570</v>
          </cell>
          <cell r="M40">
            <v>2.46</v>
          </cell>
        </row>
        <row r="41">
          <cell r="L41">
            <v>585</v>
          </cell>
          <cell r="M41">
            <v>2.4700000000000002</v>
          </cell>
        </row>
        <row r="42">
          <cell r="L42">
            <v>600</v>
          </cell>
          <cell r="M42">
            <v>2.5099999999999998</v>
          </cell>
        </row>
        <row r="43">
          <cell r="L43">
            <v>615</v>
          </cell>
          <cell r="M43">
            <v>2.57</v>
          </cell>
        </row>
        <row r="44">
          <cell r="L44">
            <v>630</v>
          </cell>
          <cell r="M44">
            <v>2.6</v>
          </cell>
        </row>
        <row r="45">
          <cell r="L45">
            <v>645</v>
          </cell>
          <cell r="M45">
            <v>2.63</v>
          </cell>
        </row>
        <row r="46">
          <cell r="L46">
            <v>660</v>
          </cell>
          <cell r="M46">
            <v>2.63</v>
          </cell>
        </row>
        <row r="47">
          <cell r="L47">
            <v>675</v>
          </cell>
          <cell r="M47">
            <v>2.63</v>
          </cell>
        </row>
        <row r="48">
          <cell r="L48">
            <v>690</v>
          </cell>
          <cell r="M48">
            <v>2.65</v>
          </cell>
        </row>
        <row r="49">
          <cell r="L49">
            <v>705</v>
          </cell>
          <cell r="M49">
            <v>2.65</v>
          </cell>
        </row>
        <row r="50">
          <cell r="L50">
            <v>720</v>
          </cell>
          <cell r="M50">
            <v>2.65</v>
          </cell>
        </row>
        <row r="51">
          <cell r="L51">
            <v>735</v>
          </cell>
          <cell r="M51">
            <v>2.65</v>
          </cell>
        </row>
        <row r="52">
          <cell r="L52">
            <v>750</v>
          </cell>
          <cell r="M52">
            <v>2.65</v>
          </cell>
        </row>
        <row r="53">
          <cell r="L53">
            <v>765</v>
          </cell>
          <cell r="M53">
            <v>2.65</v>
          </cell>
        </row>
        <row r="54">
          <cell r="L54">
            <v>780</v>
          </cell>
          <cell r="M54">
            <v>2.65</v>
          </cell>
        </row>
        <row r="55">
          <cell r="L55">
            <v>795</v>
          </cell>
          <cell r="M55">
            <v>2.65</v>
          </cell>
        </row>
        <row r="56">
          <cell r="L56">
            <v>810</v>
          </cell>
          <cell r="M56">
            <v>2.65</v>
          </cell>
        </row>
        <row r="57">
          <cell r="L57">
            <v>825</v>
          </cell>
          <cell r="M57">
            <v>2.65</v>
          </cell>
        </row>
        <row r="58">
          <cell r="L58">
            <v>840</v>
          </cell>
          <cell r="M58">
            <v>2.65</v>
          </cell>
        </row>
        <row r="59">
          <cell r="L59">
            <v>855</v>
          </cell>
          <cell r="M59">
            <v>2.6512500000000001</v>
          </cell>
        </row>
        <row r="60">
          <cell r="L60">
            <v>870</v>
          </cell>
          <cell r="M60">
            <v>2.6524999999999999</v>
          </cell>
        </row>
        <row r="61">
          <cell r="L61">
            <v>885</v>
          </cell>
          <cell r="M61">
            <v>2.6537500000000001</v>
          </cell>
        </row>
        <row r="62">
          <cell r="L62">
            <v>900</v>
          </cell>
          <cell r="M62">
            <v>2.6549999999999998</v>
          </cell>
        </row>
        <row r="63">
          <cell r="L63">
            <v>915</v>
          </cell>
          <cell r="M63">
            <v>2.65625</v>
          </cell>
        </row>
        <row r="64">
          <cell r="L64">
            <v>930</v>
          </cell>
          <cell r="M64">
            <v>2.6574999999999998</v>
          </cell>
        </row>
        <row r="65">
          <cell r="L65">
            <v>945</v>
          </cell>
          <cell r="M65">
            <v>2.6587499999999999</v>
          </cell>
        </row>
        <row r="66">
          <cell r="L66">
            <v>960</v>
          </cell>
          <cell r="M66">
            <v>2.66</v>
          </cell>
        </row>
        <row r="67">
          <cell r="L67">
            <v>975</v>
          </cell>
          <cell r="M67">
            <v>2.6612499999999999</v>
          </cell>
        </row>
        <row r="68">
          <cell r="L68">
            <v>990</v>
          </cell>
          <cell r="M68">
            <v>2.6625000000000001</v>
          </cell>
        </row>
        <row r="69">
          <cell r="L69">
            <v>1005</v>
          </cell>
          <cell r="M69">
            <v>2.6637499999999998</v>
          </cell>
        </row>
        <row r="70">
          <cell r="L70">
            <v>1020</v>
          </cell>
          <cell r="M70">
            <v>2.665</v>
          </cell>
        </row>
        <row r="71">
          <cell r="L71">
            <v>1035</v>
          </cell>
          <cell r="M71">
            <v>2.6662499999999998</v>
          </cell>
        </row>
        <row r="72">
          <cell r="L72">
            <v>1050</v>
          </cell>
          <cell r="M72">
            <v>2.6675</v>
          </cell>
        </row>
        <row r="73">
          <cell r="L73">
            <v>1065</v>
          </cell>
          <cell r="M73">
            <v>2.6687499999999997</v>
          </cell>
        </row>
        <row r="74">
          <cell r="L74">
            <v>1080</v>
          </cell>
          <cell r="M74">
            <v>2.67</v>
          </cell>
        </row>
        <row r="75">
          <cell r="L75">
            <v>1095</v>
          </cell>
          <cell r="M75">
            <v>2.67</v>
          </cell>
        </row>
        <row r="76">
          <cell r="L76">
            <v>1110</v>
          </cell>
          <cell r="M76">
            <v>2.67</v>
          </cell>
        </row>
        <row r="77">
          <cell r="L77">
            <v>1125</v>
          </cell>
          <cell r="M77">
            <v>2.67</v>
          </cell>
        </row>
        <row r="78">
          <cell r="L78">
            <v>1140</v>
          </cell>
          <cell r="M78">
            <v>2.67</v>
          </cell>
        </row>
        <row r="79">
          <cell r="L79">
            <v>1155</v>
          </cell>
          <cell r="M79">
            <v>2.67</v>
          </cell>
        </row>
        <row r="80">
          <cell r="L80">
            <v>1170</v>
          </cell>
          <cell r="M80">
            <v>2.67</v>
          </cell>
        </row>
        <row r="81">
          <cell r="L81">
            <v>1185</v>
          </cell>
          <cell r="M81">
            <v>2.67</v>
          </cell>
        </row>
        <row r="82">
          <cell r="L82">
            <v>1200</v>
          </cell>
          <cell r="M82">
            <v>2.67</v>
          </cell>
        </row>
        <row r="83">
          <cell r="L83">
            <v>1215</v>
          </cell>
          <cell r="M83">
            <v>2.7349999999999999</v>
          </cell>
        </row>
        <row r="84">
          <cell r="L84">
            <v>1230</v>
          </cell>
          <cell r="M84">
            <v>2.8</v>
          </cell>
        </row>
        <row r="85">
          <cell r="L85">
            <v>1245</v>
          </cell>
          <cell r="M85">
            <v>2.8650000000000002</v>
          </cell>
        </row>
        <row r="86">
          <cell r="L86">
            <v>1260</v>
          </cell>
          <cell r="M86">
            <v>2.93</v>
          </cell>
        </row>
        <row r="87">
          <cell r="L87">
            <v>1275</v>
          </cell>
          <cell r="M87">
            <v>3.3</v>
          </cell>
        </row>
        <row r="88">
          <cell r="L88">
            <v>1290</v>
          </cell>
          <cell r="M88">
            <v>3.42</v>
          </cell>
        </row>
        <row r="89">
          <cell r="L89">
            <v>1305</v>
          </cell>
          <cell r="M89">
            <v>3.65</v>
          </cell>
        </row>
        <row r="90">
          <cell r="L90">
            <v>1320</v>
          </cell>
          <cell r="M90">
            <v>4.25</v>
          </cell>
        </row>
        <row r="91">
          <cell r="L91">
            <v>1335</v>
          </cell>
          <cell r="M91">
            <v>4.3900000000000006</v>
          </cell>
        </row>
        <row r="92">
          <cell r="L92">
            <v>1350</v>
          </cell>
          <cell r="M92">
            <v>4.53</v>
          </cell>
        </row>
        <row r="93">
          <cell r="L93">
            <v>1365</v>
          </cell>
          <cell r="M93">
            <v>4.54</v>
          </cell>
        </row>
        <row r="94">
          <cell r="L94">
            <v>1380</v>
          </cell>
          <cell r="M94">
            <v>4.58</v>
          </cell>
        </row>
        <row r="95">
          <cell r="L95">
            <v>1395</v>
          </cell>
          <cell r="M95">
            <v>4.62</v>
          </cell>
        </row>
        <row r="96">
          <cell r="L96">
            <v>1410</v>
          </cell>
          <cell r="M96">
            <v>4.63</v>
          </cell>
        </row>
        <row r="97">
          <cell r="L97">
            <v>1425</v>
          </cell>
          <cell r="M97">
            <v>4.78</v>
          </cell>
        </row>
        <row r="98">
          <cell r="L98">
            <v>1440</v>
          </cell>
          <cell r="M98">
            <v>4.8600000000000003</v>
          </cell>
        </row>
        <row r="99">
          <cell r="L99">
            <v>1455</v>
          </cell>
          <cell r="M99">
            <v>5.0033333333333339</v>
          </cell>
        </row>
        <row r="100">
          <cell r="L100">
            <v>1470</v>
          </cell>
          <cell r="M100">
            <v>5.1466666666666665</v>
          </cell>
        </row>
        <row r="101">
          <cell r="L101">
            <v>1485</v>
          </cell>
          <cell r="M101">
            <v>5.29</v>
          </cell>
        </row>
        <row r="102">
          <cell r="L102">
            <v>1500</v>
          </cell>
          <cell r="M102">
            <v>5.45</v>
          </cell>
        </row>
        <row r="103">
          <cell r="L103">
            <v>1515</v>
          </cell>
          <cell r="M103">
            <v>5.61</v>
          </cell>
        </row>
        <row r="104">
          <cell r="L104">
            <v>1530</v>
          </cell>
          <cell r="M104">
            <v>6.0250000000000004</v>
          </cell>
        </row>
        <row r="105">
          <cell r="L105">
            <v>1545</v>
          </cell>
          <cell r="M105">
            <v>6.44</v>
          </cell>
        </row>
        <row r="106">
          <cell r="L106">
            <v>1560</v>
          </cell>
          <cell r="M106">
            <v>6.44</v>
          </cell>
        </row>
        <row r="107">
          <cell r="L107">
            <v>1575</v>
          </cell>
          <cell r="M107">
            <v>6.44</v>
          </cell>
        </row>
        <row r="108">
          <cell r="L108">
            <v>1590</v>
          </cell>
          <cell r="M108">
            <v>6.44</v>
          </cell>
        </row>
        <row r="109">
          <cell r="L109">
            <v>1605</v>
          </cell>
          <cell r="M109">
            <v>6.44</v>
          </cell>
        </row>
        <row r="110">
          <cell r="L110">
            <v>1620</v>
          </cell>
          <cell r="M110">
            <v>6.44</v>
          </cell>
        </row>
        <row r="111">
          <cell r="L111">
            <v>1635</v>
          </cell>
          <cell r="M111">
            <v>6.44</v>
          </cell>
        </row>
        <row r="112">
          <cell r="L112">
            <v>1650</v>
          </cell>
          <cell r="M112">
            <v>6.44</v>
          </cell>
        </row>
        <row r="113">
          <cell r="L113">
            <v>1665</v>
          </cell>
          <cell r="M113">
            <v>6.44</v>
          </cell>
        </row>
        <row r="114">
          <cell r="L114">
            <v>1680</v>
          </cell>
          <cell r="M114">
            <v>6.44</v>
          </cell>
        </row>
        <row r="115">
          <cell r="L115">
            <v>1695</v>
          </cell>
          <cell r="M115">
            <v>6.44</v>
          </cell>
        </row>
        <row r="116">
          <cell r="L116">
            <v>1710</v>
          </cell>
          <cell r="M116">
            <v>6.44</v>
          </cell>
        </row>
        <row r="117">
          <cell r="L117">
            <v>1725</v>
          </cell>
          <cell r="M117">
            <v>6.44</v>
          </cell>
        </row>
        <row r="118">
          <cell r="L118">
            <v>1740</v>
          </cell>
          <cell r="M118">
            <v>6.44</v>
          </cell>
        </row>
        <row r="119">
          <cell r="L119">
            <v>1755</v>
          </cell>
          <cell r="M119">
            <v>6.44</v>
          </cell>
        </row>
        <row r="120">
          <cell r="L120">
            <v>1770</v>
          </cell>
          <cell r="M120">
            <v>6.44</v>
          </cell>
        </row>
        <row r="121">
          <cell r="L121">
            <v>1785</v>
          </cell>
          <cell r="M121">
            <v>6.44</v>
          </cell>
        </row>
        <row r="122">
          <cell r="L122">
            <v>1800</v>
          </cell>
          <cell r="M122">
            <v>6.44</v>
          </cell>
        </row>
        <row r="123">
          <cell r="L123">
            <v>1815</v>
          </cell>
          <cell r="M123">
            <v>6.44</v>
          </cell>
        </row>
        <row r="124">
          <cell r="L124">
            <v>1830</v>
          </cell>
          <cell r="M124">
            <v>6.44</v>
          </cell>
        </row>
        <row r="125">
          <cell r="L125">
            <v>1845</v>
          </cell>
          <cell r="M125">
            <v>6.44</v>
          </cell>
        </row>
        <row r="126">
          <cell r="L126">
            <v>1860</v>
          </cell>
          <cell r="M126">
            <v>6.44</v>
          </cell>
        </row>
        <row r="127">
          <cell r="L127">
            <v>1875</v>
          </cell>
          <cell r="M127">
            <v>6.44</v>
          </cell>
        </row>
        <row r="128">
          <cell r="L128">
            <v>1890</v>
          </cell>
          <cell r="M128">
            <v>6.44</v>
          </cell>
        </row>
        <row r="129">
          <cell r="L129">
            <v>1905</v>
          </cell>
          <cell r="M129">
            <v>6.44</v>
          </cell>
        </row>
        <row r="130">
          <cell r="L130">
            <v>1920</v>
          </cell>
          <cell r="M130">
            <v>6.44</v>
          </cell>
        </row>
        <row r="131">
          <cell r="L131">
            <v>1935</v>
          </cell>
          <cell r="M131">
            <v>6.44</v>
          </cell>
        </row>
        <row r="132">
          <cell r="L132">
            <v>1950</v>
          </cell>
          <cell r="M132">
            <v>6.44</v>
          </cell>
        </row>
        <row r="133">
          <cell r="L133">
            <v>1965</v>
          </cell>
          <cell r="M133">
            <v>6.44</v>
          </cell>
        </row>
        <row r="134">
          <cell r="L134">
            <v>1980</v>
          </cell>
          <cell r="M134">
            <v>6.44</v>
          </cell>
        </row>
        <row r="135">
          <cell r="L135">
            <v>1995</v>
          </cell>
          <cell r="M135">
            <v>6.44</v>
          </cell>
        </row>
        <row r="136">
          <cell r="L136">
            <v>2010</v>
          </cell>
          <cell r="M136">
            <v>6.44</v>
          </cell>
        </row>
        <row r="137">
          <cell r="L137">
            <v>2025</v>
          </cell>
          <cell r="M137">
            <v>6.44</v>
          </cell>
        </row>
        <row r="138">
          <cell r="L138">
            <v>2040</v>
          </cell>
          <cell r="M138">
            <v>6.44</v>
          </cell>
        </row>
        <row r="139">
          <cell r="L139">
            <v>2055</v>
          </cell>
          <cell r="M139">
            <v>6.4437500000000005</v>
          </cell>
        </row>
        <row r="140">
          <cell r="L140">
            <v>2070</v>
          </cell>
          <cell r="M140">
            <v>6.4474999999999998</v>
          </cell>
        </row>
        <row r="141">
          <cell r="L141">
            <v>2085</v>
          </cell>
          <cell r="M141">
            <v>6.4512499999999999</v>
          </cell>
        </row>
        <row r="142">
          <cell r="L142">
            <v>2100</v>
          </cell>
          <cell r="M142">
            <v>6.4550000000000001</v>
          </cell>
        </row>
        <row r="143">
          <cell r="L143">
            <v>2115</v>
          </cell>
          <cell r="M143">
            <v>6.4587500000000002</v>
          </cell>
        </row>
        <row r="144">
          <cell r="L144">
            <v>2130</v>
          </cell>
          <cell r="M144">
            <v>6.4625000000000004</v>
          </cell>
        </row>
        <row r="145">
          <cell r="L145">
            <v>2145</v>
          </cell>
          <cell r="M145">
            <v>6.4662499999999996</v>
          </cell>
        </row>
        <row r="146">
          <cell r="L146">
            <v>2160</v>
          </cell>
          <cell r="M146">
            <v>6.47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4"/>
  <sheetViews>
    <sheetView tabSelected="1" workbookViewId="0">
      <selection activeCell="J5" sqref="J5"/>
    </sheetView>
  </sheetViews>
  <sheetFormatPr baseColWidth="10" defaultRowHeight="16" x14ac:dyDescent="0.2"/>
  <cols>
    <col min="1" max="1" width="20.6640625" customWidth="1"/>
    <col min="12" max="12" width="10.83203125" style="7"/>
    <col min="15" max="15" width="12.1640625" bestFit="1" customWidth="1"/>
  </cols>
  <sheetData>
    <row r="1" spans="1:16" ht="193" x14ac:dyDescent="0.2">
      <c r="A1" s="1" t="s">
        <v>0</v>
      </c>
      <c r="B1" s="1" t="s">
        <v>70</v>
      </c>
      <c r="E1" s="1" t="s">
        <v>71</v>
      </c>
      <c r="F1" s="1" t="s">
        <v>72</v>
      </c>
      <c r="G1" s="1" t="s">
        <v>73</v>
      </c>
      <c r="I1" s="1" t="s">
        <v>74</v>
      </c>
      <c r="J1" s="1" t="s">
        <v>77</v>
      </c>
      <c r="L1" s="6" t="s">
        <v>81</v>
      </c>
      <c r="M1" s="1" t="s">
        <v>80</v>
      </c>
      <c r="N1" s="1" t="s">
        <v>82</v>
      </c>
      <c r="O1" s="1" t="s">
        <v>83</v>
      </c>
      <c r="P1" s="1" t="s">
        <v>84</v>
      </c>
    </row>
    <row r="2" spans="1:16" x14ac:dyDescent="0.2">
      <c r="A2" t="s">
        <v>1</v>
      </c>
      <c r="B2">
        <v>10</v>
      </c>
      <c r="C2" t="s">
        <v>75</v>
      </c>
      <c r="D2" s="2">
        <v>1.0416666666666666E-2</v>
      </c>
      <c r="E2" s="3" t="s">
        <v>76</v>
      </c>
      <c r="F2" s="4">
        <v>0</v>
      </c>
      <c r="G2" t="str">
        <f>TEXT(F2,"hh:mm:ss")</f>
        <v>00:00:00</v>
      </c>
      <c r="I2" t="str">
        <f>CONCATENATE(E2,"@",G2)</f>
        <v>06/03/1973@00:00:00</v>
      </c>
      <c r="J2">
        <f>INDEX($B$2:$B$69,MATCH(I2,$A$2:$A$69,0))</f>
        <v>10</v>
      </c>
      <c r="L2" s="7">
        <v>0</v>
      </c>
      <c r="M2">
        <f>J2</f>
        <v>10</v>
      </c>
      <c r="N2">
        <f>M2*(12*12*12)</f>
        <v>17280</v>
      </c>
      <c r="O2">
        <f>N2/(6.92*640*43560*144)</f>
        <v>6.2202423605471427E-7</v>
      </c>
      <c r="P2">
        <f>0</f>
        <v>0</v>
      </c>
    </row>
    <row r="3" spans="1:16" x14ac:dyDescent="0.2">
      <c r="A3" t="s">
        <v>2</v>
      </c>
      <c r="B3">
        <v>10</v>
      </c>
      <c r="E3" s="3" t="s">
        <v>76</v>
      </c>
      <c r="F3" s="2">
        <f>F2+$D$2</f>
        <v>1.0416666666666666E-2</v>
      </c>
      <c r="G3" t="str">
        <f>TEXT(F3,"hh:mm:ss")</f>
        <v>00:15:00</v>
      </c>
      <c r="I3" t="str">
        <f t="shared" ref="I3:I66" si="0">CONCATENATE(E3,"@",G3)</f>
        <v>06/03/1973@00:15:00</v>
      </c>
      <c r="J3" t="e">
        <f>INDEX($B$2:$B$70,MATCH(I3,$A$2:$A$70,0))</f>
        <v>#N/A</v>
      </c>
      <c r="K3">
        <f>(1/4)*(J$6-J$2)+J2</f>
        <v>10</v>
      </c>
      <c r="L3" s="7">
        <f>15+L2</f>
        <v>15</v>
      </c>
      <c r="M3">
        <f>K3</f>
        <v>10</v>
      </c>
      <c r="N3">
        <f t="shared" ref="N3:N66" si="1">M3*(12*12*12)</f>
        <v>17280</v>
      </c>
      <c r="O3">
        <f t="shared" ref="O3:O66" si="2">N3/(6.92*640*43560*144)</f>
        <v>6.2202423605471427E-7</v>
      </c>
      <c r="P3">
        <f>P2+(15*60*O2)</f>
        <v>5.5982181244924282E-4</v>
      </c>
    </row>
    <row r="4" spans="1:16" x14ac:dyDescent="0.2">
      <c r="A4" t="s">
        <v>3</v>
      </c>
      <c r="B4">
        <v>10</v>
      </c>
      <c r="E4" s="3" t="s">
        <v>76</v>
      </c>
      <c r="F4" s="2">
        <f t="shared" ref="F4:F67" si="3">F3+$D$2</f>
        <v>2.0833333333333332E-2</v>
      </c>
      <c r="G4" t="str">
        <f t="shared" ref="G4:G67" si="4">TEXT(F4,"hh:mm:ss")</f>
        <v>00:30:00</v>
      </c>
      <c r="I4" t="str">
        <f t="shared" si="0"/>
        <v>06/03/1973@00:30:00</v>
      </c>
      <c r="J4" t="e">
        <f t="shared" ref="J4:J67" si="5">INDEX($B$2:$B$70,MATCH(I4,$A$2:$A$70,0))</f>
        <v>#N/A</v>
      </c>
      <c r="K4">
        <f>(1/4)*(J$6-J$2)+K3</f>
        <v>10</v>
      </c>
      <c r="L4" s="7">
        <f t="shared" ref="L4:L67" si="6">15+L3</f>
        <v>30</v>
      </c>
      <c r="M4">
        <f t="shared" ref="M4:M5" si="7">K4</f>
        <v>10</v>
      </c>
      <c r="N4">
        <f t="shared" si="1"/>
        <v>17280</v>
      </c>
      <c r="O4">
        <f t="shared" si="2"/>
        <v>6.2202423605471427E-7</v>
      </c>
      <c r="P4">
        <f t="shared" ref="P4:P67" si="8">P3+(15*60*O3)</f>
        <v>1.1196436248984856E-3</v>
      </c>
    </row>
    <row r="5" spans="1:16" x14ac:dyDescent="0.2">
      <c r="A5" t="s">
        <v>4</v>
      </c>
      <c r="B5">
        <v>32</v>
      </c>
      <c r="E5" s="3" t="s">
        <v>76</v>
      </c>
      <c r="F5" s="2">
        <f t="shared" si="3"/>
        <v>3.125E-2</v>
      </c>
      <c r="G5" t="str">
        <f t="shared" si="4"/>
        <v>00:45:00</v>
      </c>
      <c r="I5" t="str">
        <f t="shared" si="0"/>
        <v>06/03/1973@00:45:00</v>
      </c>
      <c r="J5" t="e">
        <f t="shared" si="5"/>
        <v>#N/A</v>
      </c>
      <c r="K5">
        <f>(1/4)*(J$6-J$2)+K4</f>
        <v>10</v>
      </c>
      <c r="L5" s="7">
        <f t="shared" si="6"/>
        <v>45</v>
      </c>
      <c r="M5">
        <f t="shared" si="7"/>
        <v>10</v>
      </c>
      <c r="N5">
        <f t="shared" si="1"/>
        <v>17280</v>
      </c>
      <c r="O5">
        <f t="shared" si="2"/>
        <v>6.2202423605471427E-7</v>
      </c>
      <c r="P5">
        <f t="shared" si="8"/>
        <v>1.6794654373477286E-3</v>
      </c>
    </row>
    <row r="6" spans="1:16" x14ac:dyDescent="0.2">
      <c r="A6" t="s">
        <v>5</v>
      </c>
      <c r="B6">
        <v>94</v>
      </c>
      <c r="E6" s="3" t="s">
        <v>76</v>
      </c>
      <c r="F6" s="2">
        <f t="shared" si="3"/>
        <v>4.1666666666666664E-2</v>
      </c>
      <c r="G6" t="str">
        <f t="shared" si="4"/>
        <v>01:00:00</v>
      </c>
      <c r="I6" t="str">
        <f t="shared" si="0"/>
        <v>06/03/1973@01:00:00</v>
      </c>
      <c r="J6">
        <f t="shared" si="5"/>
        <v>10</v>
      </c>
      <c r="L6" s="7">
        <f t="shared" si="6"/>
        <v>60</v>
      </c>
      <c r="M6">
        <f t="shared" ref="M6:M58" si="9">J6</f>
        <v>10</v>
      </c>
      <c r="N6">
        <f t="shared" si="1"/>
        <v>17280</v>
      </c>
      <c r="O6">
        <f t="shared" si="2"/>
        <v>6.2202423605471427E-7</v>
      </c>
      <c r="P6">
        <f t="shared" si="8"/>
        <v>2.2392872497969713E-3</v>
      </c>
    </row>
    <row r="7" spans="1:16" x14ac:dyDescent="0.2">
      <c r="A7" t="s">
        <v>6</v>
      </c>
      <c r="B7">
        <v>475</v>
      </c>
      <c r="E7" s="3" t="s">
        <v>76</v>
      </c>
      <c r="F7" s="2">
        <f t="shared" si="3"/>
        <v>5.2083333333333329E-2</v>
      </c>
      <c r="G7" t="str">
        <f t="shared" si="4"/>
        <v>01:15:00</v>
      </c>
      <c r="I7" t="str">
        <f t="shared" si="0"/>
        <v>06/03/1973@01:15:00</v>
      </c>
      <c r="J7" t="e">
        <f t="shared" si="5"/>
        <v>#N/A</v>
      </c>
      <c r="K7">
        <f>AVERAGE(J6,J8)</f>
        <v>10</v>
      </c>
      <c r="L7" s="7">
        <f t="shared" si="6"/>
        <v>75</v>
      </c>
      <c r="M7">
        <f>K7</f>
        <v>10</v>
      </c>
      <c r="N7">
        <f t="shared" si="1"/>
        <v>17280</v>
      </c>
      <c r="O7">
        <f t="shared" si="2"/>
        <v>6.2202423605471427E-7</v>
      </c>
      <c r="P7">
        <f t="shared" si="8"/>
        <v>2.799109062246214E-3</v>
      </c>
    </row>
    <row r="8" spans="1:16" x14ac:dyDescent="0.2">
      <c r="A8" t="s">
        <v>7</v>
      </c>
      <c r="B8">
        <v>348</v>
      </c>
      <c r="E8" s="3" t="s">
        <v>76</v>
      </c>
      <c r="F8" s="2">
        <f t="shared" si="3"/>
        <v>6.2499999999999993E-2</v>
      </c>
      <c r="G8" t="str">
        <f t="shared" si="4"/>
        <v>01:30:00</v>
      </c>
      <c r="I8" t="str">
        <f t="shared" si="0"/>
        <v>06/03/1973@01:30:00</v>
      </c>
      <c r="J8">
        <f t="shared" si="5"/>
        <v>10</v>
      </c>
      <c r="L8" s="7">
        <f t="shared" si="6"/>
        <v>90</v>
      </c>
      <c r="M8">
        <f t="shared" si="9"/>
        <v>10</v>
      </c>
      <c r="N8">
        <f t="shared" si="1"/>
        <v>17280</v>
      </c>
      <c r="O8">
        <f t="shared" si="2"/>
        <v>6.2202423605471427E-7</v>
      </c>
      <c r="P8">
        <f t="shared" si="8"/>
        <v>3.3589308746954567E-3</v>
      </c>
    </row>
    <row r="9" spans="1:16" x14ac:dyDescent="0.2">
      <c r="A9" t="s">
        <v>8</v>
      </c>
      <c r="B9">
        <v>330</v>
      </c>
      <c r="E9" s="3" t="s">
        <v>76</v>
      </c>
      <c r="F9" s="2">
        <f t="shared" si="3"/>
        <v>7.2916666666666657E-2</v>
      </c>
      <c r="G9" t="str">
        <f t="shared" si="4"/>
        <v>01:45:00</v>
      </c>
      <c r="I9" t="str">
        <f t="shared" si="0"/>
        <v>06/03/1973@01:45:00</v>
      </c>
      <c r="J9" t="e">
        <f t="shared" si="5"/>
        <v>#N/A</v>
      </c>
      <c r="K9">
        <f>AVERAGE(J8,J10)</f>
        <v>21</v>
      </c>
      <c r="L9" s="7">
        <f t="shared" si="6"/>
        <v>105</v>
      </c>
      <c r="M9">
        <f>K9</f>
        <v>21</v>
      </c>
      <c r="N9">
        <f t="shared" si="1"/>
        <v>36288</v>
      </c>
      <c r="O9">
        <f t="shared" si="2"/>
        <v>1.3062508957149E-6</v>
      </c>
      <c r="P9">
        <f t="shared" si="8"/>
        <v>3.9187526871446998E-3</v>
      </c>
    </row>
    <row r="10" spans="1:16" x14ac:dyDescent="0.2">
      <c r="A10" t="s">
        <v>9</v>
      </c>
      <c r="B10">
        <v>424</v>
      </c>
      <c r="E10" s="3" t="s">
        <v>76</v>
      </c>
      <c r="F10" s="2">
        <f t="shared" si="3"/>
        <v>8.3333333333333329E-2</v>
      </c>
      <c r="G10" t="str">
        <f t="shared" si="4"/>
        <v>02:00:00</v>
      </c>
      <c r="I10" t="str">
        <f t="shared" si="0"/>
        <v>06/03/1973@02:00:00</v>
      </c>
      <c r="J10">
        <f t="shared" si="5"/>
        <v>32</v>
      </c>
      <c r="L10" s="7">
        <f t="shared" si="6"/>
        <v>120</v>
      </c>
      <c r="M10">
        <f t="shared" si="9"/>
        <v>32</v>
      </c>
      <c r="N10">
        <f t="shared" si="1"/>
        <v>55296</v>
      </c>
      <c r="O10">
        <f t="shared" si="2"/>
        <v>1.9904775553750855E-6</v>
      </c>
      <c r="P10">
        <f t="shared" si="8"/>
        <v>5.0943784932881101E-3</v>
      </c>
    </row>
    <row r="11" spans="1:16" x14ac:dyDescent="0.2">
      <c r="A11" t="s">
        <v>10</v>
      </c>
      <c r="B11">
        <v>520</v>
      </c>
      <c r="E11" s="3" t="s">
        <v>76</v>
      </c>
      <c r="F11" s="2">
        <f t="shared" si="3"/>
        <v>9.375E-2</v>
      </c>
      <c r="G11" t="str">
        <f t="shared" si="4"/>
        <v>02:15:00</v>
      </c>
      <c r="I11" t="str">
        <f t="shared" si="0"/>
        <v>06/03/1973@02:15:00</v>
      </c>
      <c r="J11">
        <f t="shared" si="5"/>
        <v>94</v>
      </c>
      <c r="L11" s="7">
        <f t="shared" si="6"/>
        <v>135</v>
      </c>
      <c r="M11">
        <f t="shared" si="9"/>
        <v>94</v>
      </c>
      <c r="N11">
        <f t="shared" si="1"/>
        <v>162432</v>
      </c>
      <c r="O11">
        <f t="shared" si="2"/>
        <v>5.8470278189143136E-6</v>
      </c>
      <c r="P11">
        <f t="shared" si="8"/>
        <v>6.8858082931256871E-3</v>
      </c>
    </row>
    <row r="12" spans="1:16" x14ac:dyDescent="0.2">
      <c r="A12" t="s">
        <v>11</v>
      </c>
      <c r="B12">
        <v>546</v>
      </c>
      <c r="E12" s="3" t="s">
        <v>76</v>
      </c>
      <c r="F12" s="2">
        <f t="shared" si="3"/>
        <v>0.10416666666666667</v>
      </c>
      <c r="G12" t="str">
        <f t="shared" si="4"/>
        <v>02:30:00</v>
      </c>
      <c r="I12" t="str">
        <f t="shared" si="0"/>
        <v>06/03/1973@02:30:00</v>
      </c>
      <c r="J12" t="e">
        <f t="shared" si="5"/>
        <v>#N/A</v>
      </c>
      <c r="K12">
        <f>AVERAGE(J11,J13)</f>
        <v>284.5</v>
      </c>
      <c r="L12" s="7">
        <f t="shared" si="6"/>
        <v>150</v>
      </c>
      <c r="M12">
        <f>K12</f>
        <v>284.5</v>
      </c>
      <c r="N12">
        <f t="shared" si="1"/>
        <v>491616</v>
      </c>
      <c r="O12">
        <f t="shared" si="2"/>
        <v>1.7696589515756619E-5</v>
      </c>
      <c r="P12">
        <f t="shared" si="8"/>
        <v>1.214813333014857E-2</v>
      </c>
    </row>
    <row r="13" spans="1:16" x14ac:dyDescent="0.2">
      <c r="A13" t="s">
        <v>12</v>
      </c>
      <c r="B13">
        <v>382</v>
      </c>
      <c r="E13" s="3" t="s">
        <v>76</v>
      </c>
      <c r="F13" s="2">
        <f t="shared" si="3"/>
        <v>0.11458333333333334</v>
      </c>
      <c r="G13" t="str">
        <f t="shared" si="4"/>
        <v>02:45:00</v>
      </c>
      <c r="I13" t="str">
        <f t="shared" si="0"/>
        <v>06/03/1973@02:45:00</v>
      </c>
      <c r="J13">
        <f t="shared" si="5"/>
        <v>475</v>
      </c>
      <c r="L13" s="7">
        <f t="shared" si="6"/>
        <v>165</v>
      </c>
      <c r="M13">
        <f t="shared" si="9"/>
        <v>475</v>
      </c>
      <c r="N13">
        <f t="shared" si="1"/>
        <v>820800</v>
      </c>
      <c r="O13">
        <f t="shared" si="2"/>
        <v>2.9546151212598928E-5</v>
      </c>
      <c r="P13">
        <f t="shared" si="8"/>
        <v>2.8075063894329528E-2</v>
      </c>
    </row>
    <row r="14" spans="1:16" x14ac:dyDescent="0.2">
      <c r="A14" t="s">
        <v>13</v>
      </c>
      <c r="B14">
        <v>180</v>
      </c>
      <c r="E14" s="3" t="s">
        <v>76</v>
      </c>
      <c r="F14" s="2">
        <f t="shared" si="3"/>
        <v>0.125</v>
      </c>
      <c r="G14" t="str">
        <f t="shared" si="4"/>
        <v>03:00:00</v>
      </c>
      <c r="I14" t="str">
        <f t="shared" si="0"/>
        <v>06/03/1973@03:00:00</v>
      </c>
      <c r="J14">
        <f t="shared" si="5"/>
        <v>348</v>
      </c>
      <c r="L14" s="7">
        <f t="shared" si="6"/>
        <v>180</v>
      </c>
      <c r="M14">
        <f t="shared" si="9"/>
        <v>348</v>
      </c>
      <c r="N14">
        <f t="shared" si="1"/>
        <v>601344</v>
      </c>
      <c r="O14">
        <f t="shared" si="2"/>
        <v>2.1646443414704056E-5</v>
      </c>
      <c r="P14">
        <f t="shared" si="8"/>
        <v>5.4666599985668564E-2</v>
      </c>
    </row>
    <row r="15" spans="1:16" x14ac:dyDescent="0.2">
      <c r="A15" t="s">
        <v>14</v>
      </c>
      <c r="B15">
        <v>121</v>
      </c>
      <c r="E15" s="3" t="s">
        <v>76</v>
      </c>
      <c r="F15" s="2">
        <f t="shared" si="3"/>
        <v>0.13541666666666666</v>
      </c>
      <c r="G15" t="str">
        <f t="shared" si="4"/>
        <v>03:15:00</v>
      </c>
      <c r="I15" t="str">
        <f t="shared" si="0"/>
        <v>06/03/1973@03:15:00</v>
      </c>
      <c r="J15">
        <f t="shared" si="5"/>
        <v>330</v>
      </c>
      <c r="L15" s="7">
        <f t="shared" si="6"/>
        <v>195</v>
      </c>
      <c r="M15">
        <f t="shared" si="9"/>
        <v>330</v>
      </c>
      <c r="N15">
        <f t="shared" si="1"/>
        <v>570240</v>
      </c>
      <c r="O15">
        <f t="shared" si="2"/>
        <v>2.052679978980557E-5</v>
      </c>
      <c r="P15">
        <f t="shared" si="8"/>
        <v>7.414839905890222E-2</v>
      </c>
    </row>
    <row r="16" spans="1:16" x14ac:dyDescent="0.2">
      <c r="A16" t="s">
        <v>15</v>
      </c>
      <c r="B16">
        <v>53</v>
      </c>
      <c r="E16" s="3" t="s">
        <v>76</v>
      </c>
      <c r="F16" s="2">
        <f t="shared" si="3"/>
        <v>0.14583333333333331</v>
      </c>
      <c r="G16" t="str">
        <f t="shared" si="4"/>
        <v>03:30:00</v>
      </c>
      <c r="I16" t="str">
        <f t="shared" si="0"/>
        <v>06/03/1973@03:30:00</v>
      </c>
      <c r="J16">
        <f t="shared" si="5"/>
        <v>424</v>
      </c>
      <c r="L16" s="7">
        <f t="shared" si="6"/>
        <v>210</v>
      </c>
      <c r="M16">
        <f t="shared" si="9"/>
        <v>424</v>
      </c>
      <c r="N16">
        <f t="shared" si="1"/>
        <v>732672</v>
      </c>
      <c r="O16">
        <f t="shared" si="2"/>
        <v>2.6373827608719884E-5</v>
      </c>
      <c r="P16">
        <f t="shared" si="8"/>
        <v>9.2622518869727236E-2</v>
      </c>
    </row>
    <row r="17" spans="1:16" x14ac:dyDescent="0.2">
      <c r="A17" t="s">
        <v>16</v>
      </c>
      <c r="B17">
        <v>47</v>
      </c>
      <c r="E17" s="3" t="s">
        <v>76</v>
      </c>
      <c r="F17" s="2">
        <f t="shared" si="3"/>
        <v>0.15624999999999997</v>
      </c>
      <c r="G17" t="str">
        <f t="shared" si="4"/>
        <v>03:45:00</v>
      </c>
      <c r="I17" t="str">
        <f t="shared" si="0"/>
        <v>06/03/1973@03:45:00</v>
      </c>
      <c r="J17">
        <f t="shared" si="5"/>
        <v>520</v>
      </c>
      <c r="L17" s="7">
        <f t="shared" si="6"/>
        <v>225</v>
      </c>
      <c r="M17">
        <f t="shared" si="9"/>
        <v>520</v>
      </c>
      <c r="N17">
        <f t="shared" si="1"/>
        <v>898560</v>
      </c>
      <c r="O17">
        <f t="shared" si="2"/>
        <v>3.2345260274845143E-5</v>
      </c>
      <c r="P17">
        <f t="shared" si="8"/>
        <v>0.11635896371757513</v>
      </c>
    </row>
    <row r="18" spans="1:16" x14ac:dyDescent="0.2">
      <c r="A18" t="s">
        <v>17</v>
      </c>
      <c r="B18">
        <v>13</v>
      </c>
      <c r="E18" s="3" t="s">
        <v>76</v>
      </c>
      <c r="F18" s="2">
        <f t="shared" si="3"/>
        <v>0.16666666666666663</v>
      </c>
      <c r="G18" t="str">
        <f t="shared" si="4"/>
        <v>04:00:00</v>
      </c>
      <c r="I18" t="str">
        <f t="shared" si="0"/>
        <v>06/03/1973@04:00:00</v>
      </c>
      <c r="J18">
        <f t="shared" si="5"/>
        <v>546</v>
      </c>
      <c r="L18" s="7">
        <f t="shared" si="6"/>
        <v>240</v>
      </c>
      <c r="M18">
        <f t="shared" si="9"/>
        <v>546</v>
      </c>
      <c r="N18">
        <f t="shared" si="1"/>
        <v>943488</v>
      </c>
      <c r="O18">
        <f t="shared" si="2"/>
        <v>3.39625232885874E-5</v>
      </c>
      <c r="P18">
        <f t="shared" si="8"/>
        <v>0.14546969796493575</v>
      </c>
    </row>
    <row r="19" spans="1:16" x14ac:dyDescent="0.2">
      <c r="A19" t="s">
        <v>18</v>
      </c>
      <c r="B19">
        <v>13</v>
      </c>
      <c r="E19" s="3" t="s">
        <v>76</v>
      </c>
      <c r="F19" s="2">
        <f t="shared" si="3"/>
        <v>0.17708333333333329</v>
      </c>
      <c r="G19" t="str">
        <f t="shared" si="4"/>
        <v>04:15:00</v>
      </c>
      <c r="I19" t="str">
        <f t="shared" si="0"/>
        <v>06/03/1973@04:15:00</v>
      </c>
      <c r="J19">
        <f t="shared" si="5"/>
        <v>382</v>
      </c>
      <c r="L19" s="7">
        <f t="shared" si="6"/>
        <v>255</v>
      </c>
      <c r="M19">
        <f t="shared" si="9"/>
        <v>382</v>
      </c>
      <c r="N19">
        <f t="shared" si="1"/>
        <v>660096</v>
      </c>
      <c r="O19">
        <f t="shared" si="2"/>
        <v>2.3761325817290084E-5</v>
      </c>
      <c r="P19">
        <f t="shared" si="8"/>
        <v>0.17603596892466442</v>
      </c>
    </row>
    <row r="20" spans="1:16" x14ac:dyDescent="0.2">
      <c r="A20" t="s">
        <v>19</v>
      </c>
      <c r="B20">
        <v>13</v>
      </c>
      <c r="E20" s="3" t="s">
        <v>76</v>
      </c>
      <c r="F20" s="2">
        <f t="shared" si="3"/>
        <v>0.18749999999999994</v>
      </c>
      <c r="G20" t="str">
        <f t="shared" si="4"/>
        <v>04:30:00</v>
      </c>
      <c r="I20" t="str">
        <f t="shared" si="0"/>
        <v>06/03/1973@04:30:00</v>
      </c>
      <c r="J20" t="e">
        <f t="shared" si="5"/>
        <v>#N/A</v>
      </c>
      <c r="K20">
        <f>AVERAGE(J19,J21)</f>
        <v>281</v>
      </c>
      <c r="L20" s="7">
        <f t="shared" si="6"/>
        <v>270</v>
      </c>
      <c r="M20">
        <f>K20</f>
        <v>281</v>
      </c>
      <c r="N20">
        <f t="shared" si="1"/>
        <v>485568</v>
      </c>
      <c r="O20">
        <f t="shared" si="2"/>
        <v>1.7478881033137472E-5</v>
      </c>
      <c r="P20">
        <f t="shared" si="8"/>
        <v>0.19742116216022548</v>
      </c>
    </row>
    <row r="21" spans="1:16" x14ac:dyDescent="0.2">
      <c r="A21" t="s">
        <v>20</v>
      </c>
      <c r="B21">
        <v>84</v>
      </c>
      <c r="E21" s="3" t="s">
        <v>76</v>
      </c>
      <c r="F21" s="2">
        <f t="shared" si="3"/>
        <v>0.1979166666666666</v>
      </c>
      <c r="G21" t="str">
        <f t="shared" si="4"/>
        <v>04:45:00</v>
      </c>
      <c r="I21" t="str">
        <f t="shared" si="0"/>
        <v>06/03/1973@04:45:00</v>
      </c>
      <c r="J21">
        <f t="shared" si="5"/>
        <v>180</v>
      </c>
      <c r="L21" s="7">
        <f t="shared" si="6"/>
        <v>285</v>
      </c>
      <c r="M21">
        <f t="shared" si="9"/>
        <v>180</v>
      </c>
      <c r="N21">
        <f t="shared" si="1"/>
        <v>311040</v>
      </c>
      <c r="O21">
        <f t="shared" si="2"/>
        <v>1.1196436248984856E-5</v>
      </c>
      <c r="P21">
        <f t="shared" si="8"/>
        <v>0.2131521550900492</v>
      </c>
    </row>
    <row r="22" spans="1:16" x14ac:dyDescent="0.2">
      <c r="A22" t="s">
        <v>21</v>
      </c>
      <c r="B22">
        <v>98</v>
      </c>
      <c r="E22" s="3" t="s">
        <v>76</v>
      </c>
      <c r="F22" s="2">
        <f t="shared" si="3"/>
        <v>0.20833333333333326</v>
      </c>
      <c r="G22" t="str">
        <f t="shared" si="4"/>
        <v>05:00:00</v>
      </c>
      <c r="I22" t="str">
        <f t="shared" si="0"/>
        <v>06/03/1973@05:00:00</v>
      </c>
      <c r="J22">
        <f t="shared" si="5"/>
        <v>121</v>
      </c>
      <c r="L22" s="7">
        <f t="shared" si="6"/>
        <v>300</v>
      </c>
      <c r="M22">
        <f t="shared" si="9"/>
        <v>121</v>
      </c>
      <c r="N22">
        <f t="shared" si="1"/>
        <v>209088</v>
      </c>
      <c r="O22">
        <f t="shared" si="2"/>
        <v>7.5264932562620423E-6</v>
      </c>
      <c r="P22">
        <f t="shared" si="8"/>
        <v>0.22322894771413557</v>
      </c>
    </row>
    <row r="23" spans="1:16" x14ac:dyDescent="0.2">
      <c r="A23" t="s">
        <v>22</v>
      </c>
      <c r="B23">
        <v>236</v>
      </c>
      <c r="E23" s="3" t="s">
        <v>76</v>
      </c>
      <c r="F23" s="2">
        <f t="shared" si="3"/>
        <v>0.21874999999999992</v>
      </c>
      <c r="G23" t="str">
        <f t="shared" si="4"/>
        <v>05:15:00</v>
      </c>
      <c r="I23" t="str">
        <f t="shared" si="0"/>
        <v>06/03/1973@05:15:00</v>
      </c>
      <c r="J23" t="e">
        <f t="shared" si="5"/>
        <v>#N/A</v>
      </c>
      <c r="K23">
        <f>(1/4)*(J$26-J$22)+J22</f>
        <v>104</v>
      </c>
      <c r="L23" s="7">
        <f t="shared" si="6"/>
        <v>315</v>
      </c>
      <c r="M23">
        <f t="shared" ref="M23:M25" si="10">K23</f>
        <v>104</v>
      </c>
      <c r="N23">
        <f t="shared" si="1"/>
        <v>179712</v>
      </c>
      <c r="O23">
        <f t="shared" si="2"/>
        <v>6.4690520549690281E-6</v>
      </c>
      <c r="P23">
        <f t="shared" si="8"/>
        <v>0.23000279164477141</v>
      </c>
    </row>
    <row r="24" spans="1:16" x14ac:dyDescent="0.2">
      <c r="A24" t="s">
        <v>23</v>
      </c>
      <c r="B24">
        <v>1020</v>
      </c>
      <c r="E24" s="3" t="s">
        <v>76</v>
      </c>
      <c r="F24" s="2">
        <f t="shared" si="3"/>
        <v>0.22916666666666657</v>
      </c>
      <c r="G24" t="str">
        <f t="shared" si="4"/>
        <v>05:30:00</v>
      </c>
      <c r="I24" t="str">
        <f t="shared" si="0"/>
        <v>06/03/1973@05:30:00</v>
      </c>
      <c r="J24" t="e">
        <f t="shared" si="5"/>
        <v>#N/A</v>
      </c>
      <c r="K24">
        <f>(1/4)*(J$26-J$22)+K23</f>
        <v>87</v>
      </c>
      <c r="L24" s="7">
        <f t="shared" si="6"/>
        <v>330</v>
      </c>
      <c r="M24">
        <f t="shared" si="10"/>
        <v>87</v>
      </c>
      <c r="N24">
        <f t="shared" si="1"/>
        <v>150336</v>
      </c>
      <c r="O24">
        <f t="shared" si="2"/>
        <v>5.4116108536760139E-6</v>
      </c>
      <c r="P24">
        <f t="shared" si="8"/>
        <v>0.23582493849424355</v>
      </c>
    </row>
    <row r="25" spans="1:16" x14ac:dyDescent="0.2">
      <c r="A25" t="s">
        <v>24</v>
      </c>
      <c r="B25">
        <v>2190</v>
      </c>
      <c r="E25" s="3" t="s">
        <v>76</v>
      </c>
      <c r="F25" s="2">
        <f t="shared" si="3"/>
        <v>0.23958333333333323</v>
      </c>
      <c r="G25" t="str">
        <f t="shared" si="4"/>
        <v>05:45:00</v>
      </c>
      <c r="I25" t="str">
        <f t="shared" si="0"/>
        <v>06/03/1973@05:45:00</v>
      </c>
      <c r="J25" t="e">
        <f t="shared" si="5"/>
        <v>#N/A</v>
      </c>
      <c r="K25">
        <f>(1/4)*(J$26-J$22)+K24</f>
        <v>70</v>
      </c>
      <c r="L25" s="7">
        <f t="shared" si="6"/>
        <v>345</v>
      </c>
      <c r="M25">
        <f t="shared" si="10"/>
        <v>70</v>
      </c>
      <c r="N25">
        <f t="shared" si="1"/>
        <v>120960</v>
      </c>
      <c r="O25">
        <f t="shared" si="2"/>
        <v>4.3541696523829997E-6</v>
      </c>
      <c r="P25">
        <f t="shared" si="8"/>
        <v>0.24069538826255196</v>
      </c>
    </row>
    <row r="26" spans="1:16" x14ac:dyDescent="0.2">
      <c r="A26" t="s">
        <v>25</v>
      </c>
      <c r="B26">
        <v>2610</v>
      </c>
      <c r="E26" s="3" t="s">
        <v>76</v>
      </c>
      <c r="F26" s="2">
        <f t="shared" si="3"/>
        <v>0.24999999999999989</v>
      </c>
      <c r="G26" t="str">
        <f t="shared" si="4"/>
        <v>06:00:00</v>
      </c>
      <c r="I26" t="str">
        <f t="shared" si="0"/>
        <v>06/03/1973@06:00:00</v>
      </c>
      <c r="J26">
        <f t="shared" si="5"/>
        <v>53</v>
      </c>
      <c r="L26" s="7">
        <f t="shared" si="6"/>
        <v>360</v>
      </c>
      <c r="M26">
        <f t="shared" si="9"/>
        <v>53</v>
      </c>
      <c r="N26">
        <f t="shared" si="1"/>
        <v>91584</v>
      </c>
      <c r="O26">
        <f t="shared" si="2"/>
        <v>3.2967284510899855E-6</v>
      </c>
      <c r="P26">
        <f t="shared" si="8"/>
        <v>0.24461414094969666</v>
      </c>
    </row>
    <row r="27" spans="1:16" x14ac:dyDescent="0.2">
      <c r="A27" t="s">
        <v>26</v>
      </c>
      <c r="B27">
        <v>2300</v>
      </c>
      <c r="E27" s="3" t="s">
        <v>76</v>
      </c>
      <c r="F27" s="2">
        <f t="shared" si="3"/>
        <v>0.26041666666666657</v>
      </c>
      <c r="G27" t="str">
        <f t="shared" si="4"/>
        <v>06:15:00</v>
      </c>
      <c r="I27" t="str">
        <f t="shared" si="0"/>
        <v>06/03/1973@06:15:00</v>
      </c>
      <c r="J27">
        <f t="shared" si="5"/>
        <v>47</v>
      </c>
      <c r="L27" s="7">
        <f t="shared" si="6"/>
        <v>375</v>
      </c>
      <c r="M27">
        <f t="shared" si="9"/>
        <v>47</v>
      </c>
      <c r="N27">
        <f t="shared" si="1"/>
        <v>81216</v>
      </c>
      <c r="O27">
        <f t="shared" si="2"/>
        <v>2.9235139094571568E-6</v>
      </c>
      <c r="P27">
        <f t="shared" si="8"/>
        <v>0.24758119655567765</v>
      </c>
    </row>
    <row r="28" spans="1:16" x14ac:dyDescent="0.2">
      <c r="A28" t="s">
        <v>27</v>
      </c>
      <c r="B28">
        <v>1790</v>
      </c>
      <c r="E28" s="3" t="s">
        <v>76</v>
      </c>
      <c r="F28" s="2">
        <f t="shared" si="3"/>
        <v>0.27083333333333326</v>
      </c>
      <c r="G28" t="str">
        <f t="shared" si="4"/>
        <v>06:30:00</v>
      </c>
      <c r="I28" t="str">
        <f t="shared" si="0"/>
        <v>06/03/1973@06:30:00</v>
      </c>
      <c r="J28">
        <f t="shared" si="5"/>
        <v>13</v>
      </c>
      <c r="L28" s="7">
        <f t="shared" si="6"/>
        <v>390</v>
      </c>
      <c r="M28">
        <f t="shared" si="9"/>
        <v>13</v>
      </c>
      <c r="N28">
        <f t="shared" si="1"/>
        <v>22464</v>
      </c>
      <c r="O28">
        <f t="shared" si="2"/>
        <v>8.0863150687112851E-7</v>
      </c>
      <c r="P28">
        <f t="shared" si="8"/>
        <v>0.25021235907418909</v>
      </c>
    </row>
    <row r="29" spans="1:16" x14ac:dyDescent="0.2">
      <c r="A29" t="s">
        <v>28</v>
      </c>
      <c r="B29">
        <v>1390</v>
      </c>
      <c r="E29" s="3" t="s">
        <v>76</v>
      </c>
      <c r="F29" s="2">
        <f t="shared" si="3"/>
        <v>0.28124999999999994</v>
      </c>
      <c r="G29" t="str">
        <f t="shared" si="4"/>
        <v>06:45:00</v>
      </c>
      <c r="I29" t="str">
        <f t="shared" si="0"/>
        <v>06/03/1973@06:45:00</v>
      </c>
      <c r="J29" t="e">
        <f t="shared" si="5"/>
        <v>#N/A</v>
      </c>
      <c r="K29">
        <f>(1/6)*(J$34-J$28)+J28</f>
        <v>13</v>
      </c>
      <c r="L29" s="7">
        <f t="shared" si="6"/>
        <v>405</v>
      </c>
      <c r="M29">
        <f t="shared" ref="M29:M33" si="11">K29</f>
        <v>13</v>
      </c>
      <c r="N29">
        <f t="shared" si="1"/>
        <v>22464</v>
      </c>
      <c r="O29">
        <f t="shared" si="2"/>
        <v>8.0863150687112851E-7</v>
      </c>
      <c r="P29">
        <f t="shared" si="8"/>
        <v>0.25094012743037308</v>
      </c>
    </row>
    <row r="30" spans="1:16" x14ac:dyDescent="0.2">
      <c r="A30" t="s">
        <v>29</v>
      </c>
      <c r="B30">
        <v>1190</v>
      </c>
      <c r="E30" s="3" t="s">
        <v>76</v>
      </c>
      <c r="F30" s="2">
        <f t="shared" si="3"/>
        <v>0.29166666666666663</v>
      </c>
      <c r="G30" t="str">
        <f t="shared" si="4"/>
        <v>07:00:00</v>
      </c>
      <c r="I30" t="str">
        <f t="shared" si="0"/>
        <v>06/03/1973@07:00:00</v>
      </c>
      <c r="J30" t="e">
        <f t="shared" si="5"/>
        <v>#N/A</v>
      </c>
      <c r="K30">
        <f>(1/6)*(J$34-J$28)+K29</f>
        <v>13</v>
      </c>
      <c r="L30" s="7">
        <f t="shared" si="6"/>
        <v>420</v>
      </c>
      <c r="M30">
        <f t="shared" si="11"/>
        <v>13</v>
      </c>
      <c r="N30">
        <f t="shared" si="1"/>
        <v>22464</v>
      </c>
      <c r="O30">
        <f t="shared" si="2"/>
        <v>8.0863150687112851E-7</v>
      </c>
      <c r="P30">
        <f t="shared" si="8"/>
        <v>0.25166789578655707</v>
      </c>
    </row>
    <row r="31" spans="1:16" x14ac:dyDescent="0.2">
      <c r="A31" t="s">
        <v>30</v>
      </c>
      <c r="B31">
        <v>750</v>
      </c>
      <c r="E31" s="3" t="s">
        <v>76</v>
      </c>
      <c r="F31" s="2">
        <f t="shared" si="3"/>
        <v>0.30208333333333331</v>
      </c>
      <c r="G31" t="str">
        <f t="shared" si="4"/>
        <v>07:15:00</v>
      </c>
      <c r="I31" t="str">
        <f t="shared" si="0"/>
        <v>06/03/1973@07:15:00</v>
      </c>
      <c r="J31" t="e">
        <f t="shared" si="5"/>
        <v>#N/A</v>
      </c>
      <c r="K31">
        <f t="shared" ref="K31:K33" si="12">(1/6)*(J$34-J$28)+K30</f>
        <v>13</v>
      </c>
      <c r="L31" s="7">
        <f t="shared" si="6"/>
        <v>435</v>
      </c>
      <c r="M31">
        <f t="shared" si="11"/>
        <v>13</v>
      </c>
      <c r="N31">
        <f t="shared" si="1"/>
        <v>22464</v>
      </c>
      <c r="O31">
        <f t="shared" si="2"/>
        <v>8.0863150687112851E-7</v>
      </c>
      <c r="P31">
        <f t="shared" si="8"/>
        <v>0.25239566414274106</v>
      </c>
    </row>
    <row r="32" spans="1:16" x14ac:dyDescent="0.2">
      <c r="A32" t="s">
        <v>31</v>
      </c>
      <c r="B32">
        <v>510</v>
      </c>
      <c r="E32" s="3" t="s">
        <v>76</v>
      </c>
      <c r="F32" s="2">
        <f t="shared" si="3"/>
        <v>0.3125</v>
      </c>
      <c r="G32" t="str">
        <f t="shared" si="4"/>
        <v>07:30:00</v>
      </c>
      <c r="I32" t="str">
        <f t="shared" si="0"/>
        <v>06/03/1973@07:30:00</v>
      </c>
      <c r="J32" t="e">
        <f t="shared" si="5"/>
        <v>#N/A</v>
      </c>
      <c r="K32">
        <f t="shared" si="12"/>
        <v>13</v>
      </c>
      <c r="L32" s="7">
        <f t="shared" si="6"/>
        <v>450</v>
      </c>
      <c r="M32">
        <f t="shared" si="11"/>
        <v>13</v>
      </c>
      <c r="N32">
        <f t="shared" si="1"/>
        <v>22464</v>
      </c>
      <c r="O32">
        <f t="shared" si="2"/>
        <v>8.0863150687112851E-7</v>
      </c>
      <c r="P32">
        <f t="shared" si="8"/>
        <v>0.25312343249892505</v>
      </c>
    </row>
    <row r="33" spans="1:16" x14ac:dyDescent="0.2">
      <c r="A33" t="s">
        <v>32</v>
      </c>
      <c r="B33">
        <v>316</v>
      </c>
      <c r="E33" s="3" t="s">
        <v>76</v>
      </c>
      <c r="F33" s="2">
        <f t="shared" si="3"/>
        <v>0.32291666666666669</v>
      </c>
      <c r="G33" t="str">
        <f t="shared" si="4"/>
        <v>07:45:00</v>
      </c>
      <c r="I33" t="str">
        <f t="shared" si="0"/>
        <v>06/03/1973@07:45:00</v>
      </c>
      <c r="J33" t="e">
        <f t="shared" si="5"/>
        <v>#N/A</v>
      </c>
      <c r="K33">
        <f t="shared" si="12"/>
        <v>13</v>
      </c>
      <c r="L33" s="7">
        <f t="shared" si="6"/>
        <v>465</v>
      </c>
      <c r="M33">
        <f t="shared" si="11"/>
        <v>13</v>
      </c>
      <c r="N33">
        <f t="shared" si="1"/>
        <v>22464</v>
      </c>
      <c r="O33">
        <f t="shared" si="2"/>
        <v>8.0863150687112851E-7</v>
      </c>
      <c r="P33">
        <f t="shared" si="8"/>
        <v>0.25385120085510904</v>
      </c>
    </row>
    <row r="34" spans="1:16" x14ac:dyDescent="0.2">
      <c r="A34" t="s">
        <v>33</v>
      </c>
      <c r="B34">
        <v>82</v>
      </c>
      <c r="E34" s="3" t="s">
        <v>76</v>
      </c>
      <c r="F34" s="2">
        <f t="shared" si="3"/>
        <v>0.33333333333333337</v>
      </c>
      <c r="G34" t="str">
        <f t="shared" si="4"/>
        <v>08:00:00</v>
      </c>
      <c r="I34" t="str">
        <f t="shared" si="0"/>
        <v>06/03/1973@08:00:00</v>
      </c>
      <c r="J34">
        <f t="shared" si="5"/>
        <v>13</v>
      </c>
      <c r="L34" s="7">
        <f t="shared" si="6"/>
        <v>480</v>
      </c>
      <c r="M34">
        <f t="shared" si="9"/>
        <v>13</v>
      </c>
      <c r="N34">
        <f t="shared" si="1"/>
        <v>22464</v>
      </c>
      <c r="O34">
        <f t="shared" si="2"/>
        <v>8.0863150687112851E-7</v>
      </c>
      <c r="P34">
        <f t="shared" si="8"/>
        <v>0.25457896921129303</v>
      </c>
    </row>
    <row r="35" spans="1:16" x14ac:dyDescent="0.2">
      <c r="A35" t="s">
        <v>34</v>
      </c>
      <c r="B35">
        <v>26</v>
      </c>
      <c r="E35" s="3" t="s">
        <v>76</v>
      </c>
      <c r="F35" s="2">
        <f t="shared" si="3"/>
        <v>0.34375000000000006</v>
      </c>
      <c r="G35" t="str">
        <f t="shared" si="4"/>
        <v>08:15:00</v>
      </c>
      <c r="I35" t="str">
        <f t="shared" si="0"/>
        <v>06/03/1973@08:15:00</v>
      </c>
      <c r="J35" t="e">
        <f t="shared" si="5"/>
        <v>#N/A</v>
      </c>
      <c r="K35">
        <f>AVERAGE(J34,J36)</f>
        <v>13</v>
      </c>
      <c r="L35" s="7">
        <f t="shared" si="6"/>
        <v>495</v>
      </c>
      <c r="M35">
        <f>K35</f>
        <v>13</v>
      </c>
      <c r="N35">
        <f t="shared" si="1"/>
        <v>22464</v>
      </c>
      <c r="O35">
        <f t="shared" si="2"/>
        <v>8.0863150687112851E-7</v>
      </c>
      <c r="P35">
        <f t="shared" si="8"/>
        <v>0.25530673756747702</v>
      </c>
    </row>
    <row r="36" spans="1:16" x14ac:dyDescent="0.2">
      <c r="A36" t="s">
        <v>35</v>
      </c>
      <c r="B36">
        <v>22</v>
      </c>
      <c r="E36" s="3" t="s">
        <v>76</v>
      </c>
      <c r="F36" s="2">
        <f t="shared" si="3"/>
        <v>0.35416666666666674</v>
      </c>
      <c r="G36" t="str">
        <f t="shared" si="4"/>
        <v>08:30:00</v>
      </c>
      <c r="I36" t="str">
        <f t="shared" si="0"/>
        <v>06/03/1973@08:30:00</v>
      </c>
      <c r="J36">
        <f t="shared" si="5"/>
        <v>13</v>
      </c>
      <c r="L36" s="7">
        <f t="shared" si="6"/>
        <v>510</v>
      </c>
      <c r="M36">
        <f t="shared" si="9"/>
        <v>13</v>
      </c>
      <c r="N36">
        <f t="shared" si="1"/>
        <v>22464</v>
      </c>
      <c r="O36">
        <f t="shared" si="2"/>
        <v>8.0863150687112851E-7</v>
      </c>
      <c r="P36">
        <f t="shared" si="8"/>
        <v>0.256034505923661</v>
      </c>
    </row>
    <row r="37" spans="1:16" x14ac:dyDescent="0.2">
      <c r="A37" t="s">
        <v>36</v>
      </c>
      <c r="B37">
        <v>21</v>
      </c>
      <c r="E37" s="3" t="s">
        <v>76</v>
      </c>
      <c r="F37" s="2">
        <f t="shared" si="3"/>
        <v>0.36458333333333343</v>
      </c>
      <c r="G37" t="str">
        <f t="shared" si="4"/>
        <v>08:45:00</v>
      </c>
      <c r="I37" t="str">
        <f t="shared" si="0"/>
        <v>06/03/1973@08:45:00</v>
      </c>
      <c r="J37">
        <f t="shared" si="5"/>
        <v>84</v>
      </c>
      <c r="L37" s="7">
        <f t="shared" si="6"/>
        <v>525</v>
      </c>
      <c r="M37">
        <f t="shared" si="9"/>
        <v>84</v>
      </c>
      <c r="N37">
        <f t="shared" si="1"/>
        <v>145152</v>
      </c>
      <c r="O37">
        <f t="shared" si="2"/>
        <v>5.2250035828596E-6</v>
      </c>
      <c r="P37">
        <f t="shared" si="8"/>
        <v>0.25676227427984499</v>
      </c>
    </row>
    <row r="38" spans="1:16" x14ac:dyDescent="0.2">
      <c r="A38" t="s">
        <v>37</v>
      </c>
      <c r="B38">
        <v>21</v>
      </c>
      <c r="E38" s="3" t="s">
        <v>76</v>
      </c>
      <c r="F38" s="2">
        <f t="shared" si="3"/>
        <v>0.37500000000000011</v>
      </c>
      <c r="G38" t="str">
        <f t="shared" si="4"/>
        <v>09:00:00</v>
      </c>
      <c r="I38" t="str">
        <f t="shared" si="0"/>
        <v>06/03/1973@09:00:00</v>
      </c>
      <c r="J38">
        <f t="shared" si="5"/>
        <v>98</v>
      </c>
      <c r="L38" s="7">
        <f t="shared" si="6"/>
        <v>540</v>
      </c>
      <c r="M38">
        <f t="shared" si="9"/>
        <v>98</v>
      </c>
      <c r="N38">
        <f t="shared" si="1"/>
        <v>169344</v>
      </c>
      <c r="O38">
        <f t="shared" si="2"/>
        <v>6.0958375133361994E-6</v>
      </c>
      <c r="P38">
        <f t="shared" si="8"/>
        <v>0.26146477750441866</v>
      </c>
    </row>
    <row r="39" spans="1:16" x14ac:dyDescent="0.2">
      <c r="A39" t="s">
        <v>38</v>
      </c>
      <c r="B39">
        <v>20</v>
      </c>
      <c r="E39" s="3" t="s">
        <v>76</v>
      </c>
      <c r="F39" s="2">
        <f t="shared" si="3"/>
        <v>0.3854166666666668</v>
      </c>
      <c r="G39" t="str">
        <f t="shared" si="4"/>
        <v>09:15:00</v>
      </c>
      <c r="I39" t="str">
        <f t="shared" si="0"/>
        <v>06/03/1973@09:15:00</v>
      </c>
      <c r="J39">
        <f t="shared" si="5"/>
        <v>236</v>
      </c>
      <c r="L39" s="7">
        <f t="shared" si="6"/>
        <v>555</v>
      </c>
      <c r="M39">
        <f t="shared" si="9"/>
        <v>236</v>
      </c>
      <c r="N39">
        <f t="shared" si="1"/>
        <v>407808</v>
      </c>
      <c r="O39">
        <f t="shared" si="2"/>
        <v>1.4679771970891257E-5</v>
      </c>
      <c r="P39">
        <f t="shared" si="8"/>
        <v>0.26695103126642122</v>
      </c>
    </row>
    <row r="40" spans="1:16" x14ac:dyDescent="0.2">
      <c r="A40" t="s">
        <v>39</v>
      </c>
      <c r="B40">
        <v>20</v>
      </c>
      <c r="E40" s="3" t="s">
        <v>76</v>
      </c>
      <c r="F40" s="2">
        <f t="shared" si="3"/>
        <v>0.39583333333333348</v>
      </c>
      <c r="G40" t="str">
        <f t="shared" si="4"/>
        <v>09:30:00</v>
      </c>
      <c r="I40" t="str">
        <f t="shared" si="0"/>
        <v>06/03/1973@09:30:00</v>
      </c>
      <c r="J40">
        <f t="shared" si="5"/>
        <v>1020</v>
      </c>
      <c r="L40" s="7">
        <f t="shared" si="6"/>
        <v>570</v>
      </c>
      <c r="M40">
        <f t="shared" si="9"/>
        <v>1020</v>
      </c>
      <c r="N40">
        <f t="shared" si="1"/>
        <v>1762560</v>
      </c>
      <c r="O40">
        <f t="shared" si="2"/>
        <v>6.3446472077580859E-5</v>
      </c>
      <c r="P40">
        <f t="shared" si="8"/>
        <v>0.28016282604022336</v>
      </c>
    </row>
    <row r="41" spans="1:16" x14ac:dyDescent="0.2">
      <c r="A41" t="s">
        <v>40</v>
      </c>
      <c r="B41">
        <v>20</v>
      </c>
      <c r="E41" s="3" t="s">
        <v>76</v>
      </c>
      <c r="F41" s="2">
        <f t="shared" si="3"/>
        <v>0.40625000000000017</v>
      </c>
      <c r="G41" t="str">
        <f t="shared" si="4"/>
        <v>09:45:00</v>
      </c>
      <c r="I41" t="str">
        <f t="shared" si="0"/>
        <v>06/03/1973@09:45:00</v>
      </c>
      <c r="J41">
        <f t="shared" si="5"/>
        <v>2190</v>
      </c>
      <c r="L41" s="7">
        <f t="shared" si="6"/>
        <v>585</v>
      </c>
      <c r="M41">
        <f t="shared" si="9"/>
        <v>2190</v>
      </c>
      <c r="N41">
        <f t="shared" si="1"/>
        <v>3784320</v>
      </c>
      <c r="O41">
        <f t="shared" si="2"/>
        <v>1.3622330769598242E-4</v>
      </c>
      <c r="P41">
        <f t="shared" si="8"/>
        <v>0.33726465091004615</v>
      </c>
    </row>
    <row r="42" spans="1:16" x14ac:dyDescent="0.2">
      <c r="A42" t="s">
        <v>41</v>
      </c>
      <c r="B42">
        <v>104</v>
      </c>
      <c r="E42" s="3" t="s">
        <v>76</v>
      </c>
      <c r="F42" s="2">
        <f t="shared" si="3"/>
        <v>0.41666666666666685</v>
      </c>
      <c r="G42" t="str">
        <f t="shared" si="4"/>
        <v>10:00:00</v>
      </c>
      <c r="I42" t="str">
        <f t="shared" si="0"/>
        <v>06/03/1973@10:00:00</v>
      </c>
      <c r="J42">
        <f t="shared" si="5"/>
        <v>2610</v>
      </c>
      <c r="L42" s="7">
        <f t="shared" si="6"/>
        <v>600</v>
      </c>
      <c r="M42">
        <f t="shared" si="9"/>
        <v>2610</v>
      </c>
      <c r="N42">
        <f t="shared" si="1"/>
        <v>4510080</v>
      </c>
      <c r="O42">
        <f t="shared" si="2"/>
        <v>1.6234832561028042E-4</v>
      </c>
      <c r="P42">
        <f t="shared" si="8"/>
        <v>0.45986562783643031</v>
      </c>
    </row>
    <row r="43" spans="1:16" x14ac:dyDescent="0.2">
      <c r="A43" t="s">
        <v>42</v>
      </c>
      <c r="B43">
        <v>1650</v>
      </c>
      <c r="E43" s="3" t="s">
        <v>76</v>
      </c>
      <c r="F43" s="2">
        <f t="shared" si="3"/>
        <v>0.42708333333333354</v>
      </c>
      <c r="G43" t="str">
        <f t="shared" si="4"/>
        <v>10:15:00</v>
      </c>
      <c r="I43" t="str">
        <f t="shared" si="0"/>
        <v>06/03/1973@10:15:00</v>
      </c>
      <c r="J43">
        <f t="shared" si="5"/>
        <v>2300</v>
      </c>
      <c r="L43" s="7">
        <f t="shared" si="6"/>
        <v>615</v>
      </c>
      <c r="M43">
        <f t="shared" si="9"/>
        <v>2300</v>
      </c>
      <c r="N43">
        <f t="shared" si="1"/>
        <v>3974400</v>
      </c>
      <c r="O43">
        <f t="shared" si="2"/>
        <v>1.4306557429258427E-4</v>
      </c>
      <c r="P43">
        <f t="shared" si="8"/>
        <v>0.60597912088568273</v>
      </c>
    </row>
    <row r="44" spans="1:16" x14ac:dyDescent="0.2">
      <c r="A44" t="s">
        <v>43</v>
      </c>
      <c r="B44">
        <v>5280</v>
      </c>
      <c r="E44" s="3" t="s">
        <v>76</v>
      </c>
      <c r="F44" s="2">
        <f t="shared" si="3"/>
        <v>0.43750000000000022</v>
      </c>
      <c r="G44" t="str">
        <f t="shared" si="4"/>
        <v>10:30:00</v>
      </c>
      <c r="I44" t="str">
        <f t="shared" si="0"/>
        <v>06/03/1973@10:30:00</v>
      </c>
      <c r="J44">
        <f t="shared" si="5"/>
        <v>1790</v>
      </c>
      <c r="L44" s="7">
        <f t="shared" si="6"/>
        <v>630</v>
      </c>
      <c r="M44">
        <f t="shared" si="9"/>
        <v>1790</v>
      </c>
      <c r="N44">
        <f t="shared" si="1"/>
        <v>3093120</v>
      </c>
      <c r="O44">
        <f t="shared" si="2"/>
        <v>1.1134233825379385E-4</v>
      </c>
      <c r="P44">
        <f t="shared" si="8"/>
        <v>0.73473813774900854</v>
      </c>
    </row>
    <row r="45" spans="1:16" x14ac:dyDescent="0.2">
      <c r="A45" t="s">
        <v>44</v>
      </c>
      <c r="B45">
        <v>6180</v>
      </c>
      <c r="E45" s="3" t="s">
        <v>76</v>
      </c>
      <c r="F45" s="2">
        <f t="shared" si="3"/>
        <v>0.44791666666666691</v>
      </c>
      <c r="G45" t="str">
        <f t="shared" si="4"/>
        <v>10:45:00</v>
      </c>
      <c r="I45" t="str">
        <f t="shared" si="0"/>
        <v>06/03/1973@10:45:00</v>
      </c>
      <c r="J45">
        <f t="shared" si="5"/>
        <v>1390</v>
      </c>
      <c r="L45" s="7">
        <f t="shared" si="6"/>
        <v>645</v>
      </c>
      <c r="M45">
        <f t="shared" si="9"/>
        <v>1390</v>
      </c>
      <c r="N45">
        <f t="shared" si="1"/>
        <v>2401920</v>
      </c>
      <c r="O45">
        <f t="shared" si="2"/>
        <v>8.6461368811605277E-5</v>
      </c>
      <c r="P45">
        <f t="shared" si="8"/>
        <v>0.83494624217742297</v>
      </c>
    </row>
    <row r="46" spans="1:16" x14ac:dyDescent="0.2">
      <c r="A46" t="s">
        <v>45</v>
      </c>
      <c r="B46">
        <v>5290</v>
      </c>
      <c r="E46" s="3" t="s">
        <v>76</v>
      </c>
      <c r="F46" s="2">
        <f t="shared" si="3"/>
        <v>0.45833333333333359</v>
      </c>
      <c r="G46" t="str">
        <f t="shared" si="4"/>
        <v>11:00:00</v>
      </c>
      <c r="I46" t="str">
        <f t="shared" si="0"/>
        <v>06/03/1973@11:00:00</v>
      </c>
      <c r="J46">
        <f t="shared" si="5"/>
        <v>1190</v>
      </c>
      <c r="L46" s="7">
        <f t="shared" si="6"/>
        <v>660</v>
      </c>
      <c r="M46">
        <f t="shared" si="9"/>
        <v>1190</v>
      </c>
      <c r="N46">
        <f t="shared" si="1"/>
        <v>2056320</v>
      </c>
      <c r="O46">
        <f t="shared" si="2"/>
        <v>7.4020884090510991E-5</v>
      </c>
      <c r="P46">
        <f t="shared" si="8"/>
        <v>0.91276147410786768</v>
      </c>
    </row>
    <row r="47" spans="1:16" x14ac:dyDescent="0.2">
      <c r="A47" t="s">
        <v>46</v>
      </c>
      <c r="B47">
        <v>4080</v>
      </c>
      <c r="E47" s="3" t="s">
        <v>76</v>
      </c>
      <c r="F47" s="2">
        <f t="shared" si="3"/>
        <v>0.46875000000000028</v>
      </c>
      <c r="G47" t="str">
        <f t="shared" si="4"/>
        <v>11:15:00</v>
      </c>
      <c r="I47" t="str">
        <f t="shared" si="0"/>
        <v>06/03/1973@11:15:00</v>
      </c>
      <c r="J47">
        <f t="shared" si="5"/>
        <v>750</v>
      </c>
      <c r="L47" s="7">
        <f t="shared" si="6"/>
        <v>675</v>
      </c>
      <c r="M47">
        <f t="shared" si="9"/>
        <v>750</v>
      </c>
      <c r="N47">
        <f t="shared" si="1"/>
        <v>1296000</v>
      </c>
      <c r="O47">
        <f t="shared" si="2"/>
        <v>4.665181770410357E-5</v>
      </c>
      <c r="P47">
        <f t="shared" si="8"/>
        <v>0.97938026978932757</v>
      </c>
    </row>
    <row r="48" spans="1:16" x14ac:dyDescent="0.2">
      <c r="A48" t="s">
        <v>47</v>
      </c>
      <c r="B48">
        <v>2780</v>
      </c>
      <c r="E48" s="3" t="s">
        <v>76</v>
      </c>
      <c r="F48" s="2">
        <f t="shared" si="3"/>
        <v>0.47916666666666696</v>
      </c>
      <c r="G48" t="str">
        <f t="shared" si="4"/>
        <v>11:30:00</v>
      </c>
      <c r="I48" t="str">
        <f t="shared" si="0"/>
        <v>06/03/1973@11:30:00</v>
      </c>
      <c r="J48">
        <f t="shared" si="5"/>
        <v>510</v>
      </c>
      <c r="L48" s="7">
        <f t="shared" si="6"/>
        <v>690</v>
      </c>
      <c r="M48">
        <f t="shared" si="9"/>
        <v>510</v>
      </c>
      <c r="N48">
        <f t="shared" si="1"/>
        <v>881280</v>
      </c>
      <c r="O48">
        <f t="shared" si="2"/>
        <v>3.1723236038790429E-5</v>
      </c>
      <c r="P48">
        <f t="shared" si="8"/>
        <v>1.0213669057230208</v>
      </c>
    </row>
    <row r="49" spans="1:16" x14ac:dyDescent="0.2">
      <c r="A49" t="s">
        <v>48</v>
      </c>
      <c r="B49">
        <v>1210</v>
      </c>
      <c r="E49" s="3" t="s">
        <v>76</v>
      </c>
      <c r="F49" s="2">
        <f t="shared" si="3"/>
        <v>0.48958333333333365</v>
      </c>
      <c r="G49" t="str">
        <f t="shared" si="4"/>
        <v>11:45:00</v>
      </c>
      <c r="I49" t="str">
        <f t="shared" si="0"/>
        <v>06/03/1973@11:45:00</v>
      </c>
      <c r="J49" t="e">
        <f t="shared" si="5"/>
        <v>#N/A</v>
      </c>
      <c r="K49">
        <f>AVERAGE(J48,J50)</f>
        <v>413</v>
      </c>
      <c r="L49" s="7">
        <f t="shared" si="6"/>
        <v>705</v>
      </c>
      <c r="M49">
        <f>K49</f>
        <v>413</v>
      </c>
      <c r="N49">
        <f t="shared" si="1"/>
        <v>713664</v>
      </c>
      <c r="O49">
        <f t="shared" si="2"/>
        <v>2.5689600949059698E-5</v>
      </c>
      <c r="P49">
        <f t="shared" si="8"/>
        <v>1.0499178181579323</v>
      </c>
    </row>
    <row r="50" spans="1:16" x14ac:dyDescent="0.2">
      <c r="A50" t="s">
        <v>49</v>
      </c>
      <c r="B50">
        <v>672</v>
      </c>
      <c r="E50" s="3" t="s">
        <v>76</v>
      </c>
      <c r="F50" s="2">
        <f t="shared" si="3"/>
        <v>0.50000000000000033</v>
      </c>
      <c r="G50" t="str">
        <f t="shared" si="4"/>
        <v>12:00:00</v>
      </c>
      <c r="I50" t="str">
        <f t="shared" si="0"/>
        <v>06/03/1973@12:00:00</v>
      </c>
      <c r="J50">
        <f t="shared" si="5"/>
        <v>316</v>
      </c>
      <c r="L50" s="7">
        <f t="shared" si="6"/>
        <v>720</v>
      </c>
      <c r="M50">
        <f t="shared" si="9"/>
        <v>316</v>
      </c>
      <c r="N50">
        <f t="shared" si="1"/>
        <v>546048</v>
      </c>
      <c r="O50">
        <f t="shared" si="2"/>
        <v>1.9655965859328969E-5</v>
      </c>
      <c r="P50">
        <f t="shared" si="8"/>
        <v>1.0730384590120861</v>
      </c>
    </row>
    <row r="51" spans="1:16" x14ac:dyDescent="0.2">
      <c r="A51" t="s">
        <v>50</v>
      </c>
      <c r="B51">
        <v>470</v>
      </c>
      <c r="E51" s="3" t="s">
        <v>76</v>
      </c>
      <c r="F51" s="2">
        <f t="shared" si="3"/>
        <v>0.51041666666666696</v>
      </c>
      <c r="G51" t="str">
        <f t="shared" si="4"/>
        <v>12:15:00</v>
      </c>
      <c r="I51" t="str">
        <f t="shared" si="0"/>
        <v>06/03/1973@12:15:00</v>
      </c>
      <c r="J51" t="e">
        <f t="shared" si="5"/>
        <v>#N/A</v>
      </c>
      <c r="K51">
        <f>(1/8)*(J$58-J$50)+J50</f>
        <v>286.75</v>
      </c>
      <c r="L51" s="7">
        <f t="shared" si="6"/>
        <v>735</v>
      </c>
      <c r="M51">
        <f t="shared" ref="M51:M57" si="13">K51</f>
        <v>286.75</v>
      </c>
      <c r="N51">
        <f t="shared" si="1"/>
        <v>495504</v>
      </c>
      <c r="O51">
        <f t="shared" si="2"/>
        <v>1.7836544968868931E-5</v>
      </c>
      <c r="P51">
        <f t="shared" si="8"/>
        <v>1.0907288282854821</v>
      </c>
    </row>
    <row r="52" spans="1:16" x14ac:dyDescent="0.2">
      <c r="A52" t="s">
        <v>51</v>
      </c>
      <c r="B52">
        <v>840</v>
      </c>
      <c r="E52" s="3" t="s">
        <v>76</v>
      </c>
      <c r="F52" s="2">
        <f t="shared" si="3"/>
        <v>0.52083333333333359</v>
      </c>
      <c r="G52" t="str">
        <f t="shared" si="4"/>
        <v>12:30:00</v>
      </c>
      <c r="I52" t="str">
        <f t="shared" si="0"/>
        <v>06/03/1973@12:30:00</v>
      </c>
      <c r="J52" t="e">
        <f t="shared" si="5"/>
        <v>#N/A</v>
      </c>
      <c r="K52">
        <f>(1/8)*(J$58-J$50)+K51</f>
        <v>257.5</v>
      </c>
      <c r="L52" s="7">
        <f t="shared" si="6"/>
        <v>750</v>
      </c>
      <c r="M52">
        <f t="shared" si="13"/>
        <v>257.5</v>
      </c>
      <c r="N52">
        <f t="shared" si="1"/>
        <v>444960</v>
      </c>
      <c r="O52">
        <f t="shared" si="2"/>
        <v>1.6017124078408893E-5</v>
      </c>
      <c r="P52">
        <f t="shared" si="8"/>
        <v>1.1067817187574642</v>
      </c>
    </row>
    <row r="53" spans="1:16" x14ac:dyDescent="0.2">
      <c r="A53" t="s">
        <v>52</v>
      </c>
      <c r="B53">
        <v>4000</v>
      </c>
      <c r="E53" s="3" t="s">
        <v>76</v>
      </c>
      <c r="F53" s="2">
        <f t="shared" si="3"/>
        <v>0.53125000000000022</v>
      </c>
      <c r="G53" t="str">
        <f t="shared" si="4"/>
        <v>12:45:00</v>
      </c>
      <c r="I53" t="str">
        <f t="shared" si="0"/>
        <v>06/03/1973@12:45:00</v>
      </c>
      <c r="J53" t="e">
        <f t="shared" si="5"/>
        <v>#N/A</v>
      </c>
      <c r="K53">
        <f t="shared" ref="K53:K57" si="14">(1/8)*(J$58-J$50)+K52</f>
        <v>228.25</v>
      </c>
      <c r="L53" s="7">
        <f t="shared" si="6"/>
        <v>765</v>
      </c>
      <c r="M53">
        <f t="shared" si="13"/>
        <v>228.25</v>
      </c>
      <c r="N53">
        <f t="shared" si="1"/>
        <v>394416</v>
      </c>
      <c r="O53">
        <f t="shared" si="2"/>
        <v>1.4197703187948853E-5</v>
      </c>
      <c r="P53">
        <f t="shared" si="8"/>
        <v>1.1211971304280322</v>
      </c>
    </row>
    <row r="54" spans="1:16" x14ac:dyDescent="0.2">
      <c r="A54" t="s">
        <v>53</v>
      </c>
      <c r="B54">
        <v>5170</v>
      </c>
      <c r="E54" s="3" t="s">
        <v>76</v>
      </c>
      <c r="F54" s="2">
        <f t="shared" si="3"/>
        <v>0.54166666666666685</v>
      </c>
      <c r="G54" t="str">
        <f t="shared" si="4"/>
        <v>13:00:00</v>
      </c>
      <c r="I54" t="str">
        <f t="shared" si="0"/>
        <v>06/03/1973@13:00:00</v>
      </c>
      <c r="J54" t="e">
        <f t="shared" si="5"/>
        <v>#N/A</v>
      </c>
      <c r="K54">
        <f t="shared" si="14"/>
        <v>199</v>
      </c>
      <c r="L54" s="7">
        <f t="shared" si="6"/>
        <v>780</v>
      </c>
      <c r="M54">
        <f t="shared" si="13"/>
        <v>199</v>
      </c>
      <c r="N54">
        <f t="shared" si="1"/>
        <v>343872</v>
      </c>
      <c r="O54">
        <f t="shared" si="2"/>
        <v>1.2378282297488814E-5</v>
      </c>
      <c r="P54">
        <f t="shared" si="8"/>
        <v>1.1339750632971861</v>
      </c>
    </row>
    <row r="55" spans="1:16" x14ac:dyDescent="0.2">
      <c r="A55" t="s">
        <v>54</v>
      </c>
      <c r="B55">
        <v>4820</v>
      </c>
      <c r="E55" s="3" t="s">
        <v>76</v>
      </c>
      <c r="F55" s="2">
        <f t="shared" si="3"/>
        <v>0.55208333333333348</v>
      </c>
      <c r="G55" t="str">
        <f t="shared" si="4"/>
        <v>13:15:00</v>
      </c>
      <c r="I55" t="str">
        <f t="shared" si="0"/>
        <v>06/03/1973@13:15:00</v>
      </c>
      <c r="J55" t="e">
        <f t="shared" si="5"/>
        <v>#N/A</v>
      </c>
      <c r="K55">
        <f t="shared" si="14"/>
        <v>169.75</v>
      </c>
      <c r="L55" s="7">
        <f t="shared" si="6"/>
        <v>795</v>
      </c>
      <c r="M55">
        <f t="shared" si="13"/>
        <v>169.75</v>
      </c>
      <c r="N55">
        <f t="shared" si="1"/>
        <v>293328</v>
      </c>
      <c r="O55">
        <f t="shared" si="2"/>
        <v>1.0558861407028774E-5</v>
      </c>
      <c r="P55">
        <f t="shared" si="8"/>
        <v>1.1451155173649261</v>
      </c>
    </row>
    <row r="56" spans="1:16" x14ac:dyDescent="0.2">
      <c r="A56" t="s">
        <v>55</v>
      </c>
      <c r="B56">
        <v>3330</v>
      </c>
      <c r="E56" s="3" t="s">
        <v>76</v>
      </c>
      <c r="F56" s="2">
        <f t="shared" si="3"/>
        <v>0.56250000000000011</v>
      </c>
      <c r="G56" t="str">
        <f t="shared" si="4"/>
        <v>13:30:00</v>
      </c>
      <c r="I56" t="str">
        <f t="shared" si="0"/>
        <v>06/03/1973@13:30:00</v>
      </c>
      <c r="J56" t="e">
        <f t="shared" si="5"/>
        <v>#N/A</v>
      </c>
      <c r="K56">
        <f t="shared" si="14"/>
        <v>140.5</v>
      </c>
      <c r="L56" s="7">
        <f t="shared" si="6"/>
        <v>810</v>
      </c>
      <c r="M56">
        <f t="shared" si="13"/>
        <v>140.5</v>
      </c>
      <c r="N56">
        <f t="shared" si="1"/>
        <v>242784</v>
      </c>
      <c r="O56">
        <f t="shared" si="2"/>
        <v>8.7394405165687358E-6</v>
      </c>
      <c r="P56">
        <f t="shared" si="8"/>
        <v>1.1546184926312519</v>
      </c>
    </row>
    <row r="57" spans="1:16" x14ac:dyDescent="0.2">
      <c r="A57" t="s">
        <v>56</v>
      </c>
      <c r="B57">
        <v>2270</v>
      </c>
      <c r="E57" s="3" t="s">
        <v>76</v>
      </c>
      <c r="F57" s="2">
        <f t="shared" si="3"/>
        <v>0.57291666666666674</v>
      </c>
      <c r="G57" t="str">
        <f t="shared" si="4"/>
        <v>13:45:00</v>
      </c>
      <c r="I57" t="str">
        <f t="shared" si="0"/>
        <v>06/03/1973@13:45:00</v>
      </c>
      <c r="J57" t="e">
        <f t="shared" si="5"/>
        <v>#N/A</v>
      </c>
      <c r="K57">
        <f t="shared" si="14"/>
        <v>111.25</v>
      </c>
      <c r="L57" s="7">
        <f t="shared" si="6"/>
        <v>825</v>
      </c>
      <c r="M57">
        <f t="shared" si="13"/>
        <v>111.25</v>
      </c>
      <c r="N57">
        <f t="shared" si="1"/>
        <v>192240</v>
      </c>
      <c r="O57">
        <f t="shared" si="2"/>
        <v>6.920019626108696E-6</v>
      </c>
      <c r="P57">
        <f t="shared" si="8"/>
        <v>1.1624839890961638</v>
      </c>
    </row>
    <row r="58" spans="1:16" x14ac:dyDescent="0.2">
      <c r="A58" t="s">
        <v>57</v>
      </c>
      <c r="B58">
        <v>1430</v>
      </c>
      <c r="E58" s="3" t="s">
        <v>76</v>
      </c>
      <c r="F58" s="2">
        <f t="shared" si="3"/>
        <v>0.58333333333333337</v>
      </c>
      <c r="G58" t="str">
        <f t="shared" si="4"/>
        <v>14:00:00</v>
      </c>
      <c r="I58" t="str">
        <f t="shared" si="0"/>
        <v>06/03/1973@14:00:00</v>
      </c>
      <c r="J58">
        <f t="shared" si="5"/>
        <v>82</v>
      </c>
      <c r="L58" s="7">
        <f t="shared" si="6"/>
        <v>840</v>
      </c>
      <c r="M58">
        <f t="shared" si="9"/>
        <v>82</v>
      </c>
      <c r="N58">
        <f t="shared" si="1"/>
        <v>141696</v>
      </c>
      <c r="O58">
        <f t="shared" si="2"/>
        <v>5.1005987356486571E-6</v>
      </c>
      <c r="P58">
        <f t="shared" si="8"/>
        <v>1.1687120067596617</v>
      </c>
    </row>
    <row r="59" spans="1:16" x14ac:dyDescent="0.2">
      <c r="A59" t="s">
        <v>58</v>
      </c>
      <c r="B59">
        <v>1050</v>
      </c>
      <c r="E59" s="3" t="s">
        <v>76</v>
      </c>
      <c r="F59" s="2">
        <f t="shared" si="3"/>
        <v>0.59375</v>
      </c>
      <c r="G59" t="str">
        <f t="shared" si="4"/>
        <v>14:15:00</v>
      </c>
      <c r="I59" t="str">
        <f t="shared" si="0"/>
        <v>06/03/1973@14:15:00</v>
      </c>
      <c r="J59" t="e">
        <f t="shared" si="5"/>
        <v>#N/A</v>
      </c>
      <c r="K59">
        <f>(1/16)*(J$74-J$58)+J58</f>
        <v>78.5</v>
      </c>
      <c r="L59" s="7">
        <f t="shared" si="6"/>
        <v>855</v>
      </c>
      <c r="M59">
        <f t="shared" ref="M59:M73" si="15">K59</f>
        <v>78.5</v>
      </c>
      <c r="N59">
        <f t="shared" si="1"/>
        <v>135648</v>
      </c>
      <c r="O59">
        <f t="shared" si="2"/>
        <v>4.8828902530295068E-6</v>
      </c>
      <c r="P59">
        <f t="shared" si="8"/>
        <v>1.1733025456217454</v>
      </c>
    </row>
    <row r="60" spans="1:16" x14ac:dyDescent="0.2">
      <c r="A60" t="s">
        <v>59</v>
      </c>
      <c r="B60">
        <v>750</v>
      </c>
      <c r="E60" s="3" t="s">
        <v>76</v>
      </c>
      <c r="F60" s="2">
        <f t="shared" si="3"/>
        <v>0.60416666666666663</v>
      </c>
      <c r="G60" t="str">
        <f t="shared" si="4"/>
        <v>14:30:00</v>
      </c>
      <c r="I60" t="str">
        <f t="shared" si="0"/>
        <v>06/03/1973@14:30:00</v>
      </c>
      <c r="J60" t="e">
        <f t="shared" si="5"/>
        <v>#N/A</v>
      </c>
      <c r="K60">
        <f>(1/16)*(J$74-J$58)+K59</f>
        <v>75</v>
      </c>
      <c r="L60" s="7">
        <f t="shared" si="6"/>
        <v>870</v>
      </c>
      <c r="M60">
        <f t="shared" si="15"/>
        <v>75</v>
      </c>
      <c r="N60">
        <f t="shared" si="1"/>
        <v>129600</v>
      </c>
      <c r="O60">
        <f t="shared" si="2"/>
        <v>4.6651817704103565E-6</v>
      </c>
      <c r="P60">
        <f t="shared" si="8"/>
        <v>1.1776971468494719</v>
      </c>
    </row>
    <row r="61" spans="1:16" x14ac:dyDescent="0.2">
      <c r="A61" t="s">
        <v>60</v>
      </c>
      <c r="B61">
        <v>362</v>
      </c>
      <c r="E61" s="3" t="s">
        <v>76</v>
      </c>
      <c r="F61" s="2">
        <f t="shared" si="3"/>
        <v>0.61458333333333326</v>
      </c>
      <c r="G61" t="str">
        <f t="shared" si="4"/>
        <v>14:45:00</v>
      </c>
      <c r="I61" t="str">
        <f t="shared" si="0"/>
        <v>06/03/1973@14:45:00</v>
      </c>
      <c r="J61" t="e">
        <f t="shared" si="5"/>
        <v>#N/A</v>
      </c>
      <c r="K61">
        <f t="shared" ref="K61:K73" si="16">(1/16)*(J$74-J$58)+K60</f>
        <v>71.5</v>
      </c>
      <c r="L61" s="7">
        <f t="shared" si="6"/>
        <v>885</v>
      </c>
      <c r="M61">
        <f t="shared" si="15"/>
        <v>71.5</v>
      </c>
      <c r="N61">
        <f t="shared" si="1"/>
        <v>123552</v>
      </c>
      <c r="O61">
        <f t="shared" si="2"/>
        <v>4.4474732877912071E-6</v>
      </c>
      <c r="P61">
        <f t="shared" si="8"/>
        <v>1.1818958104428412</v>
      </c>
    </row>
    <row r="62" spans="1:16" x14ac:dyDescent="0.2">
      <c r="A62" t="s">
        <v>61</v>
      </c>
      <c r="B62">
        <v>232</v>
      </c>
      <c r="E62" s="3" t="s">
        <v>76</v>
      </c>
      <c r="F62" s="2">
        <f t="shared" si="3"/>
        <v>0.62499999999999989</v>
      </c>
      <c r="G62" t="str">
        <f t="shared" si="4"/>
        <v>15:00:00</v>
      </c>
      <c r="I62" t="str">
        <f t="shared" si="0"/>
        <v>06/03/1973@15:00:00</v>
      </c>
      <c r="J62" t="e">
        <f t="shared" si="5"/>
        <v>#N/A</v>
      </c>
      <c r="K62">
        <f t="shared" si="16"/>
        <v>68</v>
      </c>
      <c r="L62" s="7">
        <f t="shared" si="6"/>
        <v>900</v>
      </c>
      <c r="M62">
        <f t="shared" si="15"/>
        <v>68</v>
      </c>
      <c r="N62">
        <f t="shared" si="1"/>
        <v>117504</v>
      </c>
      <c r="O62">
        <f t="shared" si="2"/>
        <v>4.2297648051720568E-6</v>
      </c>
      <c r="P62">
        <f t="shared" si="8"/>
        <v>1.1858985364018533</v>
      </c>
    </row>
    <row r="63" spans="1:16" x14ac:dyDescent="0.2">
      <c r="A63" t="s">
        <v>62</v>
      </c>
      <c r="B63">
        <v>119</v>
      </c>
      <c r="E63" s="3" t="s">
        <v>76</v>
      </c>
      <c r="F63" s="2">
        <f t="shared" si="3"/>
        <v>0.63541666666666652</v>
      </c>
      <c r="G63" t="str">
        <f t="shared" si="4"/>
        <v>15:15:00</v>
      </c>
      <c r="I63" t="str">
        <f t="shared" si="0"/>
        <v>06/03/1973@15:15:00</v>
      </c>
      <c r="J63" t="e">
        <f t="shared" si="5"/>
        <v>#N/A</v>
      </c>
      <c r="K63">
        <f t="shared" si="16"/>
        <v>64.5</v>
      </c>
      <c r="L63" s="7">
        <f t="shared" si="6"/>
        <v>915</v>
      </c>
      <c r="M63">
        <f t="shared" si="15"/>
        <v>64.5</v>
      </c>
      <c r="N63">
        <f t="shared" si="1"/>
        <v>111456</v>
      </c>
      <c r="O63">
        <f t="shared" si="2"/>
        <v>4.0120563225529065E-6</v>
      </c>
      <c r="P63">
        <f t="shared" si="8"/>
        <v>1.1897053247265081</v>
      </c>
    </row>
    <row r="64" spans="1:16" x14ac:dyDescent="0.2">
      <c r="A64" t="s">
        <v>63</v>
      </c>
      <c r="B64">
        <v>70</v>
      </c>
      <c r="E64" s="3" t="s">
        <v>76</v>
      </c>
      <c r="F64" s="2">
        <f t="shared" si="3"/>
        <v>0.64583333333333315</v>
      </c>
      <c r="G64" t="str">
        <f t="shared" si="4"/>
        <v>15:30:00</v>
      </c>
      <c r="I64" t="str">
        <f t="shared" si="0"/>
        <v>06/03/1973@15:30:00</v>
      </c>
      <c r="J64" t="e">
        <f t="shared" si="5"/>
        <v>#N/A</v>
      </c>
      <c r="K64">
        <f t="shared" si="16"/>
        <v>61</v>
      </c>
      <c r="L64" s="7">
        <f t="shared" si="6"/>
        <v>930</v>
      </c>
      <c r="M64">
        <f t="shared" si="15"/>
        <v>61</v>
      </c>
      <c r="N64">
        <f t="shared" si="1"/>
        <v>105408</v>
      </c>
      <c r="O64">
        <f t="shared" si="2"/>
        <v>3.7943478399337571E-6</v>
      </c>
      <c r="P64">
        <f t="shared" si="8"/>
        <v>1.1933161754168058</v>
      </c>
    </row>
    <row r="65" spans="1:16" x14ac:dyDescent="0.2">
      <c r="A65" t="s">
        <v>64</v>
      </c>
      <c r="B65">
        <v>46</v>
      </c>
      <c r="E65" s="3" t="s">
        <v>76</v>
      </c>
      <c r="F65" s="2">
        <f t="shared" si="3"/>
        <v>0.65624999999999978</v>
      </c>
      <c r="G65" t="str">
        <f t="shared" si="4"/>
        <v>15:45:00</v>
      </c>
      <c r="I65" t="str">
        <f t="shared" si="0"/>
        <v>06/03/1973@15:45:00</v>
      </c>
      <c r="J65" t="e">
        <f t="shared" si="5"/>
        <v>#N/A</v>
      </c>
      <c r="K65">
        <f t="shared" si="16"/>
        <v>57.5</v>
      </c>
      <c r="L65" s="7">
        <f t="shared" si="6"/>
        <v>945</v>
      </c>
      <c r="M65">
        <f t="shared" si="15"/>
        <v>57.5</v>
      </c>
      <c r="N65">
        <f t="shared" si="1"/>
        <v>99360</v>
      </c>
      <c r="O65">
        <f t="shared" si="2"/>
        <v>3.5766393573146068E-6</v>
      </c>
      <c r="P65">
        <f t="shared" si="8"/>
        <v>1.1967310884727462</v>
      </c>
    </row>
    <row r="66" spans="1:16" x14ac:dyDescent="0.2">
      <c r="A66" t="s">
        <v>65</v>
      </c>
      <c r="B66">
        <v>32</v>
      </c>
      <c r="E66" s="3" t="s">
        <v>76</v>
      </c>
      <c r="F66" s="2">
        <f t="shared" si="3"/>
        <v>0.66666666666666641</v>
      </c>
      <c r="G66" t="str">
        <f t="shared" si="4"/>
        <v>16:00:00</v>
      </c>
      <c r="I66" t="str">
        <f t="shared" si="0"/>
        <v>06/03/1973@16:00:00</v>
      </c>
      <c r="J66" t="e">
        <f t="shared" si="5"/>
        <v>#N/A</v>
      </c>
      <c r="K66">
        <f t="shared" si="16"/>
        <v>54</v>
      </c>
      <c r="L66" s="7">
        <f t="shared" si="6"/>
        <v>960</v>
      </c>
      <c r="M66">
        <f t="shared" si="15"/>
        <v>54</v>
      </c>
      <c r="N66">
        <f t="shared" si="1"/>
        <v>93312</v>
      </c>
      <c r="O66">
        <f t="shared" si="2"/>
        <v>3.3589308746954569E-6</v>
      </c>
      <c r="P66">
        <f t="shared" si="8"/>
        <v>1.1999500638943295</v>
      </c>
    </row>
    <row r="67" spans="1:16" x14ac:dyDescent="0.2">
      <c r="A67" t="s">
        <v>66</v>
      </c>
      <c r="B67">
        <v>25</v>
      </c>
      <c r="E67" s="3" t="s">
        <v>76</v>
      </c>
      <c r="F67" s="2">
        <f t="shared" si="3"/>
        <v>0.67708333333333304</v>
      </c>
      <c r="G67" t="str">
        <f t="shared" si="4"/>
        <v>16:15:00</v>
      </c>
      <c r="I67" t="str">
        <f t="shared" ref="I67:I130" si="17">CONCATENATE(E67,"@",G67)</f>
        <v>06/03/1973@16:15:00</v>
      </c>
      <c r="J67" t="e">
        <f t="shared" si="5"/>
        <v>#N/A</v>
      </c>
      <c r="K67">
        <f t="shared" si="16"/>
        <v>50.5</v>
      </c>
      <c r="L67" s="7">
        <f t="shared" si="6"/>
        <v>975</v>
      </c>
      <c r="M67">
        <f t="shared" si="15"/>
        <v>50.5</v>
      </c>
      <c r="N67">
        <f t="shared" ref="N67:N130" si="18">M67*(12*12*12)</f>
        <v>87264</v>
      </c>
      <c r="O67">
        <f t="shared" ref="O67:O130" si="19">N67/(6.92*640*43560*144)</f>
        <v>3.1412223920763071E-6</v>
      </c>
      <c r="P67">
        <f t="shared" si="8"/>
        <v>1.2029731016815555</v>
      </c>
    </row>
    <row r="68" spans="1:16" x14ac:dyDescent="0.2">
      <c r="A68" t="s">
        <v>67</v>
      </c>
      <c r="B68">
        <v>22</v>
      </c>
      <c r="E68" s="3" t="s">
        <v>76</v>
      </c>
      <c r="F68" s="2">
        <f t="shared" ref="F68:F117" si="20">F67+$D$2</f>
        <v>0.68749999999999967</v>
      </c>
      <c r="G68" t="str">
        <f t="shared" ref="G68:G131" si="21">TEXT(F68,"hh:mm:ss")</f>
        <v>16:30:00</v>
      </c>
      <c r="I68" t="str">
        <f t="shared" si="17"/>
        <v>06/03/1973@16:30:00</v>
      </c>
      <c r="J68" t="e">
        <f t="shared" ref="J68:J131" si="22">INDEX($B$2:$B$70,MATCH(I68,$A$2:$A$70,0))</f>
        <v>#N/A</v>
      </c>
      <c r="K68">
        <f t="shared" si="16"/>
        <v>47</v>
      </c>
      <c r="L68" s="7">
        <f t="shared" ref="L68:L131" si="23">15+L67</f>
        <v>990</v>
      </c>
      <c r="M68">
        <f t="shared" si="15"/>
        <v>47</v>
      </c>
      <c r="N68">
        <f t="shared" si="18"/>
        <v>81216</v>
      </c>
      <c r="O68">
        <f t="shared" si="19"/>
        <v>2.9235139094571568E-6</v>
      </c>
      <c r="P68">
        <f t="shared" ref="P68:P131" si="24">P67+(15*60*O67)</f>
        <v>1.205800201834424</v>
      </c>
    </row>
    <row r="69" spans="1:16" x14ac:dyDescent="0.2">
      <c r="A69" t="s">
        <v>68</v>
      </c>
      <c r="B69">
        <v>12</v>
      </c>
      <c r="E69" s="3" t="s">
        <v>76</v>
      </c>
      <c r="F69" s="2">
        <f t="shared" si="20"/>
        <v>0.6979166666666663</v>
      </c>
      <c r="G69" t="str">
        <f t="shared" si="21"/>
        <v>16:45:00</v>
      </c>
      <c r="I69" t="str">
        <f t="shared" si="17"/>
        <v>06/03/1973@16:45:00</v>
      </c>
      <c r="J69" t="e">
        <f t="shared" si="22"/>
        <v>#N/A</v>
      </c>
      <c r="K69">
        <f t="shared" si="16"/>
        <v>43.5</v>
      </c>
      <c r="L69" s="7">
        <f t="shared" si="23"/>
        <v>1005</v>
      </c>
      <c r="M69">
        <f t="shared" si="15"/>
        <v>43.5</v>
      </c>
      <c r="N69">
        <f t="shared" si="18"/>
        <v>75168</v>
      </c>
      <c r="O69">
        <f t="shared" si="19"/>
        <v>2.7058054268380069E-6</v>
      </c>
      <c r="P69">
        <f t="shared" si="24"/>
        <v>1.2084313643529354</v>
      </c>
    </row>
    <row r="70" spans="1:16" x14ac:dyDescent="0.2">
      <c r="A70" t="s">
        <v>69</v>
      </c>
      <c r="B70">
        <v>10</v>
      </c>
      <c r="E70" s="3" t="s">
        <v>76</v>
      </c>
      <c r="F70" s="2">
        <f t="shared" si="20"/>
        <v>0.70833333333333293</v>
      </c>
      <c r="G70" t="str">
        <f t="shared" si="21"/>
        <v>17:00:00</v>
      </c>
      <c r="I70" t="str">
        <f t="shared" si="17"/>
        <v>06/03/1973@17:00:00</v>
      </c>
      <c r="J70" t="e">
        <f t="shared" si="22"/>
        <v>#N/A</v>
      </c>
      <c r="K70">
        <f t="shared" si="16"/>
        <v>40</v>
      </c>
      <c r="L70" s="7">
        <f t="shared" si="23"/>
        <v>1020</v>
      </c>
      <c r="M70">
        <f t="shared" si="15"/>
        <v>40</v>
      </c>
      <c r="N70">
        <f t="shared" si="18"/>
        <v>69120</v>
      </c>
      <c r="O70">
        <f t="shared" si="19"/>
        <v>2.4880969442188571E-6</v>
      </c>
      <c r="P70">
        <f t="shared" si="24"/>
        <v>1.2108665892370896</v>
      </c>
    </row>
    <row r="71" spans="1:16" x14ac:dyDescent="0.2">
      <c r="E71" s="3" t="s">
        <v>76</v>
      </c>
      <c r="F71" s="2">
        <f t="shared" si="20"/>
        <v>0.71874999999999956</v>
      </c>
      <c r="G71" t="str">
        <f t="shared" si="21"/>
        <v>17:15:00</v>
      </c>
      <c r="I71" t="str">
        <f t="shared" si="17"/>
        <v>06/03/1973@17:15:00</v>
      </c>
      <c r="J71" t="e">
        <f t="shared" si="22"/>
        <v>#N/A</v>
      </c>
      <c r="K71">
        <f t="shared" si="16"/>
        <v>36.5</v>
      </c>
      <c r="L71" s="7">
        <f t="shared" si="23"/>
        <v>1035</v>
      </c>
      <c r="M71">
        <f t="shared" si="15"/>
        <v>36.5</v>
      </c>
      <c r="N71">
        <f t="shared" si="18"/>
        <v>63072</v>
      </c>
      <c r="O71">
        <f t="shared" si="19"/>
        <v>2.2703884615997068E-6</v>
      </c>
      <c r="P71">
        <f t="shared" si="24"/>
        <v>1.2131058764868865</v>
      </c>
    </row>
    <row r="72" spans="1:16" x14ac:dyDescent="0.2">
      <c r="E72" s="3" t="s">
        <v>76</v>
      </c>
      <c r="F72" s="2">
        <f t="shared" si="20"/>
        <v>0.72916666666666619</v>
      </c>
      <c r="G72" t="str">
        <f t="shared" si="21"/>
        <v>17:30:00</v>
      </c>
      <c r="I72" t="str">
        <f t="shared" si="17"/>
        <v>06/03/1973@17:30:00</v>
      </c>
      <c r="J72" t="e">
        <f t="shared" si="22"/>
        <v>#N/A</v>
      </c>
      <c r="K72">
        <f t="shared" si="16"/>
        <v>33</v>
      </c>
      <c r="L72" s="7">
        <f t="shared" si="23"/>
        <v>1050</v>
      </c>
      <c r="M72">
        <f t="shared" si="15"/>
        <v>33</v>
      </c>
      <c r="N72">
        <f t="shared" si="18"/>
        <v>57024</v>
      </c>
      <c r="O72">
        <f t="shared" si="19"/>
        <v>2.052679978980557E-6</v>
      </c>
      <c r="P72">
        <f t="shared" si="24"/>
        <v>1.2151492261023262</v>
      </c>
    </row>
    <row r="73" spans="1:16" x14ac:dyDescent="0.2">
      <c r="E73" s="3" t="s">
        <v>76</v>
      </c>
      <c r="F73" s="2">
        <f t="shared" si="20"/>
        <v>0.73958333333333282</v>
      </c>
      <c r="G73" t="str">
        <f t="shared" si="21"/>
        <v>17:45:00</v>
      </c>
      <c r="I73" t="str">
        <f t="shared" si="17"/>
        <v>06/03/1973@17:45:00</v>
      </c>
      <c r="J73" t="e">
        <f t="shared" si="22"/>
        <v>#N/A</v>
      </c>
      <c r="K73">
        <f t="shared" si="16"/>
        <v>29.5</v>
      </c>
      <c r="L73" s="7">
        <f t="shared" si="23"/>
        <v>1065</v>
      </c>
      <c r="M73">
        <f t="shared" si="15"/>
        <v>29.5</v>
      </c>
      <c r="N73">
        <f t="shared" si="18"/>
        <v>50976</v>
      </c>
      <c r="O73">
        <f t="shared" si="19"/>
        <v>1.8349714963614071E-6</v>
      </c>
      <c r="P73">
        <f t="shared" si="24"/>
        <v>1.2169966380834087</v>
      </c>
    </row>
    <row r="74" spans="1:16" x14ac:dyDescent="0.2">
      <c r="E74" s="3" t="s">
        <v>76</v>
      </c>
      <c r="F74" s="2">
        <f t="shared" si="20"/>
        <v>0.74999999999999944</v>
      </c>
      <c r="G74" t="str">
        <f t="shared" si="21"/>
        <v>18:00:00</v>
      </c>
      <c r="I74" t="str">
        <f t="shared" si="17"/>
        <v>06/03/1973@18:00:00</v>
      </c>
      <c r="J74">
        <f t="shared" si="22"/>
        <v>26</v>
      </c>
      <c r="L74" s="7">
        <f t="shared" si="23"/>
        <v>1080</v>
      </c>
      <c r="M74">
        <f t="shared" ref="M74:M130" si="25">J74</f>
        <v>26</v>
      </c>
      <c r="N74">
        <f t="shared" si="18"/>
        <v>44928</v>
      </c>
      <c r="O74">
        <f t="shared" si="19"/>
        <v>1.617263013742257E-6</v>
      </c>
      <c r="P74">
        <f t="shared" si="24"/>
        <v>1.218648112430134</v>
      </c>
    </row>
    <row r="75" spans="1:16" x14ac:dyDescent="0.2">
      <c r="E75" s="3" t="s">
        <v>76</v>
      </c>
      <c r="F75" s="2">
        <f t="shared" si="20"/>
        <v>0.76041666666666607</v>
      </c>
      <c r="G75" t="str">
        <f t="shared" si="21"/>
        <v>18:15:00</v>
      </c>
      <c r="I75" t="str">
        <f t="shared" si="17"/>
        <v>06/03/1973@18:15:00</v>
      </c>
      <c r="J75" t="e">
        <f t="shared" si="22"/>
        <v>#N/A</v>
      </c>
      <c r="K75">
        <f>(1/8)*(J$82-J$74)+J74</f>
        <v>25.5</v>
      </c>
      <c r="L75" s="7">
        <f t="shared" si="23"/>
        <v>1095</v>
      </c>
      <c r="M75">
        <f t="shared" ref="M75:M81" si="26">K75</f>
        <v>25.5</v>
      </c>
      <c r="N75">
        <f t="shared" si="18"/>
        <v>44064</v>
      </c>
      <c r="O75">
        <f t="shared" si="19"/>
        <v>1.5861618019395213E-6</v>
      </c>
      <c r="P75">
        <f t="shared" si="24"/>
        <v>1.2201036491425021</v>
      </c>
    </row>
    <row r="76" spans="1:16" x14ac:dyDescent="0.2">
      <c r="E76" s="3" t="s">
        <v>76</v>
      </c>
      <c r="F76" s="2">
        <f t="shared" si="20"/>
        <v>0.7708333333333327</v>
      </c>
      <c r="G76" t="str">
        <f t="shared" si="21"/>
        <v>18:30:00</v>
      </c>
      <c r="I76" t="str">
        <f t="shared" si="17"/>
        <v>06/03/1973@18:30:00</v>
      </c>
      <c r="J76" t="e">
        <f t="shared" si="22"/>
        <v>#N/A</v>
      </c>
      <c r="K76">
        <f>(1/8)*(J$82-J$74)+K75</f>
        <v>25</v>
      </c>
      <c r="L76" s="7">
        <f t="shared" si="23"/>
        <v>1110</v>
      </c>
      <c r="M76">
        <f t="shared" si="26"/>
        <v>25</v>
      </c>
      <c r="N76">
        <f t="shared" si="18"/>
        <v>43200</v>
      </c>
      <c r="O76">
        <f t="shared" si="19"/>
        <v>1.5550605901367856E-6</v>
      </c>
      <c r="P76">
        <f t="shared" si="24"/>
        <v>1.2215311947642478</v>
      </c>
    </row>
    <row r="77" spans="1:16" x14ac:dyDescent="0.2">
      <c r="E77" s="3" t="s">
        <v>76</v>
      </c>
      <c r="F77" s="2">
        <f t="shared" si="20"/>
        <v>0.78124999999999933</v>
      </c>
      <c r="G77" t="str">
        <f t="shared" si="21"/>
        <v>18:45:00</v>
      </c>
      <c r="I77" t="str">
        <f t="shared" si="17"/>
        <v>06/03/1973@18:45:00</v>
      </c>
      <c r="J77" t="e">
        <f t="shared" si="22"/>
        <v>#N/A</v>
      </c>
      <c r="K77">
        <f t="shared" ref="K77:K81" si="27">(1/8)*(J$82-J$74)+K76</f>
        <v>24.5</v>
      </c>
      <c r="L77" s="7">
        <f t="shared" si="23"/>
        <v>1125</v>
      </c>
      <c r="M77">
        <f t="shared" si="26"/>
        <v>24.5</v>
      </c>
      <c r="N77">
        <f t="shared" si="18"/>
        <v>42336</v>
      </c>
      <c r="O77">
        <f t="shared" si="19"/>
        <v>1.5239593783340499E-6</v>
      </c>
      <c r="P77">
        <f t="shared" si="24"/>
        <v>1.2229307492953709</v>
      </c>
    </row>
    <row r="78" spans="1:16" x14ac:dyDescent="0.2">
      <c r="E78" s="3" t="s">
        <v>76</v>
      </c>
      <c r="F78" s="2">
        <f t="shared" si="20"/>
        <v>0.79166666666666596</v>
      </c>
      <c r="G78" t="str">
        <f t="shared" si="21"/>
        <v>19:00:00</v>
      </c>
      <c r="I78" t="str">
        <f t="shared" si="17"/>
        <v>06/03/1973@19:00:00</v>
      </c>
      <c r="J78" t="e">
        <f t="shared" si="22"/>
        <v>#N/A</v>
      </c>
      <c r="K78">
        <f t="shared" si="27"/>
        <v>24</v>
      </c>
      <c r="L78" s="7">
        <f t="shared" si="23"/>
        <v>1140</v>
      </c>
      <c r="M78">
        <f t="shared" si="26"/>
        <v>24</v>
      </c>
      <c r="N78">
        <f t="shared" si="18"/>
        <v>41472</v>
      </c>
      <c r="O78">
        <f t="shared" si="19"/>
        <v>1.4928581665313141E-6</v>
      </c>
      <c r="P78">
        <f t="shared" si="24"/>
        <v>1.2243023127358716</v>
      </c>
    </row>
    <row r="79" spans="1:16" x14ac:dyDescent="0.2">
      <c r="E79" s="3" t="s">
        <v>76</v>
      </c>
      <c r="F79" s="2">
        <f t="shared" si="20"/>
        <v>0.80208333333333259</v>
      </c>
      <c r="G79" t="str">
        <f t="shared" si="21"/>
        <v>19:15:00</v>
      </c>
      <c r="I79" t="str">
        <f t="shared" si="17"/>
        <v>06/03/1973@19:15:00</v>
      </c>
      <c r="J79" t="e">
        <f t="shared" si="22"/>
        <v>#N/A</v>
      </c>
      <c r="K79">
        <f t="shared" si="27"/>
        <v>23.5</v>
      </c>
      <c r="L79" s="7">
        <f t="shared" si="23"/>
        <v>1155</v>
      </c>
      <c r="M79">
        <f t="shared" si="26"/>
        <v>23.5</v>
      </c>
      <c r="N79">
        <f t="shared" si="18"/>
        <v>40608</v>
      </c>
      <c r="O79">
        <f t="shared" si="19"/>
        <v>1.4617569547285784E-6</v>
      </c>
      <c r="P79">
        <f t="shared" si="24"/>
        <v>1.2256458850857499</v>
      </c>
    </row>
    <row r="80" spans="1:16" x14ac:dyDescent="0.2">
      <c r="E80" s="3" t="s">
        <v>76</v>
      </c>
      <c r="F80" s="2">
        <f t="shared" si="20"/>
        <v>0.81249999999999922</v>
      </c>
      <c r="G80" t="str">
        <f t="shared" si="21"/>
        <v>19:30:00</v>
      </c>
      <c r="I80" t="str">
        <f t="shared" si="17"/>
        <v>06/03/1973@19:30:00</v>
      </c>
      <c r="J80" t="e">
        <f t="shared" si="22"/>
        <v>#N/A</v>
      </c>
      <c r="K80">
        <f t="shared" si="27"/>
        <v>23</v>
      </c>
      <c r="L80" s="7">
        <f t="shared" si="23"/>
        <v>1170</v>
      </c>
      <c r="M80">
        <f t="shared" si="26"/>
        <v>23</v>
      </c>
      <c r="N80">
        <f t="shared" si="18"/>
        <v>39744</v>
      </c>
      <c r="O80">
        <f t="shared" si="19"/>
        <v>1.4306557429258427E-6</v>
      </c>
      <c r="P80">
        <f t="shared" si="24"/>
        <v>1.2269614663450057</v>
      </c>
    </row>
    <row r="81" spans="5:16" x14ac:dyDescent="0.2">
      <c r="E81" s="3" t="s">
        <v>76</v>
      </c>
      <c r="F81" s="2">
        <f t="shared" si="20"/>
        <v>0.82291666666666585</v>
      </c>
      <c r="G81" t="str">
        <f t="shared" si="21"/>
        <v>19:45:00</v>
      </c>
      <c r="I81" t="str">
        <f t="shared" si="17"/>
        <v>06/03/1973@19:45:00</v>
      </c>
      <c r="J81" t="e">
        <f t="shared" si="22"/>
        <v>#N/A</v>
      </c>
      <c r="K81">
        <f t="shared" si="27"/>
        <v>22.5</v>
      </c>
      <c r="L81" s="7">
        <f t="shared" si="23"/>
        <v>1185</v>
      </c>
      <c r="M81">
        <f t="shared" si="26"/>
        <v>22.5</v>
      </c>
      <c r="N81">
        <f t="shared" si="18"/>
        <v>38880</v>
      </c>
      <c r="O81">
        <f t="shared" si="19"/>
        <v>1.399554531123107E-6</v>
      </c>
      <c r="P81">
        <f t="shared" si="24"/>
        <v>1.228249056513639</v>
      </c>
    </row>
    <row r="82" spans="5:16" x14ac:dyDescent="0.2">
      <c r="E82" s="3" t="s">
        <v>76</v>
      </c>
      <c r="F82" s="2">
        <f t="shared" si="20"/>
        <v>0.83333333333333248</v>
      </c>
      <c r="G82" t="str">
        <f t="shared" si="21"/>
        <v>20:00:00</v>
      </c>
      <c r="I82" t="str">
        <f t="shared" si="17"/>
        <v>06/03/1973@20:00:00</v>
      </c>
      <c r="J82">
        <f t="shared" si="22"/>
        <v>22</v>
      </c>
      <c r="L82" s="7">
        <f t="shared" si="23"/>
        <v>1200</v>
      </c>
      <c r="M82">
        <f t="shared" si="25"/>
        <v>22</v>
      </c>
      <c r="N82">
        <f t="shared" si="18"/>
        <v>38016</v>
      </c>
      <c r="O82">
        <f t="shared" si="19"/>
        <v>1.3684533193203714E-6</v>
      </c>
      <c r="P82">
        <f t="shared" si="24"/>
        <v>1.2295086555916499</v>
      </c>
    </row>
    <row r="83" spans="5:16" x14ac:dyDescent="0.2">
      <c r="E83" s="3" t="s">
        <v>76</v>
      </c>
      <c r="F83" s="2">
        <f t="shared" si="20"/>
        <v>0.84374999999999911</v>
      </c>
      <c r="G83" t="str">
        <f t="shared" si="21"/>
        <v>20:15:00</v>
      </c>
      <c r="I83" t="str">
        <f t="shared" si="17"/>
        <v>06/03/1973@20:15:00</v>
      </c>
      <c r="J83" t="e">
        <f t="shared" si="22"/>
        <v>#N/A</v>
      </c>
      <c r="K83">
        <f>AVERAGE(K84,J82)</f>
        <v>21.75</v>
      </c>
      <c r="L83" s="7">
        <f t="shared" si="23"/>
        <v>1215</v>
      </c>
      <c r="M83">
        <f t="shared" ref="M83:M85" si="28">K83</f>
        <v>21.75</v>
      </c>
      <c r="N83">
        <f t="shared" si="18"/>
        <v>37584</v>
      </c>
      <c r="O83">
        <f t="shared" si="19"/>
        <v>1.3529027134190035E-6</v>
      </c>
      <c r="P83">
        <f t="shared" si="24"/>
        <v>1.2307402635790383</v>
      </c>
    </row>
    <row r="84" spans="5:16" x14ac:dyDescent="0.2">
      <c r="E84" s="3" t="s">
        <v>76</v>
      </c>
      <c r="F84" s="2">
        <f t="shared" si="20"/>
        <v>0.85416666666666574</v>
      </c>
      <c r="G84" t="str">
        <f t="shared" si="21"/>
        <v>20:30:00</v>
      </c>
      <c r="I84" t="str">
        <f t="shared" si="17"/>
        <v>06/03/1973@20:30:00</v>
      </c>
      <c r="J84" t="e">
        <f t="shared" si="22"/>
        <v>#N/A</v>
      </c>
      <c r="K84">
        <f>AVERAGE(J86,J82)</f>
        <v>21.5</v>
      </c>
      <c r="L84" s="7">
        <f t="shared" si="23"/>
        <v>1230</v>
      </c>
      <c r="M84">
        <f t="shared" si="28"/>
        <v>21.5</v>
      </c>
      <c r="N84">
        <f t="shared" si="18"/>
        <v>37152</v>
      </c>
      <c r="O84">
        <f t="shared" si="19"/>
        <v>1.3373521075176357E-6</v>
      </c>
      <c r="P84">
        <f t="shared" si="24"/>
        <v>1.2319578760211154</v>
      </c>
    </row>
    <row r="85" spans="5:16" x14ac:dyDescent="0.2">
      <c r="E85" s="3" t="s">
        <v>76</v>
      </c>
      <c r="F85" s="2">
        <f t="shared" si="20"/>
        <v>0.86458333333333237</v>
      </c>
      <c r="G85" t="str">
        <f t="shared" si="21"/>
        <v>20:45:00</v>
      </c>
      <c r="I85" t="str">
        <f t="shared" si="17"/>
        <v>06/03/1973@20:45:00</v>
      </c>
      <c r="J85" t="e">
        <f t="shared" si="22"/>
        <v>#N/A</v>
      </c>
      <c r="K85">
        <f>AVERAGE(J86,K84)</f>
        <v>21.25</v>
      </c>
      <c r="L85" s="7">
        <f t="shared" si="23"/>
        <v>1245</v>
      </c>
      <c r="M85">
        <f t="shared" si="28"/>
        <v>21.25</v>
      </c>
      <c r="N85">
        <f t="shared" si="18"/>
        <v>36720</v>
      </c>
      <c r="O85">
        <f t="shared" si="19"/>
        <v>1.3218015016162678E-6</v>
      </c>
      <c r="P85">
        <f t="shared" si="24"/>
        <v>1.2331614929178814</v>
      </c>
    </row>
    <row r="86" spans="5:16" x14ac:dyDescent="0.2">
      <c r="E86" s="3" t="s">
        <v>76</v>
      </c>
      <c r="F86" s="2">
        <f t="shared" si="20"/>
        <v>0.874999999999999</v>
      </c>
      <c r="G86" t="str">
        <f t="shared" si="21"/>
        <v>21:00:00</v>
      </c>
      <c r="I86" t="str">
        <f t="shared" si="17"/>
        <v>06/03/1973@21:00:00</v>
      </c>
      <c r="J86">
        <f t="shared" si="22"/>
        <v>21</v>
      </c>
      <c r="L86" s="7">
        <f t="shared" si="23"/>
        <v>1260</v>
      </c>
      <c r="M86">
        <f t="shared" si="25"/>
        <v>21</v>
      </c>
      <c r="N86">
        <f t="shared" si="18"/>
        <v>36288</v>
      </c>
      <c r="O86">
        <f t="shared" si="19"/>
        <v>1.3062508957149E-6</v>
      </c>
      <c r="P86">
        <f t="shared" si="24"/>
        <v>1.234351114269336</v>
      </c>
    </row>
    <row r="87" spans="5:16" x14ac:dyDescent="0.2">
      <c r="E87" s="3" t="s">
        <v>76</v>
      </c>
      <c r="F87" s="2">
        <f t="shared" si="20"/>
        <v>0.88541666666666563</v>
      </c>
      <c r="G87" t="str">
        <f t="shared" si="21"/>
        <v>21:15:00</v>
      </c>
      <c r="I87" t="str">
        <f t="shared" si="17"/>
        <v>06/03/1973@21:15:00</v>
      </c>
      <c r="J87">
        <f t="shared" si="22"/>
        <v>21</v>
      </c>
      <c r="L87" s="7">
        <f t="shared" si="23"/>
        <v>1275</v>
      </c>
      <c r="M87">
        <f t="shared" si="25"/>
        <v>21</v>
      </c>
      <c r="N87">
        <f t="shared" si="18"/>
        <v>36288</v>
      </c>
      <c r="O87">
        <f t="shared" si="19"/>
        <v>1.3062508957149E-6</v>
      </c>
      <c r="P87">
        <f t="shared" si="24"/>
        <v>1.2355267400754795</v>
      </c>
    </row>
    <row r="88" spans="5:16" x14ac:dyDescent="0.2">
      <c r="E88" s="3" t="s">
        <v>76</v>
      </c>
      <c r="F88" s="2">
        <f t="shared" si="20"/>
        <v>0.89583333333333226</v>
      </c>
      <c r="G88" t="str">
        <f t="shared" si="21"/>
        <v>21:30:00</v>
      </c>
      <c r="I88" t="str">
        <f t="shared" si="17"/>
        <v>06/03/1973@21:30:00</v>
      </c>
      <c r="J88">
        <f t="shared" si="22"/>
        <v>20</v>
      </c>
      <c r="L88" s="7">
        <f t="shared" si="23"/>
        <v>1290</v>
      </c>
      <c r="M88">
        <f t="shared" si="25"/>
        <v>20</v>
      </c>
      <c r="N88">
        <f t="shared" si="18"/>
        <v>34560</v>
      </c>
      <c r="O88">
        <f t="shared" si="19"/>
        <v>1.2440484721094285E-6</v>
      </c>
      <c r="P88">
        <f t="shared" si="24"/>
        <v>1.236702365881623</v>
      </c>
    </row>
    <row r="89" spans="5:16" x14ac:dyDescent="0.2">
      <c r="E89" s="3" t="s">
        <v>76</v>
      </c>
      <c r="F89" s="2">
        <f t="shared" si="20"/>
        <v>0.90624999999999889</v>
      </c>
      <c r="G89" t="str">
        <f t="shared" si="21"/>
        <v>21:45:00</v>
      </c>
      <c r="I89" t="str">
        <f t="shared" si="17"/>
        <v>06/03/1973@21:45:00</v>
      </c>
      <c r="J89">
        <f t="shared" si="22"/>
        <v>20</v>
      </c>
      <c r="L89" s="7">
        <f t="shared" si="23"/>
        <v>1305</v>
      </c>
      <c r="M89">
        <f t="shared" si="25"/>
        <v>20</v>
      </c>
      <c r="N89">
        <f t="shared" si="18"/>
        <v>34560</v>
      </c>
      <c r="O89">
        <f t="shared" si="19"/>
        <v>1.2440484721094285E-6</v>
      </c>
      <c r="P89">
        <f t="shared" si="24"/>
        <v>1.2378220095065215</v>
      </c>
    </row>
    <row r="90" spans="5:16" x14ac:dyDescent="0.2">
      <c r="E90" s="3" t="s">
        <v>76</v>
      </c>
      <c r="F90" s="2">
        <f t="shared" si="20"/>
        <v>0.91666666666666552</v>
      </c>
      <c r="G90" t="str">
        <f t="shared" si="21"/>
        <v>22:00:00</v>
      </c>
      <c r="I90" t="str">
        <f t="shared" si="17"/>
        <v>06/03/1973@22:00:00</v>
      </c>
      <c r="J90">
        <f t="shared" si="22"/>
        <v>20</v>
      </c>
      <c r="L90" s="7">
        <f t="shared" si="23"/>
        <v>1320</v>
      </c>
      <c r="M90">
        <f t="shared" si="25"/>
        <v>20</v>
      </c>
      <c r="N90">
        <f t="shared" si="18"/>
        <v>34560</v>
      </c>
      <c r="O90">
        <f t="shared" si="19"/>
        <v>1.2440484721094285E-6</v>
      </c>
      <c r="P90">
        <f t="shared" si="24"/>
        <v>1.2389416531314201</v>
      </c>
    </row>
    <row r="91" spans="5:16" x14ac:dyDescent="0.2">
      <c r="E91" s="3" t="s">
        <v>76</v>
      </c>
      <c r="F91" s="2">
        <f t="shared" si="20"/>
        <v>0.92708333333333215</v>
      </c>
      <c r="G91" t="str">
        <f t="shared" si="21"/>
        <v>22:15:00</v>
      </c>
      <c r="I91" t="str">
        <f t="shared" si="17"/>
        <v>06/03/1973@22:15:00</v>
      </c>
      <c r="J91" t="e">
        <f t="shared" si="22"/>
        <v>#N/A</v>
      </c>
      <c r="K91">
        <f>AVERAGE(J90,J92)</f>
        <v>62</v>
      </c>
      <c r="L91" s="7">
        <f t="shared" si="23"/>
        <v>1335</v>
      </c>
      <c r="M91">
        <f>K91</f>
        <v>62</v>
      </c>
      <c r="N91">
        <f t="shared" si="18"/>
        <v>107136</v>
      </c>
      <c r="O91">
        <f t="shared" si="19"/>
        <v>3.8565502635392281E-6</v>
      </c>
      <c r="P91">
        <f t="shared" si="24"/>
        <v>1.2400612967563187</v>
      </c>
    </row>
    <row r="92" spans="5:16" x14ac:dyDescent="0.2">
      <c r="E92" s="3" t="s">
        <v>76</v>
      </c>
      <c r="F92" s="2">
        <f t="shared" si="20"/>
        <v>0.93749999999999878</v>
      </c>
      <c r="G92" t="str">
        <f t="shared" si="21"/>
        <v>22:30:00</v>
      </c>
      <c r="I92" t="str">
        <f t="shared" si="17"/>
        <v>06/03/1973@22:30:00</v>
      </c>
      <c r="J92">
        <f t="shared" si="22"/>
        <v>104</v>
      </c>
      <c r="L92" s="7">
        <f t="shared" si="23"/>
        <v>1350</v>
      </c>
      <c r="M92">
        <f t="shared" si="25"/>
        <v>104</v>
      </c>
      <c r="N92">
        <f t="shared" si="18"/>
        <v>179712</v>
      </c>
      <c r="O92">
        <f t="shared" si="19"/>
        <v>6.4690520549690281E-6</v>
      </c>
      <c r="P92">
        <f t="shared" si="24"/>
        <v>1.2435321919935041</v>
      </c>
    </row>
    <row r="93" spans="5:16" x14ac:dyDescent="0.2">
      <c r="E93" s="3" t="s">
        <v>76</v>
      </c>
      <c r="F93" s="2">
        <f t="shared" si="20"/>
        <v>0.94791666666666541</v>
      </c>
      <c r="G93" t="str">
        <f t="shared" si="21"/>
        <v>22:45:00</v>
      </c>
      <c r="I93" t="str">
        <f t="shared" si="17"/>
        <v>06/03/1973@22:45:00</v>
      </c>
      <c r="J93">
        <f t="shared" si="22"/>
        <v>1650</v>
      </c>
      <c r="L93" s="7">
        <f t="shared" si="23"/>
        <v>1365</v>
      </c>
      <c r="M93">
        <f t="shared" si="25"/>
        <v>1650</v>
      </c>
      <c r="N93">
        <f t="shared" si="18"/>
        <v>2851200</v>
      </c>
      <c r="O93">
        <f t="shared" si="19"/>
        <v>1.0263399894902785E-4</v>
      </c>
      <c r="P93">
        <f t="shared" si="24"/>
        <v>1.2493543388429762</v>
      </c>
    </row>
    <row r="94" spans="5:16" x14ac:dyDescent="0.2">
      <c r="E94" s="3" t="s">
        <v>76</v>
      </c>
      <c r="F94" s="2">
        <f t="shared" si="20"/>
        <v>0.95833333333333204</v>
      </c>
      <c r="G94" t="str">
        <f t="shared" si="21"/>
        <v>23:00:00</v>
      </c>
      <c r="I94" t="str">
        <f t="shared" si="17"/>
        <v>06/03/1973@23:00:00</v>
      </c>
      <c r="J94">
        <f t="shared" si="22"/>
        <v>5280</v>
      </c>
      <c r="L94" s="7">
        <f t="shared" si="23"/>
        <v>1380</v>
      </c>
      <c r="M94">
        <f t="shared" si="25"/>
        <v>5280</v>
      </c>
      <c r="N94">
        <f t="shared" si="18"/>
        <v>9123840</v>
      </c>
      <c r="O94">
        <f t="shared" si="19"/>
        <v>3.2842879663688913E-4</v>
      </c>
      <c r="P94">
        <f t="shared" si="24"/>
        <v>1.3417249378971012</v>
      </c>
    </row>
    <row r="95" spans="5:16" x14ac:dyDescent="0.2">
      <c r="E95" s="3" t="s">
        <v>76</v>
      </c>
      <c r="F95" s="2">
        <f t="shared" si="20"/>
        <v>0.96874999999999867</v>
      </c>
      <c r="G95" t="str">
        <f t="shared" si="21"/>
        <v>23:15:00</v>
      </c>
      <c r="I95" t="str">
        <f t="shared" si="17"/>
        <v>06/03/1973@23:15:00</v>
      </c>
      <c r="J95">
        <f t="shared" si="22"/>
        <v>6180</v>
      </c>
      <c r="L95" s="7">
        <f t="shared" si="23"/>
        <v>1395</v>
      </c>
      <c r="M95">
        <f t="shared" si="25"/>
        <v>6180</v>
      </c>
      <c r="N95">
        <f t="shared" si="18"/>
        <v>10679040</v>
      </c>
      <c r="O95">
        <f t="shared" si="19"/>
        <v>3.8441097788181341E-4</v>
      </c>
      <c r="P95">
        <f t="shared" si="24"/>
        <v>1.6373108548703015</v>
      </c>
    </row>
    <row r="96" spans="5:16" x14ac:dyDescent="0.2">
      <c r="E96" s="3" t="s">
        <v>76</v>
      </c>
      <c r="F96" s="2">
        <f t="shared" si="20"/>
        <v>0.9791666666666653</v>
      </c>
      <c r="G96" t="str">
        <f t="shared" si="21"/>
        <v>23:30:00</v>
      </c>
      <c r="I96" t="str">
        <f t="shared" si="17"/>
        <v>06/03/1973@23:30:00</v>
      </c>
      <c r="J96">
        <f t="shared" si="22"/>
        <v>5290</v>
      </c>
      <c r="L96" s="7">
        <f t="shared" si="23"/>
        <v>1410</v>
      </c>
      <c r="M96">
        <f t="shared" si="25"/>
        <v>5290</v>
      </c>
      <c r="N96">
        <f t="shared" si="18"/>
        <v>9141120</v>
      </c>
      <c r="O96">
        <f t="shared" si="19"/>
        <v>3.2905082087294384E-4</v>
      </c>
      <c r="P96">
        <f t="shared" si="24"/>
        <v>1.9832807349639334</v>
      </c>
    </row>
    <row r="97" spans="5:16" x14ac:dyDescent="0.2">
      <c r="E97" s="3" t="s">
        <v>76</v>
      </c>
      <c r="F97" s="2">
        <f t="shared" si="20"/>
        <v>0.98958333333333193</v>
      </c>
      <c r="G97" t="str">
        <f t="shared" si="21"/>
        <v>23:45:00</v>
      </c>
      <c r="I97" t="str">
        <f t="shared" si="17"/>
        <v>06/03/1973@23:45:00</v>
      </c>
      <c r="J97">
        <f t="shared" si="22"/>
        <v>4080</v>
      </c>
      <c r="L97" s="7">
        <f t="shared" si="23"/>
        <v>1425</v>
      </c>
      <c r="M97">
        <f t="shared" si="25"/>
        <v>4080</v>
      </c>
      <c r="N97">
        <f t="shared" si="18"/>
        <v>7050240</v>
      </c>
      <c r="O97">
        <f t="shared" si="19"/>
        <v>2.5378588831032344E-4</v>
      </c>
      <c r="P97">
        <f t="shared" si="24"/>
        <v>2.2794264737495831</v>
      </c>
    </row>
    <row r="98" spans="5:16" x14ac:dyDescent="0.2">
      <c r="E98" s="3" t="s">
        <v>78</v>
      </c>
      <c r="F98" s="2">
        <f t="shared" si="20"/>
        <v>0.99999999999999856</v>
      </c>
      <c r="G98" t="str">
        <f t="shared" si="21"/>
        <v>00:00:00</v>
      </c>
      <c r="I98" t="str">
        <f t="shared" si="17"/>
        <v>06/04/1973@00:00:00</v>
      </c>
      <c r="J98">
        <f t="shared" si="22"/>
        <v>2780</v>
      </c>
      <c r="L98" s="7">
        <f t="shared" si="23"/>
        <v>1440</v>
      </c>
      <c r="M98">
        <f t="shared" si="25"/>
        <v>2780</v>
      </c>
      <c r="N98">
        <f t="shared" si="18"/>
        <v>4803840</v>
      </c>
      <c r="O98">
        <f t="shared" si="19"/>
        <v>1.7292273762321055E-4</v>
      </c>
      <c r="P98">
        <f t="shared" si="24"/>
        <v>2.507833773228874</v>
      </c>
    </row>
    <row r="99" spans="5:16" x14ac:dyDescent="0.2">
      <c r="E99" s="3" t="s">
        <v>78</v>
      </c>
      <c r="F99" s="2">
        <f t="shared" si="20"/>
        <v>1.0104166666666652</v>
      </c>
      <c r="G99" t="str">
        <f t="shared" si="21"/>
        <v>00:15:00</v>
      </c>
      <c r="I99" t="str">
        <f t="shared" si="17"/>
        <v>06/04/1973@00:15:00</v>
      </c>
      <c r="J99" t="e">
        <f t="shared" si="22"/>
        <v>#N/A</v>
      </c>
      <c r="K99">
        <f>(1/3)*(J$101-J$98)+J98</f>
        <v>2256.666666666667</v>
      </c>
      <c r="L99" s="7">
        <f t="shared" si="23"/>
        <v>1455</v>
      </c>
      <c r="M99">
        <f t="shared" ref="M99:M100" si="29">K99</f>
        <v>2256.666666666667</v>
      </c>
      <c r="N99">
        <f t="shared" si="18"/>
        <v>3899520.0000000005</v>
      </c>
      <c r="O99">
        <f t="shared" si="19"/>
        <v>1.4037013593634721E-4</v>
      </c>
      <c r="P99">
        <f t="shared" si="24"/>
        <v>2.6634642370897637</v>
      </c>
    </row>
    <row r="100" spans="5:16" x14ac:dyDescent="0.2">
      <c r="E100" s="3" t="s">
        <v>78</v>
      </c>
      <c r="F100" s="2">
        <f t="shared" si="20"/>
        <v>1.0208333333333319</v>
      </c>
      <c r="G100" t="str">
        <f t="shared" si="21"/>
        <v>00:30:00</v>
      </c>
      <c r="I100" t="str">
        <f t="shared" si="17"/>
        <v>06/04/1973@00:30:00</v>
      </c>
      <c r="J100" t="e">
        <f t="shared" si="22"/>
        <v>#N/A</v>
      </c>
      <c r="K100">
        <f>(1/3)*(J$101-J$98)+K99</f>
        <v>1733.3333333333337</v>
      </c>
      <c r="L100" s="7">
        <f t="shared" si="23"/>
        <v>1470</v>
      </c>
      <c r="M100">
        <f t="shared" si="29"/>
        <v>1733.3333333333337</v>
      </c>
      <c r="N100">
        <f t="shared" si="18"/>
        <v>2995200.0000000005</v>
      </c>
      <c r="O100">
        <f t="shared" si="19"/>
        <v>1.0781753424948382E-4</v>
      </c>
      <c r="P100">
        <f t="shared" si="24"/>
        <v>2.7897973594324763</v>
      </c>
    </row>
    <row r="101" spans="5:16" x14ac:dyDescent="0.2">
      <c r="E101" s="3" t="s">
        <v>78</v>
      </c>
      <c r="F101" s="2">
        <f t="shared" si="20"/>
        <v>1.0312499999999987</v>
      </c>
      <c r="G101" t="str">
        <f t="shared" si="21"/>
        <v>00:45:00</v>
      </c>
      <c r="I101" t="str">
        <f t="shared" si="17"/>
        <v>06/04/1973@00:45:00</v>
      </c>
      <c r="J101">
        <f t="shared" si="22"/>
        <v>1210</v>
      </c>
      <c r="L101" s="7">
        <f t="shared" si="23"/>
        <v>1485</v>
      </c>
      <c r="M101">
        <f t="shared" si="25"/>
        <v>1210</v>
      </c>
      <c r="N101">
        <f t="shared" si="18"/>
        <v>2090880</v>
      </c>
      <c r="O101">
        <f t="shared" si="19"/>
        <v>7.5264932562620418E-5</v>
      </c>
      <c r="P101">
        <f t="shared" si="24"/>
        <v>2.8868331402570115</v>
      </c>
    </row>
    <row r="102" spans="5:16" x14ac:dyDescent="0.2">
      <c r="E102" s="3" t="s">
        <v>78</v>
      </c>
      <c r="F102" s="2">
        <f t="shared" si="20"/>
        <v>1.0416666666666654</v>
      </c>
      <c r="G102" t="str">
        <f t="shared" si="21"/>
        <v>01:00:00</v>
      </c>
      <c r="I102" t="str">
        <f t="shared" si="17"/>
        <v>06/04/1973@01:00:00</v>
      </c>
      <c r="J102" t="e">
        <f t="shared" si="22"/>
        <v>#N/A</v>
      </c>
      <c r="K102">
        <f>AVERAGE(J101,J103)</f>
        <v>941</v>
      </c>
      <c r="L102" s="7">
        <f t="shared" si="23"/>
        <v>1500</v>
      </c>
      <c r="M102">
        <f>K102</f>
        <v>941</v>
      </c>
      <c r="N102">
        <f t="shared" si="18"/>
        <v>1626048</v>
      </c>
      <c r="O102">
        <f t="shared" si="19"/>
        <v>5.8532480612748609E-5</v>
      </c>
      <c r="P102">
        <f t="shared" si="24"/>
        <v>2.9545715795633698</v>
      </c>
    </row>
    <row r="103" spans="5:16" x14ac:dyDescent="0.2">
      <c r="E103" s="3" t="s">
        <v>78</v>
      </c>
      <c r="F103" s="2">
        <f t="shared" si="20"/>
        <v>1.0520833333333321</v>
      </c>
      <c r="G103" t="str">
        <f t="shared" si="21"/>
        <v>01:15:00</v>
      </c>
      <c r="I103" t="str">
        <f t="shared" si="17"/>
        <v>06/04/1973@01:15:00</v>
      </c>
      <c r="J103">
        <f t="shared" si="22"/>
        <v>672</v>
      </c>
      <c r="L103" s="7">
        <f t="shared" si="23"/>
        <v>1515</v>
      </c>
      <c r="M103">
        <f t="shared" si="25"/>
        <v>672</v>
      </c>
      <c r="N103">
        <f t="shared" si="18"/>
        <v>1161216</v>
      </c>
      <c r="O103">
        <f t="shared" si="19"/>
        <v>4.18000286628768E-5</v>
      </c>
      <c r="P103">
        <f t="shared" si="24"/>
        <v>3.0072508121148434</v>
      </c>
    </row>
    <row r="104" spans="5:16" x14ac:dyDescent="0.2">
      <c r="E104" s="3" t="s">
        <v>78</v>
      </c>
      <c r="F104" s="2">
        <f t="shared" si="20"/>
        <v>1.0624999999999989</v>
      </c>
      <c r="G104" t="str">
        <f t="shared" si="21"/>
        <v>01:30:00</v>
      </c>
      <c r="I104" t="str">
        <f t="shared" si="17"/>
        <v>06/04/1973@01:30:00</v>
      </c>
      <c r="J104" t="e">
        <f t="shared" si="22"/>
        <v>#N/A</v>
      </c>
      <c r="L104" s="7">
        <f t="shared" si="23"/>
        <v>1530</v>
      </c>
      <c r="M104">
        <f>K104</f>
        <v>0</v>
      </c>
      <c r="N104">
        <f t="shared" si="18"/>
        <v>0</v>
      </c>
      <c r="O104">
        <f t="shared" si="19"/>
        <v>0</v>
      </c>
      <c r="P104">
        <f t="shared" si="24"/>
        <v>3.0448708379114326</v>
      </c>
    </row>
    <row r="105" spans="5:16" x14ac:dyDescent="0.2">
      <c r="E105" s="3" t="s">
        <v>78</v>
      </c>
      <c r="F105" s="2">
        <f t="shared" si="20"/>
        <v>1.0729166666666656</v>
      </c>
      <c r="G105" t="str">
        <f t="shared" si="21"/>
        <v>01:45:00</v>
      </c>
      <c r="I105" t="str">
        <f t="shared" si="17"/>
        <v>06/04/1973@01:45:00</v>
      </c>
      <c r="J105">
        <f t="shared" si="22"/>
        <v>470</v>
      </c>
      <c r="L105" s="7">
        <f t="shared" si="23"/>
        <v>1545</v>
      </c>
      <c r="M105">
        <f t="shared" si="25"/>
        <v>470</v>
      </c>
      <c r="N105">
        <f t="shared" si="18"/>
        <v>812160</v>
      </c>
      <c r="O105">
        <f t="shared" si="19"/>
        <v>2.9235139094571568E-5</v>
      </c>
      <c r="P105">
        <f t="shared" si="24"/>
        <v>3.0448708379114326</v>
      </c>
    </row>
    <row r="106" spans="5:16" x14ac:dyDescent="0.2">
      <c r="E106" s="3" t="s">
        <v>78</v>
      </c>
      <c r="F106" s="2">
        <f t="shared" si="20"/>
        <v>1.0833333333333324</v>
      </c>
      <c r="G106" t="str">
        <f t="shared" si="21"/>
        <v>02:00:00</v>
      </c>
      <c r="I106" t="str">
        <f t="shared" si="17"/>
        <v>06/04/1973@02:00:00</v>
      </c>
      <c r="J106">
        <f t="shared" si="22"/>
        <v>840</v>
      </c>
      <c r="L106" s="7">
        <f t="shared" si="23"/>
        <v>1560</v>
      </c>
      <c r="M106">
        <f t="shared" si="25"/>
        <v>840</v>
      </c>
      <c r="N106">
        <f t="shared" si="18"/>
        <v>1451520</v>
      </c>
      <c r="O106">
        <f t="shared" si="19"/>
        <v>5.2250035828596E-5</v>
      </c>
      <c r="P106">
        <f t="shared" si="24"/>
        <v>3.0711824630965472</v>
      </c>
    </row>
    <row r="107" spans="5:16" x14ac:dyDescent="0.2">
      <c r="E107" s="3" t="s">
        <v>78</v>
      </c>
      <c r="F107" s="2">
        <f t="shared" si="20"/>
        <v>1.0937499999999991</v>
      </c>
      <c r="G107" t="str">
        <f t="shared" si="21"/>
        <v>02:15:00</v>
      </c>
      <c r="I107" t="str">
        <f t="shared" si="17"/>
        <v>06/04/1973@02:15:00</v>
      </c>
      <c r="J107">
        <f t="shared" si="22"/>
        <v>4000</v>
      </c>
      <c r="L107" s="7">
        <f t="shared" si="23"/>
        <v>1575</v>
      </c>
      <c r="M107">
        <f t="shared" si="25"/>
        <v>4000</v>
      </c>
      <c r="N107">
        <f t="shared" si="18"/>
        <v>6912000</v>
      </c>
      <c r="O107">
        <f t="shared" si="19"/>
        <v>2.4880969442188567E-4</v>
      </c>
      <c r="P107">
        <f t="shared" si="24"/>
        <v>3.1182074953422836</v>
      </c>
    </row>
    <row r="108" spans="5:16" x14ac:dyDescent="0.2">
      <c r="E108" s="3" t="s">
        <v>78</v>
      </c>
      <c r="F108" s="2">
        <f t="shared" si="20"/>
        <v>1.1041666666666659</v>
      </c>
      <c r="G108" t="str">
        <f t="shared" si="21"/>
        <v>02:30:00</v>
      </c>
      <c r="I108" t="str">
        <f t="shared" si="17"/>
        <v>06/04/1973@02:30:00</v>
      </c>
      <c r="J108">
        <f t="shared" si="22"/>
        <v>5170</v>
      </c>
      <c r="L108" s="7">
        <f t="shared" si="23"/>
        <v>1590</v>
      </c>
      <c r="M108">
        <f t="shared" si="25"/>
        <v>5170</v>
      </c>
      <c r="N108">
        <f t="shared" si="18"/>
        <v>8933760</v>
      </c>
      <c r="O108">
        <f t="shared" si="19"/>
        <v>3.2158653004028728E-4</v>
      </c>
      <c r="P108">
        <f t="shared" si="24"/>
        <v>3.3421362203219807</v>
      </c>
    </row>
    <row r="109" spans="5:16" x14ac:dyDescent="0.2">
      <c r="E109" s="3" t="s">
        <v>78</v>
      </c>
      <c r="F109" s="2">
        <f t="shared" si="20"/>
        <v>1.1145833333333326</v>
      </c>
      <c r="G109" t="str">
        <f t="shared" si="21"/>
        <v>02:45:00</v>
      </c>
      <c r="I109" t="str">
        <f t="shared" si="17"/>
        <v>06/04/1973@02:45:00</v>
      </c>
      <c r="J109">
        <f t="shared" si="22"/>
        <v>4820</v>
      </c>
      <c r="L109" s="7">
        <f t="shared" si="23"/>
        <v>1605</v>
      </c>
      <c r="M109">
        <f t="shared" si="25"/>
        <v>4820</v>
      </c>
      <c r="N109">
        <f t="shared" si="18"/>
        <v>8328960</v>
      </c>
      <c r="O109">
        <f t="shared" si="19"/>
        <v>2.9981568177837224E-4</v>
      </c>
      <c r="P109">
        <f t="shared" si="24"/>
        <v>3.6315640973582393</v>
      </c>
    </row>
    <row r="110" spans="5:16" x14ac:dyDescent="0.2">
      <c r="E110" s="3" t="s">
        <v>78</v>
      </c>
      <c r="F110" s="2">
        <f t="shared" si="20"/>
        <v>1.1249999999999993</v>
      </c>
      <c r="G110" t="str">
        <f t="shared" si="21"/>
        <v>03:00:00</v>
      </c>
      <c r="I110" t="str">
        <f t="shared" si="17"/>
        <v>06/04/1973@03:00:00</v>
      </c>
      <c r="J110">
        <f t="shared" si="22"/>
        <v>3330</v>
      </c>
      <c r="L110" s="7">
        <f t="shared" si="23"/>
        <v>1620</v>
      </c>
      <c r="M110">
        <f t="shared" si="25"/>
        <v>3330</v>
      </c>
      <c r="N110">
        <f t="shared" si="18"/>
        <v>5754240</v>
      </c>
      <c r="O110">
        <f t="shared" si="19"/>
        <v>2.0713407060621983E-4</v>
      </c>
      <c r="P110">
        <f t="shared" si="24"/>
        <v>3.9013982109587744</v>
      </c>
    </row>
    <row r="111" spans="5:16" x14ac:dyDescent="0.2">
      <c r="E111" s="3" t="s">
        <v>78</v>
      </c>
      <c r="F111" s="2">
        <f t="shared" si="20"/>
        <v>1.1354166666666661</v>
      </c>
      <c r="G111" t="str">
        <f t="shared" si="21"/>
        <v>03:15:00</v>
      </c>
      <c r="I111" t="str">
        <f t="shared" si="17"/>
        <v>06/04/1973@03:15:00</v>
      </c>
      <c r="J111">
        <f t="shared" si="22"/>
        <v>2270</v>
      </c>
      <c r="L111" s="7">
        <f t="shared" si="23"/>
        <v>1635</v>
      </c>
      <c r="M111">
        <f t="shared" si="25"/>
        <v>2270</v>
      </c>
      <c r="N111">
        <f t="shared" si="18"/>
        <v>3922560</v>
      </c>
      <c r="O111">
        <f t="shared" si="19"/>
        <v>1.4119950158442013E-4</v>
      </c>
      <c r="P111">
        <f t="shared" si="24"/>
        <v>4.0878188745043724</v>
      </c>
    </row>
    <row r="112" spans="5:16" x14ac:dyDescent="0.2">
      <c r="E112" s="3" t="s">
        <v>78</v>
      </c>
      <c r="F112" s="2">
        <f t="shared" si="20"/>
        <v>1.1458333333333328</v>
      </c>
      <c r="G112" t="str">
        <f t="shared" si="21"/>
        <v>03:30:00</v>
      </c>
      <c r="I112" t="str">
        <f t="shared" si="17"/>
        <v>06/04/1973@03:30:00</v>
      </c>
      <c r="J112">
        <f t="shared" si="22"/>
        <v>1430</v>
      </c>
      <c r="L112" s="7">
        <f t="shared" si="23"/>
        <v>1650</v>
      </c>
      <c r="M112">
        <f t="shared" si="25"/>
        <v>1430</v>
      </c>
      <c r="N112">
        <f t="shared" si="18"/>
        <v>2471040</v>
      </c>
      <c r="O112">
        <f t="shared" si="19"/>
        <v>8.8949465755824131E-5</v>
      </c>
      <c r="P112">
        <f t="shared" si="24"/>
        <v>4.2148984259303504</v>
      </c>
    </row>
    <row r="113" spans="5:16" x14ac:dyDescent="0.2">
      <c r="E113" s="3" t="s">
        <v>78</v>
      </c>
      <c r="F113" s="2">
        <f t="shared" si="20"/>
        <v>1.1562499999999996</v>
      </c>
      <c r="G113" t="str">
        <f t="shared" si="21"/>
        <v>03:45:00</v>
      </c>
      <c r="I113" t="str">
        <f t="shared" si="17"/>
        <v>06/04/1973@03:45:00</v>
      </c>
      <c r="J113">
        <f t="shared" si="22"/>
        <v>1050</v>
      </c>
      <c r="L113" s="7">
        <f t="shared" si="23"/>
        <v>1665</v>
      </c>
      <c r="M113">
        <f t="shared" si="25"/>
        <v>1050</v>
      </c>
      <c r="N113">
        <f t="shared" si="18"/>
        <v>1814400</v>
      </c>
      <c r="O113">
        <f t="shared" si="19"/>
        <v>6.5312544785745E-5</v>
      </c>
      <c r="P113">
        <f t="shared" si="24"/>
        <v>4.2949529451105919</v>
      </c>
    </row>
    <row r="114" spans="5:16" x14ac:dyDescent="0.2">
      <c r="E114" s="3" t="s">
        <v>78</v>
      </c>
      <c r="F114" s="2">
        <f t="shared" si="20"/>
        <v>1.1666666666666663</v>
      </c>
      <c r="G114" t="str">
        <f t="shared" si="21"/>
        <v>04:00:00</v>
      </c>
      <c r="I114" t="str">
        <f t="shared" si="17"/>
        <v>06/04/1973@04:00:00</v>
      </c>
      <c r="J114">
        <f t="shared" si="22"/>
        <v>750</v>
      </c>
      <c r="L114" s="7">
        <f t="shared" si="23"/>
        <v>1680</v>
      </c>
      <c r="M114">
        <f t="shared" si="25"/>
        <v>750</v>
      </c>
      <c r="N114">
        <f t="shared" si="18"/>
        <v>1296000</v>
      </c>
      <c r="O114">
        <f t="shared" si="19"/>
        <v>4.665181770410357E-5</v>
      </c>
      <c r="P114">
        <f t="shared" si="24"/>
        <v>4.3537342354177628</v>
      </c>
    </row>
    <row r="115" spans="5:16" x14ac:dyDescent="0.2">
      <c r="E115" s="3" t="s">
        <v>78</v>
      </c>
      <c r="F115" s="2">
        <f t="shared" si="20"/>
        <v>1.177083333333333</v>
      </c>
      <c r="G115" t="str">
        <f t="shared" si="21"/>
        <v>04:15:00</v>
      </c>
      <c r="I115" t="str">
        <f t="shared" si="17"/>
        <v>06/04/1973@04:15:00</v>
      </c>
      <c r="J115" t="e">
        <f t="shared" si="22"/>
        <v>#N/A</v>
      </c>
      <c r="K115">
        <f>AVERAGE(J114,J116)</f>
        <v>556</v>
      </c>
      <c r="L115" s="7">
        <f t="shared" si="23"/>
        <v>1695</v>
      </c>
      <c r="M115">
        <f>K115</f>
        <v>556</v>
      </c>
      <c r="N115">
        <f t="shared" si="18"/>
        <v>960768</v>
      </c>
      <c r="O115">
        <f t="shared" si="19"/>
        <v>3.4584547524642113E-5</v>
      </c>
      <c r="P115">
        <f t="shared" si="24"/>
        <v>4.3957208713514557</v>
      </c>
    </row>
    <row r="116" spans="5:16" x14ac:dyDescent="0.2">
      <c r="E116" s="3" t="s">
        <v>78</v>
      </c>
      <c r="F116" s="2">
        <f t="shared" si="20"/>
        <v>1.1874999999999998</v>
      </c>
      <c r="G116" t="str">
        <f t="shared" si="21"/>
        <v>04:30:00</v>
      </c>
      <c r="I116" t="str">
        <f t="shared" si="17"/>
        <v>06/04/1973@04:30:00</v>
      </c>
      <c r="J116">
        <f t="shared" si="22"/>
        <v>362</v>
      </c>
      <c r="L116" s="7">
        <f t="shared" si="23"/>
        <v>1710</v>
      </c>
      <c r="M116">
        <f t="shared" si="25"/>
        <v>362</v>
      </c>
      <c r="N116">
        <f t="shared" si="18"/>
        <v>625536</v>
      </c>
      <c r="O116">
        <f t="shared" si="19"/>
        <v>2.2517277345180657E-5</v>
      </c>
      <c r="P116">
        <f t="shared" si="24"/>
        <v>4.4268469641236337</v>
      </c>
    </row>
    <row r="117" spans="5:16" x14ac:dyDescent="0.2">
      <c r="E117" s="3" t="s">
        <v>78</v>
      </c>
      <c r="F117" s="2">
        <f t="shared" si="20"/>
        <v>1.1979166666666665</v>
      </c>
      <c r="G117" t="str">
        <f t="shared" si="21"/>
        <v>04:45:00</v>
      </c>
      <c r="I117" t="str">
        <f t="shared" si="17"/>
        <v>06/04/1973@04:45:00</v>
      </c>
      <c r="J117" t="e">
        <f t="shared" si="22"/>
        <v>#N/A</v>
      </c>
      <c r="K117">
        <f>AVERAGE(J116,J118)</f>
        <v>297</v>
      </c>
      <c r="L117" s="7">
        <f t="shared" si="23"/>
        <v>1725</v>
      </c>
      <c r="M117">
        <f>K117</f>
        <v>297</v>
      </c>
      <c r="N117">
        <f t="shared" si="18"/>
        <v>513216</v>
      </c>
      <c r="O117">
        <f t="shared" si="19"/>
        <v>1.8474119810825015E-5</v>
      </c>
      <c r="P117">
        <f t="shared" si="24"/>
        <v>4.4471125137342966</v>
      </c>
    </row>
    <row r="118" spans="5:16" x14ac:dyDescent="0.2">
      <c r="E118" s="3" t="s">
        <v>78</v>
      </c>
      <c r="F118" s="2">
        <f t="shared" ref="F118:F181" si="30">F117+$D$2</f>
        <v>1.2083333333333333</v>
      </c>
      <c r="G118" t="str">
        <f t="shared" si="21"/>
        <v>05:00:00</v>
      </c>
      <c r="I118" t="str">
        <f t="shared" si="17"/>
        <v>06/04/1973@05:00:00</v>
      </c>
      <c r="J118">
        <f t="shared" si="22"/>
        <v>232</v>
      </c>
      <c r="L118" s="7">
        <f t="shared" si="23"/>
        <v>1740</v>
      </c>
      <c r="M118">
        <f t="shared" si="25"/>
        <v>232</v>
      </c>
      <c r="N118">
        <f t="shared" si="18"/>
        <v>400896</v>
      </c>
      <c r="O118">
        <f t="shared" si="19"/>
        <v>1.4430962276469371E-5</v>
      </c>
      <c r="P118">
        <f t="shared" si="24"/>
        <v>4.4637392215640395</v>
      </c>
    </row>
    <row r="119" spans="5:16" x14ac:dyDescent="0.2">
      <c r="E119" s="3" t="s">
        <v>78</v>
      </c>
      <c r="F119" s="2">
        <f t="shared" si="30"/>
        <v>1.21875</v>
      </c>
      <c r="G119" t="str">
        <f t="shared" si="21"/>
        <v>05:15:00</v>
      </c>
      <c r="I119" t="str">
        <f t="shared" si="17"/>
        <v>06/04/1973@05:15:00</v>
      </c>
      <c r="J119" t="e">
        <f t="shared" si="22"/>
        <v>#N/A</v>
      </c>
      <c r="K119">
        <f>(1/4)*(J$122-J$118)+J118</f>
        <v>203.75</v>
      </c>
      <c r="L119" s="7">
        <f t="shared" si="23"/>
        <v>1755</v>
      </c>
      <c r="M119">
        <f t="shared" ref="M119:M121" si="31">K119</f>
        <v>203.75</v>
      </c>
      <c r="N119">
        <f t="shared" si="18"/>
        <v>352080</v>
      </c>
      <c r="O119">
        <f t="shared" si="19"/>
        <v>1.2673743809614802E-5</v>
      </c>
      <c r="P119">
        <f t="shared" si="24"/>
        <v>4.4767270876128622</v>
      </c>
    </row>
    <row r="120" spans="5:16" x14ac:dyDescent="0.2">
      <c r="E120" s="3" t="s">
        <v>78</v>
      </c>
      <c r="F120" s="2">
        <f t="shared" si="30"/>
        <v>1.2291666666666667</v>
      </c>
      <c r="G120" t="str">
        <f t="shared" si="21"/>
        <v>05:30:00</v>
      </c>
      <c r="I120" t="str">
        <f t="shared" si="17"/>
        <v>06/04/1973@05:30:00</v>
      </c>
      <c r="J120" t="e">
        <f t="shared" si="22"/>
        <v>#N/A</v>
      </c>
      <c r="K120">
        <f>(1/4)*(J$122-J$118)+K119</f>
        <v>175.5</v>
      </c>
      <c r="L120" s="7">
        <f t="shared" si="23"/>
        <v>1770</v>
      </c>
      <c r="M120">
        <f t="shared" si="31"/>
        <v>175.5</v>
      </c>
      <c r="N120">
        <f t="shared" si="18"/>
        <v>303264</v>
      </c>
      <c r="O120">
        <f t="shared" si="19"/>
        <v>1.0916525342760235E-5</v>
      </c>
      <c r="P120">
        <f t="shared" si="24"/>
        <v>4.4881334570415152</v>
      </c>
    </row>
    <row r="121" spans="5:16" x14ac:dyDescent="0.2">
      <c r="E121" s="3" t="s">
        <v>78</v>
      </c>
      <c r="F121" s="2">
        <f t="shared" si="30"/>
        <v>1.2395833333333335</v>
      </c>
      <c r="G121" t="str">
        <f t="shared" si="21"/>
        <v>05:45:00</v>
      </c>
      <c r="I121" t="str">
        <f t="shared" si="17"/>
        <v>06/04/1973@05:45:00</v>
      </c>
      <c r="J121" t="e">
        <f t="shared" si="22"/>
        <v>#N/A</v>
      </c>
      <c r="K121">
        <f>(1/4)*(J$122-J$118)+K120</f>
        <v>147.25</v>
      </c>
      <c r="L121" s="7">
        <f t="shared" si="23"/>
        <v>1785</v>
      </c>
      <c r="M121">
        <f t="shared" si="31"/>
        <v>147.25</v>
      </c>
      <c r="N121">
        <f t="shared" si="18"/>
        <v>254448</v>
      </c>
      <c r="O121">
        <f t="shared" si="19"/>
        <v>9.1593068759056664E-6</v>
      </c>
      <c r="P121">
        <f t="shared" si="24"/>
        <v>4.4979583298499994</v>
      </c>
    </row>
    <row r="122" spans="5:16" x14ac:dyDescent="0.2">
      <c r="E122" s="3" t="s">
        <v>78</v>
      </c>
      <c r="F122" s="2">
        <f t="shared" si="30"/>
        <v>1.2500000000000002</v>
      </c>
      <c r="G122" t="str">
        <f t="shared" si="21"/>
        <v>06:00:00</v>
      </c>
      <c r="I122" t="str">
        <f t="shared" si="17"/>
        <v>06/04/1973@06:00:00</v>
      </c>
      <c r="J122">
        <f t="shared" si="22"/>
        <v>119</v>
      </c>
      <c r="L122" s="7">
        <f t="shared" si="23"/>
        <v>1800</v>
      </c>
      <c r="M122">
        <f t="shared" si="25"/>
        <v>119</v>
      </c>
      <c r="N122">
        <f t="shared" si="18"/>
        <v>205632</v>
      </c>
      <c r="O122">
        <f t="shared" si="19"/>
        <v>7.4020884090510994E-6</v>
      </c>
      <c r="P122">
        <f t="shared" si="24"/>
        <v>4.5062017060383148</v>
      </c>
    </row>
    <row r="123" spans="5:16" x14ac:dyDescent="0.2">
      <c r="E123" s="3" t="s">
        <v>78</v>
      </c>
      <c r="F123" s="2">
        <f t="shared" si="30"/>
        <v>1.260416666666667</v>
      </c>
      <c r="G123" t="str">
        <f t="shared" si="21"/>
        <v>06:15:00</v>
      </c>
      <c r="I123" t="str">
        <f t="shared" si="17"/>
        <v>06/04/1973@06:15:00</v>
      </c>
      <c r="J123" t="e">
        <f t="shared" si="22"/>
        <v>#N/A</v>
      </c>
      <c r="K123">
        <f>(1/4)*(J$126-J$122)+J122</f>
        <v>106.75</v>
      </c>
      <c r="L123" s="7">
        <f t="shared" si="23"/>
        <v>1815</v>
      </c>
      <c r="M123">
        <f t="shared" ref="M123:M125" si="32">K123</f>
        <v>106.75</v>
      </c>
      <c r="N123">
        <f t="shared" si="18"/>
        <v>184464</v>
      </c>
      <c r="O123">
        <f t="shared" si="19"/>
        <v>6.6401087198840747E-6</v>
      </c>
      <c r="P123">
        <f t="shared" si="24"/>
        <v>4.5128635856064605</v>
      </c>
    </row>
    <row r="124" spans="5:16" x14ac:dyDescent="0.2">
      <c r="E124" s="3" t="s">
        <v>78</v>
      </c>
      <c r="F124" s="2">
        <f t="shared" si="30"/>
        <v>1.2708333333333337</v>
      </c>
      <c r="G124" t="str">
        <f t="shared" si="21"/>
        <v>06:30:00</v>
      </c>
      <c r="I124" t="str">
        <f t="shared" si="17"/>
        <v>06/04/1973@06:30:00</v>
      </c>
      <c r="J124" t="e">
        <f t="shared" si="22"/>
        <v>#N/A</v>
      </c>
      <c r="K124">
        <f>(1/4)*(J$126-J$122)+K123</f>
        <v>94.5</v>
      </c>
      <c r="L124" s="7">
        <f t="shared" si="23"/>
        <v>1830</v>
      </c>
      <c r="M124">
        <f t="shared" si="32"/>
        <v>94.5</v>
      </c>
      <c r="N124">
        <f t="shared" si="18"/>
        <v>163296</v>
      </c>
      <c r="O124">
        <f t="shared" si="19"/>
        <v>5.87812903071705E-6</v>
      </c>
      <c r="P124">
        <f t="shared" si="24"/>
        <v>4.518839683454356</v>
      </c>
    </row>
    <row r="125" spans="5:16" x14ac:dyDescent="0.2">
      <c r="E125" s="3" t="s">
        <v>78</v>
      </c>
      <c r="F125" s="2">
        <f t="shared" si="30"/>
        <v>1.2812500000000004</v>
      </c>
      <c r="G125" t="str">
        <f t="shared" si="21"/>
        <v>06:45:00</v>
      </c>
      <c r="I125" t="str">
        <f t="shared" si="17"/>
        <v>06/04/1973@06:45:00</v>
      </c>
      <c r="J125" t="e">
        <f t="shared" si="22"/>
        <v>#N/A</v>
      </c>
      <c r="K125">
        <f>(1/4)*(J$126-J$122)+K124</f>
        <v>82.25</v>
      </c>
      <c r="L125" s="7">
        <f t="shared" si="23"/>
        <v>1845</v>
      </c>
      <c r="M125">
        <f t="shared" si="32"/>
        <v>82.25</v>
      </c>
      <c r="N125">
        <f t="shared" si="18"/>
        <v>142128</v>
      </c>
      <c r="O125">
        <f t="shared" si="19"/>
        <v>5.1161493415500244E-6</v>
      </c>
      <c r="P125">
        <f t="shared" si="24"/>
        <v>4.5241299995820015</v>
      </c>
    </row>
    <row r="126" spans="5:16" x14ac:dyDescent="0.2">
      <c r="E126" s="3" t="s">
        <v>78</v>
      </c>
      <c r="F126" s="2">
        <f t="shared" si="30"/>
        <v>1.2916666666666672</v>
      </c>
      <c r="G126" t="str">
        <f t="shared" si="21"/>
        <v>07:00:00</v>
      </c>
      <c r="I126" t="str">
        <f t="shared" si="17"/>
        <v>06/04/1973@07:00:00</v>
      </c>
      <c r="J126">
        <f t="shared" si="22"/>
        <v>70</v>
      </c>
      <c r="L126" s="7">
        <f t="shared" si="23"/>
        <v>1860</v>
      </c>
      <c r="M126">
        <f t="shared" si="25"/>
        <v>70</v>
      </c>
      <c r="N126">
        <f t="shared" si="18"/>
        <v>120960</v>
      </c>
      <c r="O126">
        <f t="shared" si="19"/>
        <v>4.3541696523829997E-6</v>
      </c>
      <c r="P126">
        <f t="shared" si="24"/>
        <v>4.5287345339893967</v>
      </c>
    </row>
    <row r="127" spans="5:16" x14ac:dyDescent="0.2">
      <c r="E127" s="3" t="s">
        <v>78</v>
      </c>
      <c r="F127" s="2">
        <f t="shared" si="30"/>
        <v>1.3020833333333339</v>
      </c>
      <c r="G127" t="str">
        <f t="shared" si="21"/>
        <v>07:15:00</v>
      </c>
      <c r="I127" t="str">
        <f t="shared" si="17"/>
        <v>06/04/1973@07:15:00</v>
      </c>
      <c r="J127" t="e">
        <f t="shared" si="22"/>
        <v>#N/A</v>
      </c>
      <c r="K127">
        <f>(1/4)*(J$130-J$126)+J126</f>
        <v>64</v>
      </c>
      <c r="L127" s="7">
        <f t="shared" si="23"/>
        <v>1875</v>
      </c>
      <c r="M127">
        <f t="shared" ref="M127:M129" si="33">K127</f>
        <v>64</v>
      </c>
      <c r="N127">
        <f t="shared" si="18"/>
        <v>110592</v>
      </c>
      <c r="O127">
        <f t="shared" si="19"/>
        <v>3.980955110750171E-6</v>
      </c>
      <c r="P127">
        <f t="shared" si="24"/>
        <v>4.5326532866765419</v>
      </c>
    </row>
    <row r="128" spans="5:16" x14ac:dyDescent="0.2">
      <c r="E128" s="3" t="s">
        <v>78</v>
      </c>
      <c r="F128" s="2">
        <f t="shared" si="30"/>
        <v>1.3125000000000007</v>
      </c>
      <c r="G128" t="str">
        <f t="shared" si="21"/>
        <v>07:30:00</v>
      </c>
      <c r="I128" t="str">
        <f t="shared" si="17"/>
        <v>06/04/1973@07:30:00</v>
      </c>
      <c r="J128" t="e">
        <f t="shared" si="22"/>
        <v>#N/A</v>
      </c>
      <c r="K128">
        <f>(1/4)*(J$130-J$126)+K127</f>
        <v>58</v>
      </c>
      <c r="L128" s="7">
        <f t="shared" si="23"/>
        <v>1890</v>
      </c>
      <c r="M128">
        <f t="shared" si="33"/>
        <v>58</v>
      </c>
      <c r="N128">
        <f t="shared" si="18"/>
        <v>100224</v>
      </c>
      <c r="O128">
        <f t="shared" si="19"/>
        <v>3.6077405691173427E-6</v>
      </c>
      <c r="P128">
        <f t="shared" si="24"/>
        <v>4.5362361462762166</v>
      </c>
    </row>
    <row r="129" spans="5:16" x14ac:dyDescent="0.2">
      <c r="E129" s="3" t="s">
        <v>78</v>
      </c>
      <c r="F129" s="2">
        <f t="shared" si="30"/>
        <v>1.3229166666666674</v>
      </c>
      <c r="G129" t="str">
        <f t="shared" si="21"/>
        <v>07:45:00</v>
      </c>
      <c r="I129" t="str">
        <f t="shared" si="17"/>
        <v>06/04/1973@07:45:00</v>
      </c>
      <c r="J129" t="e">
        <f t="shared" si="22"/>
        <v>#N/A</v>
      </c>
      <c r="K129">
        <f>(1/4)*(J$130-J$126)+K128</f>
        <v>52</v>
      </c>
      <c r="L129" s="7">
        <f t="shared" si="23"/>
        <v>1905</v>
      </c>
      <c r="M129">
        <f t="shared" si="33"/>
        <v>52</v>
      </c>
      <c r="N129">
        <f t="shared" si="18"/>
        <v>89856</v>
      </c>
      <c r="O129">
        <f t="shared" si="19"/>
        <v>3.234526027484514E-6</v>
      </c>
      <c r="P129">
        <f t="shared" si="24"/>
        <v>4.5394831127884219</v>
      </c>
    </row>
    <row r="130" spans="5:16" x14ac:dyDescent="0.2">
      <c r="E130" s="3" t="s">
        <v>78</v>
      </c>
      <c r="F130" s="2">
        <f t="shared" si="30"/>
        <v>1.3333333333333341</v>
      </c>
      <c r="G130" t="str">
        <f t="shared" si="21"/>
        <v>08:00:00</v>
      </c>
      <c r="I130" t="str">
        <f t="shared" si="17"/>
        <v>06/04/1973@08:00:00</v>
      </c>
      <c r="J130">
        <f t="shared" si="22"/>
        <v>46</v>
      </c>
      <c r="L130" s="7">
        <f t="shared" si="23"/>
        <v>1920</v>
      </c>
      <c r="M130">
        <f t="shared" si="25"/>
        <v>46</v>
      </c>
      <c r="N130">
        <f t="shared" si="18"/>
        <v>79488</v>
      </c>
      <c r="O130">
        <f t="shared" si="19"/>
        <v>2.8613114858516854E-6</v>
      </c>
      <c r="P130">
        <f t="shared" si="24"/>
        <v>4.5423941862131576</v>
      </c>
    </row>
    <row r="131" spans="5:16" x14ac:dyDescent="0.2">
      <c r="E131" s="3" t="s">
        <v>78</v>
      </c>
      <c r="F131" s="2">
        <f t="shared" si="30"/>
        <v>1.3437500000000009</v>
      </c>
      <c r="G131" t="str">
        <f t="shared" si="21"/>
        <v>08:15:00</v>
      </c>
      <c r="I131" t="str">
        <f t="shared" ref="I131:I194" si="34">CONCATENATE(E131,"@",G131)</f>
        <v>06/04/1973@08:15:00</v>
      </c>
      <c r="J131" t="e">
        <f t="shared" si="22"/>
        <v>#N/A</v>
      </c>
      <c r="K131">
        <f>(1/4)*(J$134-J$130)+J130</f>
        <v>42.5</v>
      </c>
      <c r="L131" s="7">
        <f t="shared" si="23"/>
        <v>1935</v>
      </c>
      <c r="M131">
        <f t="shared" ref="M131:M133" si="35">K131</f>
        <v>42.5</v>
      </c>
      <c r="N131">
        <f t="shared" ref="N131:N194" si="36">M131*(12*12*12)</f>
        <v>73440</v>
      </c>
      <c r="O131">
        <f t="shared" ref="O131:O194" si="37">N131/(6.92*640*43560*144)</f>
        <v>2.6436030032325355E-6</v>
      </c>
      <c r="P131">
        <f t="shared" si="24"/>
        <v>4.5449693665504238</v>
      </c>
    </row>
    <row r="132" spans="5:16" x14ac:dyDescent="0.2">
      <c r="E132" s="3" t="s">
        <v>78</v>
      </c>
      <c r="F132" s="2">
        <f t="shared" si="30"/>
        <v>1.3541666666666676</v>
      </c>
      <c r="G132" t="str">
        <f t="shared" ref="G132:G194" si="38">TEXT(F132,"hh:mm:ss")</f>
        <v>08:30:00</v>
      </c>
      <c r="I132" t="str">
        <f t="shared" si="34"/>
        <v>06/04/1973@08:30:00</v>
      </c>
      <c r="J132" t="e">
        <f t="shared" ref="J132:J145" si="39">INDEX($B$2:$B$70,MATCH(I132,$A$2:$A$70,0))</f>
        <v>#N/A</v>
      </c>
      <c r="K132">
        <f>(1/4)*(J$134-J$130)+K131</f>
        <v>39</v>
      </c>
      <c r="L132" s="7">
        <f t="shared" ref="L132:L194" si="40">15+L131</f>
        <v>1950</v>
      </c>
      <c r="M132">
        <f t="shared" si="35"/>
        <v>39</v>
      </c>
      <c r="N132">
        <f t="shared" si="36"/>
        <v>67392</v>
      </c>
      <c r="O132">
        <f t="shared" si="37"/>
        <v>2.4258945206133856E-6</v>
      </c>
      <c r="P132">
        <f t="shared" ref="P132:P194" si="41">P131+(15*60*O131)</f>
        <v>4.5473486092533335</v>
      </c>
    </row>
    <row r="133" spans="5:16" x14ac:dyDescent="0.2">
      <c r="E133" s="3" t="s">
        <v>78</v>
      </c>
      <c r="F133" s="2">
        <f t="shared" si="30"/>
        <v>1.3645833333333344</v>
      </c>
      <c r="G133" t="str">
        <f t="shared" si="38"/>
        <v>08:45:00</v>
      </c>
      <c r="I133" t="str">
        <f t="shared" si="34"/>
        <v>06/04/1973@08:45:00</v>
      </c>
      <c r="J133" t="e">
        <f t="shared" si="39"/>
        <v>#N/A</v>
      </c>
      <c r="K133">
        <f>(1/4)*(J$134-J$130)+K132</f>
        <v>35.5</v>
      </c>
      <c r="L133" s="7">
        <f t="shared" si="40"/>
        <v>1965</v>
      </c>
      <c r="M133">
        <f t="shared" si="35"/>
        <v>35.5</v>
      </c>
      <c r="N133">
        <f t="shared" si="36"/>
        <v>61344</v>
      </c>
      <c r="O133">
        <f t="shared" si="37"/>
        <v>2.2081860379942358E-6</v>
      </c>
      <c r="P133">
        <f t="shared" si="41"/>
        <v>4.5495319143218858</v>
      </c>
    </row>
    <row r="134" spans="5:16" x14ac:dyDescent="0.2">
      <c r="E134" s="3" t="s">
        <v>78</v>
      </c>
      <c r="F134" s="2">
        <f t="shared" si="30"/>
        <v>1.3750000000000011</v>
      </c>
      <c r="G134" t="str">
        <f t="shared" si="38"/>
        <v>09:00:00</v>
      </c>
      <c r="I134" t="str">
        <f t="shared" si="34"/>
        <v>06/04/1973@09:00:00</v>
      </c>
      <c r="J134">
        <f t="shared" si="39"/>
        <v>32</v>
      </c>
      <c r="L134" s="7">
        <f t="shared" si="40"/>
        <v>1980</v>
      </c>
      <c r="M134">
        <f t="shared" ref="M134:M194" si="42">J134</f>
        <v>32</v>
      </c>
      <c r="N134">
        <f t="shared" si="36"/>
        <v>55296</v>
      </c>
      <c r="O134">
        <f t="shared" si="37"/>
        <v>1.9904775553750855E-6</v>
      </c>
      <c r="P134">
        <f t="shared" si="41"/>
        <v>4.5515192817560806</v>
      </c>
    </row>
    <row r="135" spans="5:16" x14ac:dyDescent="0.2">
      <c r="E135" s="3" t="s">
        <v>78</v>
      </c>
      <c r="F135" s="2">
        <f t="shared" si="30"/>
        <v>1.3854166666666679</v>
      </c>
      <c r="G135" t="str">
        <f t="shared" si="38"/>
        <v>09:15:00</v>
      </c>
      <c r="I135" t="str">
        <f t="shared" si="34"/>
        <v>06/04/1973@09:15:00</v>
      </c>
      <c r="J135" t="e">
        <f t="shared" si="39"/>
        <v>#N/A</v>
      </c>
      <c r="K135" s="5">
        <f>AVERAGE(J136,J134)</f>
        <v>28.5</v>
      </c>
      <c r="L135" s="7">
        <f t="shared" si="40"/>
        <v>1995</v>
      </c>
      <c r="M135">
        <f>K135</f>
        <v>28.5</v>
      </c>
      <c r="N135">
        <f t="shared" si="36"/>
        <v>49248</v>
      </c>
      <c r="O135">
        <f t="shared" si="37"/>
        <v>1.7727690727559356E-6</v>
      </c>
      <c r="P135">
        <f t="shared" si="41"/>
        <v>4.5533107115559179</v>
      </c>
    </row>
    <row r="136" spans="5:16" x14ac:dyDescent="0.2">
      <c r="E136" s="3" t="s">
        <v>78</v>
      </c>
      <c r="F136" s="2">
        <f t="shared" si="30"/>
        <v>1.3958333333333346</v>
      </c>
      <c r="G136" t="str">
        <f t="shared" si="38"/>
        <v>09:30:00</v>
      </c>
      <c r="I136" t="str">
        <f t="shared" si="34"/>
        <v>06/04/1973@09:30:00</v>
      </c>
      <c r="J136">
        <f t="shared" si="39"/>
        <v>25</v>
      </c>
      <c r="L136" s="7">
        <f t="shared" si="40"/>
        <v>2010</v>
      </c>
      <c r="M136">
        <f t="shared" si="42"/>
        <v>25</v>
      </c>
      <c r="N136">
        <f t="shared" si="36"/>
        <v>43200</v>
      </c>
      <c r="O136">
        <f t="shared" si="37"/>
        <v>1.5550605901367856E-6</v>
      </c>
      <c r="P136">
        <f t="shared" si="41"/>
        <v>4.5549062037213979</v>
      </c>
    </row>
    <row r="137" spans="5:16" x14ac:dyDescent="0.2">
      <c r="E137" s="3" t="s">
        <v>78</v>
      </c>
      <c r="F137" s="2">
        <f t="shared" si="30"/>
        <v>1.4062500000000013</v>
      </c>
      <c r="G137" t="str">
        <f t="shared" si="38"/>
        <v>09:45:00</v>
      </c>
      <c r="I137" t="str">
        <f t="shared" si="34"/>
        <v>06/04/1973@09:45:00</v>
      </c>
      <c r="J137" t="e">
        <f t="shared" si="39"/>
        <v>#N/A</v>
      </c>
      <c r="K137" s="5">
        <f>AVERAGE(J138,J136)</f>
        <v>23.5</v>
      </c>
      <c r="L137" s="7">
        <f t="shared" si="40"/>
        <v>2025</v>
      </c>
      <c r="M137">
        <f>K137</f>
        <v>23.5</v>
      </c>
      <c r="N137">
        <f t="shared" si="36"/>
        <v>40608</v>
      </c>
      <c r="O137">
        <f t="shared" si="37"/>
        <v>1.4617569547285784E-6</v>
      </c>
      <c r="P137">
        <f t="shared" si="41"/>
        <v>4.5563057582525213</v>
      </c>
    </row>
    <row r="138" spans="5:16" x14ac:dyDescent="0.2">
      <c r="E138" s="3" t="s">
        <v>78</v>
      </c>
      <c r="F138" s="2">
        <f t="shared" si="30"/>
        <v>1.4166666666666681</v>
      </c>
      <c r="G138" t="str">
        <f t="shared" si="38"/>
        <v>10:00:00</v>
      </c>
      <c r="I138" t="str">
        <f t="shared" si="34"/>
        <v>06/04/1973@10:00:00</v>
      </c>
      <c r="J138">
        <f t="shared" si="39"/>
        <v>22</v>
      </c>
      <c r="L138" s="7">
        <f t="shared" si="40"/>
        <v>2040</v>
      </c>
      <c r="M138">
        <f t="shared" si="42"/>
        <v>22</v>
      </c>
      <c r="N138">
        <f t="shared" si="36"/>
        <v>38016</v>
      </c>
      <c r="O138">
        <f t="shared" si="37"/>
        <v>1.3684533193203714E-6</v>
      </c>
      <c r="P138">
        <f t="shared" si="41"/>
        <v>4.5576213395117771</v>
      </c>
    </row>
    <row r="139" spans="5:16" x14ac:dyDescent="0.2">
      <c r="E139" s="3" t="s">
        <v>78</v>
      </c>
      <c r="F139" s="2">
        <f t="shared" si="30"/>
        <v>1.4270833333333348</v>
      </c>
      <c r="G139" t="str">
        <f t="shared" si="38"/>
        <v>10:15:00</v>
      </c>
      <c r="I139" t="str">
        <f t="shared" si="34"/>
        <v>06/04/1973@10:15:00</v>
      </c>
      <c r="J139" t="e">
        <f t="shared" si="39"/>
        <v>#N/A</v>
      </c>
      <c r="K139">
        <f>(1/8)*($J$146-$J$138)+J138</f>
        <v>20.75</v>
      </c>
      <c r="L139" s="7">
        <f t="shared" si="40"/>
        <v>2055</v>
      </c>
      <c r="M139">
        <f t="shared" ref="M139:M145" si="43">K139</f>
        <v>20.75</v>
      </c>
      <c r="N139">
        <f t="shared" si="36"/>
        <v>35856</v>
      </c>
      <c r="O139">
        <f t="shared" si="37"/>
        <v>1.290700289813532E-6</v>
      </c>
      <c r="P139">
        <f t="shared" si="41"/>
        <v>4.5588529474991653</v>
      </c>
    </row>
    <row r="140" spans="5:16" x14ac:dyDescent="0.2">
      <c r="E140" s="3" t="s">
        <v>78</v>
      </c>
      <c r="F140" s="2">
        <f t="shared" si="30"/>
        <v>1.4375000000000016</v>
      </c>
      <c r="G140" t="str">
        <f t="shared" si="38"/>
        <v>10:30:00</v>
      </c>
      <c r="I140" t="str">
        <f t="shared" si="34"/>
        <v>06/04/1973@10:30:00</v>
      </c>
      <c r="J140" t="e">
        <f t="shared" si="39"/>
        <v>#N/A</v>
      </c>
      <c r="K140">
        <f>(1/8)*($J$146-$J$138)+K139</f>
        <v>19.5</v>
      </c>
      <c r="L140" s="7">
        <f t="shared" si="40"/>
        <v>2070</v>
      </c>
      <c r="M140">
        <f t="shared" si="43"/>
        <v>19.5</v>
      </c>
      <c r="N140">
        <f t="shared" si="36"/>
        <v>33696</v>
      </c>
      <c r="O140">
        <f t="shared" si="37"/>
        <v>1.2129472603066928E-6</v>
      </c>
      <c r="P140">
        <f t="shared" si="41"/>
        <v>4.5600145777599979</v>
      </c>
    </row>
    <row r="141" spans="5:16" x14ac:dyDescent="0.2">
      <c r="E141" s="3" t="s">
        <v>78</v>
      </c>
      <c r="F141" s="2">
        <f t="shared" si="30"/>
        <v>1.4479166666666683</v>
      </c>
      <c r="G141" t="str">
        <f t="shared" si="38"/>
        <v>10:45:00</v>
      </c>
      <c r="I141" t="str">
        <f t="shared" si="34"/>
        <v>06/04/1973@10:45:00</v>
      </c>
      <c r="J141" t="e">
        <f t="shared" si="39"/>
        <v>#N/A</v>
      </c>
      <c r="K141">
        <f t="shared" ref="K141:K145" si="44">(1/8)*($J$146-$J$138)+K140</f>
        <v>18.25</v>
      </c>
      <c r="L141" s="7">
        <f t="shared" si="40"/>
        <v>2085</v>
      </c>
      <c r="M141">
        <f t="shared" si="43"/>
        <v>18.25</v>
      </c>
      <c r="N141">
        <f t="shared" si="36"/>
        <v>31536</v>
      </c>
      <c r="O141">
        <f t="shared" si="37"/>
        <v>1.1351942307998534E-6</v>
      </c>
      <c r="P141">
        <f t="shared" si="41"/>
        <v>4.561106230294274</v>
      </c>
    </row>
    <row r="142" spans="5:16" x14ac:dyDescent="0.2">
      <c r="E142" s="3" t="s">
        <v>78</v>
      </c>
      <c r="F142" s="2">
        <f t="shared" si="30"/>
        <v>1.458333333333335</v>
      </c>
      <c r="G142" t="str">
        <f t="shared" si="38"/>
        <v>11:00:00</v>
      </c>
      <c r="I142" t="str">
        <f t="shared" si="34"/>
        <v>06/04/1973@11:00:00</v>
      </c>
      <c r="J142" t="e">
        <f t="shared" si="39"/>
        <v>#N/A</v>
      </c>
      <c r="K142">
        <f t="shared" si="44"/>
        <v>17</v>
      </c>
      <c r="L142" s="7">
        <f t="shared" si="40"/>
        <v>2100</v>
      </c>
      <c r="M142">
        <f t="shared" si="43"/>
        <v>17</v>
      </c>
      <c r="N142">
        <f t="shared" si="36"/>
        <v>29376</v>
      </c>
      <c r="O142">
        <f t="shared" si="37"/>
        <v>1.0574412012930142E-6</v>
      </c>
      <c r="P142">
        <f t="shared" si="41"/>
        <v>4.5621279051019936</v>
      </c>
    </row>
    <row r="143" spans="5:16" x14ac:dyDescent="0.2">
      <c r="E143" s="3" t="s">
        <v>78</v>
      </c>
      <c r="F143" s="2">
        <f t="shared" si="30"/>
        <v>1.4687500000000018</v>
      </c>
      <c r="G143" t="str">
        <f t="shared" si="38"/>
        <v>11:15:00</v>
      </c>
      <c r="I143" t="str">
        <f t="shared" si="34"/>
        <v>06/04/1973@11:15:00</v>
      </c>
      <c r="J143" t="e">
        <f t="shared" si="39"/>
        <v>#N/A</v>
      </c>
      <c r="K143">
        <f t="shared" si="44"/>
        <v>15.75</v>
      </c>
      <c r="L143" s="7">
        <f t="shared" si="40"/>
        <v>2115</v>
      </c>
      <c r="M143">
        <f t="shared" si="43"/>
        <v>15.75</v>
      </c>
      <c r="N143">
        <f t="shared" si="36"/>
        <v>27216</v>
      </c>
      <c r="O143">
        <f t="shared" si="37"/>
        <v>9.79688171786175E-7</v>
      </c>
      <c r="P143">
        <f t="shared" si="41"/>
        <v>4.5630796021831577</v>
      </c>
    </row>
    <row r="144" spans="5:16" x14ac:dyDescent="0.2">
      <c r="E144" s="3" t="s">
        <v>78</v>
      </c>
      <c r="F144" s="2">
        <f t="shared" si="30"/>
        <v>1.4791666666666685</v>
      </c>
      <c r="G144" t="str">
        <f t="shared" si="38"/>
        <v>11:30:00</v>
      </c>
      <c r="I144" t="str">
        <f t="shared" si="34"/>
        <v>06/04/1973@11:30:00</v>
      </c>
      <c r="J144" t="e">
        <f t="shared" si="39"/>
        <v>#N/A</v>
      </c>
      <c r="K144">
        <f t="shared" si="44"/>
        <v>14.5</v>
      </c>
      <c r="L144" s="7">
        <f t="shared" si="40"/>
        <v>2130</v>
      </c>
      <c r="M144">
        <f t="shared" si="43"/>
        <v>14.5</v>
      </c>
      <c r="N144">
        <f t="shared" si="36"/>
        <v>25056</v>
      </c>
      <c r="O144">
        <f t="shared" si="37"/>
        <v>9.0193514227933569E-7</v>
      </c>
      <c r="P144">
        <f t="shared" si="41"/>
        <v>4.5639613215377652</v>
      </c>
    </row>
    <row r="145" spans="5:16" x14ac:dyDescent="0.2">
      <c r="E145" s="3" t="s">
        <v>78</v>
      </c>
      <c r="F145" s="2">
        <f t="shared" si="30"/>
        <v>1.4895833333333353</v>
      </c>
      <c r="G145" t="str">
        <f t="shared" si="38"/>
        <v>11:45:00</v>
      </c>
      <c r="I145" t="str">
        <f t="shared" si="34"/>
        <v>06/04/1973@11:45:00</v>
      </c>
      <c r="J145" t="e">
        <f t="shared" si="39"/>
        <v>#N/A</v>
      </c>
      <c r="K145">
        <f t="shared" si="44"/>
        <v>13.25</v>
      </c>
      <c r="L145" s="7">
        <f t="shared" si="40"/>
        <v>2145</v>
      </c>
      <c r="M145">
        <f t="shared" si="43"/>
        <v>13.25</v>
      </c>
      <c r="N145">
        <f t="shared" si="36"/>
        <v>22896</v>
      </c>
      <c r="O145">
        <f t="shared" si="37"/>
        <v>8.2418211277249637E-7</v>
      </c>
      <c r="P145">
        <f t="shared" si="41"/>
        <v>4.5647730631658163</v>
      </c>
    </row>
    <row r="146" spans="5:16" x14ac:dyDescent="0.2">
      <c r="E146" s="3" t="s">
        <v>78</v>
      </c>
      <c r="F146" s="2">
        <f t="shared" si="30"/>
        <v>1.500000000000002</v>
      </c>
      <c r="G146" t="str">
        <f t="shared" si="38"/>
        <v>12:00:00</v>
      </c>
      <c r="I146" t="str">
        <f t="shared" si="34"/>
        <v>06/04/1973@12:00:00</v>
      </c>
      <c r="J146">
        <f t="shared" ref="J146:J194" si="45">INDEX($B$2:$B$70,MATCH(I146,$A$2:$A$70,0))</f>
        <v>12</v>
      </c>
      <c r="L146" s="7">
        <f t="shared" si="40"/>
        <v>2160</v>
      </c>
      <c r="M146">
        <f t="shared" si="42"/>
        <v>12</v>
      </c>
      <c r="N146">
        <f t="shared" si="36"/>
        <v>20736</v>
      </c>
      <c r="O146">
        <f t="shared" si="37"/>
        <v>7.4642908326565706E-7</v>
      </c>
      <c r="P146">
        <f t="shared" si="41"/>
        <v>4.5655148270673118</v>
      </c>
    </row>
    <row r="147" spans="5:16" x14ac:dyDescent="0.2">
      <c r="E147" s="3" t="s">
        <v>78</v>
      </c>
      <c r="F147" s="2">
        <f t="shared" si="30"/>
        <v>1.5104166666666687</v>
      </c>
      <c r="G147" t="str">
        <f t="shared" si="38"/>
        <v>12:15:00</v>
      </c>
      <c r="I147" t="str">
        <f t="shared" si="34"/>
        <v>06/04/1973@12:15:00</v>
      </c>
      <c r="J147" t="e">
        <f t="shared" si="45"/>
        <v>#N/A</v>
      </c>
      <c r="K147">
        <f>(1/48)*($J$194-$J$146)+J146</f>
        <v>11.958333333333334</v>
      </c>
      <c r="L147" s="7">
        <f t="shared" si="40"/>
        <v>2175</v>
      </c>
      <c r="M147">
        <f t="shared" ref="M147:M193" si="46">K147</f>
        <v>11.958333333333334</v>
      </c>
      <c r="N147">
        <f t="shared" si="36"/>
        <v>20664</v>
      </c>
      <c r="O147">
        <f t="shared" si="37"/>
        <v>7.4383731561542907E-7</v>
      </c>
      <c r="P147">
        <f t="shared" si="41"/>
        <v>4.5661866132422508</v>
      </c>
    </row>
    <row r="148" spans="5:16" x14ac:dyDescent="0.2">
      <c r="E148" s="3" t="s">
        <v>78</v>
      </c>
      <c r="F148" s="2">
        <f t="shared" si="30"/>
        <v>1.5208333333333355</v>
      </c>
      <c r="G148" t="str">
        <f t="shared" si="38"/>
        <v>12:30:00</v>
      </c>
      <c r="I148" t="str">
        <f t="shared" si="34"/>
        <v>06/04/1973@12:30:00</v>
      </c>
      <c r="J148" t="e">
        <f t="shared" si="45"/>
        <v>#N/A</v>
      </c>
      <c r="K148">
        <f>(1/48)*($J$194-$J$146)+K147</f>
        <v>11.916666666666668</v>
      </c>
      <c r="L148" s="7">
        <f t="shared" si="40"/>
        <v>2190</v>
      </c>
      <c r="M148">
        <f t="shared" si="46"/>
        <v>11.916666666666668</v>
      </c>
      <c r="N148">
        <f t="shared" si="36"/>
        <v>20592.000000000004</v>
      </c>
      <c r="O148">
        <f t="shared" si="37"/>
        <v>7.4124554796520129E-7</v>
      </c>
      <c r="P148">
        <f t="shared" si="41"/>
        <v>4.566856066826305</v>
      </c>
    </row>
    <row r="149" spans="5:16" x14ac:dyDescent="0.2">
      <c r="E149" s="3" t="s">
        <v>78</v>
      </c>
      <c r="F149" s="2">
        <f t="shared" si="30"/>
        <v>1.5312500000000022</v>
      </c>
      <c r="G149" t="str">
        <f t="shared" si="38"/>
        <v>12:45:00</v>
      </c>
      <c r="I149" t="str">
        <f t="shared" si="34"/>
        <v>06/04/1973@12:45:00</v>
      </c>
      <c r="J149" t="e">
        <f t="shared" si="45"/>
        <v>#N/A</v>
      </c>
      <c r="K149">
        <f t="shared" ref="K149:K193" si="47">(1/48)*($J$194-$J$146)+K148</f>
        <v>11.875000000000002</v>
      </c>
      <c r="L149" s="7">
        <f t="shared" si="40"/>
        <v>2205</v>
      </c>
      <c r="M149">
        <f t="shared" si="46"/>
        <v>11.875000000000002</v>
      </c>
      <c r="N149">
        <f t="shared" si="36"/>
        <v>20520.000000000004</v>
      </c>
      <c r="O149">
        <f t="shared" si="37"/>
        <v>7.3865378031497329E-7</v>
      </c>
      <c r="P149">
        <f t="shared" si="41"/>
        <v>4.5675231878194733</v>
      </c>
    </row>
    <row r="150" spans="5:16" x14ac:dyDescent="0.2">
      <c r="E150" s="3" t="s">
        <v>78</v>
      </c>
      <c r="F150" s="2">
        <f t="shared" si="30"/>
        <v>1.541666666666669</v>
      </c>
      <c r="G150" t="str">
        <f t="shared" si="38"/>
        <v>13:00:00</v>
      </c>
      <c r="I150" t="str">
        <f t="shared" si="34"/>
        <v>06/04/1973@13:00:00</v>
      </c>
      <c r="J150" t="e">
        <f t="shared" si="45"/>
        <v>#N/A</v>
      </c>
      <c r="K150">
        <f t="shared" si="47"/>
        <v>11.833333333333336</v>
      </c>
      <c r="L150" s="7">
        <f t="shared" si="40"/>
        <v>2220</v>
      </c>
      <c r="M150">
        <f t="shared" si="46"/>
        <v>11.833333333333336</v>
      </c>
      <c r="N150">
        <f t="shared" si="36"/>
        <v>20448.000000000004</v>
      </c>
      <c r="O150">
        <f t="shared" si="37"/>
        <v>7.360620126647453E-7</v>
      </c>
      <c r="P150">
        <f t="shared" si="41"/>
        <v>4.5681879762217568</v>
      </c>
    </row>
    <row r="151" spans="5:16" x14ac:dyDescent="0.2">
      <c r="E151" s="3" t="s">
        <v>78</v>
      </c>
      <c r="F151" s="2">
        <f t="shared" si="30"/>
        <v>1.5520833333333357</v>
      </c>
      <c r="G151" t="str">
        <f t="shared" si="38"/>
        <v>13:15:00</v>
      </c>
      <c r="I151" t="str">
        <f t="shared" si="34"/>
        <v>06/04/1973@13:15:00</v>
      </c>
      <c r="J151" t="e">
        <f t="shared" si="45"/>
        <v>#N/A</v>
      </c>
      <c r="K151">
        <f t="shared" si="47"/>
        <v>11.79166666666667</v>
      </c>
      <c r="L151" s="7">
        <f t="shared" si="40"/>
        <v>2235</v>
      </c>
      <c r="M151">
        <f t="shared" si="46"/>
        <v>11.79166666666667</v>
      </c>
      <c r="N151">
        <f t="shared" si="36"/>
        <v>20376.000000000004</v>
      </c>
      <c r="O151">
        <f t="shared" si="37"/>
        <v>7.334702450145173E-7</v>
      </c>
      <c r="P151">
        <f t="shared" si="41"/>
        <v>4.5688504320331553</v>
      </c>
    </row>
    <row r="152" spans="5:16" x14ac:dyDescent="0.2">
      <c r="E152" s="3" t="s">
        <v>78</v>
      </c>
      <c r="F152" s="2">
        <f t="shared" si="30"/>
        <v>1.5625000000000024</v>
      </c>
      <c r="G152" t="str">
        <f t="shared" si="38"/>
        <v>13:30:00</v>
      </c>
      <c r="I152" t="str">
        <f t="shared" si="34"/>
        <v>06/04/1973@13:30:00</v>
      </c>
      <c r="J152" t="e">
        <f t="shared" si="45"/>
        <v>#N/A</v>
      </c>
      <c r="K152">
        <f t="shared" si="47"/>
        <v>11.750000000000004</v>
      </c>
      <c r="L152" s="7">
        <f t="shared" si="40"/>
        <v>2250</v>
      </c>
      <c r="M152">
        <f t="shared" si="46"/>
        <v>11.750000000000004</v>
      </c>
      <c r="N152">
        <f t="shared" si="36"/>
        <v>20304.000000000007</v>
      </c>
      <c r="O152">
        <f t="shared" si="37"/>
        <v>7.3087847736428952E-7</v>
      </c>
      <c r="P152">
        <f t="shared" si="41"/>
        <v>4.5695105552536681</v>
      </c>
    </row>
    <row r="153" spans="5:16" x14ac:dyDescent="0.2">
      <c r="E153" s="3" t="s">
        <v>78</v>
      </c>
      <c r="F153" s="2">
        <f t="shared" si="30"/>
        <v>1.5729166666666692</v>
      </c>
      <c r="G153" t="str">
        <f t="shared" si="38"/>
        <v>13:45:00</v>
      </c>
      <c r="I153" t="str">
        <f t="shared" si="34"/>
        <v>06/04/1973@13:45:00</v>
      </c>
      <c r="J153" t="e">
        <f t="shared" si="45"/>
        <v>#N/A</v>
      </c>
      <c r="K153">
        <f t="shared" si="47"/>
        <v>11.708333333333337</v>
      </c>
      <c r="L153" s="7">
        <f t="shared" si="40"/>
        <v>2265</v>
      </c>
      <c r="M153">
        <f t="shared" si="46"/>
        <v>11.708333333333337</v>
      </c>
      <c r="N153">
        <f t="shared" si="36"/>
        <v>20232.000000000007</v>
      </c>
      <c r="O153">
        <f t="shared" si="37"/>
        <v>7.2828670971406152E-7</v>
      </c>
      <c r="P153">
        <f t="shared" si="41"/>
        <v>4.570168345883296</v>
      </c>
    </row>
    <row r="154" spans="5:16" x14ac:dyDescent="0.2">
      <c r="E154" s="3" t="s">
        <v>78</v>
      </c>
      <c r="F154" s="2">
        <f t="shared" si="30"/>
        <v>1.5833333333333359</v>
      </c>
      <c r="G154" t="str">
        <f t="shared" si="38"/>
        <v>14:00:00</v>
      </c>
      <c r="I154" t="str">
        <f t="shared" si="34"/>
        <v>06/04/1973@14:00:00</v>
      </c>
      <c r="J154" t="e">
        <f t="shared" si="45"/>
        <v>#N/A</v>
      </c>
      <c r="K154">
        <f t="shared" si="47"/>
        <v>11.666666666666671</v>
      </c>
      <c r="L154" s="7">
        <f t="shared" si="40"/>
        <v>2280</v>
      </c>
      <c r="M154">
        <f t="shared" si="46"/>
        <v>11.666666666666671</v>
      </c>
      <c r="N154">
        <f t="shared" si="36"/>
        <v>20160.000000000007</v>
      </c>
      <c r="O154">
        <f t="shared" si="37"/>
        <v>7.2569494206383353E-7</v>
      </c>
      <c r="P154">
        <f t="shared" si="41"/>
        <v>4.570823803922039</v>
      </c>
    </row>
    <row r="155" spans="5:16" x14ac:dyDescent="0.2">
      <c r="E155" s="3" t="s">
        <v>78</v>
      </c>
      <c r="F155" s="2">
        <f t="shared" si="30"/>
        <v>1.5937500000000027</v>
      </c>
      <c r="G155" t="str">
        <f t="shared" si="38"/>
        <v>14:15:00</v>
      </c>
      <c r="I155" t="str">
        <f t="shared" si="34"/>
        <v>06/04/1973@14:15:00</v>
      </c>
      <c r="J155" t="e">
        <f t="shared" si="45"/>
        <v>#N/A</v>
      </c>
      <c r="K155">
        <f t="shared" si="47"/>
        <v>11.625000000000005</v>
      </c>
      <c r="L155" s="7">
        <f t="shared" si="40"/>
        <v>2295</v>
      </c>
      <c r="M155">
        <f t="shared" si="46"/>
        <v>11.625000000000005</v>
      </c>
      <c r="N155">
        <f t="shared" si="36"/>
        <v>20088.000000000011</v>
      </c>
      <c r="O155">
        <f t="shared" si="37"/>
        <v>7.2310317441360575E-7</v>
      </c>
      <c r="P155">
        <f t="shared" si="41"/>
        <v>4.5714769293698962</v>
      </c>
    </row>
    <row r="156" spans="5:16" x14ac:dyDescent="0.2">
      <c r="E156" s="3" t="s">
        <v>78</v>
      </c>
      <c r="F156" s="2">
        <f t="shared" si="30"/>
        <v>1.6041666666666694</v>
      </c>
      <c r="G156" t="str">
        <f t="shared" si="38"/>
        <v>14:30:00</v>
      </c>
      <c r="I156" t="str">
        <f t="shared" si="34"/>
        <v>06/04/1973@14:30:00</v>
      </c>
      <c r="J156" t="e">
        <f t="shared" si="45"/>
        <v>#N/A</v>
      </c>
      <c r="K156">
        <f t="shared" si="47"/>
        <v>11.583333333333339</v>
      </c>
      <c r="L156" s="7">
        <f t="shared" si="40"/>
        <v>2310</v>
      </c>
      <c r="M156">
        <f t="shared" si="46"/>
        <v>11.583333333333339</v>
      </c>
      <c r="N156">
        <f t="shared" si="36"/>
        <v>20016.000000000011</v>
      </c>
      <c r="O156">
        <f t="shared" si="37"/>
        <v>7.2051140676337775E-7</v>
      </c>
      <c r="P156">
        <f t="shared" si="41"/>
        <v>4.5721277222268686</v>
      </c>
    </row>
    <row r="157" spans="5:16" x14ac:dyDescent="0.2">
      <c r="E157" s="3" t="s">
        <v>78</v>
      </c>
      <c r="F157" s="2">
        <f t="shared" si="30"/>
        <v>1.6145833333333361</v>
      </c>
      <c r="G157" t="str">
        <f t="shared" si="38"/>
        <v>14:45:00</v>
      </c>
      <c r="I157" t="str">
        <f t="shared" si="34"/>
        <v>06/04/1973@14:45:00</v>
      </c>
      <c r="J157" t="e">
        <f t="shared" si="45"/>
        <v>#N/A</v>
      </c>
      <c r="K157">
        <f t="shared" si="47"/>
        <v>11.541666666666673</v>
      </c>
      <c r="L157" s="7">
        <f t="shared" si="40"/>
        <v>2325</v>
      </c>
      <c r="M157">
        <f t="shared" si="46"/>
        <v>11.541666666666673</v>
      </c>
      <c r="N157">
        <f t="shared" si="36"/>
        <v>19944.000000000011</v>
      </c>
      <c r="O157">
        <f t="shared" si="37"/>
        <v>7.1791963911314976E-7</v>
      </c>
      <c r="P157">
        <f t="shared" si="41"/>
        <v>4.572776182492956</v>
      </c>
    </row>
    <row r="158" spans="5:16" x14ac:dyDescent="0.2">
      <c r="E158" s="3" t="s">
        <v>78</v>
      </c>
      <c r="F158" s="2">
        <f t="shared" si="30"/>
        <v>1.6250000000000029</v>
      </c>
      <c r="G158" t="str">
        <f t="shared" si="38"/>
        <v>15:00:00</v>
      </c>
      <c r="I158" t="str">
        <f t="shared" si="34"/>
        <v>06/04/1973@15:00:00</v>
      </c>
      <c r="J158" t="e">
        <f t="shared" si="45"/>
        <v>#N/A</v>
      </c>
      <c r="K158">
        <f t="shared" si="47"/>
        <v>11.500000000000007</v>
      </c>
      <c r="L158" s="7">
        <f t="shared" si="40"/>
        <v>2340</v>
      </c>
      <c r="M158">
        <f t="shared" si="46"/>
        <v>11.500000000000007</v>
      </c>
      <c r="N158">
        <f t="shared" si="36"/>
        <v>19872.000000000011</v>
      </c>
      <c r="O158">
        <f t="shared" si="37"/>
        <v>7.1532787146292176E-7</v>
      </c>
      <c r="P158">
        <f t="shared" si="41"/>
        <v>4.5734223101681577</v>
      </c>
    </row>
    <row r="159" spans="5:16" x14ac:dyDescent="0.2">
      <c r="E159" s="3" t="s">
        <v>78</v>
      </c>
      <c r="F159" s="2">
        <f t="shared" si="30"/>
        <v>1.6354166666666696</v>
      </c>
      <c r="G159" t="str">
        <f t="shared" si="38"/>
        <v>15:15:00</v>
      </c>
      <c r="I159" t="str">
        <f t="shared" si="34"/>
        <v>06/04/1973@15:15:00</v>
      </c>
      <c r="J159" t="e">
        <f t="shared" si="45"/>
        <v>#N/A</v>
      </c>
      <c r="K159">
        <f t="shared" si="47"/>
        <v>11.458333333333341</v>
      </c>
      <c r="L159" s="7">
        <f t="shared" si="40"/>
        <v>2355</v>
      </c>
      <c r="M159">
        <f t="shared" si="46"/>
        <v>11.458333333333341</v>
      </c>
      <c r="N159">
        <f t="shared" si="36"/>
        <v>19800.000000000015</v>
      </c>
      <c r="O159">
        <f t="shared" si="37"/>
        <v>7.1273610381269398E-7</v>
      </c>
      <c r="P159">
        <f t="shared" si="41"/>
        <v>4.5740661052524745</v>
      </c>
    </row>
    <row r="160" spans="5:16" x14ac:dyDescent="0.2">
      <c r="E160" s="3" t="s">
        <v>78</v>
      </c>
      <c r="F160" s="2">
        <f t="shared" si="30"/>
        <v>1.6458333333333364</v>
      </c>
      <c r="G160" t="str">
        <f t="shared" si="38"/>
        <v>15:30:00</v>
      </c>
      <c r="I160" t="str">
        <f t="shared" si="34"/>
        <v>06/04/1973@15:30:00</v>
      </c>
      <c r="J160" t="e">
        <f t="shared" si="45"/>
        <v>#N/A</v>
      </c>
      <c r="K160">
        <f t="shared" si="47"/>
        <v>11.416666666666675</v>
      </c>
      <c r="L160" s="7">
        <f t="shared" si="40"/>
        <v>2370</v>
      </c>
      <c r="M160">
        <f t="shared" si="46"/>
        <v>11.416666666666675</v>
      </c>
      <c r="N160">
        <f t="shared" si="36"/>
        <v>19728.000000000015</v>
      </c>
      <c r="O160">
        <f t="shared" si="37"/>
        <v>7.1014433616246599E-7</v>
      </c>
      <c r="P160">
        <f t="shared" si="41"/>
        <v>4.5747075677459055</v>
      </c>
    </row>
    <row r="161" spans="5:16" x14ac:dyDescent="0.2">
      <c r="E161" s="3" t="s">
        <v>78</v>
      </c>
      <c r="F161" s="2">
        <f t="shared" si="30"/>
        <v>1.6562500000000031</v>
      </c>
      <c r="G161" t="str">
        <f t="shared" si="38"/>
        <v>15:45:00</v>
      </c>
      <c r="I161" t="str">
        <f t="shared" si="34"/>
        <v>06/04/1973@15:45:00</v>
      </c>
      <c r="J161" t="e">
        <f t="shared" si="45"/>
        <v>#N/A</v>
      </c>
      <c r="K161">
        <f t="shared" si="47"/>
        <v>11.375000000000009</v>
      </c>
      <c r="L161" s="7">
        <f t="shared" si="40"/>
        <v>2385</v>
      </c>
      <c r="M161">
        <f t="shared" si="46"/>
        <v>11.375000000000009</v>
      </c>
      <c r="N161">
        <f t="shared" si="36"/>
        <v>19656.000000000015</v>
      </c>
      <c r="O161">
        <f t="shared" si="37"/>
        <v>7.0755256851223799E-7</v>
      </c>
      <c r="P161">
        <f t="shared" si="41"/>
        <v>4.5753466976484516</v>
      </c>
    </row>
    <row r="162" spans="5:16" x14ac:dyDescent="0.2">
      <c r="E162" s="3" t="s">
        <v>78</v>
      </c>
      <c r="F162" s="2">
        <f t="shared" si="30"/>
        <v>1.6666666666666698</v>
      </c>
      <c r="G162" t="str">
        <f t="shared" si="38"/>
        <v>16:00:00</v>
      </c>
      <c r="I162" t="str">
        <f t="shared" si="34"/>
        <v>06/04/1973@16:00:00</v>
      </c>
      <c r="J162" t="e">
        <f t="shared" si="45"/>
        <v>#N/A</v>
      </c>
      <c r="K162">
        <f t="shared" si="47"/>
        <v>11.333333333333343</v>
      </c>
      <c r="L162" s="7">
        <f t="shared" si="40"/>
        <v>2400</v>
      </c>
      <c r="M162">
        <f t="shared" si="46"/>
        <v>11.333333333333343</v>
      </c>
      <c r="N162">
        <f t="shared" si="36"/>
        <v>19584.000000000015</v>
      </c>
      <c r="O162">
        <f t="shared" si="37"/>
        <v>7.0496080086201E-7</v>
      </c>
      <c r="P162">
        <f t="shared" si="41"/>
        <v>4.5759834949601128</v>
      </c>
    </row>
    <row r="163" spans="5:16" x14ac:dyDescent="0.2">
      <c r="E163" s="3" t="s">
        <v>78</v>
      </c>
      <c r="F163" s="2">
        <f t="shared" si="30"/>
        <v>1.6770833333333366</v>
      </c>
      <c r="G163" t="str">
        <f t="shared" si="38"/>
        <v>16:15:00</v>
      </c>
      <c r="I163" t="str">
        <f t="shared" si="34"/>
        <v>06/04/1973@16:15:00</v>
      </c>
      <c r="J163" t="e">
        <f t="shared" si="45"/>
        <v>#N/A</v>
      </c>
      <c r="K163">
        <f t="shared" si="47"/>
        <v>11.291666666666677</v>
      </c>
      <c r="L163" s="7">
        <f t="shared" si="40"/>
        <v>2415</v>
      </c>
      <c r="M163">
        <f t="shared" si="46"/>
        <v>11.291666666666677</v>
      </c>
      <c r="N163">
        <f t="shared" si="36"/>
        <v>19512.000000000018</v>
      </c>
      <c r="O163">
        <f t="shared" si="37"/>
        <v>7.0236903321178211E-7</v>
      </c>
      <c r="P163">
        <f t="shared" si="41"/>
        <v>4.5766179596808882</v>
      </c>
    </row>
    <row r="164" spans="5:16" x14ac:dyDescent="0.2">
      <c r="E164" s="3" t="s">
        <v>78</v>
      </c>
      <c r="F164" s="2">
        <f t="shared" si="30"/>
        <v>1.6875000000000033</v>
      </c>
      <c r="G164" t="str">
        <f t="shared" si="38"/>
        <v>16:30:00</v>
      </c>
      <c r="I164" t="str">
        <f t="shared" si="34"/>
        <v>06/04/1973@16:30:00</v>
      </c>
      <c r="J164" t="e">
        <f t="shared" si="45"/>
        <v>#N/A</v>
      </c>
      <c r="K164">
        <f t="shared" si="47"/>
        <v>11.250000000000011</v>
      </c>
      <c r="L164" s="7">
        <f t="shared" si="40"/>
        <v>2430</v>
      </c>
      <c r="M164">
        <f t="shared" si="46"/>
        <v>11.250000000000011</v>
      </c>
      <c r="N164">
        <f t="shared" si="36"/>
        <v>19440.000000000018</v>
      </c>
      <c r="O164">
        <f t="shared" si="37"/>
        <v>6.9977726556155422E-7</v>
      </c>
      <c r="P164">
        <f t="shared" si="41"/>
        <v>4.5772500918107788</v>
      </c>
    </row>
    <row r="165" spans="5:16" x14ac:dyDescent="0.2">
      <c r="E165" s="3" t="s">
        <v>78</v>
      </c>
      <c r="F165" s="2">
        <f t="shared" si="30"/>
        <v>1.6979166666666701</v>
      </c>
      <c r="G165" t="str">
        <f t="shared" si="38"/>
        <v>16:45:00</v>
      </c>
      <c r="I165" t="str">
        <f t="shared" si="34"/>
        <v>06/04/1973@16:45:00</v>
      </c>
      <c r="J165" t="e">
        <f t="shared" si="45"/>
        <v>#N/A</v>
      </c>
      <c r="K165">
        <f t="shared" si="47"/>
        <v>11.208333333333345</v>
      </c>
      <c r="L165" s="7">
        <f t="shared" si="40"/>
        <v>2445</v>
      </c>
      <c r="M165">
        <f t="shared" si="46"/>
        <v>11.208333333333345</v>
      </c>
      <c r="N165">
        <f t="shared" si="36"/>
        <v>19368.000000000018</v>
      </c>
      <c r="O165">
        <f t="shared" si="37"/>
        <v>6.9718549791132622E-7</v>
      </c>
      <c r="P165">
        <f t="shared" si="41"/>
        <v>4.5778798913497845</v>
      </c>
    </row>
    <row r="166" spans="5:16" x14ac:dyDescent="0.2">
      <c r="E166" s="3" t="s">
        <v>78</v>
      </c>
      <c r="F166" s="2">
        <f t="shared" si="30"/>
        <v>1.7083333333333368</v>
      </c>
      <c r="G166" t="str">
        <f t="shared" si="38"/>
        <v>17:00:00</v>
      </c>
      <c r="I166" t="str">
        <f t="shared" si="34"/>
        <v>06/04/1973@17:00:00</v>
      </c>
      <c r="J166" t="e">
        <f t="shared" si="45"/>
        <v>#N/A</v>
      </c>
      <c r="K166">
        <f t="shared" si="47"/>
        <v>11.166666666666679</v>
      </c>
      <c r="L166" s="7">
        <f t="shared" si="40"/>
        <v>2460</v>
      </c>
      <c r="M166">
        <f t="shared" si="46"/>
        <v>11.166666666666679</v>
      </c>
      <c r="N166">
        <f t="shared" si="36"/>
        <v>19296.000000000022</v>
      </c>
      <c r="O166">
        <f t="shared" si="37"/>
        <v>6.9459373026109834E-7</v>
      </c>
      <c r="P166">
        <f t="shared" si="41"/>
        <v>4.5785073582979043</v>
      </c>
    </row>
    <row r="167" spans="5:16" x14ac:dyDescent="0.2">
      <c r="E167" s="3" t="s">
        <v>78</v>
      </c>
      <c r="F167" s="2">
        <f t="shared" si="30"/>
        <v>1.7187500000000036</v>
      </c>
      <c r="G167" t="str">
        <f t="shared" si="38"/>
        <v>17:15:00</v>
      </c>
      <c r="I167" t="str">
        <f t="shared" si="34"/>
        <v>06/04/1973@17:15:00</v>
      </c>
      <c r="J167" t="e">
        <f t="shared" si="45"/>
        <v>#N/A</v>
      </c>
      <c r="K167">
        <f t="shared" si="47"/>
        <v>11.125000000000012</v>
      </c>
      <c r="L167" s="7">
        <f t="shared" si="40"/>
        <v>2475</v>
      </c>
      <c r="M167">
        <f t="shared" si="46"/>
        <v>11.125000000000012</v>
      </c>
      <c r="N167">
        <f t="shared" si="36"/>
        <v>19224.000000000022</v>
      </c>
      <c r="O167">
        <f t="shared" si="37"/>
        <v>6.9200196261087034E-7</v>
      </c>
      <c r="P167">
        <f t="shared" si="41"/>
        <v>4.5791324926551393</v>
      </c>
    </row>
    <row r="168" spans="5:16" x14ac:dyDescent="0.2">
      <c r="E168" s="3" t="s">
        <v>78</v>
      </c>
      <c r="F168" s="2">
        <f t="shared" si="30"/>
        <v>1.7291666666666703</v>
      </c>
      <c r="G168" t="str">
        <f t="shared" si="38"/>
        <v>17:30:00</v>
      </c>
      <c r="I168" t="str">
        <f t="shared" si="34"/>
        <v>06/04/1973@17:30:00</v>
      </c>
      <c r="J168" t="e">
        <f t="shared" si="45"/>
        <v>#N/A</v>
      </c>
      <c r="K168">
        <f t="shared" si="47"/>
        <v>11.083333333333346</v>
      </c>
      <c r="L168" s="7">
        <f t="shared" si="40"/>
        <v>2490</v>
      </c>
      <c r="M168">
        <f t="shared" si="46"/>
        <v>11.083333333333346</v>
      </c>
      <c r="N168">
        <f t="shared" si="36"/>
        <v>19152.000000000022</v>
      </c>
      <c r="O168">
        <f t="shared" si="37"/>
        <v>6.8941019496064245E-7</v>
      </c>
      <c r="P168">
        <f t="shared" si="41"/>
        <v>4.5797552944214894</v>
      </c>
    </row>
    <row r="169" spans="5:16" x14ac:dyDescent="0.2">
      <c r="E169" s="3" t="s">
        <v>78</v>
      </c>
      <c r="F169" s="2">
        <f t="shared" si="30"/>
        <v>1.739583333333337</v>
      </c>
      <c r="G169" t="str">
        <f t="shared" si="38"/>
        <v>17:45:00</v>
      </c>
      <c r="I169" t="str">
        <f t="shared" si="34"/>
        <v>06/04/1973@17:45:00</v>
      </c>
      <c r="J169" t="e">
        <f t="shared" si="45"/>
        <v>#N/A</v>
      </c>
      <c r="K169">
        <f t="shared" si="47"/>
        <v>11.04166666666668</v>
      </c>
      <c r="L169" s="7">
        <f t="shared" si="40"/>
        <v>2505</v>
      </c>
      <c r="M169">
        <f t="shared" si="46"/>
        <v>11.04166666666668</v>
      </c>
      <c r="N169">
        <f t="shared" si="36"/>
        <v>19080.000000000022</v>
      </c>
      <c r="O169">
        <f t="shared" si="37"/>
        <v>6.8681842731041446E-7</v>
      </c>
      <c r="P169">
        <f t="shared" si="41"/>
        <v>4.5803757635969538</v>
      </c>
    </row>
    <row r="170" spans="5:16" x14ac:dyDescent="0.2">
      <c r="E170" s="3" t="s">
        <v>78</v>
      </c>
      <c r="F170" s="2">
        <f t="shared" si="30"/>
        <v>1.7500000000000038</v>
      </c>
      <c r="G170" t="str">
        <f t="shared" si="38"/>
        <v>18:00:00</v>
      </c>
      <c r="I170" t="str">
        <f t="shared" si="34"/>
        <v>06/04/1973@18:00:00</v>
      </c>
      <c r="J170" t="e">
        <f t="shared" si="45"/>
        <v>#N/A</v>
      </c>
      <c r="K170">
        <f t="shared" si="47"/>
        <v>11.000000000000014</v>
      </c>
      <c r="L170" s="7">
        <f t="shared" si="40"/>
        <v>2520</v>
      </c>
      <c r="M170">
        <f t="shared" si="46"/>
        <v>11.000000000000014</v>
      </c>
      <c r="N170">
        <f t="shared" si="36"/>
        <v>19008.000000000025</v>
      </c>
      <c r="O170">
        <f t="shared" si="37"/>
        <v>6.8422665966018657E-7</v>
      </c>
      <c r="P170">
        <f t="shared" si="41"/>
        <v>4.5809939001815332</v>
      </c>
    </row>
    <row r="171" spans="5:16" x14ac:dyDescent="0.2">
      <c r="E171" s="3" t="s">
        <v>78</v>
      </c>
      <c r="F171" s="2">
        <f t="shared" si="30"/>
        <v>1.7604166666666705</v>
      </c>
      <c r="G171" t="str">
        <f t="shared" si="38"/>
        <v>18:15:00</v>
      </c>
      <c r="I171" t="str">
        <f t="shared" si="34"/>
        <v>06/04/1973@18:15:00</v>
      </c>
      <c r="J171" t="e">
        <f t="shared" si="45"/>
        <v>#N/A</v>
      </c>
      <c r="K171">
        <f t="shared" si="47"/>
        <v>10.958333333333348</v>
      </c>
      <c r="L171" s="7">
        <f t="shared" si="40"/>
        <v>2535</v>
      </c>
      <c r="M171">
        <f t="shared" si="46"/>
        <v>10.958333333333348</v>
      </c>
      <c r="N171">
        <f t="shared" si="36"/>
        <v>18936.000000000025</v>
      </c>
      <c r="O171">
        <f t="shared" si="37"/>
        <v>6.8163489200995857E-7</v>
      </c>
      <c r="P171">
        <f t="shared" si="41"/>
        <v>4.5816097041752277</v>
      </c>
    </row>
    <row r="172" spans="5:16" x14ac:dyDescent="0.2">
      <c r="E172" s="3" t="s">
        <v>78</v>
      </c>
      <c r="F172" s="2">
        <f t="shared" si="30"/>
        <v>1.7708333333333373</v>
      </c>
      <c r="G172" t="str">
        <f t="shared" si="38"/>
        <v>18:30:00</v>
      </c>
      <c r="I172" t="str">
        <f t="shared" si="34"/>
        <v>06/04/1973@18:30:00</v>
      </c>
      <c r="J172" t="e">
        <f t="shared" si="45"/>
        <v>#N/A</v>
      </c>
      <c r="K172">
        <f t="shared" si="47"/>
        <v>10.916666666666682</v>
      </c>
      <c r="L172" s="7">
        <f t="shared" si="40"/>
        <v>2550</v>
      </c>
      <c r="M172">
        <f t="shared" si="46"/>
        <v>10.916666666666682</v>
      </c>
      <c r="N172">
        <f t="shared" si="36"/>
        <v>18864.000000000025</v>
      </c>
      <c r="O172">
        <f t="shared" si="37"/>
        <v>6.7904312435973068E-7</v>
      </c>
      <c r="P172">
        <f t="shared" si="41"/>
        <v>4.5822231755780365</v>
      </c>
    </row>
    <row r="173" spans="5:16" x14ac:dyDescent="0.2">
      <c r="E173" s="3" t="s">
        <v>78</v>
      </c>
      <c r="F173" s="2">
        <f t="shared" si="30"/>
        <v>1.781250000000004</v>
      </c>
      <c r="G173" t="str">
        <f t="shared" si="38"/>
        <v>18:45:00</v>
      </c>
      <c r="I173" t="str">
        <f t="shared" si="34"/>
        <v>06/04/1973@18:45:00</v>
      </c>
      <c r="J173" t="e">
        <f t="shared" si="45"/>
        <v>#N/A</v>
      </c>
      <c r="K173">
        <f t="shared" si="47"/>
        <v>10.875000000000016</v>
      </c>
      <c r="L173" s="7">
        <f t="shared" si="40"/>
        <v>2565</v>
      </c>
      <c r="M173">
        <f t="shared" si="46"/>
        <v>10.875000000000016</v>
      </c>
      <c r="N173">
        <f t="shared" si="36"/>
        <v>18792.000000000029</v>
      </c>
      <c r="O173">
        <f t="shared" si="37"/>
        <v>6.764513567095028E-7</v>
      </c>
      <c r="P173">
        <f t="shared" si="41"/>
        <v>4.5828343143899604</v>
      </c>
    </row>
    <row r="174" spans="5:16" x14ac:dyDescent="0.2">
      <c r="E174" s="3" t="s">
        <v>78</v>
      </c>
      <c r="F174" s="2">
        <f t="shared" si="30"/>
        <v>1.7916666666666707</v>
      </c>
      <c r="G174" t="str">
        <f t="shared" si="38"/>
        <v>19:00:00</v>
      </c>
      <c r="I174" t="str">
        <f t="shared" si="34"/>
        <v>06/04/1973@19:00:00</v>
      </c>
      <c r="J174" t="e">
        <f t="shared" si="45"/>
        <v>#N/A</v>
      </c>
      <c r="K174">
        <f t="shared" si="47"/>
        <v>10.83333333333335</v>
      </c>
      <c r="L174" s="7">
        <f t="shared" si="40"/>
        <v>2580</v>
      </c>
      <c r="M174">
        <f t="shared" si="46"/>
        <v>10.83333333333335</v>
      </c>
      <c r="N174">
        <f t="shared" si="36"/>
        <v>18720.000000000029</v>
      </c>
      <c r="O174">
        <f t="shared" si="37"/>
        <v>6.738595890592748E-7</v>
      </c>
      <c r="P174">
        <f t="shared" si="41"/>
        <v>4.5834431206109993</v>
      </c>
    </row>
    <row r="175" spans="5:16" x14ac:dyDescent="0.2">
      <c r="E175" s="3" t="s">
        <v>78</v>
      </c>
      <c r="F175" s="2">
        <f t="shared" si="30"/>
        <v>1.8020833333333375</v>
      </c>
      <c r="G175" t="str">
        <f t="shared" si="38"/>
        <v>19:15:00</v>
      </c>
      <c r="I175" t="str">
        <f t="shared" si="34"/>
        <v>06/04/1973@19:15:00</v>
      </c>
      <c r="J175" t="e">
        <f t="shared" si="45"/>
        <v>#N/A</v>
      </c>
      <c r="K175">
        <f t="shared" si="47"/>
        <v>10.791666666666684</v>
      </c>
      <c r="L175" s="7">
        <f t="shared" si="40"/>
        <v>2595</v>
      </c>
      <c r="M175">
        <f t="shared" si="46"/>
        <v>10.791666666666684</v>
      </c>
      <c r="N175">
        <f t="shared" si="36"/>
        <v>18648.000000000029</v>
      </c>
      <c r="O175">
        <f t="shared" si="37"/>
        <v>6.7126782140904681E-7</v>
      </c>
      <c r="P175">
        <f t="shared" si="41"/>
        <v>4.5840495942411525</v>
      </c>
    </row>
    <row r="176" spans="5:16" x14ac:dyDescent="0.2">
      <c r="E176" s="3" t="s">
        <v>78</v>
      </c>
      <c r="F176" s="2">
        <f t="shared" si="30"/>
        <v>1.8125000000000042</v>
      </c>
      <c r="G176" t="str">
        <f t="shared" si="38"/>
        <v>19:30:00</v>
      </c>
      <c r="I176" t="str">
        <f t="shared" si="34"/>
        <v>06/04/1973@19:30:00</v>
      </c>
      <c r="J176" t="e">
        <f t="shared" si="45"/>
        <v>#N/A</v>
      </c>
      <c r="K176">
        <f t="shared" si="47"/>
        <v>10.750000000000018</v>
      </c>
      <c r="L176" s="7">
        <f t="shared" si="40"/>
        <v>2610</v>
      </c>
      <c r="M176">
        <f t="shared" si="46"/>
        <v>10.750000000000018</v>
      </c>
      <c r="N176">
        <f t="shared" si="36"/>
        <v>18576.000000000029</v>
      </c>
      <c r="O176">
        <f t="shared" si="37"/>
        <v>6.6867605375881881E-7</v>
      </c>
      <c r="P176">
        <f t="shared" si="41"/>
        <v>4.5846537352804209</v>
      </c>
    </row>
    <row r="177" spans="5:16" x14ac:dyDescent="0.2">
      <c r="E177" s="3" t="s">
        <v>78</v>
      </c>
      <c r="F177" s="2">
        <f t="shared" si="30"/>
        <v>1.822916666666671</v>
      </c>
      <c r="G177" t="str">
        <f t="shared" si="38"/>
        <v>19:45:00</v>
      </c>
      <c r="I177" t="str">
        <f t="shared" si="34"/>
        <v>06/04/1973@19:45:00</v>
      </c>
      <c r="J177" t="e">
        <f t="shared" si="45"/>
        <v>#N/A</v>
      </c>
      <c r="K177">
        <f t="shared" si="47"/>
        <v>10.708333333333352</v>
      </c>
      <c r="L177" s="7">
        <f t="shared" si="40"/>
        <v>2625</v>
      </c>
      <c r="M177">
        <f t="shared" si="46"/>
        <v>10.708333333333352</v>
      </c>
      <c r="N177">
        <f t="shared" si="36"/>
        <v>18504.000000000033</v>
      </c>
      <c r="O177">
        <f t="shared" si="37"/>
        <v>6.6608428610859103E-7</v>
      </c>
      <c r="P177">
        <f t="shared" si="41"/>
        <v>4.5852555437288034</v>
      </c>
    </row>
    <row r="178" spans="5:16" x14ac:dyDescent="0.2">
      <c r="E178" s="3" t="s">
        <v>78</v>
      </c>
      <c r="F178" s="2">
        <f t="shared" si="30"/>
        <v>1.8333333333333377</v>
      </c>
      <c r="G178" t="str">
        <f t="shared" si="38"/>
        <v>20:00:00</v>
      </c>
      <c r="I178" t="str">
        <f t="shared" si="34"/>
        <v>06/04/1973@20:00:00</v>
      </c>
      <c r="J178" t="e">
        <f t="shared" si="45"/>
        <v>#N/A</v>
      </c>
      <c r="K178">
        <f t="shared" si="47"/>
        <v>10.666666666666686</v>
      </c>
      <c r="L178" s="7">
        <f t="shared" si="40"/>
        <v>2640</v>
      </c>
      <c r="M178">
        <f t="shared" si="46"/>
        <v>10.666666666666686</v>
      </c>
      <c r="N178">
        <f t="shared" si="36"/>
        <v>18432.000000000033</v>
      </c>
      <c r="O178">
        <f t="shared" si="37"/>
        <v>6.6349251845836303E-7</v>
      </c>
      <c r="P178">
        <f t="shared" si="41"/>
        <v>4.585855019586301</v>
      </c>
    </row>
    <row r="179" spans="5:16" x14ac:dyDescent="0.2">
      <c r="E179" s="3" t="s">
        <v>78</v>
      </c>
      <c r="F179" s="2">
        <f t="shared" si="30"/>
        <v>1.8437500000000044</v>
      </c>
      <c r="G179" t="str">
        <f t="shared" si="38"/>
        <v>20:15:00</v>
      </c>
      <c r="I179" t="str">
        <f t="shared" si="34"/>
        <v>06/04/1973@20:15:00</v>
      </c>
      <c r="J179" t="e">
        <f t="shared" si="45"/>
        <v>#N/A</v>
      </c>
      <c r="K179">
        <f t="shared" si="47"/>
        <v>10.62500000000002</v>
      </c>
      <c r="L179" s="7">
        <f t="shared" si="40"/>
        <v>2655</v>
      </c>
      <c r="M179">
        <f t="shared" si="46"/>
        <v>10.62500000000002</v>
      </c>
      <c r="N179">
        <f t="shared" si="36"/>
        <v>18360.000000000033</v>
      </c>
      <c r="O179">
        <f t="shared" si="37"/>
        <v>6.6090075080813504E-7</v>
      </c>
      <c r="P179">
        <f t="shared" si="41"/>
        <v>4.5864521628529138</v>
      </c>
    </row>
    <row r="180" spans="5:16" x14ac:dyDescent="0.2">
      <c r="E180" s="3" t="s">
        <v>78</v>
      </c>
      <c r="F180" s="2">
        <f t="shared" si="30"/>
        <v>1.8541666666666712</v>
      </c>
      <c r="G180" t="str">
        <f t="shared" si="38"/>
        <v>20:30:00</v>
      </c>
      <c r="I180" t="str">
        <f t="shared" si="34"/>
        <v>06/04/1973@20:30:00</v>
      </c>
      <c r="J180" t="e">
        <f t="shared" si="45"/>
        <v>#N/A</v>
      </c>
      <c r="K180">
        <f t="shared" si="47"/>
        <v>10.583333333333353</v>
      </c>
      <c r="L180" s="7">
        <f t="shared" si="40"/>
        <v>2670</v>
      </c>
      <c r="M180">
        <f t="shared" si="46"/>
        <v>10.583333333333353</v>
      </c>
      <c r="N180">
        <f t="shared" si="36"/>
        <v>18288.000000000036</v>
      </c>
      <c r="O180">
        <f t="shared" si="37"/>
        <v>6.5830898315790726E-7</v>
      </c>
      <c r="P180">
        <f t="shared" si="41"/>
        <v>4.5870469735286408</v>
      </c>
    </row>
    <row r="181" spans="5:16" x14ac:dyDescent="0.2">
      <c r="E181" s="3" t="s">
        <v>78</v>
      </c>
      <c r="F181" s="2">
        <f t="shared" si="30"/>
        <v>1.8645833333333379</v>
      </c>
      <c r="G181" t="str">
        <f t="shared" si="38"/>
        <v>20:45:00</v>
      </c>
      <c r="I181" t="str">
        <f t="shared" si="34"/>
        <v>06/04/1973@20:45:00</v>
      </c>
      <c r="J181" t="e">
        <f t="shared" si="45"/>
        <v>#N/A</v>
      </c>
      <c r="K181">
        <f t="shared" si="47"/>
        <v>10.541666666666687</v>
      </c>
      <c r="L181" s="7">
        <f t="shared" si="40"/>
        <v>2685</v>
      </c>
      <c r="M181">
        <f t="shared" si="46"/>
        <v>10.541666666666687</v>
      </c>
      <c r="N181">
        <f t="shared" si="36"/>
        <v>18216.000000000036</v>
      </c>
      <c r="O181">
        <f t="shared" si="37"/>
        <v>6.5571721550767926E-7</v>
      </c>
      <c r="P181">
        <f t="shared" si="41"/>
        <v>4.5876394516134829</v>
      </c>
    </row>
    <row r="182" spans="5:16" x14ac:dyDescent="0.2">
      <c r="E182" s="3" t="s">
        <v>78</v>
      </c>
      <c r="F182" s="2">
        <f t="shared" ref="F182:F194" si="48">F181+$D$2</f>
        <v>1.8750000000000047</v>
      </c>
      <c r="G182" t="str">
        <f t="shared" si="38"/>
        <v>21:00:00</v>
      </c>
      <c r="I182" t="str">
        <f t="shared" si="34"/>
        <v>06/04/1973@21:00:00</v>
      </c>
      <c r="J182" t="e">
        <f t="shared" si="45"/>
        <v>#N/A</v>
      </c>
      <c r="K182">
        <f t="shared" si="47"/>
        <v>10.500000000000021</v>
      </c>
      <c r="L182" s="7">
        <f t="shared" si="40"/>
        <v>2700</v>
      </c>
      <c r="M182">
        <f t="shared" si="46"/>
        <v>10.500000000000021</v>
      </c>
      <c r="N182">
        <f t="shared" si="36"/>
        <v>18144.000000000036</v>
      </c>
      <c r="O182">
        <f t="shared" si="37"/>
        <v>6.5312544785745127E-7</v>
      </c>
      <c r="P182">
        <f t="shared" si="41"/>
        <v>4.58822959710744</v>
      </c>
    </row>
    <row r="183" spans="5:16" x14ac:dyDescent="0.2">
      <c r="E183" s="3" t="s">
        <v>78</v>
      </c>
      <c r="F183" s="2">
        <f t="shared" si="48"/>
        <v>1.8854166666666714</v>
      </c>
      <c r="G183" t="str">
        <f t="shared" si="38"/>
        <v>21:15:00</v>
      </c>
      <c r="I183" t="str">
        <f t="shared" si="34"/>
        <v>06/04/1973@21:15:00</v>
      </c>
      <c r="J183" t="e">
        <f t="shared" si="45"/>
        <v>#N/A</v>
      </c>
      <c r="K183">
        <f t="shared" si="47"/>
        <v>10.458333333333355</v>
      </c>
      <c r="L183" s="7">
        <f t="shared" si="40"/>
        <v>2715</v>
      </c>
      <c r="M183">
        <f t="shared" si="46"/>
        <v>10.458333333333355</v>
      </c>
      <c r="N183">
        <f t="shared" si="36"/>
        <v>18072.000000000036</v>
      </c>
      <c r="O183">
        <f t="shared" si="37"/>
        <v>6.5053368020722327E-7</v>
      </c>
      <c r="P183">
        <f t="shared" si="41"/>
        <v>4.5888174100105115</v>
      </c>
    </row>
    <row r="184" spans="5:16" x14ac:dyDescent="0.2">
      <c r="E184" s="3" t="s">
        <v>78</v>
      </c>
      <c r="F184" s="2">
        <f t="shared" si="48"/>
        <v>1.8958333333333381</v>
      </c>
      <c r="G184" t="str">
        <f t="shared" si="38"/>
        <v>21:30:00</v>
      </c>
      <c r="I184" t="str">
        <f t="shared" si="34"/>
        <v>06/04/1973@21:30:00</v>
      </c>
      <c r="J184" t="e">
        <f t="shared" si="45"/>
        <v>#N/A</v>
      </c>
      <c r="K184">
        <f t="shared" si="47"/>
        <v>10.416666666666689</v>
      </c>
      <c r="L184" s="7">
        <f t="shared" si="40"/>
        <v>2730</v>
      </c>
      <c r="M184">
        <f t="shared" si="46"/>
        <v>10.416666666666689</v>
      </c>
      <c r="N184">
        <f t="shared" si="36"/>
        <v>18000.00000000004</v>
      </c>
      <c r="O184">
        <f t="shared" si="37"/>
        <v>6.4794191255699549E-7</v>
      </c>
      <c r="P184">
        <f t="shared" si="41"/>
        <v>4.589402890322698</v>
      </c>
    </row>
    <row r="185" spans="5:16" x14ac:dyDescent="0.2">
      <c r="E185" s="3" t="s">
        <v>78</v>
      </c>
      <c r="F185" s="2">
        <f t="shared" si="48"/>
        <v>1.9062500000000049</v>
      </c>
      <c r="G185" t="str">
        <f t="shared" si="38"/>
        <v>21:45:00</v>
      </c>
      <c r="I185" t="str">
        <f t="shared" si="34"/>
        <v>06/04/1973@21:45:00</v>
      </c>
      <c r="J185" t="e">
        <f t="shared" si="45"/>
        <v>#N/A</v>
      </c>
      <c r="K185">
        <f t="shared" si="47"/>
        <v>10.375000000000023</v>
      </c>
      <c r="L185" s="7">
        <f t="shared" si="40"/>
        <v>2745</v>
      </c>
      <c r="M185">
        <f t="shared" si="46"/>
        <v>10.375000000000023</v>
      </c>
      <c r="N185">
        <f t="shared" si="36"/>
        <v>17928.00000000004</v>
      </c>
      <c r="O185">
        <f t="shared" si="37"/>
        <v>6.453501449067675E-7</v>
      </c>
      <c r="P185">
        <f t="shared" si="41"/>
        <v>4.5899860380439996</v>
      </c>
    </row>
    <row r="186" spans="5:16" x14ac:dyDescent="0.2">
      <c r="E186" s="3" t="s">
        <v>78</v>
      </c>
      <c r="F186" s="2">
        <f t="shared" si="48"/>
        <v>1.9166666666666716</v>
      </c>
      <c r="G186" t="str">
        <f t="shared" si="38"/>
        <v>22:00:00</v>
      </c>
      <c r="I186" t="str">
        <f t="shared" si="34"/>
        <v>06/04/1973@22:00:00</v>
      </c>
      <c r="J186" t="e">
        <f t="shared" si="45"/>
        <v>#N/A</v>
      </c>
      <c r="K186">
        <f t="shared" si="47"/>
        <v>10.333333333333357</v>
      </c>
      <c r="L186" s="7">
        <f t="shared" si="40"/>
        <v>2760</v>
      </c>
      <c r="M186">
        <f t="shared" si="46"/>
        <v>10.333333333333357</v>
      </c>
      <c r="N186">
        <f t="shared" si="36"/>
        <v>17856.00000000004</v>
      </c>
      <c r="O186">
        <f t="shared" si="37"/>
        <v>6.427583772565395E-7</v>
      </c>
      <c r="P186">
        <f t="shared" si="41"/>
        <v>4.5905668531744155</v>
      </c>
    </row>
    <row r="187" spans="5:16" x14ac:dyDescent="0.2">
      <c r="E187" s="3" t="s">
        <v>78</v>
      </c>
      <c r="F187" s="2">
        <f t="shared" si="48"/>
        <v>1.9270833333333384</v>
      </c>
      <c r="G187" t="str">
        <f t="shared" si="38"/>
        <v>22:15:00</v>
      </c>
      <c r="I187" t="str">
        <f t="shared" si="34"/>
        <v>06/04/1973@22:15:00</v>
      </c>
      <c r="J187" t="e">
        <f t="shared" si="45"/>
        <v>#N/A</v>
      </c>
      <c r="K187">
        <f t="shared" si="47"/>
        <v>10.291666666666691</v>
      </c>
      <c r="L187" s="7">
        <f t="shared" si="40"/>
        <v>2775</v>
      </c>
      <c r="M187">
        <f t="shared" si="46"/>
        <v>10.291666666666691</v>
      </c>
      <c r="N187">
        <f t="shared" si="36"/>
        <v>17784.000000000044</v>
      </c>
      <c r="O187">
        <f t="shared" si="37"/>
        <v>6.4016660960631161E-7</v>
      </c>
      <c r="P187">
        <f t="shared" si="41"/>
        <v>4.5911453357139465</v>
      </c>
    </row>
    <row r="188" spans="5:16" x14ac:dyDescent="0.2">
      <c r="E188" s="3" t="s">
        <v>78</v>
      </c>
      <c r="F188" s="2">
        <f t="shared" si="48"/>
        <v>1.9375000000000051</v>
      </c>
      <c r="G188" t="str">
        <f t="shared" si="38"/>
        <v>22:30:00</v>
      </c>
      <c r="I188" t="str">
        <f t="shared" si="34"/>
        <v>06/04/1973@22:30:00</v>
      </c>
      <c r="J188" t="e">
        <f t="shared" si="45"/>
        <v>#N/A</v>
      </c>
      <c r="K188">
        <f t="shared" si="47"/>
        <v>10.250000000000025</v>
      </c>
      <c r="L188" s="7">
        <f t="shared" si="40"/>
        <v>2790</v>
      </c>
      <c r="M188">
        <f t="shared" si="46"/>
        <v>10.250000000000025</v>
      </c>
      <c r="N188">
        <f t="shared" si="36"/>
        <v>17712.000000000044</v>
      </c>
      <c r="O188">
        <f t="shared" si="37"/>
        <v>6.3757484195608372E-7</v>
      </c>
      <c r="P188">
        <f t="shared" si="41"/>
        <v>4.5917214856625925</v>
      </c>
    </row>
    <row r="189" spans="5:16" x14ac:dyDescent="0.2">
      <c r="E189" s="3" t="s">
        <v>78</v>
      </c>
      <c r="F189" s="2">
        <f t="shared" si="48"/>
        <v>1.9479166666666718</v>
      </c>
      <c r="G189" t="str">
        <f t="shared" si="38"/>
        <v>22:45:00</v>
      </c>
      <c r="I189" t="str">
        <f t="shared" si="34"/>
        <v>06/04/1973@22:45:00</v>
      </c>
      <c r="J189" t="e">
        <f t="shared" si="45"/>
        <v>#N/A</v>
      </c>
      <c r="K189">
        <f t="shared" si="47"/>
        <v>10.208333333333359</v>
      </c>
      <c r="L189" s="7">
        <f t="shared" si="40"/>
        <v>2805</v>
      </c>
      <c r="M189">
        <f t="shared" si="46"/>
        <v>10.208333333333359</v>
      </c>
      <c r="N189">
        <f t="shared" si="36"/>
        <v>17640.000000000044</v>
      </c>
      <c r="O189">
        <f t="shared" si="37"/>
        <v>6.3498307430585573E-7</v>
      </c>
      <c r="P189">
        <f t="shared" si="41"/>
        <v>4.5922953030203528</v>
      </c>
    </row>
    <row r="190" spans="5:16" x14ac:dyDescent="0.2">
      <c r="E190" s="3" t="s">
        <v>78</v>
      </c>
      <c r="F190" s="2">
        <f t="shared" si="48"/>
        <v>1.9583333333333386</v>
      </c>
      <c r="G190" t="str">
        <f t="shared" si="38"/>
        <v>23:00:00</v>
      </c>
      <c r="I190" t="str">
        <f t="shared" si="34"/>
        <v>06/04/1973@23:00:00</v>
      </c>
      <c r="J190" t="e">
        <f t="shared" si="45"/>
        <v>#N/A</v>
      </c>
      <c r="K190">
        <f t="shared" si="47"/>
        <v>10.166666666666693</v>
      </c>
      <c r="L190" s="7">
        <f t="shared" si="40"/>
        <v>2820</v>
      </c>
      <c r="M190">
        <f t="shared" si="46"/>
        <v>10.166666666666693</v>
      </c>
      <c r="N190">
        <f t="shared" si="36"/>
        <v>17568.000000000044</v>
      </c>
      <c r="O190">
        <f t="shared" si="37"/>
        <v>6.3239130665562773E-7</v>
      </c>
      <c r="P190">
        <f t="shared" si="41"/>
        <v>4.5928667877872282</v>
      </c>
    </row>
    <row r="191" spans="5:16" x14ac:dyDescent="0.2">
      <c r="E191" s="3" t="s">
        <v>78</v>
      </c>
      <c r="F191" s="2">
        <f t="shared" si="48"/>
        <v>1.9687500000000053</v>
      </c>
      <c r="G191" t="str">
        <f t="shared" si="38"/>
        <v>23:15:00</v>
      </c>
      <c r="I191" t="str">
        <f t="shared" si="34"/>
        <v>06/04/1973@23:15:00</v>
      </c>
      <c r="J191" t="e">
        <f t="shared" si="45"/>
        <v>#N/A</v>
      </c>
      <c r="K191">
        <f t="shared" si="47"/>
        <v>10.125000000000027</v>
      </c>
      <c r="L191" s="7">
        <f t="shared" si="40"/>
        <v>2835</v>
      </c>
      <c r="M191">
        <f t="shared" si="46"/>
        <v>10.125000000000027</v>
      </c>
      <c r="N191">
        <f t="shared" si="36"/>
        <v>17496.000000000047</v>
      </c>
      <c r="O191">
        <f t="shared" si="37"/>
        <v>6.2979953900539985E-7</v>
      </c>
      <c r="P191">
        <f t="shared" si="41"/>
        <v>4.5934359399632179</v>
      </c>
    </row>
    <row r="192" spans="5:16" x14ac:dyDescent="0.2">
      <c r="E192" s="3" t="s">
        <v>78</v>
      </c>
      <c r="F192" s="2">
        <f t="shared" si="48"/>
        <v>1.9791666666666721</v>
      </c>
      <c r="G192" t="str">
        <f t="shared" si="38"/>
        <v>23:30:00</v>
      </c>
      <c r="I192" t="str">
        <f t="shared" si="34"/>
        <v>06/04/1973@23:30:00</v>
      </c>
      <c r="J192" t="e">
        <f t="shared" si="45"/>
        <v>#N/A</v>
      </c>
      <c r="K192">
        <f t="shared" si="47"/>
        <v>10.083333333333361</v>
      </c>
      <c r="L192" s="7">
        <f t="shared" si="40"/>
        <v>2850</v>
      </c>
      <c r="M192">
        <f t="shared" si="46"/>
        <v>10.083333333333361</v>
      </c>
      <c r="N192">
        <f t="shared" si="36"/>
        <v>17424.000000000047</v>
      </c>
      <c r="O192">
        <f t="shared" si="37"/>
        <v>6.2720777135517185E-7</v>
      </c>
      <c r="P192">
        <f t="shared" si="41"/>
        <v>4.5940027595483226</v>
      </c>
    </row>
    <row r="193" spans="5:16" x14ac:dyDescent="0.2">
      <c r="E193" s="3" t="s">
        <v>78</v>
      </c>
      <c r="F193" s="2">
        <f t="shared" si="48"/>
        <v>1.9895833333333388</v>
      </c>
      <c r="G193" t="str">
        <f t="shared" si="38"/>
        <v>23:45:00</v>
      </c>
      <c r="I193" t="str">
        <f t="shared" si="34"/>
        <v>06/04/1973@23:45:00</v>
      </c>
      <c r="J193" t="e">
        <f t="shared" si="45"/>
        <v>#N/A</v>
      </c>
      <c r="K193">
        <f t="shared" si="47"/>
        <v>10.041666666666694</v>
      </c>
      <c r="L193" s="7">
        <f t="shared" si="40"/>
        <v>2865</v>
      </c>
      <c r="M193">
        <f t="shared" si="46"/>
        <v>10.041666666666694</v>
      </c>
      <c r="N193">
        <f t="shared" si="36"/>
        <v>17352.000000000047</v>
      </c>
      <c r="O193">
        <f t="shared" si="37"/>
        <v>6.2461600370494396E-7</v>
      </c>
      <c r="P193">
        <f t="shared" si="41"/>
        <v>4.5945672465425424</v>
      </c>
    </row>
    <row r="194" spans="5:16" x14ac:dyDescent="0.2">
      <c r="E194" s="3" t="s">
        <v>79</v>
      </c>
      <c r="F194" s="2">
        <f t="shared" si="48"/>
        <v>2.0000000000000053</v>
      </c>
      <c r="G194" t="str">
        <f t="shared" si="38"/>
        <v>00:00:00</v>
      </c>
      <c r="I194" t="str">
        <f t="shared" si="34"/>
        <v>06/05/1973@00:00:00</v>
      </c>
      <c r="J194">
        <f t="shared" si="45"/>
        <v>10</v>
      </c>
      <c r="L194" s="7">
        <f t="shared" si="40"/>
        <v>2880</v>
      </c>
      <c r="M194">
        <f t="shared" si="42"/>
        <v>10</v>
      </c>
      <c r="N194">
        <f t="shared" si="36"/>
        <v>17280</v>
      </c>
      <c r="O194">
        <f t="shared" si="37"/>
        <v>6.2202423605471427E-7</v>
      </c>
      <c r="P194">
        <f t="shared" si="41"/>
        <v>4.5951294009458765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AshCreek@HighlandRoad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Cleveland, Theodore</cp:lastModifiedBy>
  <dcterms:created xsi:type="dcterms:W3CDTF">2015-09-08T13:25:08Z</dcterms:created>
  <dcterms:modified xsi:type="dcterms:W3CDTF">2024-09-27T21:12:39Z</dcterms:modified>
</cp:coreProperties>
</file>