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960" yWindow="740" windowWidth="25600" windowHeight="18380" tabRatio="500" activeTab="1"/>
  </bookViews>
  <sheets>
    <sheet name="SheetPM" sheetId="2" r:id="rId1"/>
    <sheet name="Sheet1AM" sheetId="1" r:id="rId2"/>
  </sheets>
  <definedNames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Sheet1AM!$C$37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0" i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10" i="2"/>
  <c r="C37" i="1"/>
  <c r="C29" i="2"/>
  <c r="D29" i="2"/>
  <c r="D31" i="2"/>
  <c r="D32" i="2"/>
  <c r="D33" i="2"/>
  <c r="D37" i="2"/>
  <c r="D36" i="2"/>
  <c r="C38" i="1"/>
  <c r="C29" i="1"/>
  <c r="C30" i="1"/>
  <c r="C32" i="1"/>
  <c r="C33" i="1"/>
  <c r="C34" i="1"/>
</calcChain>
</file>

<file path=xl/sharedStrings.xml><?xml version="1.0" encoding="utf-8"?>
<sst xmlns="http://schemas.openxmlformats.org/spreadsheetml/2006/main" count="17" uniqueCount="12">
  <si>
    <t>ACC-RAIN-INCHES</t>
  </si>
  <si>
    <t>OBSERVED-FLOW-CFS</t>
  </si>
  <si>
    <t>TIME-HOURS</t>
  </si>
  <si>
    <t>S</t>
  </si>
  <si>
    <t>CN</t>
  </si>
  <si>
    <t>SumCMS</t>
  </si>
  <si>
    <t>Volume(CF)</t>
  </si>
  <si>
    <t>Area (mi2)</t>
  </si>
  <si>
    <t>Area (ft^2)</t>
  </si>
  <si>
    <t>Depth (ft)</t>
  </si>
  <si>
    <t>Depth (in)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</si>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</sst>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2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5" zoomScale="125" zoomScaleNormal="125" zoomScalePageLayoutView="125" workbookViewId="0">
      <selection activeCell="D10" sqref="D10"/>
    </sheetView>
  </sheetViews>
  <sheetFormatPr baseColWidth="10" defaultRowHeight="15" x14ac:dyDescent="0"/>
  <sheetData>
    <row r="1" spans="1:4" ht="114">
      <c r="A1" s="2" t="s">
        <v>2</v>
      </c>
      <c r="B1" s="2" t="s">
        <v>0</v>
      </c>
      <c r="C1" s="2" t="s">
        <v>1</v>
      </c>
    </row>
    <row r="2" spans="1:4">
      <c r="A2">
        <v>0</v>
      </c>
      <c r="B2" s="1">
        <v>0</v>
      </c>
      <c r="C2">
        <v>0</v>
      </c>
    </row>
    <row r="3" spans="1:4">
      <c r="A3">
        <v>1</v>
      </c>
      <c r="B3" s="1">
        <v>0</v>
      </c>
      <c r="C3">
        <v>0</v>
      </c>
    </row>
    <row r="4" spans="1:4">
      <c r="A4">
        <v>2</v>
      </c>
      <c r="B4" s="1">
        <v>0</v>
      </c>
      <c r="C4">
        <v>0</v>
      </c>
    </row>
    <row r="5" spans="1:4">
      <c r="A5">
        <v>3</v>
      </c>
      <c r="B5" s="1">
        <v>0</v>
      </c>
      <c r="C5">
        <v>0</v>
      </c>
    </row>
    <row r="6" spans="1:4">
      <c r="A6">
        <v>4</v>
      </c>
      <c r="B6" s="1">
        <v>0</v>
      </c>
      <c r="C6">
        <v>0</v>
      </c>
    </row>
    <row r="7" spans="1:4">
      <c r="A7">
        <v>5</v>
      </c>
      <c r="B7" s="1">
        <v>0</v>
      </c>
      <c r="C7">
        <v>0</v>
      </c>
    </row>
    <row r="8" spans="1:4">
      <c r="A8">
        <v>6</v>
      </c>
      <c r="B8" s="1">
        <v>0</v>
      </c>
      <c r="C8">
        <v>0</v>
      </c>
    </row>
    <row r="9" spans="1:4">
      <c r="A9">
        <v>7</v>
      </c>
      <c r="B9" s="1">
        <v>0</v>
      </c>
      <c r="C9">
        <v>0</v>
      </c>
    </row>
    <row r="10" spans="1:4">
      <c r="A10">
        <v>8</v>
      </c>
      <c r="B10" s="1">
        <v>9.1176499999999994E-2</v>
      </c>
      <c r="C10">
        <v>1.4246634864000001</v>
      </c>
      <c r="D10">
        <f>3600*C10</f>
        <v>5128.7885510400001</v>
      </c>
    </row>
    <row r="11" spans="1:4">
      <c r="A11">
        <v>9</v>
      </c>
      <c r="B11" s="1">
        <v>9.5882400000000007E-2</v>
      </c>
      <c r="C11">
        <v>0.31660085600000004</v>
      </c>
      <c r="D11">
        <f t="shared" ref="D11:D26" si="0">3600*C11</f>
        <v>1139.7630816000001</v>
      </c>
    </row>
    <row r="12" spans="1:4">
      <c r="A12">
        <v>10</v>
      </c>
      <c r="B12" s="1">
        <v>0.100588</v>
      </c>
      <c r="C12">
        <v>0.3165874008000002</v>
      </c>
      <c r="D12">
        <f t="shared" si="0"/>
        <v>1139.7146428800006</v>
      </c>
    </row>
    <row r="13" spans="1:4">
      <c r="A13">
        <v>11</v>
      </c>
      <c r="B13" s="1">
        <v>0.105294</v>
      </c>
      <c r="C13">
        <v>0.31660085599999976</v>
      </c>
      <c r="D13">
        <f t="shared" si="0"/>
        <v>1139.7630815999992</v>
      </c>
    </row>
    <row r="14" spans="1:4">
      <c r="A14">
        <v>12</v>
      </c>
      <c r="B14" s="1">
        <v>0.11</v>
      </c>
      <c r="C14">
        <v>0.3165874008000002</v>
      </c>
      <c r="D14">
        <f t="shared" si="0"/>
        <v>1139.7146428800006</v>
      </c>
    </row>
    <row r="15" spans="1:4">
      <c r="A15">
        <v>13</v>
      </c>
      <c r="B15" s="1">
        <v>0.11</v>
      </c>
      <c r="C15">
        <v>0.40365600000000035</v>
      </c>
      <c r="D15">
        <f t="shared" si="0"/>
        <v>1453.1616000000013</v>
      </c>
    </row>
    <row r="16" spans="1:4">
      <c r="A16">
        <v>14</v>
      </c>
      <c r="B16" s="1">
        <v>0.14000000000000001</v>
      </c>
      <c r="C16">
        <v>0.40365599999999985</v>
      </c>
      <c r="D16">
        <f t="shared" si="0"/>
        <v>1453.1615999999995</v>
      </c>
    </row>
    <row r="17" spans="1:4">
      <c r="A17">
        <v>15</v>
      </c>
      <c r="B17" s="1">
        <v>0.74</v>
      </c>
      <c r="C17">
        <v>25.161224000000001</v>
      </c>
      <c r="D17">
        <f t="shared" si="0"/>
        <v>90580.406400000007</v>
      </c>
    </row>
    <row r="18" spans="1:4">
      <c r="A18">
        <v>16</v>
      </c>
      <c r="B18" s="1">
        <v>2.74</v>
      </c>
      <c r="C18">
        <v>600.23647200000005</v>
      </c>
      <c r="D18">
        <f t="shared" si="0"/>
        <v>2160851.2992000002</v>
      </c>
    </row>
    <row r="19" spans="1:4">
      <c r="A19">
        <v>17</v>
      </c>
      <c r="B19" s="1">
        <v>2.93</v>
      </c>
      <c r="C19">
        <v>825.20741600000019</v>
      </c>
      <c r="D19">
        <f t="shared" si="0"/>
        <v>2970746.6976000005</v>
      </c>
    </row>
    <row r="20" spans="1:4">
      <c r="A20">
        <v>18</v>
      </c>
      <c r="B20" s="1">
        <v>3.02</v>
      </c>
      <c r="C20">
        <v>157.42584000000005</v>
      </c>
      <c r="D20">
        <f t="shared" si="0"/>
        <v>566733.02400000021</v>
      </c>
    </row>
    <row r="21" spans="1:4">
      <c r="A21">
        <v>19</v>
      </c>
      <c r="B21" s="1">
        <v>3.02</v>
      </c>
      <c r="C21">
        <v>96.608336000000122</v>
      </c>
      <c r="D21">
        <f t="shared" si="0"/>
        <v>347790.00960000046</v>
      </c>
    </row>
    <row r="22" spans="1:4">
      <c r="A22">
        <v>20</v>
      </c>
      <c r="B22" s="1">
        <v>3.02</v>
      </c>
      <c r="C22">
        <v>28.121367999999784</v>
      </c>
      <c r="D22">
        <f t="shared" si="0"/>
        <v>101236.92479999922</v>
      </c>
    </row>
    <row r="23" spans="1:4">
      <c r="A23">
        <v>21</v>
      </c>
      <c r="B23" s="1">
        <v>3.08</v>
      </c>
      <c r="C23">
        <v>36.867248000000188</v>
      </c>
      <c r="D23">
        <f t="shared" si="0"/>
        <v>132722.09280000068</v>
      </c>
    </row>
    <row r="24" spans="1:4">
      <c r="A24">
        <v>22</v>
      </c>
      <c r="B24" s="1">
        <v>3.2</v>
      </c>
      <c r="C24">
        <v>20.048247999999827</v>
      </c>
      <c r="D24">
        <f t="shared" si="0"/>
        <v>72173.692799999379</v>
      </c>
    </row>
    <row r="25" spans="1:4">
      <c r="A25">
        <v>23</v>
      </c>
      <c r="B25" s="1">
        <v>3.2589999999999999</v>
      </c>
      <c r="C25">
        <v>7.1447111999998905</v>
      </c>
      <c r="D25">
        <f t="shared" si="0"/>
        <v>25720.960319999605</v>
      </c>
    </row>
    <row r="26" spans="1:4">
      <c r="A26">
        <v>24</v>
      </c>
      <c r="B26" s="1">
        <v>3.2589999999999999</v>
      </c>
      <c r="C26">
        <v>0</v>
      </c>
      <c r="D26">
        <f t="shared" si="0"/>
        <v>0</v>
      </c>
    </row>
    <row r="29" spans="1:4">
      <c r="C29">
        <f>SUM(C2:C26)</f>
        <v>1800.3192152000001</v>
      </c>
      <c r="D29">
        <f>C29*3600</f>
        <v>6481149.1747200005</v>
      </c>
    </row>
    <row r="31" spans="1:4">
      <c r="C31">
        <v>2.8719999999999999</v>
      </c>
      <c r="D31">
        <f>C31*640*43560</f>
        <v>80066764.799999997</v>
      </c>
    </row>
    <row r="32" spans="1:4">
      <c r="D32">
        <f>D29/D31</f>
        <v>8.0946809714484688E-2</v>
      </c>
    </row>
    <row r="33" spans="3:5">
      <c r="D33">
        <f>D32*12</f>
        <v>0.9713617165738162</v>
      </c>
    </row>
    <row r="35" spans="3:5">
      <c r="C35" t="s">
        <v>3</v>
      </c>
      <c r="D35">
        <v>3.9</v>
      </c>
      <c r="E35">
        <v>3.8709893425302448</v>
      </c>
    </row>
    <row r="36" spans="3:5">
      <c r="C36">
        <v>9.7000000000000003E-2</v>
      </c>
      <c r="D36">
        <f>((3.259-0.2*D35)^2)/(3.259+0.8*D35)</f>
        <v>0.96338626744003786</v>
      </c>
    </row>
    <row r="37" spans="3:5">
      <c r="C37" t="s">
        <v>4</v>
      </c>
      <c r="D37">
        <f>1000/(D35+10)</f>
        <v>71.942446043165461</v>
      </c>
    </row>
  </sheetData>
  <printOptions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="125" zoomScaleNormal="125" zoomScalePageLayoutView="125" workbookViewId="0">
      <selection activeCell="C2" sqref="C2:C26"/>
    </sheetView>
  </sheetViews>
  <sheetFormatPr baseColWidth="10" defaultRowHeight="15" x14ac:dyDescent="0"/>
  <sheetData>
    <row r="1" spans="1:4" ht="114">
      <c r="A1" s="2" t="s">
        <v>2</v>
      </c>
      <c r="B1" s="2" t="s">
        <v>0</v>
      </c>
      <c r="C1" s="3" t="s">
        <v>1</v>
      </c>
    </row>
    <row r="2" spans="1:4">
      <c r="A2">
        <v>0</v>
      </c>
      <c r="B2" s="1">
        <v>0</v>
      </c>
      <c r="C2" s="4">
        <v>0</v>
      </c>
    </row>
    <row r="3" spans="1:4">
      <c r="A3">
        <v>1</v>
      </c>
      <c r="B3" s="1">
        <v>0</v>
      </c>
      <c r="C3" s="4">
        <v>0</v>
      </c>
    </row>
    <row r="4" spans="1:4">
      <c r="A4">
        <v>2</v>
      </c>
      <c r="B4" s="1">
        <v>0</v>
      </c>
      <c r="C4" s="4">
        <v>0</v>
      </c>
    </row>
    <row r="5" spans="1:4">
      <c r="A5">
        <v>3</v>
      </c>
      <c r="B5" s="1">
        <v>0</v>
      </c>
      <c r="C5" s="4">
        <v>0</v>
      </c>
    </row>
    <row r="6" spans="1:4">
      <c r="A6">
        <v>4</v>
      </c>
      <c r="B6" s="1">
        <v>0</v>
      </c>
      <c r="C6" s="4">
        <v>0</v>
      </c>
    </row>
    <row r="7" spans="1:4">
      <c r="A7">
        <v>5</v>
      </c>
      <c r="B7" s="1">
        <v>0</v>
      </c>
      <c r="C7" s="4">
        <v>0</v>
      </c>
    </row>
    <row r="8" spans="1:4">
      <c r="A8">
        <v>6</v>
      </c>
      <c r="B8" s="1">
        <v>0</v>
      </c>
      <c r="C8" s="4">
        <v>0</v>
      </c>
    </row>
    <row r="9" spans="1:4">
      <c r="A9">
        <v>7</v>
      </c>
      <c r="B9" s="1">
        <v>0</v>
      </c>
      <c r="C9" s="4">
        <v>0</v>
      </c>
    </row>
    <row r="10" spans="1:4">
      <c r="A10">
        <v>8</v>
      </c>
      <c r="B10" s="1">
        <v>0.10117649999999999</v>
      </c>
      <c r="C10" s="4">
        <v>1.396170216672</v>
      </c>
      <c r="D10">
        <f>3600*C10</f>
        <v>5026.2127800192002</v>
      </c>
    </row>
    <row r="11" spans="1:4">
      <c r="A11">
        <v>9</v>
      </c>
      <c r="B11" s="1">
        <v>0.1058824</v>
      </c>
      <c r="C11" s="4">
        <v>0.31026883888000001</v>
      </c>
      <c r="D11">
        <f t="shared" ref="D11:D25" si="0">3600*C11</f>
        <v>1116.967819968</v>
      </c>
    </row>
    <row r="12" spans="1:4">
      <c r="A12">
        <v>10</v>
      </c>
      <c r="B12" s="1">
        <v>0.11058799999999999</v>
      </c>
      <c r="C12" s="4">
        <v>0.31025565278400019</v>
      </c>
      <c r="D12">
        <f t="shared" si="0"/>
        <v>1116.9203500224007</v>
      </c>
    </row>
    <row r="13" spans="1:4">
      <c r="A13">
        <v>11</v>
      </c>
      <c r="B13" s="1">
        <v>0.11529399999999999</v>
      </c>
      <c r="C13" s="4">
        <v>0.31026883887999979</v>
      </c>
      <c r="D13">
        <f t="shared" si="0"/>
        <v>1116.9678199679993</v>
      </c>
    </row>
    <row r="14" spans="1:4">
      <c r="A14">
        <v>12</v>
      </c>
      <c r="B14" s="1">
        <v>0.12</v>
      </c>
      <c r="C14" s="4">
        <v>0.31025565278400019</v>
      </c>
      <c r="D14">
        <f t="shared" si="0"/>
        <v>1116.9203500224007</v>
      </c>
    </row>
    <row r="15" spans="1:4">
      <c r="A15">
        <v>13</v>
      </c>
      <c r="B15" s="1">
        <v>0.12</v>
      </c>
      <c r="C15" s="4">
        <v>0.39558288000000036</v>
      </c>
      <c r="D15">
        <f t="shared" si="0"/>
        <v>1424.0983680000013</v>
      </c>
    </row>
    <row r="16" spans="1:4">
      <c r="A16">
        <v>14</v>
      </c>
      <c r="B16" s="1">
        <v>0.15000000000000002</v>
      </c>
      <c r="C16" s="4">
        <v>0.39558287999999986</v>
      </c>
      <c r="D16">
        <f t="shared" si="0"/>
        <v>1424.0983679999995</v>
      </c>
    </row>
    <row r="17" spans="1:4">
      <c r="A17">
        <v>15</v>
      </c>
      <c r="B17" s="1">
        <v>0.75</v>
      </c>
      <c r="C17" s="4">
        <v>24.657999520000001</v>
      </c>
      <c r="D17">
        <f t="shared" si="0"/>
        <v>88768.798272</v>
      </c>
    </row>
    <row r="18" spans="1:4">
      <c r="A18">
        <v>16</v>
      </c>
      <c r="B18" s="1">
        <v>2.75</v>
      </c>
      <c r="C18" s="4">
        <v>588.23174256000004</v>
      </c>
      <c r="D18">
        <f t="shared" si="0"/>
        <v>2117634.2732160003</v>
      </c>
    </row>
    <row r="19" spans="1:4">
      <c r="A19">
        <v>17</v>
      </c>
      <c r="B19" s="1">
        <v>2.94</v>
      </c>
      <c r="C19" s="4">
        <v>808.70326768000018</v>
      </c>
      <c r="D19">
        <f t="shared" si="0"/>
        <v>2911331.7636480005</v>
      </c>
    </row>
    <row r="20" spans="1:4">
      <c r="A20">
        <v>18</v>
      </c>
      <c r="B20" s="1">
        <v>3.03</v>
      </c>
      <c r="C20" s="4">
        <v>154.27732320000004</v>
      </c>
      <c r="D20">
        <f t="shared" si="0"/>
        <v>555398.36352000013</v>
      </c>
    </row>
    <row r="21" spans="1:4">
      <c r="A21">
        <v>19</v>
      </c>
      <c r="B21" s="1">
        <v>3.03</v>
      </c>
      <c r="C21" s="4">
        <v>94.676169280000124</v>
      </c>
      <c r="D21">
        <f t="shared" si="0"/>
        <v>340834.20940800046</v>
      </c>
    </row>
    <row r="22" spans="1:4">
      <c r="A22">
        <v>20</v>
      </c>
      <c r="B22" s="1">
        <v>3.03</v>
      </c>
      <c r="C22" s="4">
        <v>27.558940639999786</v>
      </c>
      <c r="D22">
        <f t="shared" si="0"/>
        <v>99212.186303999231</v>
      </c>
    </row>
    <row r="23" spans="1:4">
      <c r="A23">
        <v>21</v>
      </c>
      <c r="B23" s="1">
        <v>3.09</v>
      </c>
      <c r="C23" s="4">
        <v>36.129903040000187</v>
      </c>
      <c r="D23">
        <f t="shared" si="0"/>
        <v>130067.65094400068</v>
      </c>
    </row>
    <row r="24" spans="1:4">
      <c r="A24">
        <v>22</v>
      </c>
      <c r="B24" s="1">
        <v>3.21</v>
      </c>
      <c r="C24" s="4">
        <v>19.647283039999831</v>
      </c>
      <c r="D24">
        <f t="shared" si="0"/>
        <v>70730.218943999396</v>
      </c>
    </row>
    <row r="25" spans="1:4">
      <c r="A25">
        <v>23</v>
      </c>
      <c r="B25" s="1">
        <v>3.3</v>
      </c>
      <c r="C25" s="4">
        <v>7.0018169759998923</v>
      </c>
      <c r="D25">
        <f t="shared" si="0"/>
        <v>25206.541113599611</v>
      </c>
    </row>
    <row r="26" spans="1:4">
      <c r="A26">
        <v>24</v>
      </c>
      <c r="B26" s="1">
        <v>3.3</v>
      </c>
      <c r="C26" s="4">
        <v>0</v>
      </c>
    </row>
    <row r="29" spans="1:4">
      <c r="B29" t="s">
        <v>5</v>
      </c>
      <c r="C29">
        <f>SUM(C2:C26)</f>
        <v>1764.3128308959999</v>
      </c>
    </row>
    <row r="30" spans="1:4">
      <c r="B30" t="s">
        <v>6</v>
      </c>
      <c r="C30">
        <f>C29*3600</f>
        <v>6351526.1912255995</v>
      </c>
    </row>
    <row r="31" spans="1:4">
      <c r="B31" t="s">
        <v>7</v>
      </c>
      <c r="C31">
        <v>2.8740000000000001</v>
      </c>
    </row>
    <row r="32" spans="1:4">
      <c r="B32" t="s">
        <v>8</v>
      </c>
      <c r="C32">
        <f>C31*640*43560</f>
        <v>80122521.600000009</v>
      </c>
    </row>
    <row r="33" spans="2:3">
      <c r="B33" t="s">
        <v>9</v>
      </c>
      <c r="C33">
        <f>C30/C32</f>
        <v>7.9272669711203878E-2</v>
      </c>
    </row>
    <row r="34" spans="2:3">
      <c r="B34" t="s">
        <v>10</v>
      </c>
      <c r="C34">
        <f>C33*12</f>
        <v>0.95127203653444647</v>
      </c>
    </row>
    <row r="36" spans="2:3">
      <c r="B36" t="s">
        <v>3</v>
      </c>
      <c r="C36">
        <v>4.0999999999999996</v>
      </c>
    </row>
    <row r="37" spans="2:3">
      <c r="B37" t="s">
        <v>11</v>
      </c>
      <c r="C37">
        <f>((B26-0.2*C36)^2)/(B26+0.8*C36)</f>
        <v>0.93471124620060797</v>
      </c>
    </row>
    <row r="38" spans="2:3">
      <c r="B38" t="s">
        <v>4</v>
      </c>
      <c r="C38">
        <f>1000/(C36+10)</f>
        <v>70.921985815602838</v>
      </c>
    </row>
  </sheetData>
  <phoneticPr fontId="3" type="noConversion"/>
  <printOptions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SheetPM</vt:lpstr>
      <vt:lpstr>Sheet1AM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 cleveland</cp:lastModifiedBy>
  <dcterms:created xsi:type="dcterms:W3CDTF">2014-10-29T18:53:23Z</dcterms:created>
  <dcterms:modified xsi:type="dcterms:W3CDTF">2014-10-31T20:08:44Z</dcterms:modified>
</cp:coreProperties>
</file>