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Teaching/CE3372-WaterSystemsDesign/CE3372-2018-FALL/1-Lectures/Lecture18/DataInLecture/GoodwinStreetStormSewerDesign/"/>
    </mc:Choice>
  </mc:AlternateContent>
  <xr:revisionPtr revIDLastSave="0" documentId="13_ncr:1_{F74E43B2-C5FC-6F46-8CBC-9BE53D434CF1}" xr6:coauthVersionLast="36" xr6:coauthVersionMax="36" xr10:uidLastSave="{00000000-0000-0000-0000-000000000000}"/>
  <bookViews>
    <workbookView xWindow="10000" yWindow="2140" windowWidth="18780" windowHeight="18120" tabRatio="500" activeTab="1" xr2:uid="{00000000-000D-0000-FFFF-FFFF00000000}"/>
  </bookViews>
  <sheets>
    <sheet name="PF_Intensity_English_PDS.csv" sheetId="1" r:id="rId1"/>
    <sheet name="EBD-Version" sheetId="2" r:id="rId2"/>
  </sheets>
  <definedNames>
    <definedName name="solver_adj" localSheetId="1" hidden="1">'EBD-Version'!$G$1:$G$3</definedName>
    <definedName name="solver_cvg" localSheetId="1" hidden="1">0.0000001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'EBD-Version'!$G$3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'EBD-Version'!$H$15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1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" l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4" i="2"/>
  <c r="H14" i="2" s="1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E5" i="2"/>
  <c r="D5" i="2"/>
  <c r="A13" i="2"/>
  <c r="G13" i="2" s="1"/>
  <c r="H13" i="2" s="1"/>
  <c r="H15" i="2" l="1"/>
</calcChain>
</file>

<file path=xl/sharedStrings.xml><?xml version="1.0" encoding="utf-8"?>
<sst xmlns="http://schemas.openxmlformats.org/spreadsheetml/2006/main" count="45" uniqueCount="45">
  <si>
    <t>Point precipitation frequency estimates (inches/hour)</t>
  </si>
  <si>
    <t>NOAA Atlas 14 Volume 2 Version 3</t>
  </si>
  <si>
    <t>Data type: Precipitation intensity</t>
  </si>
  <si>
    <t>Project area: Ohio River Basin</t>
  </si>
  <si>
    <t>Location name (ESRI Maps): Urbana</t>
  </si>
  <si>
    <t xml:space="preserve"> Illinois</t>
  </si>
  <si>
    <t xml:space="preserve"> USA</t>
  </si>
  <si>
    <t>Station Name: -</t>
  </si>
  <si>
    <t>Elevation (USGS): 710.31 ft</t>
  </si>
  <si>
    <t>PRECIPITATION FREQUENCY ESTIMATES</t>
  </si>
  <si>
    <t>5-min:</t>
  </si>
  <si>
    <t>10-min:</t>
  </si>
  <si>
    <t>15-min:</t>
  </si>
  <si>
    <t>30-min:</t>
  </si>
  <si>
    <t>60-min:</t>
  </si>
  <si>
    <t>2-hr:</t>
  </si>
  <si>
    <t>3-hr:</t>
  </si>
  <si>
    <t>6-hr:</t>
  </si>
  <si>
    <t>12-hr:</t>
  </si>
  <si>
    <t>24-hr:</t>
  </si>
  <si>
    <t>2-day:</t>
  </si>
  <si>
    <t>3-day:</t>
  </si>
  <si>
    <t>4-day:</t>
  </si>
  <si>
    <t>7-day:</t>
  </si>
  <si>
    <t>10-day:</t>
  </si>
  <si>
    <t>20-day:</t>
  </si>
  <si>
    <t>30-day:</t>
  </si>
  <si>
    <t>45-day:</t>
  </si>
  <si>
    <t>60-day:</t>
  </si>
  <si>
    <t>minutes</t>
  </si>
  <si>
    <t>in/hr</t>
  </si>
  <si>
    <t>log(time)</t>
  </si>
  <si>
    <t>log(intensity)</t>
  </si>
  <si>
    <t>Tc</t>
  </si>
  <si>
    <t>Intensity</t>
  </si>
  <si>
    <t>e</t>
  </si>
  <si>
    <t>b</t>
  </si>
  <si>
    <t>d</t>
  </si>
  <si>
    <t>&lt;= SSE</t>
  </si>
  <si>
    <t>Time series type: Partial duration</t>
  </si>
  <si>
    <t>Latitude: 40.1174∞</t>
  </si>
  <si>
    <t>Longitude: -88.2044∞</t>
  </si>
  <si>
    <t>by duration for ARI (years):</t>
  </si>
  <si>
    <t>Date/time (GMT):  Mon Oct 29 18:25:55 2018</t>
  </si>
  <si>
    <t>pyRunTime:  0.0194709300995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</si>
</sst>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4362113695325E-2"/>
          <c:y val="1.6560433337963011E-2"/>
          <c:w val="0.63354676619179828"/>
          <c:h val="0.93974209126165875"/>
        </c:manualLayout>
      </c:layout>
      <c:scatterChart>
        <c:scatterStyle val="lineMarker"/>
        <c:varyColors val="0"/>
        <c:ser>
          <c:idx val="1"/>
          <c:order val="0"/>
          <c:tx>
            <c:v>NOAA Atlas-14</c:v>
          </c:tx>
          <c:xVal>
            <c:numRef>
              <c:f>'EBD-Version'!$A$5:$A$14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360</c:v>
                </c:pt>
                <c:pt idx="8">
                  <c:v>720</c:v>
                </c:pt>
                <c:pt idx="9">
                  <c:v>1440</c:v>
                </c:pt>
              </c:numCache>
            </c:numRef>
          </c:xVal>
          <c:yVal>
            <c:numRef>
              <c:f>'EBD-Version'!$B$5:$B$14</c:f>
              <c:numCache>
                <c:formatCode>General</c:formatCode>
                <c:ptCount val="10"/>
                <c:pt idx="0">
                  <c:v>5.82</c:v>
                </c:pt>
                <c:pt idx="1">
                  <c:v>4.54</c:v>
                </c:pt>
                <c:pt idx="2">
                  <c:v>3.7</c:v>
                </c:pt>
                <c:pt idx="3">
                  <c:v>2.48</c:v>
                </c:pt>
                <c:pt idx="4">
                  <c:v>1.52</c:v>
                </c:pt>
                <c:pt idx="5">
                  <c:v>0.90400000000000003</c:v>
                </c:pt>
                <c:pt idx="6">
                  <c:v>0.64500000000000002</c:v>
                </c:pt>
                <c:pt idx="7">
                  <c:v>0.38200000000000001</c:v>
                </c:pt>
                <c:pt idx="8">
                  <c:v>0.221</c:v>
                </c:pt>
                <c:pt idx="9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7-294C-9909-1DC41A07DBD8}"/>
            </c:ext>
          </c:extLst>
        </c:ser>
        <c:ser>
          <c:idx val="0"/>
          <c:order val="1"/>
          <c:tx>
            <c:v>Model</c:v>
          </c:tx>
          <c:xVal>
            <c:numRef>
              <c:f>'EBD-Version'!$A$5:$A$14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360</c:v>
                </c:pt>
                <c:pt idx="8">
                  <c:v>720</c:v>
                </c:pt>
                <c:pt idx="9">
                  <c:v>1440</c:v>
                </c:pt>
              </c:numCache>
            </c:numRef>
          </c:xVal>
          <c:yVal>
            <c:numRef>
              <c:f>'EBD-Version'!$G$5:$G$14</c:f>
              <c:numCache>
                <c:formatCode>General</c:formatCode>
                <c:ptCount val="10"/>
                <c:pt idx="0">
                  <c:v>5.8269061073737918</c:v>
                </c:pt>
                <c:pt idx="1">
                  <c:v>4.5175486156885407</c:v>
                </c:pt>
                <c:pt idx="2">
                  <c:v>3.7160509675034432</c:v>
                </c:pt>
                <c:pt idx="3">
                  <c:v>2.4733159846161081</c:v>
                </c:pt>
                <c:pt idx="4">
                  <c:v>1.5307794810767206</c:v>
                </c:pt>
                <c:pt idx="5">
                  <c:v>0.90359042165846226</c:v>
                </c:pt>
                <c:pt idx="6">
                  <c:v>0.65477940244209276</c:v>
                </c:pt>
                <c:pt idx="7">
                  <c:v>0.37233331131074854</c:v>
                </c:pt>
                <c:pt idx="8">
                  <c:v>0.20957212639719566</c:v>
                </c:pt>
                <c:pt idx="9">
                  <c:v>0.11734225224170369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6-BA4B-9BB1-481C8D79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31960"/>
        <c:axId val="-2141333256"/>
      </c:scatterChart>
      <c:valAx>
        <c:axId val="-2141331960"/>
        <c:scaling>
          <c:logBase val="10"/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-2141333256"/>
        <c:crossesAt val="0.1"/>
        <c:crossBetween val="midCat"/>
      </c:valAx>
      <c:valAx>
        <c:axId val="-2141333256"/>
        <c:scaling>
          <c:logBase val="10"/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-2141331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16</xdr:row>
      <xdr:rowOff>69850</xdr:rowOff>
    </xdr:from>
    <xdr:to>
      <xdr:col>7</xdr:col>
      <xdr:colOff>762000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4" workbookViewId="0">
      <selection activeCell="C15" sqref="C15:C24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t="s">
        <v>2</v>
      </c>
    </row>
    <row r="4" spans="1:11" x14ac:dyDescent="0.2">
      <c r="A4" t="s">
        <v>39</v>
      </c>
    </row>
    <row r="5" spans="1:11" x14ac:dyDescent="0.2">
      <c r="A5" t="s">
        <v>3</v>
      </c>
    </row>
    <row r="6" spans="1:11" x14ac:dyDescent="0.2">
      <c r="A6" t="s">
        <v>4</v>
      </c>
      <c r="B6" t="s">
        <v>5</v>
      </c>
      <c r="C6" t="s">
        <v>6</v>
      </c>
    </row>
    <row r="7" spans="1:11" x14ac:dyDescent="0.2">
      <c r="A7" t="s">
        <v>7</v>
      </c>
    </row>
    <row r="8" spans="1:11" x14ac:dyDescent="0.2">
      <c r="A8" t="s">
        <v>40</v>
      </c>
    </row>
    <row r="9" spans="1:11" x14ac:dyDescent="0.2">
      <c r="A9" t="s">
        <v>41</v>
      </c>
    </row>
    <row r="10" spans="1:11" x14ac:dyDescent="0.2">
      <c r="A10" t="s">
        <v>8</v>
      </c>
    </row>
    <row r="13" spans="1:11" x14ac:dyDescent="0.2">
      <c r="A13" t="s">
        <v>9</v>
      </c>
    </row>
    <row r="14" spans="1:11" x14ac:dyDescent="0.2">
      <c r="A14" t="s">
        <v>42</v>
      </c>
      <c r="B14">
        <v>1</v>
      </c>
      <c r="C14">
        <v>2</v>
      </c>
      <c r="D14">
        <v>5</v>
      </c>
      <c r="E14">
        <v>10</v>
      </c>
      <c r="F14">
        <v>25</v>
      </c>
      <c r="G14">
        <v>50</v>
      </c>
      <c r="H14">
        <v>100</v>
      </c>
      <c r="I14">
        <v>200</v>
      </c>
      <c r="J14">
        <v>500</v>
      </c>
      <c r="K14">
        <v>1000</v>
      </c>
    </row>
    <row r="15" spans="1:11" x14ac:dyDescent="0.2">
      <c r="A15" t="s">
        <v>10</v>
      </c>
      <c r="B15">
        <v>4.91</v>
      </c>
      <c r="C15">
        <v>5.82</v>
      </c>
      <c r="D15">
        <v>6.9</v>
      </c>
      <c r="E15">
        <v>7.76</v>
      </c>
      <c r="F15">
        <v>8.89</v>
      </c>
      <c r="G15">
        <v>9.76</v>
      </c>
      <c r="H15">
        <v>10.6</v>
      </c>
      <c r="I15">
        <v>11.5</v>
      </c>
      <c r="J15">
        <v>12.7</v>
      </c>
      <c r="K15">
        <v>13.7</v>
      </c>
    </row>
    <row r="16" spans="1:11" x14ac:dyDescent="0.2">
      <c r="A16" t="s">
        <v>11</v>
      </c>
      <c r="B16">
        <v>3.81</v>
      </c>
      <c r="C16">
        <v>4.54</v>
      </c>
      <c r="D16">
        <v>5.36</v>
      </c>
      <c r="E16">
        <v>5.99</v>
      </c>
      <c r="F16">
        <v>6.8</v>
      </c>
      <c r="G16">
        <v>7.4</v>
      </c>
      <c r="H16">
        <v>7.99</v>
      </c>
      <c r="I16">
        <v>8.6</v>
      </c>
      <c r="J16">
        <v>9.36</v>
      </c>
      <c r="K16">
        <v>9.94</v>
      </c>
    </row>
    <row r="17" spans="1:11" x14ac:dyDescent="0.2">
      <c r="A17" t="s">
        <v>12</v>
      </c>
      <c r="B17">
        <v>3.12</v>
      </c>
      <c r="C17">
        <v>3.7</v>
      </c>
      <c r="D17">
        <v>4.3899999999999997</v>
      </c>
      <c r="E17">
        <v>4.92</v>
      </c>
      <c r="F17">
        <v>5.6</v>
      </c>
      <c r="G17">
        <v>6.1</v>
      </c>
      <c r="H17">
        <v>6.62</v>
      </c>
      <c r="I17">
        <v>7.13</v>
      </c>
      <c r="J17">
        <v>7.79</v>
      </c>
      <c r="K17">
        <v>8.2799999999999994</v>
      </c>
    </row>
    <row r="18" spans="1:11" x14ac:dyDescent="0.2">
      <c r="A18" t="s">
        <v>13</v>
      </c>
      <c r="B18">
        <v>2.06</v>
      </c>
      <c r="C18">
        <v>2.48</v>
      </c>
      <c r="D18">
        <v>3.01</v>
      </c>
      <c r="E18">
        <v>3.41</v>
      </c>
      <c r="F18">
        <v>3.95</v>
      </c>
      <c r="G18">
        <v>4.3600000000000003</v>
      </c>
      <c r="H18">
        <v>4.78</v>
      </c>
      <c r="I18">
        <v>5.2</v>
      </c>
      <c r="J18">
        <v>5.77</v>
      </c>
      <c r="K18">
        <v>6.21</v>
      </c>
    </row>
    <row r="19" spans="1:11" x14ac:dyDescent="0.2">
      <c r="A19" t="s">
        <v>14</v>
      </c>
      <c r="B19">
        <v>1.26</v>
      </c>
      <c r="C19">
        <v>1.52</v>
      </c>
      <c r="D19">
        <v>1.89</v>
      </c>
      <c r="E19">
        <v>2.17</v>
      </c>
      <c r="F19">
        <v>2.56</v>
      </c>
      <c r="G19">
        <v>2.87</v>
      </c>
      <c r="H19">
        <v>3.19</v>
      </c>
      <c r="I19">
        <v>3.53</v>
      </c>
      <c r="J19">
        <v>3.99</v>
      </c>
      <c r="K19">
        <v>4.3600000000000003</v>
      </c>
    </row>
    <row r="20" spans="1:11" x14ac:dyDescent="0.2">
      <c r="A20" t="s">
        <v>15</v>
      </c>
      <c r="B20">
        <v>0.751</v>
      </c>
      <c r="C20">
        <v>0.90400000000000003</v>
      </c>
      <c r="D20">
        <v>1.1100000000000001</v>
      </c>
      <c r="E20">
        <v>1.29</v>
      </c>
      <c r="F20">
        <v>1.54</v>
      </c>
      <c r="G20">
        <v>1.76</v>
      </c>
      <c r="H20">
        <v>2.0099999999999998</v>
      </c>
      <c r="I20">
        <v>2.29</v>
      </c>
      <c r="J20">
        <v>2.72</v>
      </c>
      <c r="K20">
        <v>3.09</v>
      </c>
    </row>
    <row r="21" spans="1:11" x14ac:dyDescent="0.2">
      <c r="A21" t="s">
        <v>16</v>
      </c>
      <c r="B21">
        <v>0.53600000000000003</v>
      </c>
      <c r="C21">
        <v>0.64500000000000002</v>
      </c>
      <c r="D21">
        <v>0.79500000000000004</v>
      </c>
      <c r="E21">
        <v>0.92</v>
      </c>
      <c r="F21">
        <v>1.1100000000000001</v>
      </c>
      <c r="G21">
        <v>1.28</v>
      </c>
      <c r="H21">
        <v>1.46</v>
      </c>
      <c r="I21">
        <v>1.68</v>
      </c>
      <c r="J21">
        <v>2.0099999999999998</v>
      </c>
      <c r="K21">
        <v>2.2999999999999998</v>
      </c>
    </row>
    <row r="22" spans="1:11" x14ac:dyDescent="0.2">
      <c r="A22" t="s">
        <v>17</v>
      </c>
      <c r="B22">
        <v>0.318</v>
      </c>
      <c r="C22">
        <v>0.38200000000000001</v>
      </c>
      <c r="D22">
        <v>0.46899999999999997</v>
      </c>
      <c r="E22">
        <v>0.54300000000000004</v>
      </c>
      <c r="F22">
        <v>0.65400000000000003</v>
      </c>
      <c r="G22">
        <v>0.752</v>
      </c>
      <c r="H22">
        <v>0.86299999999999999</v>
      </c>
      <c r="I22">
        <v>0.98899999999999999</v>
      </c>
      <c r="J22">
        <v>1.18</v>
      </c>
      <c r="K22">
        <v>1.36</v>
      </c>
    </row>
    <row r="23" spans="1:11" x14ac:dyDescent="0.2">
      <c r="A23" t="s">
        <v>18</v>
      </c>
      <c r="B23">
        <v>0.184</v>
      </c>
      <c r="C23">
        <v>0.221</v>
      </c>
      <c r="D23">
        <v>0.27</v>
      </c>
      <c r="E23">
        <v>0.311</v>
      </c>
      <c r="F23">
        <v>0.373</v>
      </c>
      <c r="G23">
        <v>0.42699999999999999</v>
      </c>
      <c r="H23">
        <v>0.48699999999999999</v>
      </c>
      <c r="I23">
        <v>0.55600000000000005</v>
      </c>
      <c r="J23">
        <v>0.66200000000000003</v>
      </c>
      <c r="K23">
        <v>0.75600000000000001</v>
      </c>
    </row>
    <row r="24" spans="1:11" x14ac:dyDescent="0.2">
      <c r="A24" t="s">
        <v>19</v>
      </c>
      <c r="B24">
        <v>0.107</v>
      </c>
      <c r="C24">
        <v>0.128</v>
      </c>
      <c r="D24">
        <v>0.155</v>
      </c>
      <c r="E24">
        <v>0.18</v>
      </c>
      <c r="F24">
        <v>0.216</v>
      </c>
      <c r="G24">
        <v>0.25</v>
      </c>
      <c r="H24">
        <v>0.28699999999999998</v>
      </c>
      <c r="I24">
        <v>0.33100000000000002</v>
      </c>
      <c r="J24">
        <v>0.39900000000000002</v>
      </c>
      <c r="K24">
        <v>0.46100000000000002</v>
      </c>
    </row>
    <row r="25" spans="1:11" x14ac:dyDescent="0.2">
      <c r="A25" t="s">
        <v>20</v>
      </c>
      <c r="B25">
        <v>6.2E-2</v>
      </c>
      <c r="C25">
        <v>7.3999999999999996E-2</v>
      </c>
      <c r="D25">
        <v>8.8999999999999996E-2</v>
      </c>
      <c r="E25">
        <v>0.10199999999999999</v>
      </c>
      <c r="F25">
        <v>0.122</v>
      </c>
      <c r="G25">
        <v>0.14000000000000001</v>
      </c>
      <c r="H25">
        <v>0.16</v>
      </c>
      <c r="I25">
        <v>0.184</v>
      </c>
      <c r="J25">
        <v>0.22</v>
      </c>
      <c r="K25">
        <v>0.252</v>
      </c>
    </row>
    <row r="26" spans="1:11" x14ac:dyDescent="0.2">
      <c r="A26" t="s">
        <v>21</v>
      </c>
      <c r="B26">
        <v>4.3999999999999997E-2</v>
      </c>
      <c r="C26">
        <v>5.2999999999999999E-2</v>
      </c>
      <c r="D26">
        <v>6.3E-2</v>
      </c>
      <c r="E26">
        <v>7.1999999999999995E-2</v>
      </c>
      <c r="F26">
        <v>8.5999999999999993E-2</v>
      </c>
      <c r="G26">
        <v>9.8000000000000004E-2</v>
      </c>
      <c r="H26">
        <v>0.111</v>
      </c>
      <c r="I26">
        <v>0.126</v>
      </c>
      <c r="J26">
        <v>0.14899999999999999</v>
      </c>
      <c r="K26">
        <v>0.17100000000000001</v>
      </c>
    </row>
    <row r="27" spans="1:11" x14ac:dyDescent="0.2">
      <c r="A27" t="s">
        <v>22</v>
      </c>
      <c r="B27">
        <v>3.5000000000000003E-2</v>
      </c>
      <c r="C27">
        <v>4.2000000000000003E-2</v>
      </c>
      <c r="D27">
        <v>0.05</v>
      </c>
      <c r="E27">
        <v>5.7000000000000002E-2</v>
      </c>
      <c r="F27">
        <v>6.8000000000000005E-2</v>
      </c>
      <c r="G27">
        <v>7.6999999999999999E-2</v>
      </c>
      <c r="H27">
        <v>8.5999999999999993E-2</v>
      </c>
      <c r="I27">
        <v>9.7000000000000003E-2</v>
      </c>
      <c r="J27">
        <v>0.114</v>
      </c>
      <c r="K27">
        <v>0.13</v>
      </c>
    </row>
    <row r="28" spans="1:11" x14ac:dyDescent="0.2">
      <c r="A28" t="s">
        <v>23</v>
      </c>
      <c r="B28">
        <v>2.4E-2</v>
      </c>
      <c r="C28">
        <v>2.8000000000000001E-2</v>
      </c>
      <c r="D28">
        <v>3.3000000000000002E-2</v>
      </c>
      <c r="E28">
        <v>3.6999999999999998E-2</v>
      </c>
      <c r="F28">
        <v>4.2999999999999997E-2</v>
      </c>
      <c r="G28">
        <v>4.8000000000000001E-2</v>
      </c>
      <c r="H28">
        <v>5.3999999999999999E-2</v>
      </c>
      <c r="I28">
        <v>0.06</v>
      </c>
      <c r="J28">
        <v>6.9000000000000006E-2</v>
      </c>
      <c r="K28">
        <v>7.6999999999999999E-2</v>
      </c>
    </row>
    <row r="29" spans="1:11" x14ac:dyDescent="0.2">
      <c r="A29" t="s">
        <v>24</v>
      </c>
      <c r="B29">
        <v>1.9E-2</v>
      </c>
      <c r="C29">
        <v>2.3E-2</v>
      </c>
      <c r="D29">
        <v>2.5999999999999999E-2</v>
      </c>
      <c r="E29">
        <v>2.9000000000000001E-2</v>
      </c>
      <c r="F29">
        <v>3.4000000000000002E-2</v>
      </c>
      <c r="G29">
        <v>3.7999999999999999E-2</v>
      </c>
      <c r="H29">
        <v>4.2000000000000003E-2</v>
      </c>
      <c r="I29">
        <v>4.5999999999999999E-2</v>
      </c>
      <c r="J29">
        <v>5.2999999999999999E-2</v>
      </c>
      <c r="K29">
        <v>5.8000000000000003E-2</v>
      </c>
    </row>
    <row r="30" spans="1:11" x14ac:dyDescent="0.2">
      <c r="A30" t="s">
        <v>25</v>
      </c>
      <c r="B30">
        <v>1.2999999999999999E-2</v>
      </c>
      <c r="C30">
        <v>1.4999999999999999E-2</v>
      </c>
      <c r="D30">
        <v>1.7999999999999999E-2</v>
      </c>
      <c r="E30">
        <v>1.9E-2</v>
      </c>
      <c r="F30">
        <v>2.1999999999999999E-2</v>
      </c>
      <c r="G30">
        <v>2.4E-2</v>
      </c>
      <c r="H30">
        <v>2.5999999999999999E-2</v>
      </c>
      <c r="I30">
        <v>2.9000000000000001E-2</v>
      </c>
      <c r="J30">
        <v>3.2000000000000001E-2</v>
      </c>
      <c r="K30">
        <v>3.5000000000000003E-2</v>
      </c>
    </row>
    <row r="31" spans="1:11" x14ac:dyDescent="0.2">
      <c r="A31" t="s">
        <v>26</v>
      </c>
      <c r="B31">
        <v>1.0999999999999999E-2</v>
      </c>
      <c r="C31">
        <v>1.2999999999999999E-2</v>
      </c>
      <c r="D31">
        <v>1.4E-2</v>
      </c>
      <c r="E31">
        <v>1.6E-2</v>
      </c>
      <c r="F31">
        <v>1.7999999999999999E-2</v>
      </c>
      <c r="G31">
        <v>0.02</v>
      </c>
      <c r="H31">
        <v>2.1000000000000001E-2</v>
      </c>
      <c r="I31">
        <v>2.3E-2</v>
      </c>
      <c r="J31">
        <v>2.5999999999999999E-2</v>
      </c>
      <c r="K31">
        <v>2.8000000000000001E-2</v>
      </c>
    </row>
    <row r="32" spans="1:11" x14ac:dyDescent="0.2">
      <c r="A32" t="s">
        <v>27</v>
      </c>
      <c r="B32">
        <v>8.9999999999999993E-3</v>
      </c>
      <c r="C32">
        <v>0.01</v>
      </c>
      <c r="D32">
        <v>1.2E-2</v>
      </c>
      <c r="E32">
        <v>1.2999999999999999E-2</v>
      </c>
      <c r="F32">
        <v>1.4999999999999999E-2</v>
      </c>
      <c r="G32">
        <v>1.6E-2</v>
      </c>
      <c r="H32">
        <v>1.7000000000000001E-2</v>
      </c>
      <c r="I32">
        <v>1.7999999999999999E-2</v>
      </c>
      <c r="J32">
        <v>0.02</v>
      </c>
      <c r="K32">
        <v>2.1999999999999999E-2</v>
      </c>
    </row>
    <row r="33" spans="1:11" x14ac:dyDescent="0.2">
      <c r="A33" t="s">
        <v>28</v>
      </c>
      <c r="B33">
        <v>8.0000000000000002E-3</v>
      </c>
      <c r="C33">
        <v>8.9999999999999993E-3</v>
      </c>
      <c r="D33">
        <v>1.0999999999999999E-2</v>
      </c>
      <c r="E33">
        <v>1.2E-2</v>
      </c>
      <c r="F33">
        <v>1.2999999999999999E-2</v>
      </c>
      <c r="G33">
        <v>1.4E-2</v>
      </c>
      <c r="H33">
        <v>1.4999999999999999E-2</v>
      </c>
      <c r="I33">
        <v>1.6E-2</v>
      </c>
      <c r="J33">
        <v>1.7999999999999999E-2</v>
      </c>
      <c r="K33">
        <v>1.9E-2</v>
      </c>
    </row>
    <row r="35" spans="1:11" x14ac:dyDescent="0.2">
      <c r="A35" t="s">
        <v>43</v>
      </c>
    </row>
    <row r="36" spans="1:11" x14ac:dyDescent="0.2">
      <c r="A36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workbookViewId="0">
      <selection activeCell="K6" sqref="K6"/>
    </sheetView>
  </sheetViews>
  <sheetFormatPr baseColWidth="10" defaultRowHeight="16" x14ac:dyDescent="0.2"/>
  <sheetData>
    <row r="1" spans="1:11" x14ac:dyDescent="0.2">
      <c r="F1" t="s">
        <v>35</v>
      </c>
      <c r="G1">
        <v>0.84444596443343833</v>
      </c>
    </row>
    <row r="2" spans="1:11" x14ac:dyDescent="0.2">
      <c r="F2" t="s">
        <v>36</v>
      </c>
      <c r="G2">
        <v>54.810046706444787</v>
      </c>
    </row>
    <row r="3" spans="1:11" x14ac:dyDescent="0.2">
      <c r="F3" t="s">
        <v>37</v>
      </c>
      <c r="G3">
        <v>9.2146013422426805</v>
      </c>
    </row>
    <row r="4" spans="1:11" x14ac:dyDescent="0.2">
      <c r="A4" t="s">
        <v>29</v>
      </c>
      <c r="B4" t="s">
        <v>30</v>
      </c>
      <c r="D4" t="s">
        <v>31</v>
      </c>
      <c r="E4" t="s">
        <v>32</v>
      </c>
    </row>
    <row r="5" spans="1:11" x14ac:dyDescent="0.2">
      <c r="A5">
        <v>5</v>
      </c>
      <c r="B5">
        <v>5.82</v>
      </c>
      <c r="D5">
        <f t="shared" ref="D5:D14" si="0">LOG10(A5)</f>
        <v>0.69897000433601886</v>
      </c>
      <c r="E5">
        <f t="shared" ref="E5:E14" si="1">LOG10(B5)</f>
        <v>0.7649229846498885</v>
      </c>
      <c r="G5">
        <f t="shared" ref="G5:G14" si="2">$G$2/(A5+$G$3)^$G$1</f>
        <v>5.8269061073737918</v>
      </c>
      <c r="H5">
        <f t="shared" ref="H5:H14" si="3">(G5-B5)^2</f>
        <v>4.7694319058337226E-5</v>
      </c>
      <c r="J5" t="s">
        <v>33</v>
      </c>
      <c r="K5" t="s">
        <v>34</v>
      </c>
    </row>
    <row r="6" spans="1:11" x14ac:dyDescent="0.2">
      <c r="A6">
        <v>10</v>
      </c>
      <c r="B6">
        <v>4.54</v>
      </c>
      <c r="D6">
        <f t="shared" si="0"/>
        <v>1</v>
      </c>
      <c r="E6">
        <f t="shared" si="1"/>
        <v>0.65705585285710388</v>
      </c>
      <c r="G6">
        <f t="shared" si="2"/>
        <v>4.5175486156885407</v>
      </c>
      <c r="H6">
        <f t="shared" si="3"/>
        <v>5.0406465750084178E-4</v>
      </c>
      <c r="J6">
        <v>11</v>
      </c>
      <c r="K6">
        <f>$G$2/(J6+$G$3)^$G$1</f>
        <v>4.3280919548129777</v>
      </c>
    </row>
    <row r="7" spans="1:11" x14ac:dyDescent="0.2">
      <c r="A7">
        <v>15</v>
      </c>
      <c r="B7">
        <v>3.7</v>
      </c>
      <c r="D7">
        <f t="shared" si="0"/>
        <v>1.1760912590556813</v>
      </c>
      <c r="E7">
        <f t="shared" si="1"/>
        <v>0.56820172406699498</v>
      </c>
      <c r="G7">
        <f t="shared" si="2"/>
        <v>3.7160509675034432</v>
      </c>
      <c r="H7">
        <f t="shared" si="3"/>
        <v>2.5763355779658437E-4</v>
      </c>
    </row>
    <row r="8" spans="1:11" x14ac:dyDescent="0.2">
      <c r="A8">
        <v>30</v>
      </c>
      <c r="B8">
        <v>2.48</v>
      </c>
      <c r="D8">
        <f t="shared" si="0"/>
        <v>1.4771212547196624</v>
      </c>
      <c r="E8">
        <f t="shared" si="1"/>
        <v>0.39445168082621629</v>
      </c>
      <c r="G8">
        <f t="shared" si="2"/>
        <v>2.4733159846161081</v>
      </c>
      <c r="H8">
        <f t="shared" si="3"/>
        <v>4.4676061652102921E-5</v>
      </c>
    </row>
    <row r="9" spans="1:11" x14ac:dyDescent="0.2">
      <c r="A9">
        <v>60</v>
      </c>
      <c r="B9">
        <v>1.52</v>
      </c>
      <c r="D9">
        <f t="shared" si="0"/>
        <v>1.7781512503836436</v>
      </c>
      <c r="E9">
        <f t="shared" si="1"/>
        <v>0.18184358794477254</v>
      </c>
      <c r="G9">
        <f t="shared" si="2"/>
        <v>1.5307794810767206</v>
      </c>
      <c r="H9">
        <f t="shared" si="3"/>
        <v>1.1619721228337652E-4</v>
      </c>
    </row>
    <row r="10" spans="1:11" x14ac:dyDescent="0.2">
      <c r="A10">
        <v>120</v>
      </c>
      <c r="B10">
        <v>0.90400000000000003</v>
      </c>
      <c r="D10">
        <f t="shared" si="0"/>
        <v>2.0791812460476247</v>
      </c>
      <c r="E10">
        <f t="shared" si="1"/>
        <v>-4.3831569524636682E-2</v>
      </c>
      <c r="G10">
        <f t="shared" si="2"/>
        <v>0.90359042165846226</v>
      </c>
      <c r="H10">
        <f t="shared" si="3"/>
        <v>1.6775441785682532E-7</v>
      </c>
    </row>
    <row r="11" spans="1:11" x14ac:dyDescent="0.2">
      <c r="A11">
        <v>180</v>
      </c>
      <c r="B11">
        <v>0.64500000000000002</v>
      </c>
      <c r="D11">
        <f t="shared" si="0"/>
        <v>2.255272505103306</v>
      </c>
      <c r="E11">
        <f t="shared" si="1"/>
        <v>-0.19044028536473223</v>
      </c>
      <c r="G11">
        <f t="shared" si="2"/>
        <v>0.65477940244209276</v>
      </c>
      <c r="H11">
        <f t="shared" si="3"/>
        <v>9.5636712124409521E-5</v>
      </c>
    </row>
    <row r="12" spans="1:11" x14ac:dyDescent="0.2">
      <c r="A12">
        <v>360</v>
      </c>
      <c r="B12">
        <v>0.38200000000000001</v>
      </c>
      <c r="D12">
        <f t="shared" si="0"/>
        <v>2.5563025007672873</v>
      </c>
      <c r="E12">
        <f t="shared" si="1"/>
        <v>-0.41793663708829126</v>
      </c>
      <c r="G12">
        <f t="shared" si="2"/>
        <v>0.37233331131074854</v>
      </c>
      <c r="H12">
        <f t="shared" si="3"/>
        <v>9.3444870214902262E-5</v>
      </c>
    </row>
    <row r="13" spans="1:11" x14ac:dyDescent="0.2">
      <c r="A13">
        <f>12*60</f>
        <v>720</v>
      </c>
      <c r="B13">
        <v>0.221</v>
      </c>
      <c r="D13">
        <f t="shared" si="0"/>
        <v>2.8573324964312685</v>
      </c>
      <c r="E13">
        <f t="shared" si="1"/>
        <v>-0.65560772631488928</v>
      </c>
      <c r="G13">
        <f t="shared" si="2"/>
        <v>0.20957212639719566</v>
      </c>
      <c r="H13">
        <f t="shared" si="3"/>
        <v>1.3059629508167223E-4</v>
      </c>
    </row>
    <row r="14" spans="1:11" x14ac:dyDescent="0.2">
      <c r="A14">
        <v>1440</v>
      </c>
      <c r="B14">
        <v>0.128</v>
      </c>
      <c r="D14">
        <f t="shared" si="0"/>
        <v>3.1583624920952498</v>
      </c>
      <c r="E14">
        <f t="shared" si="1"/>
        <v>-0.89279003035213167</v>
      </c>
      <c r="G14">
        <f t="shared" si="2"/>
        <v>0.11734225224170369</v>
      </c>
      <c r="H14">
        <f t="shared" si="3"/>
        <v>1.1358758727947002E-4</v>
      </c>
    </row>
    <row r="15" spans="1:11" x14ac:dyDescent="0.2">
      <c r="H15">
        <f>SUM(H5:H14)</f>
        <v>1.4036990274095534E-3</v>
      </c>
      <c r="I15" t="s">
        <v>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PF_Intensity_English_PDS.csv</vt:lpstr>
      <vt:lpstr>EBD-Version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Cleveland, Theodore</cp:lastModifiedBy>
  <dcterms:created xsi:type="dcterms:W3CDTF">2018-10-25T22:38:58Z</dcterms:created>
  <dcterms:modified xsi:type="dcterms:W3CDTF">2018-10-29T20:14:26Z</dcterms:modified>
</cp:coreProperties>
</file>