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40" yWindow="240" windowWidth="25360" windowHeight="12660" tabRatio="500" activeTab="1"/>
  </bookViews>
  <sheets>
    <sheet name="PF_Intensity_English_PDS.csv" sheetId="1" r:id="rId1"/>
    <sheet name="EBD-Version" sheetId="2" r:id="rId2"/>
  </sheets>
  <definedNames>
    <definedName name="solver_adj" localSheetId="1" hidden="1">'EBD-Version'!$G$1:$G$3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'EBD-Version'!$G$3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'EBD-Version'!$H$15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4" i="2"/>
  <c r="H14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5" i="2"/>
  <c r="D5" i="2"/>
  <c r="A13" i="2"/>
  <c r="G13" i="2"/>
  <c r="H13" i="2"/>
  <c r="H15" i="2"/>
</calcChain>
</file>

<file path=xl/sharedStrings.xml><?xml version="1.0" encoding="utf-8"?>
<sst xmlns="http://schemas.openxmlformats.org/spreadsheetml/2006/main" count="45" uniqueCount="45">
  <si>
    <t>Point precipitation frequency estimates (inches/hour)</t>
  </si>
  <si>
    <t>Data type: Precipitation intensity</t>
  </si>
  <si>
    <t xml:space="preserve"> USA</t>
  </si>
  <si>
    <t>Station Name: -</t>
  </si>
  <si>
    <t>PRECIPITATION FREQUENCY ESTIMATES</t>
  </si>
  <si>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</si>
  <si>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</si>
  <si>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</si>
  <si>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</si>
  <si>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</si>
  <si>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</si>
  <si>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</si>
  <si>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</si>
  <si>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</si>
  <si>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</si>
  <si>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</si>
  <si>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</si>
  <si>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</si>
  <si>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</si>
  <si>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</si>
  <si>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</si>
  <si>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</si>
  <si>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</si>
  <si>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</si>
  <si>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minutes</t>
  </si>
  <si>
    <t>in/hr</t>
  </si>
  <si>
    <t>log(time)</t>
  </si>
  <si>
    <t>log(intensity)</t>
  </si>
  <si>
    <t>Tc</t>
  </si>
  <si>
    <t>Intensity</t>
  </si>
  <si>
    <t>e</t>
  </si>
  <si>
    <t>b</t>
  </si>
  <si>
    <t>d</t>
  </si>
  <si>
    <t>&lt;= SSE</t>
  </si>
  <si>
    <t>Time series type: Partial duration</t>
  </si>
  <si>
    <t>by duration for ARI (years):</t>
  </si>
  <si>
    <t>NOAA Atlas 14 Volume 11 Version 2</t>
  </si>
  <si>
    <t>Project area: Texas</t>
  </si>
  <si>
    <t>Elevation (USGS): 33.12 ft</t>
  </si>
  <si>
    <t>Date/time (GMT):  Thu Nov  1 15:39:25 2018</t>
  </si>
  <si>
    <t>pyRunTime:  0.0103659629822</t>
  </si>
  <si>
    <t>Location name (ESRI Maps): Houston</t>
  </si>
  <si>
    <t xml:space="preserve"> Texas</t>
  </si>
  <si>
    <t>Latitude: 29.7633°</t>
  </si>
  <si>
    <t>Longitude: -95.3396°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</si>
</sst>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436211369533"/>
          <c:y val="0.016560433337963"/>
          <c:w val="0.633546766191798"/>
          <c:h val="0.939742091261659"/>
        </c:manualLayout>
      </c:layout>
      <c:scatterChart>
        <c:scatterStyle val="lineMarker"/>
        <c:varyColors val="0"/>
        <c:ser>
          <c:idx val="1"/>
          <c:order val="0"/>
          <c:tx>
            <c:v>NOAA Atlas-14</c:v>
          </c:tx>
          <c:xVal>
            <c:numRef>
              <c:f>'EBD-Version'!$A$5:$A$14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  <c:pt idx="6">
                  <c:v>180.0</c:v>
                </c:pt>
                <c:pt idx="7">
                  <c:v>360.0</c:v>
                </c:pt>
                <c:pt idx="8">
                  <c:v>720.0</c:v>
                </c:pt>
                <c:pt idx="9">
                  <c:v>1440.0</c:v>
                </c:pt>
              </c:numCache>
            </c:numRef>
          </c:xVal>
          <c:yVal>
            <c:numRef>
              <c:f>'EBD-Version'!$B$5:$B$14</c:f>
              <c:numCache>
                <c:formatCode>General</c:formatCode>
                <c:ptCount val="10"/>
                <c:pt idx="0">
                  <c:v>7.02</c:v>
                </c:pt>
                <c:pt idx="1">
                  <c:v>5.56</c:v>
                </c:pt>
                <c:pt idx="2">
                  <c:v>4.7</c:v>
                </c:pt>
                <c:pt idx="3">
                  <c:v>3.36</c:v>
                </c:pt>
                <c:pt idx="4">
                  <c:v>2.23</c:v>
                </c:pt>
                <c:pt idx="5">
                  <c:v>1.4</c:v>
                </c:pt>
                <c:pt idx="6">
                  <c:v>1.04</c:v>
                </c:pt>
                <c:pt idx="7">
                  <c:v>0.626</c:v>
                </c:pt>
                <c:pt idx="8">
                  <c:v>0.366</c:v>
                </c:pt>
                <c:pt idx="9">
                  <c:v>0.214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7-294C-9909-1DC41A07DBD8}"/>
            </c:ext>
          </c:extLst>
        </c:ser>
        <c:ser>
          <c:idx val="0"/>
          <c:order val="1"/>
          <c:tx>
            <c:v>Model</c:v>
          </c:tx>
          <c:xVal>
            <c:numRef>
              <c:f>'EBD-Version'!$A$5:$A$14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  <c:pt idx="6">
                  <c:v>180.0</c:v>
                </c:pt>
                <c:pt idx="7">
                  <c:v>360.0</c:v>
                </c:pt>
                <c:pt idx="8">
                  <c:v>720.0</c:v>
                </c:pt>
                <c:pt idx="9">
                  <c:v>1440.0</c:v>
                </c:pt>
              </c:numCache>
            </c:numRef>
          </c:xVal>
          <c:yVal>
            <c:numRef>
              <c:f>'EBD-Version'!$G$5:$G$14</c:f>
              <c:numCache>
                <c:formatCode>General</c:formatCode>
                <c:ptCount val="10"/>
                <c:pt idx="0">
                  <c:v>6.992518028055104</c:v>
                </c:pt>
                <c:pt idx="1">
                  <c:v>5.60244962052857</c:v>
                </c:pt>
                <c:pt idx="2">
                  <c:v>4.727935644129652</c:v>
                </c:pt>
                <c:pt idx="3">
                  <c:v>3.321620678067536</c:v>
                </c:pt>
                <c:pt idx="4">
                  <c:v>2.192868629388112</c:v>
                </c:pt>
                <c:pt idx="5">
                  <c:v>1.39035101130872</c:v>
                </c:pt>
                <c:pt idx="6">
                  <c:v>1.052682741917343</c:v>
                </c:pt>
                <c:pt idx="7">
                  <c:v>0.646552486744342</c:v>
                </c:pt>
                <c:pt idx="8">
                  <c:v>0.393677489157198</c:v>
                </c:pt>
                <c:pt idx="9">
                  <c:v>0.238638141142879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76-BA4B-9BB1-481C8D79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90312"/>
        <c:axId val="2132302072"/>
      </c:scatterChart>
      <c:valAx>
        <c:axId val="2132290312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2302072"/>
        <c:crossesAt val="0.1"/>
        <c:crossBetween val="midCat"/>
      </c:valAx>
      <c:valAx>
        <c:axId val="2132302072"/>
        <c:scaling>
          <c:logBase val="10.0"/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229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16</xdr:row>
      <xdr:rowOff>69850</xdr:rowOff>
    </xdr:from>
    <xdr:to>
      <xdr:col>7</xdr:col>
      <xdr:colOff>762000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4" workbookViewId="0">
      <selection activeCell="F36" sqref="F36"/>
    </sheetView>
  </sheetViews>
  <sheetFormatPr baseColWidth="10" defaultRowHeight="15" x14ac:dyDescent="0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34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 t="s">
        <v>37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41</v>
      </c>
      <c r="B6" s="1" t="s">
        <v>42</v>
      </c>
      <c r="C6" s="1" t="s">
        <v>2</v>
      </c>
      <c r="D6" s="1"/>
      <c r="E6" s="1"/>
      <c r="F6" s="1"/>
      <c r="G6" s="1"/>
      <c r="H6" s="1"/>
      <c r="I6" s="1"/>
      <c r="J6" s="1"/>
      <c r="K6" s="1"/>
    </row>
    <row r="7" spans="1:11">
      <c r="A7" s="1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 t="s">
        <v>43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 t="s">
        <v>44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 t="s">
        <v>38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 t="s">
        <v>35</v>
      </c>
      <c r="B14" s="1">
        <v>1</v>
      </c>
      <c r="C14" s="1">
        <v>2</v>
      </c>
      <c r="D14" s="1">
        <v>5</v>
      </c>
      <c r="E14" s="1">
        <v>10</v>
      </c>
      <c r="F14" s="1">
        <v>25</v>
      </c>
      <c r="G14" s="1">
        <v>50</v>
      </c>
      <c r="H14" s="1">
        <v>100</v>
      </c>
      <c r="I14" s="1">
        <v>200</v>
      </c>
      <c r="J14" s="1">
        <v>500</v>
      </c>
      <c r="K14" s="1">
        <v>1000</v>
      </c>
    </row>
    <row r="15" spans="1:11">
      <c r="A15" s="1" t="s">
        <v>5</v>
      </c>
      <c r="B15" s="1">
        <v>5.95</v>
      </c>
      <c r="C15" s="1">
        <v>7.02</v>
      </c>
      <c r="D15" s="1">
        <v>8.7200000000000006</v>
      </c>
      <c r="E15" s="1">
        <v>10.199999999999999</v>
      </c>
      <c r="F15" s="1">
        <v>12.2</v>
      </c>
      <c r="G15" s="1">
        <v>13.7</v>
      </c>
      <c r="H15" s="1">
        <v>15.3</v>
      </c>
      <c r="I15" s="1">
        <v>17.100000000000001</v>
      </c>
      <c r="J15" s="1">
        <v>19.5</v>
      </c>
      <c r="K15" s="1">
        <v>21.4</v>
      </c>
    </row>
    <row r="16" spans="1:11">
      <c r="A16" s="1" t="s">
        <v>6</v>
      </c>
      <c r="B16" s="1">
        <v>4.71</v>
      </c>
      <c r="C16" s="1">
        <v>5.56</v>
      </c>
      <c r="D16" s="1">
        <v>6.94</v>
      </c>
      <c r="E16" s="1">
        <v>8.09</v>
      </c>
      <c r="F16" s="1">
        <v>9.6999999999999993</v>
      </c>
      <c r="G16" s="1">
        <v>11</v>
      </c>
      <c r="H16" s="1">
        <v>12.2</v>
      </c>
      <c r="I16" s="1">
        <v>13.6</v>
      </c>
      <c r="J16" s="1">
        <v>15.3</v>
      </c>
      <c r="K16" s="1">
        <v>16.7</v>
      </c>
    </row>
    <row r="17" spans="1:11">
      <c r="A17" s="1" t="s">
        <v>7</v>
      </c>
      <c r="B17" s="1">
        <v>4.01</v>
      </c>
      <c r="C17" s="1">
        <v>4.7</v>
      </c>
      <c r="D17" s="1">
        <v>5.83</v>
      </c>
      <c r="E17" s="1">
        <v>6.78</v>
      </c>
      <c r="F17" s="1">
        <v>8.09</v>
      </c>
      <c r="G17" s="1">
        <v>9.1</v>
      </c>
      <c r="H17" s="1">
        <v>10.1</v>
      </c>
      <c r="I17" s="1">
        <v>11.3</v>
      </c>
      <c r="J17" s="1">
        <v>12.8</v>
      </c>
      <c r="K17" s="1">
        <v>14.1</v>
      </c>
    </row>
    <row r="18" spans="1:11">
      <c r="A18" s="1" t="s">
        <v>8</v>
      </c>
      <c r="B18" s="1">
        <v>2.88</v>
      </c>
      <c r="C18" s="1">
        <v>3.36</v>
      </c>
      <c r="D18" s="1">
        <v>4.1399999999999997</v>
      </c>
      <c r="E18" s="1">
        <v>4.8</v>
      </c>
      <c r="F18" s="1">
        <v>5.7</v>
      </c>
      <c r="G18" s="1">
        <v>6.38</v>
      </c>
      <c r="H18" s="1">
        <v>7.1</v>
      </c>
      <c r="I18" s="1">
        <v>7.92</v>
      </c>
      <c r="J18" s="1">
        <v>9.11</v>
      </c>
      <c r="K18" s="1">
        <v>10.1</v>
      </c>
    </row>
    <row r="19" spans="1:11">
      <c r="A19" s="1" t="s">
        <v>9</v>
      </c>
      <c r="B19" s="1">
        <v>1.89</v>
      </c>
      <c r="C19" s="1">
        <v>2.23</v>
      </c>
      <c r="D19" s="1">
        <v>2.77</v>
      </c>
      <c r="E19" s="1">
        <v>3.23</v>
      </c>
      <c r="F19" s="1">
        <v>3.87</v>
      </c>
      <c r="G19" s="1">
        <v>4.3499999999999996</v>
      </c>
      <c r="H19" s="1">
        <v>4.87</v>
      </c>
      <c r="I19" s="1">
        <v>5.49</v>
      </c>
      <c r="J19" s="1">
        <v>6.42</v>
      </c>
      <c r="K19" s="1">
        <v>7.2</v>
      </c>
    </row>
    <row r="20" spans="1:11">
      <c r="A20" s="1" t="s">
        <v>10</v>
      </c>
      <c r="B20" s="1">
        <v>1.1399999999999999</v>
      </c>
      <c r="C20" s="1">
        <v>1.4</v>
      </c>
      <c r="D20" s="1">
        <v>1.78</v>
      </c>
      <c r="E20" s="1">
        <v>2.13</v>
      </c>
      <c r="F20" s="1">
        <v>2.64</v>
      </c>
      <c r="G20" s="1">
        <v>3.05</v>
      </c>
      <c r="H20" s="1">
        <v>3.51</v>
      </c>
      <c r="I20" s="1">
        <v>4.0599999999999996</v>
      </c>
      <c r="J20" s="1">
        <v>4.9000000000000004</v>
      </c>
      <c r="K20" s="1">
        <v>5.63</v>
      </c>
    </row>
    <row r="21" spans="1:11">
      <c r="A21" s="1" t="s">
        <v>11</v>
      </c>
      <c r="B21" s="1">
        <v>0.83</v>
      </c>
      <c r="C21" s="1">
        <v>1.04</v>
      </c>
      <c r="D21" s="1">
        <v>1.36</v>
      </c>
      <c r="E21" s="1">
        <v>1.65</v>
      </c>
      <c r="F21" s="1">
        <v>2.08</v>
      </c>
      <c r="G21" s="1">
        <v>2.4500000000000002</v>
      </c>
      <c r="H21" s="1">
        <v>2.87</v>
      </c>
      <c r="I21" s="1">
        <v>3.37</v>
      </c>
      <c r="J21" s="1">
        <v>4.1399999999999997</v>
      </c>
      <c r="K21" s="1">
        <v>4.8099999999999996</v>
      </c>
    </row>
    <row r="22" spans="1:11">
      <c r="A22" s="1" t="s">
        <v>12</v>
      </c>
      <c r="B22" s="1">
        <v>0.48</v>
      </c>
      <c r="C22" s="1">
        <v>0.626</v>
      </c>
      <c r="D22" s="1">
        <v>0.83</v>
      </c>
      <c r="E22" s="1">
        <v>1.03</v>
      </c>
      <c r="F22" s="1">
        <v>1.33</v>
      </c>
      <c r="G22" s="1">
        <v>1.6</v>
      </c>
      <c r="H22" s="1">
        <v>1.91</v>
      </c>
      <c r="I22" s="1">
        <v>2.2799999999999998</v>
      </c>
      <c r="J22" s="1">
        <v>2.84</v>
      </c>
      <c r="K22" s="1">
        <v>3.33</v>
      </c>
    </row>
    <row r="23" spans="1:11">
      <c r="A23" s="1" t="s">
        <v>13</v>
      </c>
      <c r="B23" s="1">
        <v>0.27500000000000002</v>
      </c>
      <c r="C23" s="1">
        <v>0.36599999999999999</v>
      </c>
      <c r="D23" s="1">
        <v>0.49099999999999999</v>
      </c>
      <c r="E23" s="1">
        <v>0.61399999999999999</v>
      </c>
      <c r="F23" s="1">
        <v>0.80600000000000005</v>
      </c>
      <c r="G23" s="1">
        <v>0.97399999999999998</v>
      </c>
      <c r="H23" s="1">
        <v>1.17</v>
      </c>
      <c r="I23" s="1">
        <v>1.41</v>
      </c>
      <c r="J23" s="1">
        <v>1.77</v>
      </c>
      <c r="K23" s="1">
        <v>2.0699999999999998</v>
      </c>
    </row>
    <row r="24" spans="1:11">
      <c r="A24" s="1" t="s">
        <v>14</v>
      </c>
      <c r="B24" s="1">
        <v>0.159</v>
      </c>
      <c r="C24" s="1">
        <v>0.214</v>
      </c>
      <c r="D24" s="1">
        <v>0.28999999999999998</v>
      </c>
      <c r="E24" s="1">
        <v>0.36499999999999999</v>
      </c>
      <c r="F24" s="1">
        <v>0.48199999999999998</v>
      </c>
      <c r="G24" s="1">
        <v>0.58699999999999997</v>
      </c>
      <c r="H24" s="1">
        <v>0.70899999999999996</v>
      </c>
      <c r="I24" s="1">
        <v>0.85</v>
      </c>
      <c r="J24" s="1">
        <v>1.06</v>
      </c>
      <c r="K24" s="1">
        <v>1.24</v>
      </c>
    </row>
    <row r="25" spans="1:11">
      <c r="A25" s="1" t="s">
        <v>15</v>
      </c>
      <c r="B25" s="1">
        <v>0.09</v>
      </c>
      <c r="C25" s="1">
        <v>0.124</v>
      </c>
      <c r="D25" s="1">
        <v>0.17</v>
      </c>
      <c r="E25" s="1">
        <v>0.216</v>
      </c>
      <c r="F25" s="1">
        <v>0.28799999999999998</v>
      </c>
      <c r="G25" s="1">
        <v>0.35399999999999998</v>
      </c>
      <c r="H25" s="1">
        <v>0.42899999999999999</v>
      </c>
      <c r="I25" s="1">
        <v>0.51</v>
      </c>
      <c r="J25" s="1">
        <v>0.625</v>
      </c>
      <c r="K25" s="1">
        <v>0.71899999999999997</v>
      </c>
    </row>
    <row r="26" spans="1:11">
      <c r="A26" s="1" t="s">
        <v>16</v>
      </c>
      <c r="B26" s="1">
        <v>6.6000000000000003E-2</v>
      </c>
      <c r="C26" s="1">
        <v>0.09</v>
      </c>
      <c r="D26" s="1">
        <v>0.124</v>
      </c>
      <c r="E26" s="1">
        <v>0.157</v>
      </c>
      <c r="F26" s="1">
        <v>0.20899999999999999</v>
      </c>
      <c r="G26" s="1">
        <v>0.25700000000000001</v>
      </c>
      <c r="H26" s="1">
        <v>0.311</v>
      </c>
      <c r="I26" s="1">
        <v>0.36699999999999999</v>
      </c>
      <c r="J26" s="1">
        <v>0.44500000000000001</v>
      </c>
      <c r="K26" s="1">
        <v>0.50800000000000001</v>
      </c>
    </row>
    <row r="27" spans="1:11">
      <c r="A27" s="1" t="s">
        <v>17</v>
      </c>
      <c r="B27" s="1">
        <v>5.2999999999999999E-2</v>
      </c>
      <c r="C27" s="1">
        <v>7.1999999999999995E-2</v>
      </c>
      <c r="D27" s="1">
        <v>9.8000000000000004E-2</v>
      </c>
      <c r="E27" s="1">
        <v>0.124</v>
      </c>
      <c r="F27" s="1">
        <v>0.16400000000000001</v>
      </c>
      <c r="G27" s="1">
        <v>0.20100000000000001</v>
      </c>
      <c r="H27" s="1">
        <v>0.24199999999999999</v>
      </c>
      <c r="I27" s="1">
        <v>0.28399999999999997</v>
      </c>
      <c r="J27" s="1">
        <v>0.34399999999999997</v>
      </c>
      <c r="K27" s="1">
        <v>0.39100000000000001</v>
      </c>
    </row>
    <row r="28" spans="1:11">
      <c r="A28" s="1" t="s">
        <v>18</v>
      </c>
      <c r="B28" s="1">
        <v>3.5000000000000003E-2</v>
      </c>
      <c r="C28" s="1">
        <v>4.5999999999999999E-2</v>
      </c>
      <c r="D28" s="1">
        <v>6.2E-2</v>
      </c>
      <c r="E28" s="1">
        <v>7.6999999999999999E-2</v>
      </c>
      <c r="F28" s="1">
        <v>0.10100000000000001</v>
      </c>
      <c r="G28" s="1">
        <v>0.122</v>
      </c>
      <c r="H28" s="1">
        <v>0.14499999999999999</v>
      </c>
      <c r="I28" s="1">
        <v>0.17</v>
      </c>
      <c r="J28" s="1">
        <v>0.20399999999999999</v>
      </c>
      <c r="K28" s="1">
        <v>0.23200000000000001</v>
      </c>
    </row>
    <row r="29" spans="1:11">
      <c r="A29" s="1" t="s">
        <v>19</v>
      </c>
      <c r="B29" s="1">
        <v>2.7E-2</v>
      </c>
      <c r="C29" s="1">
        <v>3.5000000000000003E-2</v>
      </c>
      <c r="D29" s="1">
        <v>4.7E-2</v>
      </c>
      <c r="E29" s="1">
        <v>5.8000000000000003E-2</v>
      </c>
      <c r="F29" s="1">
        <v>7.4999999999999997E-2</v>
      </c>
      <c r="G29" s="1">
        <v>8.8999999999999996E-2</v>
      </c>
      <c r="H29" s="1">
        <v>0.106</v>
      </c>
      <c r="I29" s="1">
        <v>0.123</v>
      </c>
      <c r="J29" s="1">
        <v>0.14699999999999999</v>
      </c>
      <c r="K29" s="1">
        <v>0.16600000000000001</v>
      </c>
    </row>
    <row r="30" spans="1:11">
      <c r="A30" s="1" t="s">
        <v>20</v>
      </c>
      <c r="B30" s="1">
        <v>1.7999999999999999E-2</v>
      </c>
      <c r="C30" s="1">
        <v>2.1999999999999999E-2</v>
      </c>
      <c r="D30" s="1">
        <v>2.9000000000000001E-2</v>
      </c>
      <c r="E30" s="1">
        <v>3.4000000000000002E-2</v>
      </c>
      <c r="F30" s="1">
        <v>4.2999999999999997E-2</v>
      </c>
      <c r="G30" s="1">
        <v>0.05</v>
      </c>
      <c r="H30" s="1">
        <v>5.7000000000000002E-2</v>
      </c>
      <c r="I30" s="1">
        <v>6.6000000000000003E-2</v>
      </c>
      <c r="J30" s="1">
        <v>7.6999999999999999E-2</v>
      </c>
      <c r="K30" s="1">
        <v>8.5999999999999993E-2</v>
      </c>
    </row>
    <row r="31" spans="1:11">
      <c r="A31" s="1" t="s">
        <v>21</v>
      </c>
      <c r="B31" s="1">
        <v>1.4E-2</v>
      </c>
      <c r="C31" s="1">
        <v>1.7000000000000001E-2</v>
      </c>
      <c r="D31" s="1">
        <v>2.1999999999999999E-2</v>
      </c>
      <c r="E31" s="1">
        <v>2.5999999999999999E-2</v>
      </c>
      <c r="F31" s="1">
        <v>3.2000000000000001E-2</v>
      </c>
      <c r="G31" s="1">
        <v>3.5999999999999997E-2</v>
      </c>
      <c r="H31" s="1">
        <v>4.1000000000000002E-2</v>
      </c>
      <c r="I31" s="1">
        <v>4.5999999999999999E-2</v>
      </c>
      <c r="J31" s="1">
        <v>5.2999999999999999E-2</v>
      </c>
      <c r="K31" s="1">
        <v>5.8999999999999997E-2</v>
      </c>
    </row>
    <row r="32" spans="1:11">
      <c r="A32" s="1" t="s">
        <v>22</v>
      </c>
      <c r="B32" s="1">
        <v>1.2E-2</v>
      </c>
      <c r="C32" s="1">
        <v>1.4E-2</v>
      </c>
      <c r="D32" s="1">
        <v>1.7999999999999999E-2</v>
      </c>
      <c r="E32" s="1">
        <v>2.1000000000000001E-2</v>
      </c>
      <c r="F32" s="1">
        <v>2.5000000000000001E-2</v>
      </c>
      <c r="G32" s="1">
        <v>2.8000000000000001E-2</v>
      </c>
      <c r="H32" s="1">
        <v>3.1E-2</v>
      </c>
      <c r="I32" s="1">
        <v>3.4000000000000002E-2</v>
      </c>
      <c r="J32" s="1">
        <v>3.7999999999999999E-2</v>
      </c>
      <c r="K32" s="1">
        <v>4.2000000000000003E-2</v>
      </c>
    </row>
    <row r="33" spans="1:11">
      <c r="A33" s="1" t="s">
        <v>23</v>
      </c>
      <c r="B33" s="1">
        <v>1.0999999999999999E-2</v>
      </c>
      <c r="C33" s="1">
        <v>1.2E-2</v>
      </c>
      <c r="D33" s="1">
        <v>1.4999999999999999E-2</v>
      </c>
      <c r="E33" s="1">
        <v>1.7999999999999999E-2</v>
      </c>
      <c r="F33" s="1">
        <v>2.1000000000000001E-2</v>
      </c>
      <c r="G33" s="1">
        <v>2.3E-2</v>
      </c>
      <c r="H33" s="1">
        <v>2.5000000000000001E-2</v>
      </c>
      <c r="I33" s="1">
        <v>2.8000000000000001E-2</v>
      </c>
      <c r="J33" s="1">
        <v>3.1E-2</v>
      </c>
      <c r="K33" s="1">
        <v>3.3000000000000002E-2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 t="s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 t="s">
        <v>40</v>
      </c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6" sqref="K6"/>
    </sheetView>
  </sheetViews>
  <sheetFormatPr baseColWidth="10" defaultRowHeight="15" x14ac:dyDescent="0"/>
  <sheetData>
    <row r="1" spans="1:11">
      <c r="F1" t="s">
        <v>30</v>
      </c>
      <c r="G1">
        <v>0.72874732749074644</v>
      </c>
    </row>
    <row r="2" spans="1:11">
      <c r="F2" t="s">
        <v>31</v>
      </c>
      <c r="G2">
        <v>48.014736895457617</v>
      </c>
    </row>
    <row r="3" spans="1:11">
      <c r="F3" t="s">
        <v>32</v>
      </c>
      <c r="G3">
        <v>9.0666530204980305</v>
      </c>
    </row>
    <row r="4" spans="1:11">
      <c r="A4" t="s">
        <v>24</v>
      </c>
      <c r="B4" t="s">
        <v>25</v>
      </c>
      <c r="D4" t="s">
        <v>26</v>
      </c>
      <c r="E4" t="s">
        <v>27</v>
      </c>
    </row>
    <row r="5" spans="1:11">
      <c r="A5">
        <v>5</v>
      </c>
      <c r="B5" s="1">
        <v>7.02</v>
      </c>
      <c r="D5">
        <f t="shared" ref="D5:D14" si="0">LOG10(A5)</f>
        <v>0.69897000433601886</v>
      </c>
      <c r="E5">
        <f t="shared" ref="E5:E14" si="1">LOG10(B5)</f>
        <v>0.84633711212980522</v>
      </c>
      <c r="G5">
        <f t="shared" ref="G5:G14" si="2">$G$2/(A5+$G$3)^$G$1</f>
        <v>6.9925180280551045</v>
      </c>
      <c r="H5">
        <f t="shared" ref="H5:H14" si="3">(G5-B5)^2</f>
        <v>7.5525878198000145E-4</v>
      </c>
      <c r="J5" t="s">
        <v>28</v>
      </c>
      <c r="K5" t="s">
        <v>29</v>
      </c>
    </row>
    <row r="6" spans="1:11">
      <c r="A6">
        <v>10</v>
      </c>
      <c r="B6" s="1">
        <v>5.56</v>
      </c>
      <c r="D6">
        <f t="shared" si="0"/>
        <v>1</v>
      </c>
      <c r="E6">
        <f t="shared" si="1"/>
        <v>0.74507479158205747</v>
      </c>
      <c r="G6">
        <f t="shared" si="2"/>
        <v>5.6024496205285699</v>
      </c>
      <c r="H6">
        <f t="shared" si="3"/>
        <v>1.801970283019614E-3</v>
      </c>
      <c r="J6">
        <v>11.5</v>
      </c>
      <c r="K6">
        <f>$G$2/(J6+$G$3)^$G$1</f>
        <v>5.3016380427590155</v>
      </c>
    </row>
    <row r="7" spans="1:11">
      <c r="A7">
        <v>15</v>
      </c>
      <c r="B7" s="1">
        <v>4.7</v>
      </c>
      <c r="D7">
        <f t="shared" si="0"/>
        <v>1.1760912590556813</v>
      </c>
      <c r="E7">
        <f t="shared" si="1"/>
        <v>0.67209785793571752</v>
      </c>
      <c r="G7">
        <f t="shared" si="2"/>
        <v>4.7279356441296523</v>
      </c>
      <c r="H7">
        <f t="shared" si="3"/>
        <v>7.8040021293856608E-4</v>
      </c>
    </row>
    <row r="8" spans="1:11">
      <c r="A8">
        <v>30</v>
      </c>
      <c r="B8" s="1">
        <v>3.36</v>
      </c>
      <c r="D8">
        <f t="shared" si="0"/>
        <v>1.4771212547196624</v>
      </c>
      <c r="E8">
        <f t="shared" si="1"/>
        <v>0.52633927738984398</v>
      </c>
      <c r="G8">
        <f t="shared" si="2"/>
        <v>3.3216206780675366</v>
      </c>
      <c r="H8">
        <f t="shared" si="3"/>
        <v>1.472972351995658E-3</v>
      </c>
    </row>
    <row r="9" spans="1:11">
      <c r="A9">
        <v>60</v>
      </c>
      <c r="B9" s="1">
        <v>2.23</v>
      </c>
      <c r="D9">
        <f t="shared" si="0"/>
        <v>1.7781512503836436</v>
      </c>
      <c r="E9">
        <f t="shared" si="1"/>
        <v>0.34830486304816066</v>
      </c>
      <c r="G9">
        <f t="shared" si="2"/>
        <v>2.1928686293881117</v>
      </c>
      <c r="H9">
        <f t="shared" si="3"/>
        <v>1.3787386835174033E-3</v>
      </c>
    </row>
    <row r="10" spans="1:11">
      <c r="A10">
        <v>120</v>
      </c>
      <c r="B10" s="1">
        <v>1.4</v>
      </c>
      <c r="D10">
        <f t="shared" si="0"/>
        <v>2.0791812460476247</v>
      </c>
      <c r="E10">
        <f t="shared" si="1"/>
        <v>0.14612803567823801</v>
      </c>
      <c r="G10">
        <f t="shared" si="2"/>
        <v>1.3903510113087201</v>
      </c>
      <c r="H10">
        <f t="shared" si="3"/>
        <v>9.3102982764446161E-5</v>
      </c>
    </row>
    <row r="11" spans="1:11">
      <c r="A11">
        <v>180</v>
      </c>
      <c r="B11" s="1">
        <v>1.04</v>
      </c>
      <c r="D11">
        <f t="shared" si="0"/>
        <v>2.255272505103306</v>
      </c>
      <c r="E11">
        <f t="shared" si="1"/>
        <v>1.703333929878037E-2</v>
      </c>
      <c r="G11">
        <f t="shared" si="2"/>
        <v>1.0526827419173428</v>
      </c>
      <c r="H11">
        <f t="shared" si="3"/>
        <v>1.6085194254192298E-4</v>
      </c>
    </row>
    <row r="12" spans="1:11">
      <c r="A12">
        <v>360</v>
      </c>
      <c r="B12" s="1">
        <v>0.626</v>
      </c>
      <c r="D12">
        <f t="shared" si="0"/>
        <v>2.5563025007672873</v>
      </c>
      <c r="E12">
        <f t="shared" si="1"/>
        <v>-0.20342566678957033</v>
      </c>
      <c r="G12">
        <f t="shared" si="2"/>
        <v>0.64655248674434229</v>
      </c>
      <c r="H12">
        <f t="shared" si="3"/>
        <v>4.2240471137636556E-4</v>
      </c>
    </row>
    <row r="13" spans="1:11">
      <c r="A13">
        <f>12*60</f>
        <v>720</v>
      </c>
      <c r="B13" s="1">
        <v>0.36599999999999999</v>
      </c>
      <c r="D13">
        <f t="shared" si="0"/>
        <v>2.8573324964312685</v>
      </c>
      <c r="E13">
        <f t="shared" si="1"/>
        <v>-0.43651891460558934</v>
      </c>
      <c r="G13">
        <f t="shared" si="2"/>
        <v>0.39367748915719764</v>
      </c>
      <c r="H13">
        <f t="shared" si="3"/>
        <v>7.6604340604679308E-4</v>
      </c>
    </row>
    <row r="14" spans="1:11">
      <c r="A14">
        <v>1440</v>
      </c>
      <c r="B14" s="1">
        <v>0.214</v>
      </c>
      <c r="D14">
        <f t="shared" si="0"/>
        <v>3.1583624920952498</v>
      </c>
      <c r="E14">
        <f t="shared" si="1"/>
        <v>-0.66958622665080914</v>
      </c>
      <c r="G14">
        <f t="shared" si="2"/>
        <v>0.23863814114287854</v>
      </c>
      <c r="H14">
        <f t="shared" si="3"/>
        <v>6.0703799897640447E-4</v>
      </c>
    </row>
    <row r="15" spans="1:11">
      <c r="H15">
        <f>SUM(H5:H14)</f>
        <v>8.2387813551571751E-3</v>
      </c>
      <c r="I15" t="s">
        <v>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PF_Intensity_English_PDS.csv</vt:lpstr>
      <vt:lpstr>EBD-Version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2018-10-25T22:38:58Z</dcterms:created>
  <dcterms:modified xsi:type="dcterms:W3CDTF">2018-11-02T00:03:35Z</dcterms:modified>
</cp:coreProperties>
</file>