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CE3372-2018-FALL/GoodwinStreetStormSewerDesign/"/>
    </mc:Choice>
  </mc:AlternateContent>
  <xr:revisionPtr revIDLastSave="0" documentId="13_ncr:1_{5C1493CC-A52C-F249-B141-54182D0F773C}" xr6:coauthVersionLast="36" xr6:coauthVersionMax="36" xr10:uidLastSave="{00000000-0000-0000-0000-000000000000}"/>
  <bookViews>
    <workbookView xWindow="16260" yWindow="1840" windowWidth="21180" windowHeight="20460" tabRatio="500" activeTab="1" xr2:uid="{00000000-000D-0000-FFFF-FFFF00000000}"/>
  </bookViews>
  <sheets>
    <sheet name="PF_Intensity_English_AMS.csv" sheetId="1" r:id="rId1"/>
    <sheet name="EBD-Version" sheetId="2" r:id="rId2"/>
  </sheets>
  <definedNames>
    <definedName name="solver_adj" localSheetId="1" hidden="1">'EBD-Version'!$G$1:$G$3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'EBD-Version'!$G$3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" l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4" i="2"/>
  <c r="H14" i="2" s="1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5" i="2"/>
  <c r="D5" i="2"/>
  <c r="A13" i="2"/>
  <c r="G13" i="2" s="1"/>
  <c r="H13" i="2" s="1"/>
  <c r="H15" i="2" l="1"/>
</calcChain>
</file>

<file path=xl/sharedStrings.xml><?xml version="1.0" encoding="utf-8"?>
<sst xmlns="http://schemas.openxmlformats.org/spreadsheetml/2006/main" count="54" uniqueCount="54">
  <si>
    <t>Point precipitation frequency estimates (inches/hour)</t>
  </si>
  <si>
    <t>NOAA Atlas 14 Volume 2 Version 3</t>
  </si>
  <si>
    <t>Data type: Precipitation intensity</t>
  </si>
  <si>
    <t>Time series type: Annual maximum</t>
  </si>
  <si>
    <t>Project area: Ohio River Basin</t>
  </si>
  <si>
    <t>Location name (ESRI Maps): Urbana</t>
  </si>
  <si>
    <t xml:space="preserve"> Illinois</t>
  </si>
  <si>
    <t xml:space="preserve"> USA</t>
  </si>
  <si>
    <t>Station Name: -</t>
  </si>
  <si>
    <t>Latitude: 40.1174°</t>
  </si>
  <si>
    <t>Longitude: -88.2044°</t>
  </si>
  <si>
    <t>Elevation (USGS): 710.31 ft</t>
  </si>
  <si>
    <t>PRECIPITATION FREQUENCY ESTIMATES</t>
  </si>
  <si>
    <t>by duration for AEP:</t>
  </si>
  <si>
    <t xml:space="preserve"> '1/2</t>
  </si>
  <si>
    <t>'1/5</t>
  </si>
  <si>
    <t>'1/10</t>
  </si>
  <si>
    <t>'1/25</t>
  </si>
  <si>
    <t>'1/50</t>
  </si>
  <si>
    <t>'1/100</t>
  </si>
  <si>
    <t>'1/200</t>
  </si>
  <si>
    <t>'1/500</t>
  </si>
  <si>
    <t>'1/1000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</si>
  <si>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</si>
  <si>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</si>
  <si>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</si>
  <si>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</si>
  <si>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</si>
  <si>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</si>
  <si>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</si>
  <si>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</si>
  <si>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</si>
  <si>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</si>
  <si>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</si>
  <si>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</si>
  <si>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</si>
  <si>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</si>
  <si>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</si>
  <si>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</si>
  <si>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</si>
  <si>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</si>
  <si>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</si>
  <si>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Date/time (GMT):  Thu Oct 25 22:20:48 2018</t>
  </si>
  <si>
    <t>pyRunTime:  0.0190739631653</t>
  </si>
  <si>
    <t>minutes</t>
  </si>
  <si>
    <t>in/hr</t>
  </si>
  <si>
    <t>log(time)</t>
  </si>
  <si>
    <t>log(intensity)</t>
  </si>
  <si>
    <t>Tc</t>
  </si>
  <si>
    <t>Intensity</t>
  </si>
  <si>
    <t>e</t>
  </si>
  <si>
    <t>b</t>
  </si>
  <si>
    <t>d</t>
  </si>
  <si>
    <t>&lt;=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</si>
</sst>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'EBD-Version'!$B$4</c:f>
              <c:strCache>
                <c:ptCount val="1"/>
                <c:pt idx="0">
                  <c:v>in/hr</c:v>
                </c:pt>
              </c:strCache>
            </c:strRef>
          </c:tx>
          <c:xVal>
            <c:numRef>
              <c:f>'EBD-Version'!$A$5:$A$14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360</c:v>
                </c:pt>
                <c:pt idx="8">
                  <c:v>720</c:v>
                </c:pt>
                <c:pt idx="9">
                  <c:v>1440</c:v>
                </c:pt>
              </c:numCache>
            </c:numRef>
          </c:xVal>
          <c:yVal>
            <c:numRef>
              <c:f>'EBD-Version'!$B$5:$B$14</c:f>
              <c:numCache>
                <c:formatCode>General</c:formatCode>
                <c:ptCount val="10"/>
                <c:pt idx="0">
                  <c:v>5.35</c:v>
                </c:pt>
                <c:pt idx="1">
                  <c:v>4.18</c:v>
                </c:pt>
                <c:pt idx="2">
                  <c:v>3.41</c:v>
                </c:pt>
                <c:pt idx="3">
                  <c:v>2.2799999999999998</c:v>
                </c:pt>
                <c:pt idx="4">
                  <c:v>1.4</c:v>
                </c:pt>
                <c:pt idx="5">
                  <c:v>0.83199999999999996</c:v>
                </c:pt>
                <c:pt idx="6">
                  <c:v>0.59299999999999997</c:v>
                </c:pt>
                <c:pt idx="7">
                  <c:v>0.35199999999999998</c:v>
                </c:pt>
                <c:pt idx="8">
                  <c:v>0.20399999999999999</c:v>
                </c:pt>
                <c:pt idx="9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6-BA4B-9BB1-481C8D79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31960"/>
        <c:axId val="-2141333256"/>
      </c:scatterChart>
      <c:valAx>
        <c:axId val="-2141331960"/>
        <c:scaling>
          <c:logBase val="1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141333256"/>
        <c:crossesAt val="0.1"/>
        <c:crossBetween val="midCat"/>
      </c:valAx>
      <c:valAx>
        <c:axId val="-2141333256"/>
        <c:scaling>
          <c:logBase val="1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-2141331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120650</xdr:rowOff>
    </xdr:from>
    <xdr:to>
      <xdr:col>6</xdr:col>
      <xdr:colOff>685800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A15" sqref="A15:B24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</row>
    <row r="4" spans="1:10" x14ac:dyDescent="0.2">
      <c r="A4" t="s">
        <v>3</v>
      </c>
    </row>
    <row r="5" spans="1:10" x14ac:dyDescent="0.2">
      <c r="A5" t="s">
        <v>4</v>
      </c>
    </row>
    <row r="6" spans="1:10" x14ac:dyDescent="0.2">
      <c r="A6" t="s">
        <v>5</v>
      </c>
      <c r="B6" t="s">
        <v>6</v>
      </c>
      <c r="C6" t="s">
        <v>7</v>
      </c>
    </row>
    <row r="7" spans="1:10" x14ac:dyDescent="0.2">
      <c r="A7" t="s">
        <v>8</v>
      </c>
    </row>
    <row r="8" spans="1:10" x14ac:dyDescent="0.2">
      <c r="A8" t="s">
        <v>9</v>
      </c>
    </row>
    <row r="9" spans="1:10" x14ac:dyDescent="0.2">
      <c r="A9" t="s">
        <v>10</v>
      </c>
    </row>
    <row r="10" spans="1:10" x14ac:dyDescent="0.2">
      <c r="A10" t="s">
        <v>11</v>
      </c>
    </row>
    <row r="13" spans="1:10" x14ac:dyDescent="0.2">
      <c r="A13" t="s">
        <v>12</v>
      </c>
    </row>
    <row r="14" spans="1:10" x14ac:dyDescent="0.2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</row>
    <row r="15" spans="1:10" x14ac:dyDescent="0.2">
      <c r="A15" t="s">
        <v>23</v>
      </c>
      <c r="B15">
        <v>5.35</v>
      </c>
      <c r="C15">
        <v>6.74</v>
      </c>
      <c r="D15">
        <v>7.68</v>
      </c>
      <c r="E15">
        <v>8.86</v>
      </c>
      <c r="F15">
        <v>9.7100000000000009</v>
      </c>
      <c r="G15">
        <v>10.6</v>
      </c>
      <c r="H15">
        <v>11.5</v>
      </c>
      <c r="I15">
        <v>12.7</v>
      </c>
      <c r="J15">
        <v>13.6</v>
      </c>
    </row>
    <row r="16" spans="1:10" x14ac:dyDescent="0.2">
      <c r="A16" t="s">
        <v>24</v>
      </c>
      <c r="B16">
        <v>4.18</v>
      </c>
      <c r="C16">
        <v>5.24</v>
      </c>
      <c r="D16">
        <v>5.93</v>
      </c>
      <c r="E16">
        <v>6.77</v>
      </c>
      <c r="F16">
        <v>7.37</v>
      </c>
      <c r="G16">
        <v>7.96</v>
      </c>
      <c r="H16">
        <v>8.57</v>
      </c>
      <c r="I16">
        <v>9.32</v>
      </c>
      <c r="J16">
        <v>9.9</v>
      </c>
    </row>
    <row r="17" spans="1:10" x14ac:dyDescent="0.2">
      <c r="A17" t="s">
        <v>25</v>
      </c>
      <c r="B17">
        <v>3.41</v>
      </c>
      <c r="C17">
        <v>4.29</v>
      </c>
      <c r="D17">
        <v>4.8600000000000003</v>
      </c>
      <c r="E17">
        <v>5.57</v>
      </c>
      <c r="F17">
        <v>6.08</v>
      </c>
      <c r="G17">
        <v>6.59</v>
      </c>
      <c r="H17">
        <v>7.1</v>
      </c>
      <c r="I17">
        <v>7.76</v>
      </c>
      <c r="J17">
        <v>8.25</v>
      </c>
    </row>
    <row r="18" spans="1:10" x14ac:dyDescent="0.2">
      <c r="A18" t="s">
        <v>26</v>
      </c>
      <c r="B18">
        <v>2.2799999999999998</v>
      </c>
      <c r="C18">
        <v>2.94</v>
      </c>
      <c r="D18">
        <v>3.38</v>
      </c>
      <c r="E18">
        <v>3.94</v>
      </c>
      <c r="F18">
        <v>4.34</v>
      </c>
      <c r="G18">
        <v>4.76</v>
      </c>
      <c r="H18">
        <v>5.18</v>
      </c>
      <c r="I18">
        <v>5.75</v>
      </c>
      <c r="J18">
        <v>6.18</v>
      </c>
    </row>
    <row r="19" spans="1:10" x14ac:dyDescent="0.2">
      <c r="A19" t="s">
        <v>27</v>
      </c>
      <c r="B19">
        <v>1.4</v>
      </c>
      <c r="C19">
        <v>1.84</v>
      </c>
      <c r="D19">
        <v>2.15</v>
      </c>
      <c r="E19">
        <v>2.5499999999999998</v>
      </c>
      <c r="F19">
        <v>2.86</v>
      </c>
      <c r="G19">
        <v>3.18</v>
      </c>
      <c r="H19">
        <v>3.52</v>
      </c>
      <c r="I19">
        <v>3.98</v>
      </c>
      <c r="J19">
        <v>4.34</v>
      </c>
    </row>
    <row r="20" spans="1:10" x14ac:dyDescent="0.2">
      <c r="A20" t="s">
        <v>28</v>
      </c>
      <c r="B20">
        <v>0.83199999999999996</v>
      </c>
      <c r="C20">
        <v>1.0900000000000001</v>
      </c>
      <c r="D20">
        <v>1.27</v>
      </c>
      <c r="E20">
        <v>1.54</v>
      </c>
      <c r="F20">
        <v>1.76</v>
      </c>
      <c r="G20">
        <v>2</v>
      </c>
      <c r="H20">
        <v>2.2799999999999998</v>
      </c>
      <c r="I20">
        <v>2.71</v>
      </c>
      <c r="J20">
        <v>3.08</v>
      </c>
    </row>
    <row r="21" spans="1:10" x14ac:dyDescent="0.2">
      <c r="A21" t="s">
        <v>29</v>
      </c>
      <c r="B21">
        <v>0.59299999999999997</v>
      </c>
      <c r="C21">
        <v>0.77700000000000002</v>
      </c>
      <c r="D21">
        <v>0.91100000000000003</v>
      </c>
      <c r="E21">
        <v>1.1100000000000001</v>
      </c>
      <c r="F21">
        <v>1.27</v>
      </c>
      <c r="G21">
        <v>1.46</v>
      </c>
      <c r="H21">
        <v>1.67</v>
      </c>
      <c r="I21">
        <v>2</v>
      </c>
      <c r="J21">
        <v>2.29</v>
      </c>
    </row>
    <row r="22" spans="1:10" x14ac:dyDescent="0.2">
      <c r="A22" t="s">
        <v>30</v>
      </c>
      <c r="B22">
        <v>0.35199999999999998</v>
      </c>
      <c r="C22">
        <v>0.45800000000000002</v>
      </c>
      <c r="D22">
        <v>0.53700000000000003</v>
      </c>
      <c r="E22">
        <v>0.65200000000000002</v>
      </c>
      <c r="F22">
        <v>0.749</v>
      </c>
      <c r="G22">
        <v>0.85899999999999999</v>
      </c>
      <c r="H22">
        <v>0.98499999999999999</v>
      </c>
      <c r="I22">
        <v>1.18</v>
      </c>
      <c r="J22">
        <v>1.35</v>
      </c>
    </row>
    <row r="23" spans="1:10" x14ac:dyDescent="0.2">
      <c r="A23" t="s">
        <v>31</v>
      </c>
      <c r="B23">
        <v>0.20399999999999999</v>
      </c>
      <c r="C23">
        <v>0.26400000000000001</v>
      </c>
      <c r="D23">
        <v>0.308</v>
      </c>
      <c r="E23">
        <v>0.371</v>
      </c>
      <c r="F23">
        <v>0.42499999999999999</v>
      </c>
      <c r="G23">
        <v>0.48499999999999999</v>
      </c>
      <c r="H23">
        <v>0.55400000000000005</v>
      </c>
      <c r="I23">
        <v>0.65900000000000003</v>
      </c>
      <c r="J23">
        <v>0.753</v>
      </c>
    </row>
    <row r="24" spans="1:10" x14ac:dyDescent="0.2">
      <c r="A24" t="s">
        <v>32</v>
      </c>
      <c r="B24">
        <v>0.11700000000000001</v>
      </c>
      <c r="C24">
        <v>0.152</v>
      </c>
      <c r="D24">
        <v>0.17799999999999999</v>
      </c>
      <c r="E24">
        <v>0.216</v>
      </c>
      <c r="F24">
        <v>0.249</v>
      </c>
      <c r="G24">
        <v>0.28599999999999998</v>
      </c>
      <c r="H24">
        <v>0.33</v>
      </c>
      <c r="I24">
        <v>0.39800000000000002</v>
      </c>
      <c r="J24">
        <v>0.45900000000000002</v>
      </c>
    </row>
    <row r="25" spans="1:10" x14ac:dyDescent="0.2">
      <c r="A25" t="s">
        <v>33</v>
      </c>
      <c r="B25">
        <v>6.8000000000000005E-2</v>
      </c>
      <c r="C25">
        <v>8.6999999999999994E-2</v>
      </c>
      <c r="D25">
        <v>0.10100000000000001</v>
      </c>
      <c r="E25">
        <v>0.122</v>
      </c>
      <c r="F25">
        <v>0.14000000000000001</v>
      </c>
      <c r="G25">
        <v>0.16</v>
      </c>
      <c r="H25">
        <v>0.183</v>
      </c>
      <c r="I25">
        <v>0.219</v>
      </c>
      <c r="J25">
        <v>0.251</v>
      </c>
    </row>
    <row r="26" spans="1:10" x14ac:dyDescent="0.2">
      <c r="A26" t="s">
        <v>34</v>
      </c>
      <c r="B26">
        <v>4.9000000000000002E-2</v>
      </c>
      <c r="C26">
        <v>6.2E-2</v>
      </c>
      <c r="D26">
        <v>7.1999999999999995E-2</v>
      </c>
      <c r="E26">
        <v>8.5999999999999993E-2</v>
      </c>
      <c r="F26">
        <v>9.7000000000000003E-2</v>
      </c>
      <c r="G26">
        <v>0.111</v>
      </c>
      <c r="H26">
        <v>0.126</v>
      </c>
      <c r="I26">
        <v>0.14899999999999999</v>
      </c>
      <c r="J26">
        <v>0.17</v>
      </c>
    </row>
    <row r="27" spans="1:10" x14ac:dyDescent="0.2">
      <c r="A27" t="s">
        <v>35</v>
      </c>
      <c r="B27">
        <v>3.9E-2</v>
      </c>
      <c r="C27">
        <v>4.9000000000000002E-2</v>
      </c>
      <c r="D27">
        <v>5.7000000000000002E-2</v>
      </c>
      <c r="E27">
        <v>6.7000000000000004E-2</v>
      </c>
      <c r="F27">
        <v>7.5999999999999998E-2</v>
      </c>
      <c r="G27">
        <v>8.5999999999999993E-2</v>
      </c>
      <c r="H27">
        <v>9.7000000000000003E-2</v>
      </c>
      <c r="I27">
        <v>0.114</v>
      </c>
      <c r="J27">
        <v>0.13</v>
      </c>
    </row>
    <row r="28" spans="1:10" x14ac:dyDescent="0.2">
      <c r="A28" t="s">
        <v>36</v>
      </c>
      <c r="B28">
        <v>2.5999999999999999E-2</v>
      </c>
      <c r="C28">
        <v>3.2000000000000001E-2</v>
      </c>
      <c r="D28">
        <v>3.6999999999999998E-2</v>
      </c>
      <c r="E28">
        <v>4.2999999999999997E-2</v>
      </c>
      <c r="F28">
        <v>4.8000000000000001E-2</v>
      </c>
      <c r="G28">
        <v>5.3999999999999999E-2</v>
      </c>
      <c r="H28">
        <v>0.06</v>
      </c>
      <c r="I28">
        <v>6.9000000000000006E-2</v>
      </c>
      <c r="J28">
        <v>7.6999999999999999E-2</v>
      </c>
    </row>
    <row r="29" spans="1:10" x14ac:dyDescent="0.2">
      <c r="A29" t="s">
        <v>37</v>
      </c>
      <c r="B29">
        <v>2.1000000000000001E-2</v>
      </c>
      <c r="C29">
        <v>2.5999999999999999E-2</v>
      </c>
      <c r="D29">
        <v>2.9000000000000001E-2</v>
      </c>
      <c r="E29">
        <v>3.4000000000000002E-2</v>
      </c>
      <c r="F29">
        <v>3.7999999999999999E-2</v>
      </c>
      <c r="G29">
        <v>4.2000000000000003E-2</v>
      </c>
      <c r="H29">
        <v>4.5999999999999999E-2</v>
      </c>
      <c r="I29">
        <v>5.1999999999999998E-2</v>
      </c>
      <c r="J29">
        <v>5.8000000000000003E-2</v>
      </c>
    </row>
    <row r="30" spans="1:10" x14ac:dyDescent="0.2">
      <c r="A30" t="s">
        <v>38</v>
      </c>
      <c r="B30">
        <v>1.4E-2</v>
      </c>
      <c r="C30">
        <v>1.7000000000000001E-2</v>
      </c>
      <c r="D30">
        <v>1.9E-2</v>
      </c>
      <c r="E30">
        <v>2.1999999999999999E-2</v>
      </c>
      <c r="F30">
        <v>2.4E-2</v>
      </c>
      <c r="G30">
        <v>2.5999999999999999E-2</v>
      </c>
      <c r="H30">
        <v>2.9000000000000001E-2</v>
      </c>
      <c r="I30">
        <v>3.2000000000000001E-2</v>
      </c>
      <c r="J30">
        <v>3.5000000000000003E-2</v>
      </c>
    </row>
    <row r="31" spans="1:10" x14ac:dyDescent="0.2">
      <c r="A31" t="s">
        <v>39</v>
      </c>
      <c r="B31">
        <v>1.2E-2</v>
      </c>
      <c r="C31">
        <v>1.4E-2</v>
      </c>
      <c r="D31">
        <v>1.6E-2</v>
      </c>
      <c r="E31">
        <v>1.7999999999999999E-2</v>
      </c>
      <c r="F31">
        <v>1.9E-2</v>
      </c>
      <c r="G31">
        <v>2.1000000000000001E-2</v>
      </c>
      <c r="H31">
        <v>2.3E-2</v>
      </c>
      <c r="I31">
        <v>2.5999999999999999E-2</v>
      </c>
      <c r="J31">
        <v>2.8000000000000001E-2</v>
      </c>
    </row>
    <row r="32" spans="1:10" x14ac:dyDescent="0.2">
      <c r="A32" t="s">
        <v>40</v>
      </c>
      <c r="B32">
        <v>0.01</v>
      </c>
      <c r="C32">
        <v>1.2E-2</v>
      </c>
      <c r="D32">
        <v>1.2999999999999999E-2</v>
      </c>
      <c r="E32">
        <v>1.4E-2</v>
      </c>
      <c r="F32">
        <v>1.6E-2</v>
      </c>
      <c r="G32">
        <v>1.7000000000000001E-2</v>
      </c>
      <c r="H32">
        <v>1.7999999999999999E-2</v>
      </c>
      <c r="I32">
        <v>0.02</v>
      </c>
      <c r="J32">
        <v>2.1999999999999999E-2</v>
      </c>
    </row>
    <row r="33" spans="1:10" x14ac:dyDescent="0.2">
      <c r="A33" t="s">
        <v>41</v>
      </c>
      <c r="B33">
        <v>8.9999999999999993E-3</v>
      </c>
      <c r="C33">
        <v>0.01</v>
      </c>
      <c r="D33">
        <v>1.0999999999999999E-2</v>
      </c>
      <c r="E33">
        <v>1.2999999999999999E-2</v>
      </c>
      <c r="F33">
        <v>1.4E-2</v>
      </c>
      <c r="G33">
        <v>1.4999999999999999E-2</v>
      </c>
      <c r="H33">
        <v>1.6E-2</v>
      </c>
      <c r="I33">
        <v>1.7999999999999999E-2</v>
      </c>
      <c r="J33">
        <v>1.9E-2</v>
      </c>
    </row>
    <row r="35" spans="1:10" x14ac:dyDescent="0.2">
      <c r="A35" t="s">
        <v>42</v>
      </c>
    </row>
    <row r="36" spans="1:10" x14ac:dyDescent="0.2">
      <c r="A36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selection activeCell="J7" sqref="J7"/>
    </sheetView>
  </sheetViews>
  <sheetFormatPr baseColWidth="10" defaultRowHeight="16" x14ac:dyDescent="0.2"/>
  <sheetData>
    <row r="1" spans="1:11" x14ac:dyDescent="0.2">
      <c r="F1" t="s">
        <v>50</v>
      </c>
      <c r="G1">
        <v>0.84701832653021192</v>
      </c>
    </row>
    <row r="2" spans="1:11" x14ac:dyDescent="0.2">
      <c r="F2" t="s">
        <v>51</v>
      </c>
      <c r="G2">
        <v>51.102206167857233</v>
      </c>
    </row>
    <row r="3" spans="1:11" x14ac:dyDescent="0.2">
      <c r="F3" t="s">
        <v>52</v>
      </c>
      <c r="G3">
        <v>9.3339872780254272</v>
      </c>
    </row>
    <row r="4" spans="1:11" x14ac:dyDescent="0.2">
      <c r="A4" t="s">
        <v>44</v>
      </c>
      <c r="B4" t="s">
        <v>45</v>
      </c>
      <c r="D4" t="s">
        <v>46</v>
      </c>
      <c r="E4" t="s">
        <v>47</v>
      </c>
    </row>
    <row r="5" spans="1:11" x14ac:dyDescent="0.2">
      <c r="A5">
        <v>5</v>
      </c>
      <c r="B5">
        <v>5.35</v>
      </c>
      <c r="D5">
        <f>LOG10(A5)</f>
        <v>0.69897000433601886</v>
      </c>
      <c r="E5">
        <f>LOG10(B5)</f>
        <v>0.72835378202122847</v>
      </c>
      <c r="G5">
        <f>$G$2/(A5+$G$3)^$G$1</f>
        <v>5.3576655088095766</v>
      </c>
      <c r="H5">
        <f>(G5-B5)^2</f>
        <v>5.876002530970181E-5</v>
      </c>
      <c r="J5" t="s">
        <v>48</v>
      </c>
      <c r="K5" t="s">
        <v>49</v>
      </c>
    </row>
    <row r="6" spans="1:11" x14ac:dyDescent="0.2">
      <c r="A6">
        <v>10</v>
      </c>
      <c r="B6">
        <v>4.18</v>
      </c>
      <c r="D6">
        <f>LOG10(A6)</f>
        <v>1</v>
      </c>
      <c r="E6">
        <f>LOG10(B6)</f>
        <v>0.62117628177503514</v>
      </c>
      <c r="G6">
        <f>$G$2/(A6+$G$3)^$G$1</f>
        <v>4.1581660288959057</v>
      </c>
      <c r="H6">
        <f>(G6-B6)^2</f>
        <v>4.7672229417441259E-4</v>
      </c>
      <c r="J6">
        <v>11</v>
      </c>
      <c r="K6">
        <f>$G$2/(J6+$G$3)^$G$1</f>
        <v>3.9842921599779255</v>
      </c>
    </row>
    <row r="7" spans="1:11" x14ac:dyDescent="0.2">
      <c r="A7">
        <v>15</v>
      </c>
      <c r="B7">
        <v>3.41</v>
      </c>
      <c r="D7">
        <f>LOG10(A7)</f>
        <v>1.1760912590556813</v>
      </c>
      <c r="E7">
        <f>LOG10(B7)</f>
        <v>0.53275437899249778</v>
      </c>
      <c r="G7">
        <f>$G$2/(A7+$G$3)^$G$1</f>
        <v>3.4220913613515758</v>
      </c>
      <c r="H7">
        <f>(G7-B7)^2</f>
        <v>1.4620101933437673E-4</v>
      </c>
    </row>
    <row r="8" spans="1:11" x14ac:dyDescent="0.2">
      <c r="A8">
        <v>30</v>
      </c>
      <c r="B8">
        <v>2.2799999999999998</v>
      </c>
      <c r="D8">
        <f>LOG10(A8)</f>
        <v>1.4771212547196624</v>
      </c>
      <c r="E8">
        <f>LOG10(B8)</f>
        <v>0.35793484700045375</v>
      </c>
      <c r="G8">
        <f>$G$2/(A8+$G$3)^$G$1</f>
        <v>2.2784628406200316</v>
      </c>
      <c r="H8">
        <f>(G8-B8)^2</f>
        <v>2.3628589594243247E-6</v>
      </c>
    </row>
    <row r="9" spans="1:11" x14ac:dyDescent="0.2">
      <c r="A9">
        <v>60</v>
      </c>
      <c r="B9">
        <v>1.4</v>
      </c>
      <c r="D9">
        <f>LOG10(A9)</f>
        <v>1.7781512503836436</v>
      </c>
      <c r="E9">
        <f>LOG10(B9)</f>
        <v>0.14612803567823801</v>
      </c>
      <c r="G9">
        <f>$G$2/(A9+$G$3)^$G$1</f>
        <v>1.4096928602620538</v>
      </c>
      <c r="H9">
        <f>(G9-B9)^2</f>
        <v>9.3951540059702602E-5</v>
      </c>
    </row>
    <row r="10" spans="1:11" x14ac:dyDescent="0.2">
      <c r="A10">
        <v>120</v>
      </c>
      <c r="B10">
        <v>0.83199999999999996</v>
      </c>
      <c r="D10">
        <f>LOG10(A10)</f>
        <v>2.0791812460476247</v>
      </c>
      <c r="E10">
        <f>LOG10(B10)</f>
        <v>-7.9876673709276078E-2</v>
      </c>
      <c r="G10">
        <f>$G$2/(A10+$G$3)^$G$1</f>
        <v>0.8313431460589199</v>
      </c>
      <c r="H10">
        <f>(G10-B10)^2</f>
        <v>4.3145709991240694E-7</v>
      </c>
    </row>
    <row r="11" spans="1:11" x14ac:dyDescent="0.2">
      <c r="A11">
        <v>180</v>
      </c>
      <c r="B11">
        <v>0.59299999999999997</v>
      </c>
      <c r="D11">
        <f>LOG10(A11)</f>
        <v>2.255272505103306</v>
      </c>
      <c r="E11">
        <f>LOG10(B11)</f>
        <v>-0.22694530663573742</v>
      </c>
      <c r="G11">
        <f>$G$2/(A11+$G$3)^$G$1</f>
        <v>0.60198449837884005</v>
      </c>
      <c r="H11">
        <f>(G11-B11)^2</f>
        <v>8.0721211119379982E-5</v>
      </c>
    </row>
    <row r="12" spans="1:11" x14ac:dyDescent="0.2">
      <c r="A12">
        <v>360</v>
      </c>
      <c r="B12">
        <v>0.35199999999999998</v>
      </c>
      <c r="D12">
        <f>LOG10(A12)</f>
        <v>2.5563025007672873</v>
      </c>
      <c r="E12">
        <f>LOG10(B12)</f>
        <v>-0.45345733652186898</v>
      </c>
      <c r="G12">
        <f>$G$2/(A12+$G$3)^$G$1</f>
        <v>0.34181291834712357</v>
      </c>
      <c r="H12">
        <f>(G12-B12)^2</f>
        <v>1.037766326023711E-4</v>
      </c>
    </row>
    <row r="13" spans="1:11" x14ac:dyDescent="0.2">
      <c r="A13">
        <f>12*60</f>
        <v>720</v>
      </c>
      <c r="B13">
        <v>0.20399999999999999</v>
      </c>
      <c r="D13">
        <f>LOG10(A13)</f>
        <v>2.8573324964312685</v>
      </c>
      <c r="E13">
        <f>LOG10(B13)</f>
        <v>-0.69036983257410123</v>
      </c>
      <c r="G13">
        <f>$G$2/(A13+$G$3)^$G$1</f>
        <v>0.19208279968585368</v>
      </c>
      <c r="H13">
        <f>(G13-B13)^2</f>
        <v>1.4201966332748889E-4</v>
      </c>
    </row>
    <row r="14" spans="1:11" x14ac:dyDescent="0.2">
      <c r="A14">
        <v>1440</v>
      </c>
      <c r="B14">
        <v>0.11700000000000001</v>
      </c>
      <c r="D14">
        <f>LOG10(A14)</f>
        <v>3.1583624920952498</v>
      </c>
      <c r="E14">
        <f>LOG10(B14)</f>
        <v>-0.9318141382538383</v>
      </c>
      <c r="G14">
        <f>$G$2/(A14+$G$3)^$G$1</f>
        <v>0.1073672962629242</v>
      </c>
      <c r="H14">
        <f>(G14-B14)^2</f>
        <v>9.2788981286274263E-5</v>
      </c>
    </row>
    <row r="15" spans="1:11" x14ac:dyDescent="0.2">
      <c r="H15">
        <f>SUM(H5:H14)</f>
        <v>1.1977356832730448E-3</v>
      </c>
      <c r="I15" t="s">
        <v>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PF_Intensity_English_AMS.csv</vt:lpstr>
      <vt:lpstr>EBD-Version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2018-10-25T22:38:58Z</dcterms:created>
  <dcterms:modified xsi:type="dcterms:W3CDTF">2018-10-26T00:25:04Z</dcterms:modified>
</cp:coreProperties>
</file>