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660" yWindow="0" windowWidth="9460" windowHeight="11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  <c r="B19" i="1"/>
  <c r="B20" i="1"/>
</calcChain>
</file>

<file path=xl/sharedStrings.xml><?xml version="1.0" encoding="utf-8"?>
<sst xmlns="http://schemas.openxmlformats.org/spreadsheetml/2006/main" count="15" uniqueCount="13">
  <si>
    <t>Orifice Coefficient</t>
  </si>
  <si>
    <t>---- INPUT VALUES -----</t>
  </si>
  <si>
    <t>----- COMPUTED VALUES -----</t>
  </si>
  <si>
    <t>CFS</t>
  </si>
  <si>
    <t>FT^2</t>
  </si>
  <si>
    <t>Orifice Circular Area</t>
  </si>
  <si>
    <t>Depth to Orifice centerline</t>
  </si>
  <si>
    <t>Depth above top of Orifice</t>
  </si>
  <si>
    <t>Orifice Diameter</t>
  </si>
  <si>
    <t>Horizontal Orifice Discharge Calculator -- US Customary Units</t>
  </si>
  <si>
    <t>FT</t>
  </si>
  <si>
    <t>Dimensionless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</si>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</sst>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quotePrefix="1"/>
    <xf numFmtId="0" fontId="1" fillId="2" borderId="1" xfId="1"/>
    <xf numFmtId="0" fontId="0" fillId="4" borderId="0" xfId="0" applyFill="1"/>
    <xf numFmtId="0" fontId="2" fillId="4" borderId="1" xfId="2" quotePrefix="1" applyFill="1"/>
    <xf numFmtId="0" fontId="2" fillId="4" borderId="1" xfId="2" applyFill="1"/>
  </cellXfs>
  <cellStyles count="37">
    <cellStyle name="Calculation" xfId="2" builtinId="2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Input" xfId="1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159410</xdr:colOff>
      <xdr:row>6</xdr:row>
      <xdr:rowOff>64791</xdr:rowOff>
    </xdr:from>
    <xdr:to>
      <xdr:col>2</xdr:col>
      <xdr:colOff>640696</xdr:colOff>
      <xdr:row>15</xdr:row>
      <xdr:rowOff>67732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410" y="1233191"/>
          <a:ext cx="3571619" cy="1755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25" zoomScaleNormal="125" zoomScalePageLayoutView="125" workbookViewId="0">
      <selection activeCell="B20" sqref="B20"/>
    </sheetView>
  </sheetViews>
  <sheetFormatPr baseColWidth="10" defaultRowHeight="15" x14ac:dyDescent="0"/>
  <cols>
    <col min="1" max="1" width="34.1640625" customWidth="1"/>
    <col min="2" max="2" width="6.33203125" customWidth="1"/>
    <col min="3" max="3" width="12.33203125" customWidth="1"/>
    <col min="4" max="4" width="4" customWidth="1"/>
  </cols>
  <sheetData>
    <row r="1" spans="1:4">
      <c r="A1" s="3" t="s">
        <v>9</v>
      </c>
      <c r="B1" s="3"/>
      <c r="C1" s="3"/>
      <c r="D1" s="3"/>
    </row>
    <row r="2" spans="1:4">
      <c r="A2" s="3"/>
      <c r="B2" s="3"/>
      <c r="C2" s="3"/>
      <c r="D2" s="3"/>
    </row>
    <row r="3" spans="1:4">
      <c r="A3" s="1" t="s">
        <v>1</v>
      </c>
      <c r="B3" s="2"/>
      <c r="C3" s="2"/>
      <c r="D3" s="3"/>
    </row>
    <row r="4" spans="1:4">
      <c r="A4" s="2" t="s">
        <v>8</v>
      </c>
      <c r="B4" s="2">
        <v>5</v>
      </c>
      <c r="C4" s="2" t="s">
        <v>10</v>
      </c>
      <c r="D4" s="3"/>
    </row>
    <row r="5" spans="1:4">
      <c r="A5" s="2" t="s">
        <v>7</v>
      </c>
      <c r="B5" s="2">
        <v>7</v>
      </c>
      <c r="C5" s="2" t="s">
        <v>10</v>
      </c>
      <c r="D5" s="3"/>
    </row>
    <row r="6" spans="1:4">
      <c r="A6" s="2" t="s">
        <v>0</v>
      </c>
      <c r="B6" s="2">
        <v>0.57411286773562709</v>
      </c>
      <c r="C6" s="2" t="s">
        <v>11</v>
      </c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4" t="s">
        <v>2</v>
      </c>
      <c r="B17" s="5"/>
      <c r="C17" s="5"/>
      <c r="D17" s="3"/>
    </row>
    <row r="18" spans="1:4">
      <c r="A18" s="5" t="s">
        <v>6</v>
      </c>
      <c r="B18" s="5">
        <f>IF(B5&gt;=0,B5+B4-0.5*B4,"Depth above orifice too low - system is not orifice flow")</f>
        <v>9.5</v>
      </c>
      <c r="C18" s="5" t="s">
        <v>10</v>
      </c>
      <c r="D18" s="3"/>
    </row>
    <row r="19" spans="1:4">
      <c r="A19" s="5" t="s">
        <v>5</v>
      </c>
      <c r="B19" s="5">
        <f>0.25*PI()*B4^2</f>
        <v>19.634954084936208</v>
      </c>
      <c r="C19" s="5" t="s">
        <v>4</v>
      </c>
      <c r="D19" s="3"/>
    </row>
    <row r="20" spans="1:4">
      <c r="A20" s="5" t="s">
        <v>12</v>
      </c>
      <c r="B20" s="5">
        <f>B6*B19*SQRT(2*32.2*B18)</f>
        <v>278.82512610388585</v>
      </c>
      <c r="C20" s="5" t="s">
        <v>3</v>
      </c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Theodore Cleveland</cp:lastModifiedBy>
  <dcterms:created xsi:type="dcterms:W3CDTF">2015-10-26T21:13:53Z</dcterms:created>
  <dcterms:modified xsi:type="dcterms:W3CDTF">2015-10-27T00:03:37Z</dcterms:modified>
</cp:coreProperties>
</file>