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960" yWindow="0" windowWidth="15500" windowHeight="14040"/>
  </bookViews>
  <sheets>
    <sheet name="CF_DITCH" sheetId="1" r:id="rId1"/>
  </sheets>
  <externalReferences>
    <externalReference r:id="rId2"/>
  </externalReferences>
  <calcPr calcId="0" iterateDelta="1E-8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F15" i="1"/>
  <c r="B16" i="1"/>
  <c r="D16" i="1"/>
  <c r="F16" i="1"/>
  <c r="C19" i="1"/>
  <c r="D19" i="1"/>
  <c r="E19" i="1"/>
  <c r="F19" i="1"/>
  <c r="G19" i="1"/>
  <c r="H19" i="1"/>
  <c r="I19" i="1"/>
  <c r="J19" i="1"/>
  <c r="B20" i="1"/>
  <c r="J20" i="1"/>
  <c r="C20" i="1"/>
  <c r="D20" i="1"/>
  <c r="E20" i="1"/>
  <c r="F20" i="1"/>
  <c r="G20" i="1"/>
  <c r="H20" i="1"/>
  <c r="I20" i="1"/>
</calcChain>
</file>

<file path=xl/sharedStrings.xml><?xml version="1.0" encoding="utf-8"?>
<sst xmlns="http://schemas.openxmlformats.org/spreadsheetml/2006/main" count="16" uniqueCount="16">
  <si>
    <t>Title: Confined Ditch</t>
  </si>
  <si>
    <t>h1=</t>
  </si>
  <si>
    <t>h2=</t>
  </si>
  <si>
    <t>L=</t>
  </si>
  <si>
    <t>nx=</t>
  </si>
  <si>
    <t>thick=</t>
  </si>
  <si>
    <t>K=</t>
  </si>
  <si>
    <t>cm/sec</t>
  </si>
  <si>
    <t>ft/sec</t>
  </si>
  <si>
    <t>ft/day</t>
  </si>
  <si>
    <t>Q/w=</t>
  </si>
  <si>
    <t>cm^2/sec</t>
  </si>
  <si>
    <t>ft^2/sec</t>
  </si>
  <si>
    <t>ft^2/day</t>
  </si>
  <si>
    <t>x-&gt;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</si>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</sst>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0118222358392"/>
          <c:y val="0.0416665455655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7598774955"/>
          <c:y val="0.220237455132024"/>
          <c:w val="0.873517154364553"/>
          <c:h val="0.583331637917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CF_DITCH!$A$20</c:f>
              <c:strCache>
                <c:ptCount val="1"/>
                <c:pt idx="0">
                  <c:v>h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CF_DITCH!$B$19:$J$19</c:f>
              <c:numCache>
                <c:formatCode>General</c:formatCode>
                <c:ptCount val="9"/>
                <c:pt idx="0">
                  <c:v>0.0</c:v>
                </c:pt>
                <c:pt idx="1">
                  <c:v>127.875</c:v>
                </c:pt>
                <c:pt idx="2">
                  <c:v>255.75</c:v>
                </c:pt>
                <c:pt idx="3">
                  <c:v>383.625</c:v>
                </c:pt>
                <c:pt idx="4">
                  <c:v>511.5</c:v>
                </c:pt>
                <c:pt idx="5">
                  <c:v>639.375</c:v>
                </c:pt>
                <c:pt idx="6">
                  <c:v>767.25</c:v>
                </c:pt>
                <c:pt idx="7">
                  <c:v>895.125</c:v>
                </c:pt>
                <c:pt idx="8">
                  <c:v>1023.0</c:v>
                </c:pt>
              </c:numCache>
            </c:numRef>
          </c:xVal>
          <c:yVal>
            <c:numRef>
              <c:f>CF_DITCH!$B$20:$J$20</c:f>
              <c:numCache>
                <c:formatCode>General</c:formatCode>
                <c:ptCount val="9"/>
                <c:pt idx="0">
                  <c:v>1.23</c:v>
                </c:pt>
                <c:pt idx="1">
                  <c:v>1.07625</c:v>
                </c:pt>
                <c:pt idx="2">
                  <c:v>0.9225</c:v>
                </c:pt>
                <c:pt idx="3">
                  <c:v>0.76875</c:v>
                </c:pt>
                <c:pt idx="4">
                  <c:v>0.615</c:v>
                </c:pt>
                <c:pt idx="5">
                  <c:v>0.46125</c:v>
                </c:pt>
                <c:pt idx="6">
                  <c:v>0.3075</c:v>
                </c:pt>
                <c:pt idx="7">
                  <c:v>0.15375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51832"/>
        <c:axId val="-2035777080"/>
      </c:scatterChart>
      <c:valAx>
        <c:axId val="-2036151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35777080"/>
        <c:crosses val="autoZero"/>
        <c:crossBetween val="midCat"/>
      </c:valAx>
      <c:valAx>
        <c:axId val="-20357770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361518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>
      <c:oddHeader>&amp;F</c:oddHeader>
      <c:oddFooter>Page &amp;P</c:oddFooter>
    </c:headerFooter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38100</xdr:rowOff>
    </xdr:from>
    <xdr:to>
      <xdr:col>10</xdr:col>
      <xdr:colOff>469900</xdr:colOff>
      <xdr:row>13</xdr:row>
      <xdr:rowOff>139700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39900" y="38100"/>
          <a:ext cx="6477000" cy="224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8</xdr:row>
      <xdr:rowOff>76200</xdr:rowOff>
    </xdr:from>
    <xdr:to>
      <xdr:col>9</xdr:col>
      <xdr:colOff>101600</xdr:colOff>
      <xdr:row>11</xdr:row>
      <xdr:rowOff>139700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794000" y="1397000"/>
          <a:ext cx="4279900" cy="558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6</xdr:row>
      <xdr:rowOff>114300</xdr:rowOff>
    </xdr:from>
    <xdr:to>
      <xdr:col>3</xdr:col>
      <xdr:colOff>444500</xdr:colOff>
      <xdr:row>11</xdr:row>
      <xdr:rowOff>139700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425700" y="1104900"/>
          <a:ext cx="3429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" cap="flat">
          <a:solidFill>
            <a:srgbClr val="0000FF"/>
          </a:solidFill>
          <a:prstDash val="solid"/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101600</xdr:colOff>
      <xdr:row>8</xdr:row>
      <xdr:rowOff>50800</xdr:rowOff>
    </xdr:from>
    <xdr:to>
      <xdr:col>9</xdr:col>
      <xdr:colOff>469900</xdr:colOff>
      <xdr:row>11</xdr:row>
      <xdr:rowOff>139700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7073900" y="1371600"/>
          <a:ext cx="368300" cy="584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228600</xdr:colOff>
      <xdr:row>12</xdr:row>
      <xdr:rowOff>76200</xdr:rowOff>
    </xdr:from>
    <xdr:to>
      <xdr:col>9</xdr:col>
      <xdr:colOff>88900</xdr:colOff>
      <xdr:row>12</xdr:row>
      <xdr:rowOff>76200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 flipV="1">
          <a:off x="4876800" y="2057400"/>
          <a:ext cx="2184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12</xdr:row>
      <xdr:rowOff>76200</xdr:rowOff>
    </xdr:from>
    <xdr:to>
      <xdr:col>5</xdr:col>
      <xdr:colOff>685800</xdr:colOff>
      <xdr:row>12</xdr:row>
      <xdr:rowOff>76200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2794000" y="2057400"/>
          <a:ext cx="1765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762000</xdr:colOff>
      <xdr:row>12</xdr:row>
      <xdr:rowOff>12700</xdr:rowOff>
    </xdr:from>
    <xdr:to>
      <xdr:col>6</xdr:col>
      <xdr:colOff>254000</xdr:colOff>
      <xdr:row>13</xdr:row>
      <xdr:rowOff>38100</xdr:rowOff>
    </xdr:to>
    <xdr:sp macro="" textlink="">
      <xdr:nvSpPr>
        <xdr:cNvPr id="1051" name="Text 27"/>
        <xdr:cNvSpPr txBox="1">
          <a:spLocks noChangeArrowheads="1"/>
        </xdr:cNvSpPr>
      </xdr:nvSpPr>
      <xdr:spPr bwMode="auto">
        <a:xfrm>
          <a:off x="4635500" y="199390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L</a:t>
          </a:r>
        </a:p>
      </xdr:txBody>
    </xdr:sp>
    <xdr:clientData/>
  </xdr:twoCellAnchor>
  <xdr:twoCellAnchor>
    <xdr:from>
      <xdr:col>4</xdr:col>
      <xdr:colOff>723900</xdr:colOff>
      <xdr:row>0</xdr:row>
      <xdr:rowOff>139700</xdr:rowOff>
    </xdr:from>
    <xdr:to>
      <xdr:col>7</xdr:col>
      <xdr:colOff>508000</xdr:colOff>
      <xdr:row>2</xdr:row>
      <xdr:rowOff>12700</xdr:rowOff>
    </xdr:to>
    <xdr:sp macro="" textlink="">
      <xdr:nvSpPr>
        <xdr:cNvPr id="1052" name="Text 28"/>
        <xdr:cNvSpPr txBox="1">
          <a:spLocks noChangeArrowheads="1"/>
        </xdr:cNvSpPr>
      </xdr:nvSpPr>
      <xdr:spPr bwMode="auto">
        <a:xfrm>
          <a:off x="3822700" y="139700"/>
          <a:ext cx="21082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Diagram (see Fetter pp 164)</a:t>
          </a:r>
        </a:p>
      </xdr:txBody>
    </xdr:sp>
    <xdr:clientData/>
  </xdr:twoCellAnchor>
  <xdr:twoCellAnchor>
    <xdr:from>
      <xdr:col>2</xdr:col>
      <xdr:colOff>203200</xdr:colOff>
      <xdr:row>20</xdr:row>
      <xdr:rowOff>25400</xdr:rowOff>
    </xdr:from>
    <xdr:to>
      <xdr:col>10</xdr:col>
      <xdr:colOff>431800</xdr:colOff>
      <xdr:row>33</xdr:row>
      <xdr:rowOff>12700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6</xdr:row>
      <xdr:rowOff>88900</xdr:rowOff>
    </xdr:from>
    <xdr:to>
      <xdr:col>9</xdr:col>
      <xdr:colOff>101600</xdr:colOff>
      <xdr:row>8</xdr:row>
      <xdr:rowOff>50800</xdr:rowOff>
    </xdr:to>
    <xdr:sp macro="" textlink="">
      <xdr:nvSpPr>
        <xdr:cNvPr id="1056" name="Line 32"/>
        <xdr:cNvSpPr>
          <a:spLocks noChangeShapeType="1"/>
        </xdr:cNvSpPr>
      </xdr:nvSpPr>
      <xdr:spPr bwMode="auto">
        <a:xfrm>
          <a:off x="2794000" y="1079500"/>
          <a:ext cx="4279900" cy="292100"/>
        </a:xfrm>
        <a:prstGeom prst="line">
          <a:avLst/>
        </a:prstGeom>
        <a:noFill/>
        <a:ln w="38100" cap="flat">
          <a:solidFill>
            <a:srgbClr val="0000FF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8</xdr:row>
      <xdr:rowOff>114300</xdr:rowOff>
    </xdr:from>
    <xdr:to>
      <xdr:col>3</xdr:col>
      <xdr:colOff>393700</xdr:colOff>
      <xdr:row>9</xdr:row>
      <xdr:rowOff>127000</xdr:rowOff>
    </xdr:to>
    <xdr:sp macro="" textlink="">
      <xdr:nvSpPr>
        <xdr:cNvPr id="1057" name="Text 33"/>
        <xdr:cNvSpPr txBox="1">
          <a:spLocks noChangeArrowheads="1"/>
        </xdr:cNvSpPr>
      </xdr:nvSpPr>
      <xdr:spPr bwMode="auto">
        <a:xfrm>
          <a:off x="2476500" y="1435100"/>
          <a:ext cx="2413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h1</a:t>
          </a:r>
        </a:p>
      </xdr:txBody>
    </xdr:sp>
    <xdr:clientData/>
  </xdr:twoCellAnchor>
  <xdr:twoCellAnchor>
    <xdr:from>
      <xdr:col>9</xdr:col>
      <xdr:colOff>139700</xdr:colOff>
      <xdr:row>9</xdr:row>
      <xdr:rowOff>50800</xdr:rowOff>
    </xdr:from>
    <xdr:to>
      <xdr:col>9</xdr:col>
      <xdr:colOff>393700</xdr:colOff>
      <xdr:row>10</xdr:row>
      <xdr:rowOff>76200</xdr:rowOff>
    </xdr:to>
    <xdr:sp macro="" textlink="">
      <xdr:nvSpPr>
        <xdr:cNvPr id="1058" name="Text 34"/>
        <xdr:cNvSpPr txBox="1">
          <a:spLocks noChangeArrowheads="1"/>
        </xdr:cNvSpPr>
      </xdr:nvSpPr>
      <xdr:spPr bwMode="auto">
        <a:xfrm>
          <a:off x="7112000" y="1536700"/>
          <a:ext cx="2540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h2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14</xdr:row>
          <xdr:rowOff>38100</xdr:rowOff>
        </xdr:from>
        <xdr:to>
          <xdr:col>10</xdr:col>
          <xdr:colOff>444500</xdr:colOff>
          <xdr:row>16</xdr:row>
          <xdr:rowOff>139700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  <a:ea typeface="MS Sans Serif"/>
                  <a:cs typeface="MS Sans Serif"/>
                </a:rPr>
                <a:t>Save and Exit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bServerBackup/macbook-pro-working/Standard/WebServerBackups/cleveland2_site/teaching/UH_courses/cive6361_f2002_lock/ModelsXLS/HYDMO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ydMod_Select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SaveNExi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9" sqref="A9:B14"/>
    </sheetView>
  </sheetViews>
  <sheetFormatPr baseColWidth="10" defaultColWidth="8.7109375" defaultRowHeight="13" x14ac:dyDescent="0"/>
  <sheetData>
    <row r="1" spans="1:7">
      <c r="A1" t="s">
        <v>0</v>
      </c>
    </row>
    <row r="3" spans="1:7">
      <c r="A3" t="s">
        <v>1</v>
      </c>
      <c r="B3">
        <v>1.23</v>
      </c>
    </row>
    <row r="4" spans="1:7">
      <c r="A4" t="s">
        <v>2</v>
      </c>
      <c r="B4">
        <v>0</v>
      </c>
    </row>
    <row r="5" spans="1:7">
      <c r="A5" t="s">
        <v>3</v>
      </c>
      <c r="B5">
        <v>1023</v>
      </c>
    </row>
    <row r="6" spans="1:7">
      <c r="A6" t="s">
        <v>4</v>
      </c>
      <c r="B6">
        <v>8</v>
      </c>
    </row>
    <row r="7" spans="1:7">
      <c r="A7" t="s">
        <v>5</v>
      </c>
      <c r="B7">
        <v>1</v>
      </c>
    </row>
    <row r="10" spans="1:7">
      <c r="A10" s="1"/>
    </row>
    <row r="11" spans="1:7">
      <c r="A11" s="1"/>
    </row>
    <row r="12" spans="1:7">
      <c r="A12" s="1"/>
    </row>
    <row r="13" spans="1:7">
      <c r="A13" s="1"/>
    </row>
    <row r="15" spans="1:7">
      <c r="A15" t="s">
        <v>6</v>
      </c>
      <c r="B15" s="1">
        <v>44</v>
      </c>
      <c r="C15" t="s">
        <v>7</v>
      </c>
      <c r="D15">
        <f>(B15/2.54)*(1/12)</f>
        <v>1.4435695538057742</v>
      </c>
      <c r="E15" t="s">
        <v>8</v>
      </c>
      <c r="F15">
        <f>D15*60*60*24</f>
        <v>124724.40944881889</v>
      </c>
      <c r="G15" t="s">
        <v>9</v>
      </c>
    </row>
    <row r="16" spans="1:7">
      <c r="A16" t="s">
        <v>10</v>
      </c>
      <c r="B16" s="1">
        <f>B15*(B7)*(B3-B4)/B5</f>
        <v>5.2903225806451612E-2</v>
      </c>
      <c r="C16" t="s">
        <v>11</v>
      </c>
      <c r="D16">
        <f>(B16/2.54)*(1/12)</f>
        <v>1.7356701380069426E-3</v>
      </c>
      <c r="E16" t="s">
        <v>12</v>
      </c>
      <c r="F16">
        <f>D16*60*60*24</f>
        <v>149.96189992379985</v>
      </c>
      <c r="G16" t="s">
        <v>13</v>
      </c>
    </row>
    <row r="19" spans="1:10">
      <c r="A19" t="s">
        <v>14</v>
      </c>
      <c r="B19" s="2">
        <v>0</v>
      </c>
      <c r="C19" s="2">
        <f t="shared" ref="C19:J19" si="0">B19+$B$5/$B$6</f>
        <v>127.875</v>
      </c>
      <c r="D19" s="2">
        <f t="shared" si="0"/>
        <v>255.75</v>
      </c>
      <c r="E19" s="2">
        <f t="shared" si="0"/>
        <v>383.625</v>
      </c>
      <c r="F19" s="2">
        <f t="shared" si="0"/>
        <v>511.5</v>
      </c>
      <c r="G19" s="2">
        <f t="shared" si="0"/>
        <v>639.375</v>
      </c>
      <c r="H19" s="2">
        <f t="shared" si="0"/>
        <v>767.25</v>
      </c>
      <c r="I19" s="2">
        <f t="shared" si="0"/>
        <v>895.125</v>
      </c>
      <c r="J19" s="2">
        <f t="shared" si="0"/>
        <v>1023</v>
      </c>
    </row>
    <row r="20" spans="1:10">
      <c r="A20" t="s">
        <v>15</v>
      </c>
      <c r="B20" s="2">
        <f>B3</f>
        <v>1.23</v>
      </c>
      <c r="C20" s="2">
        <f t="shared" ref="C20:I20" si="1">$B$20-($B$20-$J$20)*C19/$B$5</f>
        <v>1.0762499999999999</v>
      </c>
      <c r="D20" s="2">
        <f t="shared" si="1"/>
        <v>0.92249999999999999</v>
      </c>
      <c r="E20" s="2">
        <f t="shared" si="1"/>
        <v>0.76875000000000004</v>
      </c>
      <c r="F20" s="2">
        <f t="shared" si="1"/>
        <v>0.61499999999999999</v>
      </c>
      <c r="G20" s="2">
        <f t="shared" si="1"/>
        <v>0.46125000000000005</v>
      </c>
      <c r="H20" s="2">
        <f t="shared" si="1"/>
        <v>0.3075</v>
      </c>
      <c r="I20" s="2">
        <f t="shared" si="1"/>
        <v>0.15374999999999983</v>
      </c>
      <c r="J20" s="2">
        <f>B4</f>
        <v>0</v>
      </c>
    </row>
  </sheetData>
  <printOptions gridLines="1" gridLinesSet="0"/>
  <pageMargins left="0.75" right="0.75" top="1" bottom="1" header="0.5" footer="0.5"/>
  <pageSetup orientation="portrait" horizontalDpi="300" verticalDpi="300"/>
  <headerFooter>
    <oddHeader>&amp;F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3" name="Button 35">
              <controlPr defaultSize="0" print="0" autoFill="0" autoLine="0" autoPict="0" macro="[1]!SaveNExit">
                <anchor moveWithCells="1" sizeWithCells="1">
                  <from>
                    <xdr:col>7</xdr:col>
                    <xdr:colOff>0</xdr:colOff>
                    <xdr:row>14</xdr:row>
                    <xdr:rowOff>38100</xdr:rowOff>
                  </from>
                  <to>
                    <xdr:col>10</xdr:col>
                    <xdr:colOff>444500</xdr:colOff>
                    <xdr:row>16</xdr:row>
                    <xdr:rowOff>139700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CF_DITCH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CLEVELAND #1</dc:creator>
  <cp:keywords/>
  <dc:description/>
  <cp:lastModifiedBy>Theodore Cleveland</cp:lastModifiedBy>
  <dcterms:created xsi:type="dcterms:W3CDTF">2015-10-13T01:04:38Z</dcterms:created>
  <dcterms:modified xsi:type="dcterms:W3CDTF">2015-10-13T01:04:49Z</dcterms:modified>
</cp:coreProperties>
</file>