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CE5364-F24/"/>
    </mc:Choice>
  </mc:AlternateContent>
  <xr:revisionPtr revIDLastSave="0" documentId="13_ncr:1_{A5069258-CB2C-654D-82AA-584EAE2AF083}" xr6:coauthVersionLast="47" xr6:coauthVersionMax="47" xr10:uidLastSave="{00000000-0000-0000-0000-000000000000}"/>
  <bookViews>
    <workbookView xWindow="15240" yWindow="940" windowWidth="27700" windowHeight="16940" xr2:uid="{C9123467-5840-BC4C-828A-410D5BAD08DE}"/>
  </bookViews>
  <sheets>
    <sheet name="1DINJAD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D101" i="1"/>
  <c r="E101" i="1"/>
  <c r="F101" i="1" s="1"/>
  <c r="H101" i="1" s="1"/>
  <c r="J101" i="1"/>
  <c r="K101" i="1"/>
  <c r="L101" i="1"/>
  <c r="C102" i="1"/>
  <c r="F102" i="1" s="1"/>
  <c r="H102" i="1" s="1"/>
  <c r="D102" i="1"/>
  <c r="G102" i="1" s="1"/>
  <c r="I102" i="1" s="1"/>
  <c r="E102" i="1"/>
  <c r="J102" i="1"/>
  <c r="K102" i="1"/>
  <c r="L102" i="1"/>
  <c r="C103" i="1"/>
  <c r="F103" i="1" s="1"/>
  <c r="H103" i="1" s="1"/>
  <c r="D103" i="1"/>
  <c r="G103" i="1" s="1"/>
  <c r="I103" i="1" s="1"/>
  <c r="E103" i="1"/>
  <c r="J103" i="1"/>
  <c r="K103" i="1"/>
  <c r="L103" i="1"/>
  <c r="C104" i="1"/>
  <c r="D104" i="1"/>
  <c r="E104" i="1"/>
  <c r="F104" i="1" s="1"/>
  <c r="H104" i="1" s="1"/>
  <c r="G104" i="1"/>
  <c r="I104" i="1" s="1"/>
  <c r="J104" i="1"/>
  <c r="K104" i="1"/>
  <c r="L104" i="1"/>
  <c r="C105" i="1"/>
  <c r="D105" i="1"/>
  <c r="E105" i="1"/>
  <c r="F105" i="1"/>
  <c r="H105" i="1" s="1"/>
  <c r="J105" i="1"/>
  <c r="K105" i="1"/>
  <c r="L105" i="1"/>
  <c r="C106" i="1"/>
  <c r="F106" i="1" s="1"/>
  <c r="H106" i="1" s="1"/>
  <c r="D106" i="1"/>
  <c r="E106" i="1"/>
  <c r="G106" i="1"/>
  <c r="I106" i="1"/>
  <c r="J106" i="1"/>
  <c r="K106" i="1"/>
  <c r="L106" i="1"/>
  <c r="C107" i="1"/>
  <c r="D107" i="1"/>
  <c r="E107" i="1"/>
  <c r="F107" i="1"/>
  <c r="H107" i="1" s="1"/>
  <c r="G107" i="1"/>
  <c r="I107" i="1" s="1"/>
  <c r="J107" i="1"/>
  <c r="K107" i="1"/>
  <c r="L107" i="1"/>
  <c r="C108" i="1"/>
  <c r="D108" i="1"/>
  <c r="E108" i="1"/>
  <c r="J108" i="1"/>
  <c r="K108" i="1"/>
  <c r="L108" i="1"/>
  <c r="C109" i="1"/>
  <c r="D109" i="1"/>
  <c r="E109" i="1"/>
  <c r="F109" i="1" s="1"/>
  <c r="H109" i="1" s="1"/>
  <c r="J109" i="1"/>
  <c r="K109" i="1"/>
  <c r="L109" i="1"/>
  <c r="C110" i="1"/>
  <c r="D110" i="1"/>
  <c r="E110" i="1"/>
  <c r="F110" i="1"/>
  <c r="H110" i="1" s="1"/>
  <c r="G110" i="1"/>
  <c r="I110" i="1" s="1"/>
  <c r="J110" i="1"/>
  <c r="K110" i="1"/>
  <c r="L110" i="1"/>
  <c r="C111" i="1"/>
  <c r="D111" i="1"/>
  <c r="E111" i="1"/>
  <c r="J111" i="1"/>
  <c r="K111" i="1"/>
  <c r="L111" i="1"/>
  <c r="C112" i="1"/>
  <c r="F112" i="1" s="1"/>
  <c r="H112" i="1" s="1"/>
  <c r="D112" i="1"/>
  <c r="G112" i="1" s="1"/>
  <c r="I112" i="1" s="1"/>
  <c r="E112" i="1"/>
  <c r="J112" i="1"/>
  <c r="K112" i="1"/>
  <c r="L112" i="1"/>
  <c r="C113" i="1"/>
  <c r="D113" i="1"/>
  <c r="E113" i="1"/>
  <c r="F113" i="1"/>
  <c r="H113" i="1" s="1"/>
  <c r="J113" i="1"/>
  <c r="K113" i="1"/>
  <c r="L113" i="1"/>
  <c r="C114" i="1"/>
  <c r="F114" i="1" s="1"/>
  <c r="H114" i="1" s="1"/>
  <c r="D114" i="1"/>
  <c r="E114" i="1"/>
  <c r="G114" i="1"/>
  <c r="I114" i="1"/>
  <c r="J114" i="1"/>
  <c r="K114" i="1"/>
  <c r="L114" i="1"/>
  <c r="C115" i="1"/>
  <c r="F115" i="1" s="1"/>
  <c r="H115" i="1" s="1"/>
  <c r="M115" i="1" s="1"/>
  <c r="D115" i="1"/>
  <c r="E115" i="1"/>
  <c r="G115" i="1"/>
  <c r="I115" i="1" s="1"/>
  <c r="J115" i="1"/>
  <c r="K115" i="1"/>
  <c r="L115" i="1"/>
  <c r="C116" i="1"/>
  <c r="D116" i="1"/>
  <c r="E116" i="1"/>
  <c r="J116" i="1"/>
  <c r="K116" i="1"/>
  <c r="L116" i="1"/>
  <c r="C117" i="1"/>
  <c r="D117" i="1"/>
  <c r="G117" i="1" s="1"/>
  <c r="I117" i="1" s="1"/>
  <c r="E117" i="1"/>
  <c r="J117" i="1"/>
  <c r="K117" i="1"/>
  <c r="L117" i="1"/>
  <c r="C118" i="1"/>
  <c r="F118" i="1" s="1"/>
  <c r="H118" i="1" s="1"/>
  <c r="D118" i="1"/>
  <c r="G118" i="1" s="1"/>
  <c r="I118" i="1" s="1"/>
  <c r="E118" i="1"/>
  <c r="J118" i="1"/>
  <c r="K118" i="1"/>
  <c r="L118" i="1"/>
  <c r="C119" i="1"/>
  <c r="F119" i="1" s="1"/>
  <c r="H119" i="1" s="1"/>
  <c r="D119" i="1"/>
  <c r="G119" i="1" s="1"/>
  <c r="I119" i="1" s="1"/>
  <c r="E119" i="1"/>
  <c r="J119" i="1"/>
  <c r="K119" i="1"/>
  <c r="L119" i="1"/>
  <c r="C120" i="1"/>
  <c r="D120" i="1"/>
  <c r="G120" i="1" s="1"/>
  <c r="I120" i="1" s="1"/>
  <c r="E120" i="1"/>
  <c r="F120" i="1"/>
  <c r="H120" i="1" s="1"/>
  <c r="J120" i="1"/>
  <c r="K120" i="1"/>
  <c r="L120" i="1"/>
  <c r="C121" i="1"/>
  <c r="F121" i="1" s="1"/>
  <c r="H121" i="1" s="1"/>
  <c r="D121" i="1"/>
  <c r="G121" i="1" s="1"/>
  <c r="I121" i="1" s="1"/>
  <c r="E121" i="1"/>
  <c r="J121" i="1"/>
  <c r="K121" i="1"/>
  <c r="L121" i="1"/>
  <c r="C122" i="1"/>
  <c r="D122" i="1"/>
  <c r="G122" i="1" s="1"/>
  <c r="I122" i="1" s="1"/>
  <c r="E122" i="1"/>
  <c r="J122" i="1"/>
  <c r="K122" i="1"/>
  <c r="L122" i="1"/>
  <c r="C123" i="1"/>
  <c r="F123" i="1" s="1"/>
  <c r="H123" i="1" s="1"/>
  <c r="D123" i="1"/>
  <c r="G123" i="1" s="1"/>
  <c r="I123" i="1" s="1"/>
  <c r="E123" i="1"/>
  <c r="J123" i="1"/>
  <c r="K123" i="1"/>
  <c r="L123" i="1"/>
  <c r="C124" i="1"/>
  <c r="F124" i="1" s="1"/>
  <c r="H124" i="1" s="1"/>
  <c r="D124" i="1"/>
  <c r="G124" i="1" s="1"/>
  <c r="I124" i="1" s="1"/>
  <c r="E124" i="1"/>
  <c r="J124" i="1"/>
  <c r="K124" i="1"/>
  <c r="L124" i="1"/>
  <c r="C125" i="1"/>
  <c r="D125" i="1"/>
  <c r="E125" i="1"/>
  <c r="G125" i="1"/>
  <c r="I125" i="1" s="1"/>
  <c r="J125" i="1"/>
  <c r="K125" i="1"/>
  <c r="L125" i="1"/>
  <c r="C126" i="1"/>
  <c r="D126" i="1"/>
  <c r="G126" i="1" s="1"/>
  <c r="I126" i="1" s="1"/>
  <c r="E126" i="1"/>
  <c r="F126" i="1"/>
  <c r="H126" i="1" s="1"/>
  <c r="J126" i="1"/>
  <c r="K126" i="1"/>
  <c r="L126" i="1"/>
  <c r="C127" i="1"/>
  <c r="D127" i="1"/>
  <c r="E127" i="1"/>
  <c r="J127" i="1"/>
  <c r="K127" i="1"/>
  <c r="L127" i="1"/>
  <c r="C128" i="1"/>
  <c r="D128" i="1"/>
  <c r="E128" i="1"/>
  <c r="F128" i="1" s="1"/>
  <c r="H128" i="1" s="1"/>
  <c r="G128" i="1"/>
  <c r="I128" i="1" s="1"/>
  <c r="J128" i="1"/>
  <c r="K128" i="1"/>
  <c r="L128" i="1"/>
  <c r="C129" i="1"/>
  <c r="D129" i="1"/>
  <c r="E129" i="1"/>
  <c r="F129" i="1"/>
  <c r="H129" i="1" s="1"/>
  <c r="J129" i="1"/>
  <c r="K129" i="1"/>
  <c r="L129" i="1"/>
  <c r="C130" i="1"/>
  <c r="D130" i="1"/>
  <c r="E130" i="1"/>
  <c r="G130" i="1"/>
  <c r="I130" i="1"/>
  <c r="J130" i="1"/>
  <c r="K130" i="1"/>
  <c r="L130" i="1"/>
  <c r="C131" i="1"/>
  <c r="D131" i="1"/>
  <c r="E131" i="1"/>
  <c r="F131" i="1"/>
  <c r="H131" i="1" s="1"/>
  <c r="G131" i="1"/>
  <c r="I131" i="1" s="1"/>
  <c r="J131" i="1"/>
  <c r="K131" i="1"/>
  <c r="L131" i="1"/>
  <c r="C132" i="1"/>
  <c r="D132" i="1"/>
  <c r="E132" i="1"/>
  <c r="J132" i="1"/>
  <c r="K132" i="1"/>
  <c r="L132" i="1"/>
  <c r="C133" i="1"/>
  <c r="D133" i="1"/>
  <c r="E133" i="1"/>
  <c r="F133" i="1" s="1"/>
  <c r="H133" i="1" s="1"/>
  <c r="J133" i="1"/>
  <c r="K133" i="1"/>
  <c r="L133" i="1"/>
  <c r="C134" i="1"/>
  <c r="D134" i="1"/>
  <c r="E134" i="1"/>
  <c r="F134" i="1" s="1"/>
  <c r="H134" i="1" s="1"/>
  <c r="G134" i="1"/>
  <c r="I134" i="1" s="1"/>
  <c r="J134" i="1"/>
  <c r="K134" i="1"/>
  <c r="L134" i="1"/>
  <c r="C135" i="1"/>
  <c r="D135" i="1"/>
  <c r="E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 s="1"/>
  <c r="H137" i="1" s="1"/>
  <c r="J137" i="1"/>
  <c r="K137" i="1"/>
  <c r="L137" i="1"/>
  <c r="C138" i="1"/>
  <c r="D138" i="1"/>
  <c r="E138" i="1"/>
  <c r="G138" i="1"/>
  <c r="I138" i="1" s="1"/>
  <c r="J138" i="1"/>
  <c r="K138" i="1"/>
  <c r="L138" i="1"/>
  <c r="C139" i="1"/>
  <c r="D139" i="1"/>
  <c r="E139" i="1"/>
  <c r="F139" i="1"/>
  <c r="G139" i="1"/>
  <c r="I139" i="1" s="1"/>
  <c r="H139" i="1"/>
  <c r="M139" i="1" s="1"/>
  <c r="J139" i="1"/>
  <c r="K139" i="1"/>
  <c r="L139" i="1"/>
  <c r="C140" i="1"/>
  <c r="D140" i="1"/>
  <c r="E140" i="1"/>
  <c r="J140" i="1"/>
  <c r="K140" i="1"/>
  <c r="L140" i="1"/>
  <c r="B33" i="1"/>
  <c r="B28" i="1"/>
  <c r="B29" i="1" s="1"/>
  <c r="B31" i="1"/>
  <c r="D40" i="1"/>
  <c r="E40" i="1"/>
  <c r="M112" i="1" l="1"/>
  <c r="M120" i="1"/>
  <c r="M128" i="1"/>
  <c r="M123" i="1"/>
  <c r="F125" i="1"/>
  <c r="H125" i="1" s="1"/>
  <c r="M125" i="1" s="1"/>
  <c r="M104" i="1"/>
  <c r="M136" i="1"/>
  <c r="G133" i="1"/>
  <c r="I133" i="1" s="1"/>
  <c r="M133" i="1" s="1"/>
  <c r="G132" i="1"/>
  <c r="I132" i="1" s="1"/>
  <c r="G129" i="1"/>
  <c r="I129" i="1" s="1"/>
  <c r="M129" i="1" s="1"/>
  <c r="G127" i="1"/>
  <c r="I127" i="1" s="1"/>
  <c r="F122" i="1"/>
  <c r="H122" i="1" s="1"/>
  <c r="G108" i="1"/>
  <c r="I108" i="1" s="1"/>
  <c r="G105" i="1"/>
  <c r="I105" i="1" s="1"/>
  <c r="M105" i="1" s="1"/>
  <c r="F132" i="1"/>
  <c r="H132" i="1" s="1"/>
  <c r="F127" i="1"/>
  <c r="H127" i="1" s="1"/>
  <c r="M127" i="1" s="1"/>
  <c r="M114" i="1"/>
  <c r="F108" i="1"/>
  <c r="H108" i="1" s="1"/>
  <c r="G140" i="1"/>
  <c r="I140" i="1" s="1"/>
  <c r="G135" i="1"/>
  <c r="I135" i="1" s="1"/>
  <c r="F130" i="1"/>
  <c r="H130" i="1" s="1"/>
  <c r="M130" i="1" s="1"/>
  <c r="M117" i="1"/>
  <c r="M113" i="1"/>
  <c r="F140" i="1"/>
  <c r="H140" i="1" s="1"/>
  <c r="F135" i="1"/>
  <c r="H135" i="1" s="1"/>
  <c r="M122" i="1"/>
  <c r="M126" i="1"/>
  <c r="G137" i="1"/>
  <c r="I137" i="1" s="1"/>
  <c r="M137" i="1" s="1"/>
  <c r="M111" i="1"/>
  <c r="F138" i="1"/>
  <c r="H138" i="1" s="1"/>
  <c r="M138" i="1" s="1"/>
  <c r="G116" i="1"/>
  <c r="I116" i="1" s="1"/>
  <c r="G113" i="1"/>
  <c r="I113" i="1" s="1"/>
  <c r="G111" i="1"/>
  <c r="I111" i="1" s="1"/>
  <c r="F117" i="1"/>
  <c r="H117" i="1" s="1"/>
  <c r="F116" i="1"/>
  <c r="H116" i="1" s="1"/>
  <c r="F111" i="1"/>
  <c r="H111" i="1" s="1"/>
  <c r="M124" i="1"/>
  <c r="M135" i="1"/>
  <c r="M134" i="1"/>
  <c r="M110" i="1"/>
  <c r="M121" i="1"/>
  <c r="M119" i="1"/>
  <c r="M118" i="1"/>
  <c r="M103" i="1"/>
  <c r="M102" i="1"/>
  <c r="M140" i="1"/>
  <c r="M131" i="1"/>
  <c r="M116" i="1"/>
  <c r="M107" i="1"/>
  <c r="M106" i="1"/>
  <c r="G109" i="1"/>
  <c r="I109" i="1" s="1"/>
  <c r="M109" i="1" s="1"/>
  <c r="G101" i="1"/>
  <c r="I101" i="1" s="1"/>
  <c r="M101" i="1" s="1"/>
  <c r="G40" i="1"/>
  <c r="I40" i="1" s="1"/>
  <c r="D42" i="1"/>
  <c r="E42" i="1"/>
  <c r="E41" i="1"/>
  <c r="D41" i="1"/>
  <c r="G41" i="1" s="1"/>
  <c r="I41" i="1" s="1"/>
  <c r="C40" i="1"/>
  <c r="F40" i="1" s="1"/>
  <c r="H40" i="1" s="1"/>
  <c r="C42" i="1"/>
  <c r="B32" i="1"/>
  <c r="C41" i="1"/>
  <c r="B30" i="1"/>
  <c r="M132" i="1" l="1"/>
  <c r="M108" i="1"/>
  <c r="C43" i="1"/>
  <c r="F41" i="1"/>
  <c r="H41" i="1" s="1"/>
  <c r="F42" i="1"/>
  <c r="H42" i="1" s="1"/>
  <c r="G42" i="1"/>
  <c r="I42" i="1" s="1"/>
  <c r="E43" i="1"/>
  <c r="F43" i="1" s="1"/>
  <c r="H43" i="1" s="1"/>
  <c r="D43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L43" i="1"/>
  <c r="L47" i="1"/>
  <c r="L51" i="1"/>
  <c r="L55" i="1"/>
  <c r="L59" i="1"/>
  <c r="L63" i="1"/>
  <c r="J68" i="1"/>
  <c r="L69" i="1"/>
  <c r="K70" i="1"/>
  <c r="K78" i="1"/>
  <c r="K86" i="1"/>
  <c r="K94" i="1"/>
  <c r="L97" i="1"/>
  <c r="L99" i="1"/>
  <c r="L41" i="1"/>
  <c r="L73" i="1"/>
  <c r="J74" i="1"/>
  <c r="L80" i="1"/>
  <c r="J82" i="1"/>
  <c r="K82" i="1"/>
  <c r="L67" i="1"/>
  <c r="L68" i="1"/>
  <c r="L70" i="1"/>
  <c r="L71" i="1"/>
  <c r="J72" i="1"/>
  <c r="L78" i="1"/>
  <c r="L79" i="1"/>
  <c r="J80" i="1"/>
  <c r="L86" i="1"/>
  <c r="L87" i="1"/>
  <c r="J88" i="1"/>
  <c r="L94" i="1"/>
  <c r="L95" i="1"/>
  <c r="L88" i="1"/>
  <c r="K96" i="1"/>
  <c r="L42" i="1"/>
  <c r="L46" i="1"/>
  <c r="L50" i="1"/>
  <c r="L54" i="1"/>
  <c r="L58" i="1"/>
  <c r="L62" i="1"/>
  <c r="L66" i="1"/>
  <c r="K72" i="1"/>
  <c r="K80" i="1"/>
  <c r="K88" i="1"/>
  <c r="J96" i="1"/>
  <c r="J98" i="1"/>
  <c r="J100" i="1"/>
  <c r="L72" i="1"/>
  <c r="L81" i="1"/>
  <c r="L89" i="1"/>
  <c r="K98" i="1"/>
  <c r="K100" i="1"/>
  <c r="L100" i="1"/>
  <c r="L96" i="1"/>
  <c r="L45" i="1"/>
  <c r="L49" i="1"/>
  <c r="L53" i="1"/>
  <c r="L57" i="1"/>
  <c r="L61" i="1"/>
  <c r="L65" i="1"/>
  <c r="K74" i="1"/>
  <c r="L74" i="1"/>
  <c r="L75" i="1"/>
  <c r="J76" i="1"/>
  <c r="L82" i="1"/>
  <c r="L83" i="1"/>
  <c r="J84" i="1"/>
  <c r="L90" i="1"/>
  <c r="L91" i="1"/>
  <c r="J92" i="1"/>
  <c r="J99" i="1"/>
  <c r="J90" i="1"/>
  <c r="L40" i="1"/>
  <c r="L44" i="1"/>
  <c r="L48" i="1"/>
  <c r="L52" i="1"/>
  <c r="L56" i="1"/>
  <c r="L60" i="1"/>
  <c r="L64" i="1"/>
  <c r="K76" i="1"/>
  <c r="K84" i="1"/>
  <c r="K92" i="1"/>
  <c r="J97" i="1"/>
  <c r="J70" i="1"/>
  <c r="L76" i="1"/>
  <c r="L77" i="1"/>
  <c r="J78" i="1"/>
  <c r="L84" i="1"/>
  <c r="L85" i="1"/>
  <c r="J86" i="1"/>
  <c r="L92" i="1"/>
  <c r="L93" i="1"/>
  <c r="J94" i="1"/>
  <c r="K97" i="1"/>
  <c r="K99" i="1"/>
  <c r="K90" i="1"/>
  <c r="L98" i="1"/>
  <c r="C44" i="1"/>
  <c r="E44" i="1"/>
  <c r="D44" i="1"/>
  <c r="M40" i="1" l="1"/>
  <c r="M42" i="1"/>
  <c r="G43" i="1"/>
  <c r="I43" i="1" s="1"/>
  <c r="M43" i="1" s="1"/>
  <c r="G44" i="1"/>
  <c r="I44" i="1" s="1"/>
  <c r="M41" i="1"/>
  <c r="C45" i="1"/>
  <c r="D45" i="1"/>
  <c r="E45" i="1"/>
  <c r="F44" i="1"/>
  <c r="H44" i="1" s="1"/>
  <c r="M44" i="1" l="1"/>
  <c r="G45" i="1"/>
  <c r="I45" i="1" s="1"/>
  <c r="C46" i="1"/>
  <c r="D46" i="1"/>
  <c r="E46" i="1"/>
  <c r="F45" i="1"/>
  <c r="H45" i="1" s="1"/>
  <c r="M45" i="1" s="1"/>
  <c r="G46" i="1" l="1"/>
  <c r="I46" i="1" s="1"/>
  <c r="C47" i="1"/>
  <c r="D47" i="1"/>
  <c r="E47" i="1"/>
  <c r="F46" i="1"/>
  <c r="H46" i="1" s="1"/>
  <c r="M46" i="1" s="1"/>
  <c r="G47" i="1" l="1"/>
  <c r="I47" i="1" s="1"/>
  <c r="C48" i="1"/>
  <c r="D48" i="1"/>
  <c r="E48" i="1"/>
  <c r="F47" i="1"/>
  <c r="H47" i="1" s="1"/>
  <c r="M47" i="1" s="1"/>
  <c r="F48" i="1" l="1"/>
  <c r="H48" i="1" s="1"/>
  <c r="G48" i="1"/>
  <c r="I48" i="1" s="1"/>
  <c r="C49" i="1"/>
  <c r="D49" i="1"/>
  <c r="E49" i="1"/>
  <c r="F49" i="1" l="1"/>
  <c r="H49" i="1" s="1"/>
  <c r="G49" i="1"/>
  <c r="I49" i="1" s="1"/>
  <c r="C50" i="1"/>
  <c r="D50" i="1"/>
  <c r="E50" i="1"/>
  <c r="M48" i="1"/>
  <c r="C51" i="1" l="1"/>
  <c r="D51" i="1"/>
  <c r="E51" i="1"/>
  <c r="G50" i="1"/>
  <c r="I50" i="1" s="1"/>
  <c r="F50" i="1"/>
  <c r="H50" i="1" s="1"/>
  <c r="M49" i="1"/>
  <c r="M50" i="1" l="1"/>
  <c r="C52" i="1"/>
  <c r="D52" i="1"/>
  <c r="E52" i="1"/>
  <c r="G51" i="1"/>
  <c r="I51" i="1" s="1"/>
  <c r="F51" i="1"/>
  <c r="H51" i="1" s="1"/>
  <c r="M51" i="1" l="1"/>
  <c r="G52" i="1"/>
  <c r="I52" i="1" s="1"/>
  <c r="C53" i="1"/>
  <c r="D53" i="1"/>
  <c r="E53" i="1"/>
  <c r="F52" i="1"/>
  <c r="H52" i="1" s="1"/>
  <c r="M52" i="1" l="1"/>
  <c r="G53" i="1"/>
  <c r="I53" i="1" s="1"/>
  <c r="F53" i="1"/>
  <c r="H53" i="1" s="1"/>
  <c r="C54" i="1"/>
  <c r="D54" i="1"/>
  <c r="E54" i="1"/>
  <c r="M53" i="1" l="1"/>
  <c r="F54" i="1"/>
  <c r="H54" i="1" s="1"/>
  <c r="G54" i="1"/>
  <c r="I54" i="1" s="1"/>
  <c r="C55" i="1"/>
  <c r="D55" i="1"/>
  <c r="E55" i="1"/>
  <c r="F55" i="1" l="1"/>
  <c r="H55" i="1" s="1"/>
  <c r="G55" i="1"/>
  <c r="I55" i="1" s="1"/>
  <c r="C56" i="1"/>
  <c r="E56" i="1"/>
  <c r="D56" i="1"/>
  <c r="M54" i="1"/>
  <c r="G56" i="1" l="1"/>
  <c r="I56" i="1" s="1"/>
  <c r="C57" i="1"/>
  <c r="D57" i="1"/>
  <c r="E57" i="1"/>
  <c r="F56" i="1"/>
  <c r="H56" i="1" s="1"/>
  <c r="M56" i="1" s="1"/>
  <c r="M55" i="1"/>
  <c r="C58" i="1" l="1"/>
  <c r="D58" i="1"/>
  <c r="E58" i="1"/>
  <c r="G57" i="1"/>
  <c r="I57" i="1" s="1"/>
  <c r="F57" i="1"/>
  <c r="H57" i="1" s="1"/>
  <c r="M57" i="1" l="1"/>
  <c r="G58" i="1"/>
  <c r="I58" i="1" s="1"/>
  <c r="F58" i="1"/>
  <c r="H58" i="1" s="1"/>
  <c r="C59" i="1"/>
  <c r="D59" i="1"/>
  <c r="E59" i="1"/>
  <c r="M58" i="1" l="1"/>
  <c r="F59" i="1"/>
  <c r="H59" i="1" s="1"/>
  <c r="G59" i="1"/>
  <c r="I59" i="1" s="1"/>
  <c r="C60" i="1"/>
  <c r="E60" i="1"/>
  <c r="D60" i="1"/>
  <c r="G60" i="1" l="1"/>
  <c r="I60" i="1" s="1"/>
  <c r="C61" i="1"/>
  <c r="D61" i="1"/>
  <c r="E61" i="1"/>
  <c r="F60" i="1"/>
  <c r="H60" i="1" s="1"/>
  <c r="M60" i="1" s="1"/>
  <c r="M59" i="1"/>
  <c r="G61" i="1" l="1"/>
  <c r="I61" i="1" s="1"/>
  <c r="C62" i="1"/>
  <c r="D62" i="1"/>
  <c r="E62" i="1"/>
  <c r="F61" i="1"/>
  <c r="H61" i="1" s="1"/>
  <c r="M61" i="1" s="1"/>
  <c r="G62" i="1" l="1"/>
  <c r="I62" i="1" s="1"/>
  <c r="C63" i="1"/>
  <c r="D63" i="1"/>
  <c r="E63" i="1"/>
  <c r="F62" i="1"/>
  <c r="H62" i="1" s="1"/>
  <c r="M62" i="1" s="1"/>
  <c r="F63" i="1" l="1"/>
  <c r="H63" i="1" s="1"/>
  <c r="G63" i="1"/>
  <c r="I63" i="1" s="1"/>
  <c r="C64" i="1"/>
  <c r="E64" i="1"/>
  <c r="D64" i="1"/>
  <c r="G64" i="1" s="1"/>
  <c r="I64" i="1" s="1"/>
  <c r="F64" i="1" l="1"/>
  <c r="H64" i="1" s="1"/>
  <c r="M64" i="1" s="1"/>
  <c r="C65" i="1"/>
  <c r="D65" i="1"/>
  <c r="E65" i="1"/>
  <c r="M63" i="1"/>
  <c r="F65" i="1" l="1"/>
  <c r="H65" i="1" s="1"/>
  <c r="G65" i="1"/>
  <c r="I65" i="1" s="1"/>
  <c r="C66" i="1"/>
  <c r="D66" i="1"/>
  <c r="E66" i="1"/>
  <c r="G66" i="1" l="1"/>
  <c r="I66" i="1" s="1"/>
  <c r="F66" i="1"/>
  <c r="H66" i="1" s="1"/>
  <c r="M66" i="1" s="1"/>
  <c r="C67" i="1"/>
  <c r="D67" i="1"/>
  <c r="E67" i="1"/>
  <c r="M65" i="1"/>
  <c r="C68" i="1" l="1"/>
  <c r="E68" i="1"/>
  <c r="D68" i="1"/>
  <c r="F67" i="1"/>
  <c r="H67" i="1" s="1"/>
  <c r="G67" i="1"/>
  <c r="I67" i="1" s="1"/>
  <c r="M67" i="1" l="1"/>
  <c r="G68" i="1"/>
  <c r="I68" i="1" s="1"/>
  <c r="F68" i="1"/>
  <c r="H68" i="1" s="1"/>
  <c r="C69" i="1"/>
  <c r="D69" i="1"/>
  <c r="E69" i="1"/>
  <c r="F69" i="1" l="1"/>
  <c r="H69" i="1" s="1"/>
  <c r="G69" i="1"/>
  <c r="I69" i="1" s="1"/>
  <c r="C70" i="1"/>
  <c r="E70" i="1"/>
  <c r="D70" i="1"/>
  <c r="M68" i="1"/>
  <c r="G70" i="1" l="1"/>
  <c r="I70" i="1" s="1"/>
  <c r="C71" i="1"/>
  <c r="D71" i="1"/>
  <c r="E71" i="1"/>
  <c r="F70" i="1"/>
  <c r="H70" i="1" s="1"/>
  <c r="M70" i="1" s="1"/>
  <c r="M69" i="1"/>
  <c r="C72" i="1" l="1"/>
  <c r="D72" i="1"/>
  <c r="E72" i="1"/>
  <c r="G71" i="1"/>
  <c r="I71" i="1" s="1"/>
  <c r="F71" i="1"/>
  <c r="H71" i="1" s="1"/>
  <c r="M71" i="1" l="1"/>
  <c r="F72" i="1"/>
  <c r="H72" i="1" s="1"/>
  <c r="G72" i="1"/>
  <c r="I72" i="1" s="1"/>
  <c r="C73" i="1"/>
  <c r="D73" i="1"/>
  <c r="E73" i="1"/>
  <c r="F73" i="1" l="1"/>
  <c r="H73" i="1" s="1"/>
  <c r="E74" i="1"/>
  <c r="C74" i="1"/>
  <c r="D74" i="1"/>
  <c r="G73" i="1"/>
  <c r="I73" i="1" s="1"/>
  <c r="M72" i="1"/>
  <c r="F74" i="1" l="1"/>
  <c r="H74" i="1" s="1"/>
  <c r="G74" i="1"/>
  <c r="I74" i="1" s="1"/>
  <c r="M74" i="1" s="1"/>
  <c r="C75" i="1"/>
  <c r="E75" i="1"/>
  <c r="D75" i="1"/>
  <c r="G75" i="1" s="1"/>
  <c r="I75" i="1" s="1"/>
  <c r="M73" i="1"/>
  <c r="C76" i="1" l="1"/>
  <c r="D76" i="1"/>
  <c r="E76" i="1"/>
  <c r="F75" i="1"/>
  <c r="H75" i="1" s="1"/>
  <c r="M75" i="1" s="1"/>
  <c r="G76" i="1" l="1"/>
  <c r="I76" i="1" s="1"/>
  <c r="F76" i="1"/>
  <c r="H76" i="1" s="1"/>
  <c r="M76" i="1" s="1"/>
  <c r="C77" i="1"/>
  <c r="D77" i="1"/>
  <c r="E77" i="1"/>
  <c r="F77" i="1" l="1"/>
  <c r="H77" i="1" s="1"/>
  <c r="D78" i="1"/>
  <c r="C78" i="1"/>
  <c r="E78" i="1"/>
  <c r="G77" i="1"/>
  <c r="I77" i="1" s="1"/>
  <c r="M77" i="1" s="1"/>
  <c r="F78" i="1" l="1"/>
  <c r="H78" i="1" s="1"/>
  <c r="G78" i="1"/>
  <c r="I78" i="1" s="1"/>
  <c r="M78" i="1" s="1"/>
  <c r="C79" i="1"/>
  <c r="D79" i="1"/>
  <c r="E79" i="1"/>
  <c r="F79" i="1" l="1"/>
  <c r="H79" i="1" s="1"/>
  <c r="C80" i="1"/>
  <c r="D80" i="1"/>
  <c r="E80" i="1"/>
  <c r="G79" i="1"/>
  <c r="I79" i="1" s="1"/>
  <c r="M79" i="1" s="1"/>
  <c r="F80" i="1" l="1"/>
  <c r="H80" i="1" s="1"/>
  <c r="G80" i="1"/>
  <c r="I80" i="1" s="1"/>
  <c r="M80" i="1" s="1"/>
  <c r="C81" i="1"/>
  <c r="D81" i="1"/>
  <c r="E81" i="1"/>
  <c r="G81" i="1" l="1"/>
  <c r="I81" i="1" s="1"/>
  <c r="E82" i="1"/>
  <c r="C82" i="1"/>
  <c r="D82" i="1"/>
  <c r="F81" i="1"/>
  <c r="H81" i="1" s="1"/>
  <c r="M81" i="1" s="1"/>
  <c r="G82" i="1" l="1"/>
  <c r="I82" i="1" s="1"/>
  <c r="F82" i="1"/>
  <c r="H82" i="1" s="1"/>
  <c r="M82" i="1" s="1"/>
  <c r="C83" i="1"/>
  <c r="E83" i="1"/>
  <c r="D83" i="1"/>
  <c r="G83" i="1" l="1"/>
  <c r="I83" i="1" s="1"/>
  <c r="F83" i="1"/>
  <c r="H83" i="1" s="1"/>
  <c r="M83" i="1" s="1"/>
  <c r="C84" i="1"/>
  <c r="D84" i="1"/>
  <c r="E84" i="1"/>
  <c r="F84" i="1" l="1"/>
  <c r="H84" i="1" s="1"/>
  <c r="G84" i="1"/>
  <c r="I84" i="1" s="1"/>
  <c r="C85" i="1"/>
  <c r="D85" i="1"/>
  <c r="E85" i="1"/>
  <c r="F85" i="1" l="1"/>
  <c r="H85" i="1" s="1"/>
  <c r="D86" i="1"/>
  <c r="C86" i="1"/>
  <c r="E86" i="1"/>
  <c r="G85" i="1"/>
  <c r="I85" i="1" s="1"/>
  <c r="M85" i="1" s="1"/>
  <c r="M84" i="1"/>
  <c r="F86" i="1" l="1"/>
  <c r="H86" i="1" s="1"/>
  <c r="C87" i="1"/>
  <c r="E87" i="1"/>
  <c r="D87" i="1"/>
  <c r="G86" i="1"/>
  <c r="I86" i="1" s="1"/>
  <c r="G87" i="1" l="1"/>
  <c r="I87" i="1" s="1"/>
  <c r="C88" i="1"/>
  <c r="D88" i="1"/>
  <c r="E88" i="1"/>
  <c r="F87" i="1"/>
  <c r="H87" i="1" s="1"/>
  <c r="M86" i="1"/>
  <c r="M87" i="1" l="1"/>
  <c r="G88" i="1"/>
  <c r="I88" i="1" s="1"/>
  <c r="F88" i="1"/>
  <c r="H88" i="1" s="1"/>
  <c r="C89" i="1"/>
  <c r="D89" i="1"/>
  <c r="E89" i="1"/>
  <c r="M88" i="1" l="1"/>
  <c r="F89" i="1"/>
  <c r="H89" i="1" s="1"/>
  <c r="E90" i="1"/>
  <c r="C90" i="1"/>
  <c r="D90" i="1"/>
  <c r="G89" i="1"/>
  <c r="I89" i="1" s="1"/>
  <c r="G90" i="1" l="1"/>
  <c r="I90" i="1" s="1"/>
  <c r="F90" i="1"/>
  <c r="H90" i="1" s="1"/>
  <c r="M90" i="1" s="1"/>
  <c r="C91" i="1"/>
  <c r="E91" i="1"/>
  <c r="D91" i="1"/>
  <c r="G91" i="1" s="1"/>
  <c r="I91" i="1" s="1"/>
  <c r="M89" i="1"/>
  <c r="C92" i="1" l="1"/>
  <c r="D92" i="1"/>
  <c r="E92" i="1"/>
  <c r="F91" i="1"/>
  <c r="H91" i="1" s="1"/>
  <c r="M91" i="1" s="1"/>
  <c r="G92" i="1" l="1"/>
  <c r="I92" i="1" s="1"/>
  <c r="F92" i="1"/>
  <c r="H92" i="1" s="1"/>
  <c r="M92" i="1" s="1"/>
  <c r="C93" i="1"/>
  <c r="D93" i="1"/>
  <c r="E93" i="1"/>
  <c r="G93" i="1" l="1"/>
  <c r="I93" i="1" s="1"/>
  <c r="C94" i="1"/>
  <c r="D94" i="1"/>
  <c r="E94" i="1"/>
  <c r="F93" i="1"/>
  <c r="H93" i="1" s="1"/>
  <c r="M93" i="1" s="1"/>
  <c r="F94" i="1" l="1"/>
  <c r="H94" i="1" s="1"/>
  <c r="G94" i="1"/>
  <c r="I94" i="1" s="1"/>
  <c r="C95" i="1"/>
  <c r="D95" i="1"/>
  <c r="E95" i="1"/>
  <c r="F95" i="1" l="1"/>
  <c r="H95" i="1" s="1"/>
  <c r="C96" i="1"/>
  <c r="D96" i="1"/>
  <c r="E96" i="1"/>
  <c r="G95" i="1"/>
  <c r="I95" i="1" s="1"/>
  <c r="M95" i="1" s="1"/>
  <c r="M94" i="1"/>
  <c r="D97" i="1" l="1"/>
  <c r="E97" i="1"/>
  <c r="C97" i="1"/>
  <c r="G96" i="1"/>
  <c r="I96" i="1" s="1"/>
  <c r="F96" i="1"/>
  <c r="H96" i="1" s="1"/>
  <c r="F97" i="1" l="1"/>
  <c r="H97" i="1" s="1"/>
  <c r="M96" i="1"/>
  <c r="D98" i="1"/>
  <c r="E98" i="1"/>
  <c r="C98" i="1"/>
  <c r="G97" i="1"/>
  <c r="I97" i="1" s="1"/>
  <c r="M97" i="1" s="1"/>
  <c r="F98" i="1" l="1"/>
  <c r="H98" i="1" s="1"/>
  <c r="D99" i="1"/>
  <c r="E99" i="1"/>
  <c r="C99" i="1"/>
  <c r="G98" i="1"/>
  <c r="I98" i="1" s="1"/>
  <c r="M98" i="1" s="1"/>
  <c r="F99" i="1" l="1"/>
  <c r="H99" i="1" s="1"/>
  <c r="C100" i="1"/>
  <c r="E100" i="1"/>
  <c r="D100" i="1"/>
  <c r="G99" i="1"/>
  <c r="I99" i="1" s="1"/>
  <c r="M99" i="1" s="1"/>
  <c r="G100" i="1" l="1"/>
  <c r="I100" i="1" s="1"/>
  <c r="F100" i="1"/>
  <c r="H100" i="1" s="1"/>
  <c r="M100" i="1" s="1"/>
</calcChain>
</file>

<file path=xl/sharedStrings.xml><?xml version="1.0" encoding="utf-8"?>
<sst xmlns="http://schemas.openxmlformats.org/spreadsheetml/2006/main" count="78" uniqueCount="75">
  <si>
    <r>
      <t>C(x,t) (mg/m</t>
    </r>
    <r>
      <rPr>
        <vertAlign val="superscript"/>
        <sz val="12"/>
        <rFont val="Aptos Narrow"/>
        <family val="2"/>
        <scheme val="minor"/>
      </rPr>
      <t>3</t>
    </r>
    <r>
      <rPr>
        <sz val="12"/>
        <rFont val="Aptos Narrow"/>
        <family val="2"/>
        <scheme val="minor"/>
      </rPr>
      <t>)</t>
    </r>
  </si>
  <si>
    <t>EEXP [ |x| v/2D ]</t>
  </si>
  <si>
    <t>EEXP [ -|x| v/2D ]</t>
  </si>
  <si>
    <t>EEXP [ x v/2D ]</t>
  </si>
  <si>
    <t>ERFCC[ (5) ]</t>
  </si>
  <si>
    <t>ERFCC[ (4) ]</t>
  </si>
  <si>
    <t>(2)/(3)</t>
  </si>
  <si>
    <t>(1)/(3)</t>
  </si>
  <si>
    <t>2 SQRT (Dt)</t>
  </si>
  <si>
    <t>|x|+vt</t>
  </si>
  <si>
    <t>|x|-vt</t>
  </si>
  <si>
    <t>t (years)</t>
  </si>
  <si>
    <t>x (meters)</t>
  </si>
  <si>
    <t>(11)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</si>
  <si>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</si>
  <si>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</si>
  <si>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</si>
  <si>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</si>
  <si>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</si>
  <si>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</si>
  <si>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</si>
  <si>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</si>
  <si>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</si>
  <si>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</si>
  <si>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Simulation Parameters</t>
  </si>
  <si>
    <t>Results</t>
  </si>
  <si>
    <t>Intermediate Calculations</t>
  </si>
  <si>
    <t>Chart Title</t>
  </si>
  <si>
    <t>CoQ/(2nv)</t>
  </si>
  <si>
    <t>&lt;=This will be the maximum concentration, usually Q and q are equal</t>
  </si>
  <si>
    <t>CoQ/q</t>
  </si>
  <si>
    <t>v/2D</t>
  </si>
  <si>
    <t>v/D</t>
  </si>
  <si>
    <t>(meters/yr)</t>
  </si>
  <si>
    <t>Pore Velocity</t>
  </si>
  <si>
    <t>v=q/n</t>
  </si>
  <si>
    <t>COMPUTED CONSTANTS</t>
  </si>
  <si>
    <t>(meters2/yr)</t>
  </si>
  <si>
    <t>Dispersion Coefficient</t>
  </si>
  <si>
    <t>D</t>
  </si>
  <si>
    <t>Porosity</t>
  </si>
  <si>
    <t>n</t>
  </si>
  <si>
    <t>Specific Discharge</t>
  </si>
  <si>
    <t>q</t>
  </si>
  <si>
    <t>Injection Volumetric Rate (meter3/yr)</t>
  </si>
  <si>
    <t>Q</t>
  </si>
  <si>
    <t>(mg/meter3)</t>
  </si>
  <si>
    <t>Injection Concentration</t>
  </si>
  <si>
    <t>Co</t>
  </si>
  <si>
    <t>MODEL INPUT VALUES</t>
  </si>
  <si>
    <t>NONE</t>
  </si>
  <si>
    <t>Macros:</t>
  </si>
  <si>
    <t>Similar to Ogata-Banks, but incorporates dispersion upgradient of source</t>
  </si>
  <si>
    <t>Notes:</t>
  </si>
  <si>
    <t>Updated to Excel 2011 VBA 2015</t>
  </si>
  <si>
    <t>Dr. T.G. Cleveland for CIVE6361/7332 Students; Spring 1995</t>
  </si>
  <si>
    <t>Author:</t>
  </si>
  <si>
    <t xml:space="preserve">Method: </t>
  </si>
  <si>
    <t>Sauty, J.P, 1980.  “An analysis of hydrodispersive transfer in aquifers.” Water Resour. Res., Vol 16, No. 1, pp 145-158.</t>
  </si>
  <si>
    <t xml:space="preserve">Reference(s): </t>
  </si>
  <si>
    <t>None</t>
  </si>
  <si>
    <t>Retardation:</t>
  </si>
  <si>
    <t>Decay:</t>
  </si>
  <si>
    <t>Point</t>
  </si>
  <si>
    <t>Source Dimension:</t>
  </si>
  <si>
    <t>Continous Injection at x=0</t>
  </si>
  <si>
    <t>Source History:</t>
  </si>
  <si>
    <t>Yes</t>
  </si>
  <si>
    <t>Dispersion:</t>
  </si>
  <si>
    <t>Advection:</t>
  </si>
  <si>
    <t>Dispersion Dimension:</t>
  </si>
  <si>
    <t>Contaminant Transport</t>
  </si>
  <si>
    <t>Model Type:</t>
  </si>
  <si>
    <t>1D_continuous_inject_advection_dispersion</t>
  </si>
  <si>
    <t>Model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</si>
</sst>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name val="Aptos Narrow"/>
      <family val="2"/>
      <scheme val="minor"/>
    </font>
    <font>
      <vertAlign val="superscript"/>
      <sz val="12"/>
      <name val="Aptos Narrow"/>
      <family val="2"/>
      <scheme val="minor"/>
    </font>
    <font>
      <sz val="12"/>
      <color rgb="FF9C6500"/>
      <name val="Aptos Narrow"/>
      <family val="2"/>
      <scheme val="minor"/>
    </font>
    <font>
      <b/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0" fontId="2" fillId="0" borderId="1" xfId="0" applyFont="1" applyBorder="1" applyAlignment="1">
      <alignment textRotation="90"/>
    </xf>
    <xf numFmtId="0" fontId="2" fillId="0" borderId="2" xfId="0" applyFont="1" applyBorder="1" applyAlignment="1">
      <alignment textRotation="90"/>
    </xf>
    <xf numFmtId="0" fontId="2" fillId="0" borderId="3" xfId="0" applyFont="1" applyBorder="1" applyAlignment="1">
      <alignment textRotation="90"/>
    </xf>
    <xf numFmtId="0" fontId="2" fillId="0" borderId="0" xfId="0" quotePrefix="1" applyFont="1" applyAlignment="1">
      <alignment horizontal="center"/>
    </xf>
    <xf numFmtId="0" fontId="2" fillId="0" borderId="0" xfId="0" quotePrefix="1" applyFont="1"/>
    <xf numFmtId="0" fontId="2" fillId="0" borderId="1" xfId="0" quotePrefix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3" borderId="7" xfId="2" applyBorder="1"/>
    <xf numFmtId="0" fontId="4" fillId="3" borderId="8" xfId="2" applyBorder="1"/>
    <xf numFmtId="0" fontId="4" fillId="3" borderId="9" xfId="2" applyBorder="1"/>
    <xf numFmtId="0" fontId="4" fillId="3" borderId="10" xfId="2" applyBorder="1"/>
    <xf numFmtId="0" fontId="4" fillId="3" borderId="0" xfId="2" applyBorder="1"/>
    <xf numFmtId="0" fontId="4" fillId="3" borderId="11" xfId="2" applyBorder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1" fillId="2" borderId="10" xfId="1" applyBorder="1"/>
    <xf numFmtId="0" fontId="1" fillId="2" borderId="0" xfId="1" applyBorder="1"/>
    <xf numFmtId="0" fontId="1" fillId="2" borderId="11" xfId="1" applyBorder="1"/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'1DINJADR'!$B$33</c:f>
          <c:strCache>
            <c:ptCount val="1"/>
            <c:pt idx="0">
              <c:v>Concentration history at x= 50 (meters) from location of injection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8454438658877317"/>
          <c:y val="8.5903300008847203E-2"/>
          <c:w val="0.71074374523749051"/>
          <c:h val="0.7923323453950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'1DINJADR'!$M$39</c:f>
              <c:strCache>
                <c:ptCount val="1"/>
                <c:pt idx="0">
                  <c:v>C(x,t) (mg/m3)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'1DINJADR'!$B$40:$B$140</c:f>
              <c:numCache>
                <c:formatCode>General</c:formatCode>
                <c:ptCount val="101"/>
                <c:pt idx="0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'1DINJADR'!$M$40:$M$140</c:f>
              <c:numCache>
                <c:formatCode>General</c:formatCode>
                <c:ptCount val="101"/>
                <c:pt idx="0">
                  <c:v>0</c:v>
                </c:pt>
                <c:pt idx="1">
                  <c:v>9.2979171364901024E-262</c:v>
                </c:pt>
                <c:pt idx="2">
                  <c:v>1.0662620244757667E-125</c:v>
                </c:pt>
                <c:pt idx="3">
                  <c:v>2.6439940430351835E-80</c:v>
                </c:pt>
                <c:pt idx="4">
                  <c:v>1.3205771336306734E-57</c:v>
                </c:pt>
                <c:pt idx="5">
                  <c:v>5.3673426558172166E-44</c:v>
                </c:pt>
                <c:pt idx="6">
                  <c:v>6.1460474840906689E-35</c:v>
                </c:pt>
                <c:pt idx="7">
                  <c:v>1.7552072679776358E-28</c:v>
                </c:pt>
                <c:pt idx="8">
                  <c:v>1.178373658364132E-23</c:v>
                </c:pt>
                <c:pt idx="9">
                  <c:v>6.4742977797120754E-20</c:v>
                </c:pt>
                <c:pt idx="10">
                  <c:v>6.1568777844502392E-17</c:v>
                </c:pt>
                <c:pt idx="11">
                  <c:v>1.6329214307190863E-14</c:v>
                </c:pt>
                <c:pt idx="12">
                  <c:v>1.6604965864999599E-12</c:v>
                </c:pt>
                <c:pt idx="13">
                  <c:v>8.0715120639438835E-11</c:v>
                </c:pt>
                <c:pt idx="14">
                  <c:v>2.195754011603525E-9</c:v>
                </c:pt>
                <c:pt idx="15">
                  <c:v>3.7529734957601849E-8</c:v>
                </c:pt>
                <c:pt idx="16">
                  <c:v>4.3959254679144419E-7</c:v>
                </c:pt>
                <c:pt idx="17">
                  <c:v>3.7711819385773308E-6</c:v>
                </c:pt>
                <c:pt idx="18">
                  <c:v>2.4953446566253695E-5</c:v>
                </c:pt>
                <c:pt idx="19">
                  <c:v>1.3266846459394419E-4</c:v>
                </c:pt>
                <c:pt idx="20">
                  <c:v>5.8561037820575022E-4</c:v>
                </c:pt>
                <c:pt idx="21">
                  <c:v>2.2038200000097648E-3</c:v>
                </c:pt>
                <c:pt idx="22">
                  <c:v>7.2261461356590015E-3</c:v>
                </c:pt>
                <c:pt idx="23">
                  <c:v>2.101864500095995E-2</c:v>
                </c:pt>
                <c:pt idx="24">
                  <c:v>5.5052979595475081E-2</c:v>
                </c:pt>
                <c:pt idx="25">
                  <c:v>0.13149546160897643</c:v>
                </c:pt>
                <c:pt idx="26">
                  <c:v>0.28949016842698322</c:v>
                </c:pt>
                <c:pt idx="27">
                  <c:v>0.59279911295901444</c:v>
                </c:pt>
                <c:pt idx="28">
                  <c:v>1.1379660551513611</c:v>
                </c:pt>
                <c:pt idx="29">
                  <c:v>2.0617345294595832</c:v>
                </c:pt>
                <c:pt idx="30">
                  <c:v>3.5462142803626739</c:v>
                </c:pt>
                <c:pt idx="31">
                  <c:v>5.8203471753524081</c:v>
                </c:pt>
                <c:pt idx="32">
                  <c:v>9.1565906725200747</c:v>
                </c:pt>
                <c:pt idx="33">
                  <c:v>13.862350562433878</c:v>
                </c:pt>
                <c:pt idx="34">
                  <c:v>20.266432791813049</c:v>
                </c:pt>
                <c:pt idx="35">
                  <c:v>28.701501880455936</c:v>
                </c:pt>
                <c:pt idx="36">
                  <c:v>39.484100321737209</c:v>
                </c:pt>
                <c:pt idx="37">
                  <c:v>52.894110732645892</c:v>
                </c:pt>
                <c:pt idx="38">
                  <c:v>69.155596025309961</c:v>
                </c:pt>
                <c:pt idx="39">
                  <c:v>88.420750437117789</c:v>
                </c:pt>
                <c:pt idx="40">
                  <c:v>110.75829350223965</c:v>
                </c:pt>
                <c:pt idx="41">
                  <c:v>136.14711955714012</c:v>
                </c:pt>
                <c:pt idx="42">
                  <c:v>164.47546090163544</c:v>
                </c:pt>
                <c:pt idx="43">
                  <c:v>195.54530693171296</c:v>
                </c:pt>
                <c:pt idx="44">
                  <c:v>229.08139893602623</c:v>
                </c:pt>
                <c:pt idx="45">
                  <c:v>264.74382257672107</c:v>
                </c:pt>
                <c:pt idx="46">
                  <c:v>302.14305725453664</c:v>
                </c:pt>
                <c:pt idx="47">
                  <c:v>340.85630550917989</c:v>
                </c:pt>
                <c:pt idx="48">
                  <c:v>380.44399568602864</c:v>
                </c:pt>
                <c:pt idx="49">
                  <c:v>420.46549975303998</c:v>
                </c:pt>
                <c:pt idx="50">
                  <c:v>460.49330589861376</c:v>
                </c:pt>
                <c:pt idx="51">
                  <c:v>500.12510481334209</c:v>
                </c:pt>
                <c:pt idx="52">
                  <c:v>538.99346620927236</c:v>
                </c:pt>
                <c:pt idx="53">
                  <c:v>576.7729807078108</c:v>
                </c:pt>
                <c:pt idx="54">
                  <c:v>613.1849102351357</c:v>
                </c:pt>
                <c:pt idx="55">
                  <c:v>647.99952149255216</c:v>
                </c:pt>
                <c:pt idx="56">
                  <c:v>681.03637048397184</c:v>
                </c:pt>
                <c:pt idx="57">
                  <c:v>712.16286351043857</c:v>
                </c:pt>
                <c:pt idx="58">
                  <c:v>741.29144584180369</c:v>
                </c:pt>
                <c:pt idx="59">
                  <c:v>768.37576912187387</c:v>
                </c:pt>
                <c:pt idx="60">
                  <c:v>793.40616860399575</c:v>
                </c:pt>
                <c:pt idx="61">
                  <c:v>816.40474754079241</c:v>
                </c:pt>
                <c:pt idx="62">
                  <c:v>837.42032386967946</c:v>
                </c:pt>
                <c:pt idx="63">
                  <c:v>856.52344831297671</c:v>
                </c:pt>
                <c:pt idx="64">
                  <c:v>873.80165677241303</c:v>
                </c:pt>
                <c:pt idx="65">
                  <c:v>889.35507612654931</c:v>
                </c:pt>
                <c:pt idx="66">
                  <c:v>903.29246305425124</c:v>
                </c:pt>
                <c:pt idx="67">
                  <c:v>915.72772138043263</c:v>
                </c:pt>
                <c:pt idx="68">
                  <c:v>926.77691513756338</c:v>
                </c:pt>
                <c:pt idx="69">
                  <c:v>936.5557720588464</c:v>
                </c:pt>
                <c:pt idx="70">
                  <c:v>945.17765523456023</c:v>
                </c:pt>
                <c:pt idx="71">
                  <c:v>952.75196862263442</c:v>
                </c:pt>
                <c:pt idx="72">
                  <c:v>959.38295433713392</c:v>
                </c:pt>
                <c:pt idx="73">
                  <c:v>965.16883542592052</c:v>
                </c:pt>
                <c:pt idx="74">
                  <c:v>970.20125648183887</c:v>
                </c:pt>
                <c:pt idx="75">
                  <c:v>974.56497524724045</c:v>
                </c:pt>
                <c:pt idx="76">
                  <c:v>978.33776077688105</c:v>
                </c:pt>
                <c:pt idx="77">
                  <c:v>981.5904572092287</c:v>
                </c:pt>
                <c:pt idx="78">
                  <c:v>984.38717633750673</c:v>
                </c:pt>
                <c:pt idx="79">
                  <c:v>986.78558662989076</c:v>
                </c:pt>
                <c:pt idx="80">
                  <c:v>988.83727086120371</c:v>
                </c:pt>
                <c:pt idx="81">
                  <c:v>990.58812889288401</c:v>
                </c:pt>
                <c:pt idx="82">
                  <c:v>992.07880623917004</c:v>
                </c:pt>
                <c:pt idx="83">
                  <c:v>993.34513279907515</c:v>
                </c:pt>
                <c:pt idx="84">
                  <c:v>994.41855946823841</c:v>
                </c:pt>
                <c:pt idx="85">
                  <c:v>995.32658325451268</c:v>
                </c:pt>
                <c:pt idx="86">
                  <c:v>996.09315401076401</c:v>
                </c:pt>
                <c:pt idx="87">
                  <c:v>996.7390579880564</c:v>
                </c:pt>
                <c:pt idx="88">
                  <c:v>997.28227513280774</c:v>
                </c:pt>
                <c:pt idx="89">
                  <c:v>997.73830843923497</c:v>
                </c:pt>
                <c:pt idx="90">
                  <c:v>998.12048476289715</c:v>
                </c:pt>
                <c:pt idx="91">
                  <c:v>998.44022734213058</c:v>
                </c:pt>
                <c:pt idx="92">
                  <c:v>998.70730089997721</c:v>
                </c:pt>
                <c:pt idx="93">
                  <c:v>998.93003064557672</c:v>
                </c:pt>
                <c:pt idx="94">
                  <c:v>999.11549679342136</c:v>
                </c:pt>
                <c:pt idx="95">
                  <c:v>999.26970640018919</c:v>
                </c:pt>
                <c:pt idx="96">
                  <c:v>999.39774440720271</c:v>
                </c:pt>
                <c:pt idx="97">
                  <c:v>999.50390579339887</c:v>
                </c:pt>
                <c:pt idx="98">
                  <c:v>999.59181070710531</c:v>
                </c:pt>
                <c:pt idx="99">
                  <c:v>999.66450436986395</c:v>
                </c:pt>
                <c:pt idx="100">
                  <c:v>999.72454344416406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D-EC4F-BC62-06F6C84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63944"/>
        <c:axId val="-2134154792"/>
      </c:scatterChart>
      <c:valAx>
        <c:axId val="-2134163944"/>
        <c:scaling>
          <c:orientation val="minMax"/>
        </c:scaling>
        <c:delete val="0"/>
        <c:axPos val="b"/>
        <c:title>
          <c:tx>
            <c:strRef>
              <c:f>'1DINJADR'!$B$39</c:f>
              <c:strCache>
                <c:ptCount val="1"/>
                <c:pt idx="0">
                  <c:v>t (years)</c:v>
                </c:pt>
              </c:strCache>
            </c:strRef>
          </c:tx>
          <c:layout>
            <c:manualLayout>
              <c:xMode val="edge"/>
              <c:yMode val="edge"/>
              <c:x val="0.49456391287782575"/>
              <c:y val="0.9295162788640184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54792"/>
        <c:crosses val="autoZero"/>
        <c:crossBetween val="midCat"/>
      </c:valAx>
      <c:valAx>
        <c:axId val="-2134154792"/>
        <c:scaling>
          <c:orientation val="minMax"/>
        </c:scaling>
        <c:delete val="0"/>
        <c:axPos val="l"/>
        <c:title>
          <c:tx>
            <c:strRef>
              <c:f>'1DINJADR'!$M$39</c:f>
              <c:strCache>
                <c:ptCount val="1"/>
                <c:pt idx="0">
                  <c:v>C(x,t) (mg/m3)</c:v>
                </c:pt>
              </c:strCache>
            </c:strRef>
          </c:tx>
          <c:layout>
            <c:manualLayout>
              <c:xMode val="edge"/>
              <c:yMode val="edge"/>
              <c:x val="5.2356037673083403E-2"/>
              <c:y val="0.2965124696597630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63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11</xdr:row>
      <xdr:rowOff>127000</xdr:rowOff>
    </xdr:from>
    <xdr:to>
      <xdr:col>15</xdr:col>
      <xdr:colOff>127000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F82EA-3F07-4740-A579-B4FBE4043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026C-47D2-9C4E-A56B-D83761CAE2CA}">
  <dimension ref="A1:M149"/>
  <sheetViews>
    <sheetView tabSelected="1" workbookViewId="0">
      <selection activeCell="J146" sqref="J146"/>
    </sheetView>
  </sheetViews>
  <sheetFormatPr baseColWidth="10" defaultRowHeight="16" x14ac:dyDescent="0.2"/>
  <cols>
    <col min="1" max="1" width="19.33203125" customWidth="1"/>
    <col min="2" max="8" width="11" bestFit="1" customWidth="1"/>
    <col min="9" max="9" width="12.33203125" bestFit="1" customWidth="1"/>
    <col min="10" max="10" width="12.33203125" customWidth="1"/>
    <col min="11" max="11" width="12.1640625" bestFit="1" customWidth="1"/>
    <col min="12" max="12" width="13" customWidth="1"/>
    <col min="13" max="13" width="11" bestFit="1" customWidth="1"/>
  </cols>
  <sheetData>
    <row r="1" spans="1:13" ht="15" x14ac:dyDescent="0.2">
      <c r="A1" s="1" t="s">
        <v>74</v>
      </c>
      <c r="B1" s="1" t="s">
        <v>73</v>
      </c>
      <c r="C1" s="1"/>
      <c r="D1" s="1"/>
      <c r="E1" s="1"/>
      <c r="F1" s="1"/>
      <c r="G1" s="1"/>
      <c r="H1" s="1"/>
      <c r="K1" s="1"/>
      <c r="L1" s="1"/>
      <c r="M1" s="1"/>
    </row>
    <row r="2" spans="1:13" ht="15" x14ac:dyDescent="0.2">
      <c r="A2" s="1" t="s">
        <v>72</v>
      </c>
      <c r="B2" s="1" t="s">
        <v>71</v>
      </c>
      <c r="C2" s="1"/>
      <c r="D2" s="1"/>
      <c r="E2" s="1"/>
      <c r="F2" s="1"/>
      <c r="G2" s="1"/>
      <c r="H2" s="1"/>
      <c r="K2" s="1"/>
      <c r="L2" s="1"/>
      <c r="M2" s="1"/>
    </row>
    <row r="3" spans="1:13" ht="15" x14ac:dyDescent="0.2">
      <c r="A3" s="1" t="s">
        <v>70</v>
      </c>
      <c r="B3" s="1">
        <v>1</v>
      </c>
      <c r="C3" s="1"/>
      <c r="D3" s="1"/>
      <c r="E3" s="1"/>
      <c r="F3" s="1"/>
      <c r="G3" s="1"/>
      <c r="H3" s="1"/>
      <c r="K3" s="1"/>
      <c r="L3" s="1"/>
      <c r="M3" s="1"/>
    </row>
    <row r="4" spans="1:13" ht="15" x14ac:dyDescent="0.2">
      <c r="A4" s="1" t="s">
        <v>69</v>
      </c>
      <c r="B4" s="1" t="s">
        <v>67</v>
      </c>
      <c r="C4" s="1"/>
      <c r="D4" s="1"/>
      <c r="E4" s="1"/>
      <c r="F4" s="1"/>
      <c r="G4" s="1"/>
      <c r="H4" s="1"/>
      <c r="K4" s="1"/>
      <c r="L4" s="1"/>
      <c r="M4" s="1"/>
    </row>
    <row r="5" spans="1:13" ht="15" x14ac:dyDescent="0.2">
      <c r="A5" s="1" t="s">
        <v>68</v>
      </c>
      <c r="B5" s="1" t="s">
        <v>67</v>
      </c>
      <c r="C5" s="1"/>
      <c r="D5" s="1"/>
      <c r="E5" s="1"/>
      <c r="F5" s="1"/>
      <c r="G5" s="1"/>
      <c r="H5" s="1"/>
      <c r="K5" s="1"/>
      <c r="L5" s="1"/>
      <c r="M5" s="1"/>
    </row>
    <row r="6" spans="1:13" ht="15" x14ac:dyDescent="0.2">
      <c r="A6" s="1" t="s">
        <v>66</v>
      </c>
      <c r="B6" s="1" t="s">
        <v>65</v>
      </c>
      <c r="C6" s="1"/>
      <c r="D6" s="1"/>
      <c r="E6" s="1"/>
      <c r="F6" s="1"/>
      <c r="G6" s="1"/>
      <c r="H6" s="1"/>
      <c r="K6" s="1"/>
      <c r="L6" s="1"/>
      <c r="M6" s="1"/>
    </row>
    <row r="7" spans="1:13" ht="15" x14ac:dyDescent="0.2">
      <c r="A7" s="1" t="s">
        <v>64</v>
      </c>
      <c r="B7" s="1" t="s">
        <v>63</v>
      </c>
      <c r="C7" s="1"/>
      <c r="D7" s="1"/>
      <c r="E7" s="1"/>
      <c r="F7" s="1"/>
      <c r="G7" s="1"/>
      <c r="H7" s="1"/>
      <c r="K7" s="1"/>
      <c r="L7" s="1"/>
      <c r="M7" s="1"/>
    </row>
    <row r="8" spans="1:13" ht="15" x14ac:dyDescent="0.2">
      <c r="A8" s="1" t="s">
        <v>62</v>
      </c>
      <c r="B8" s="1" t="s">
        <v>60</v>
      </c>
      <c r="C8" s="1"/>
      <c r="D8" s="1"/>
      <c r="E8" s="1"/>
      <c r="F8" s="1"/>
      <c r="G8" s="1"/>
      <c r="H8" s="1"/>
      <c r="K8" s="1"/>
      <c r="L8" s="1"/>
      <c r="M8" s="1"/>
    </row>
    <row r="9" spans="1:13" ht="15" x14ac:dyDescent="0.2">
      <c r="A9" s="1" t="s">
        <v>61</v>
      </c>
      <c r="B9" s="1" t="s">
        <v>60</v>
      </c>
      <c r="C9" s="1"/>
      <c r="D9" s="1"/>
      <c r="E9" s="1"/>
      <c r="F9" s="1"/>
      <c r="G9" s="1"/>
      <c r="H9" s="1"/>
      <c r="K9" s="1"/>
      <c r="L9" s="1"/>
      <c r="M9" s="1"/>
    </row>
    <row r="10" spans="1:13" x14ac:dyDescent="0.2">
      <c r="A10" s="1" t="s">
        <v>59</v>
      </c>
      <c r="B10" s="1" t="s">
        <v>58</v>
      </c>
      <c r="C10" s="1"/>
      <c r="D10" s="1"/>
      <c r="E10" s="1"/>
      <c r="F10" s="1"/>
      <c r="G10" s="1"/>
      <c r="H10" s="1"/>
      <c r="K10" s="1"/>
      <c r="L10" s="1"/>
      <c r="M10" s="1"/>
    </row>
    <row r="11" spans="1:13" ht="15" x14ac:dyDescent="0.2">
      <c r="A11" s="1"/>
      <c r="B11" s="1"/>
      <c r="C11" s="1"/>
      <c r="D11" s="1"/>
      <c r="E11" s="1"/>
      <c r="F11" s="1"/>
      <c r="G11" s="1"/>
      <c r="H11" s="1"/>
      <c r="K11" s="1"/>
      <c r="L11" s="1"/>
      <c r="M11" s="1"/>
    </row>
    <row r="12" spans="1:13" ht="15" x14ac:dyDescent="0.2">
      <c r="A12" s="1"/>
      <c r="B12" s="1"/>
      <c r="C12" s="1"/>
      <c r="D12" s="1"/>
      <c r="E12" s="1"/>
      <c r="F12" s="1"/>
      <c r="G12" s="1"/>
      <c r="H12" s="1"/>
      <c r="K12" s="1"/>
      <c r="L12" s="1"/>
      <c r="M12" s="1"/>
    </row>
    <row r="13" spans="1:13" ht="15" x14ac:dyDescent="0.2">
      <c r="A13" s="1" t="s">
        <v>57</v>
      </c>
      <c r="B13" s="1"/>
      <c r="C13" s="1"/>
      <c r="D13" s="1"/>
      <c r="E13" s="1"/>
      <c r="F13" s="1"/>
      <c r="G13" s="1"/>
      <c r="H13" s="1"/>
      <c r="K13" s="1"/>
      <c r="L13" s="1"/>
      <c r="M13" s="1"/>
    </row>
    <row r="14" spans="1:13" ht="15" x14ac:dyDescent="0.2">
      <c r="A14" s="1" t="s">
        <v>56</v>
      </c>
      <c r="B14" s="1" t="s">
        <v>55</v>
      </c>
      <c r="C14" s="1"/>
      <c r="D14" s="1"/>
      <c r="E14" s="1"/>
      <c r="F14" s="1"/>
      <c r="G14" s="1"/>
      <c r="H14" s="1"/>
      <c r="K14" s="1"/>
      <c r="L14" s="1"/>
      <c r="M14" s="1"/>
    </row>
    <row r="15" spans="1:13" ht="15" x14ac:dyDescent="0.2">
      <c r="B15" s="1" t="s">
        <v>54</v>
      </c>
      <c r="C15" s="1"/>
      <c r="D15" s="1"/>
      <c r="E15" s="1"/>
      <c r="F15" s="1"/>
      <c r="G15" s="1"/>
      <c r="H15" s="1"/>
      <c r="K15" s="1"/>
      <c r="L15" s="1"/>
      <c r="M15" s="1"/>
    </row>
    <row r="16" spans="1:13" ht="15" x14ac:dyDescent="0.2">
      <c r="A16" s="1" t="s">
        <v>53</v>
      </c>
      <c r="B16" s="1" t="s">
        <v>52</v>
      </c>
      <c r="C16" s="1"/>
      <c r="D16" s="1"/>
      <c r="E16" s="1"/>
      <c r="F16" s="1"/>
      <c r="G16" s="1"/>
      <c r="H16" s="1"/>
      <c r="K16" s="1"/>
      <c r="L16" s="1"/>
      <c r="M16" s="1"/>
    </row>
    <row r="17" spans="1:13" ht="15" x14ac:dyDescent="0.2">
      <c r="A17" s="1"/>
      <c r="B17" s="1"/>
      <c r="C17" s="1"/>
      <c r="D17" s="1"/>
      <c r="E17" s="1"/>
      <c r="F17" s="1"/>
      <c r="G17" s="1"/>
      <c r="H17" s="1"/>
      <c r="K17" s="1"/>
      <c r="L17" s="1"/>
      <c r="M17" s="1"/>
    </row>
    <row r="18" spans="1:13" ht="15" x14ac:dyDescent="0.2">
      <c r="A18" s="1" t="s">
        <v>51</v>
      </c>
      <c r="B18" s="1" t="s">
        <v>50</v>
      </c>
      <c r="C18" s="1"/>
      <c r="D18" s="1"/>
      <c r="E18" s="1"/>
      <c r="F18" s="1"/>
      <c r="G18" s="1"/>
      <c r="H18" s="1"/>
      <c r="K18" s="1"/>
      <c r="L18" s="1"/>
      <c r="M18" s="1"/>
    </row>
    <row r="19" spans="1:13" thickBot="1" x14ac:dyDescent="0.25">
      <c r="A19" s="1"/>
      <c r="B19" s="1"/>
      <c r="C19" s="1"/>
      <c r="D19" s="1"/>
      <c r="E19" s="1"/>
      <c r="F19" s="1"/>
      <c r="G19" s="1"/>
      <c r="H19" s="1"/>
      <c r="K19" s="1"/>
      <c r="L19" s="1"/>
      <c r="M19" s="1"/>
    </row>
    <row r="20" spans="1:13" x14ac:dyDescent="0.2">
      <c r="A20" s="27" t="s">
        <v>49</v>
      </c>
      <c r="B20" s="28"/>
      <c r="C20" s="28"/>
      <c r="D20" s="28"/>
      <c r="E20" s="28"/>
      <c r="F20" s="28"/>
      <c r="G20" s="28"/>
      <c r="H20" s="29"/>
      <c r="I20" s="1"/>
      <c r="J20" s="1"/>
      <c r="K20" s="1"/>
      <c r="L20" s="1"/>
      <c r="M20" s="1"/>
    </row>
    <row r="21" spans="1:13" ht="15" x14ac:dyDescent="0.2">
      <c r="A21" s="26" t="s">
        <v>48</v>
      </c>
      <c r="B21" s="25">
        <v>1000</v>
      </c>
      <c r="C21" s="25" t="s">
        <v>47</v>
      </c>
      <c r="D21" s="25"/>
      <c r="E21" s="25" t="s">
        <v>46</v>
      </c>
      <c r="F21" s="25"/>
      <c r="G21" s="25"/>
      <c r="H21" s="24"/>
      <c r="I21" s="1"/>
      <c r="J21" s="1"/>
      <c r="K21" s="1"/>
      <c r="L21" s="1"/>
      <c r="M21" s="1"/>
    </row>
    <row r="22" spans="1:13" ht="15" x14ac:dyDescent="0.2">
      <c r="A22" s="26" t="s">
        <v>45</v>
      </c>
      <c r="B22" s="25">
        <v>0.5</v>
      </c>
      <c r="C22" s="25" t="s">
        <v>44</v>
      </c>
      <c r="D22" s="25"/>
      <c r="E22" s="25"/>
      <c r="F22" s="25"/>
      <c r="G22" s="25"/>
      <c r="H22" s="24"/>
      <c r="I22" s="1"/>
      <c r="J22" s="1"/>
      <c r="K22" s="1"/>
      <c r="L22" s="1"/>
      <c r="M22" s="1"/>
    </row>
    <row r="23" spans="1:13" ht="15" x14ac:dyDescent="0.2">
      <c r="A23" s="26" t="s">
        <v>43</v>
      </c>
      <c r="B23" s="25">
        <v>0.5</v>
      </c>
      <c r="C23" s="25" t="s">
        <v>42</v>
      </c>
      <c r="D23" s="25"/>
      <c r="E23" s="25" t="s">
        <v>33</v>
      </c>
      <c r="F23" s="25"/>
      <c r="G23" s="25"/>
      <c r="H23" s="24"/>
      <c r="I23" s="1"/>
      <c r="J23" s="1"/>
      <c r="K23" s="1"/>
      <c r="L23" s="1"/>
      <c r="M23" s="1"/>
    </row>
    <row r="24" spans="1:13" ht="15" x14ac:dyDescent="0.2">
      <c r="A24" s="26" t="s">
        <v>41</v>
      </c>
      <c r="B24" s="25">
        <v>0.5</v>
      </c>
      <c r="C24" s="25" t="s">
        <v>40</v>
      </c>
      <c r="D24" s="25"/>
      <c r="E24" s="25"/>
      <c r="F24" s="25"/>
      <c r="G24" s="25"/>
      <c r="H24" s="24"/>
      <c r="I24" s="1"/>
      <c r="J24" s="1"/>
      <c r="K24" s="1"/>
      <c r="L24" s="1"/>
      <c r="M24" s="1"/>
    </row>
    <row r="25" spans="1:13" ht="15" x14ac:dyDescent="0.2">
      <c r="A25" s="26" t="s">
        <v>39</v>
      </c>
      <c r="B25" s="25">
        <v>1</v>
      </c>
      <c r="C25" s="25" t="s">
        <v>38</v>
      </c>
      <c r="D25" s="25"/>
      <c r="E25" s="25" t="s">
        <v>37</v>
      </c>
      <c r="F25" s="25"/>
      <c r="G25" s="25"/>
      <c r="H25" s="24"/>
      <c r="I25" s="1"/>
      <c r="J25" s="1"/>
      <c r="K25" s="1"/>
      <c r="L25" s="1"/>
      <c r="M25" s="1"/>
    </row>
    <row r="26" spans="1:13" thickBot="1" x14ac:dyDescent="0.25">
      <c r="A26" s="23"/>
      <c r="B26" s="22"/>
      <c r="C26" s="22"/>
      <c r="D26" s="22"/>
      <c r="E26" s="22"/>
      <c r="F26" s="21"/>
      <c r="G26" s="21"/>
      <c r="H26" s="20"/>
      <c r="I26" s="1"/>
      <c r="J26" s="1"/>
      <c r="K26" s="1"/>
      <c r="L26" s="1"/>
      <c r="M26" s="1"/>
    </row>
    <row r="27" spans="1:13" x14ac:dyDescent="0.2">
      <c r="A27" s="27" t="s">
        <v>36</v>
      </c>
      <c r="B27" s="28"/>
      <c r="C27" s="28"/>
      <c r="D27" s="28"/>
      <c r="E27" s="28"/>
      <c r="F27" s="28"/>
      <c r="G27" s="28"/>
      <c r="H27" s="29"/>
      <c r="I27" s="1"/>
      <c r="J27" s="1"/>
      <c r="K27" s="1"/>
      <c r="L27" s="1"/>
      <c r="M27" s="1"/>
    </row>
    <row r="28" spans="1:13" ht="15" x14ac:dyDescent="0.2">
      <c r="A28" s="19" t="s">
        <v>35</v>
      </c>
      <c r="B28" s="18">
        <f>B23/B24</f>
        <v>1</v>
      </c>
      <c r="C28" s="18" t="s">
        <v>34</v>
      </c>
      <c r="D28" s="18"/>
      <c r="E28" s="18" t="s">
        <v>33</v>
      </c>
      <c r="F28" s="18"/>
      <c r="G28" s="18"/>
      <c r="H28" s="17"/>
      <c r="I28" s="1"/>
      <c r="J28" s="1"/>
      <c r="K28" s="1"/>
      <c r="L28" s="1"/>
      <c r="M28" s="1"/>
    </row>
    <row r="29" spans="1:13" ht="15" x14ac:dyDescent="0.2">
      <c r="A29" s="19" t="s">
        <v>32</v>
      </c>
      <c r="B29" s="18">
        <f>B28/B25</f>
        <v>1</v>
      </c>
      <c r="C29" s="18"/>
      <c r="D29" s="18"/>
      <c r="E29" s="18"/>
      <c r="F29" s="18"/>
      <c r="G29" s="18"/>
      <c r="H29" s="17"/>
      <c r="I29" s="1"/>
      <c r="J29" s="1"/>
      <c r="K29" s="1"/>
      <c r="L29" s="1"/>
      <c r="M29" s="1"/>
    </row>
    <row r="30" spans="1:13" ht="15" x14ac:dyDescent="0.2">
      <c r="A30" s="19" t="s">
        <v>31</v>
      </c>
      <c r="B30" s="18">
        <f>B28/(2*B25)</f>
        <v>0.5</v>
      </c>
      <c r="C30" s="18"/>
      <c r="D30" s="18"/>
      <c r="E30" s="18"/>
      <c r="F30" s="18"/>
      <c r="G30" s="18"/>
      <c r="H30" s="17"/>
      <c r="I30" s="1"/>
      <c r="J30" s="1"/>
      <c r="K30" s="1"/>
      <c r="L30" s="1"/>
      <c r="M30" s="1"/>
    </row>
    <row r="31" spans="1:13" ht="15" x14ac:dyDescent="0.2">
      <c r="A31" s="19" t="s">
        <v>30</v>
      </c>
      <c r="B31" s="18">
        <f>B21*B22/B23</f>
        <v>1000</v>
      </c>
      <c r="C31" s="18" t="s">
        <v>29</v>
      </c>
      <c r="D31" s="18"/>
      <c r="E31" s="18"/>
      <c r="F31" s="18"/>
      <c r="G31" s="18"/>
      <c r="H31" s="17"/>
      <c r="I31" s="1"/>
      <c r="J31" s="1"/>
      <c r="K31" s="1"/>
      <c r="L31" s="1"/>
      <c r="M31" s="1"/>
    </row>
    <row r="32" spans="1:13" ht="15" x14ac:dyDescent="0.2">
      <c r="A32" s="19" t="s">
        <v>28</v>
      </c>
      <c r="B32" s="18">
        <f>B21*B22/(2*B24*B28)</f>
        <v>500</v>
      </c>
      <c r="C32" s="18"/>
      <c r="D32" s="18"/>
      <c r="E32" s="18"/>
      <c r="F32" s="18"/>
      <c r="G32" s="18"/>
      <c r="H32" s="17"/>
      <c r="I32" s="1"/>
      <c r="J32" s="1"/>
      <c r="K32" s="1"/>
      <c r="L32" s="1"/>
      <c r="M32" s="1"/>
    </row>
    <row r="33" spans="1:13" thickBot="1" x14ac:dyDescent="0.25">
      <c r="A33" s="16" t="s">
        <v>27</v>
      </c>
      <c r="B33" s="15" t="str">
        <f>CONCATENATE("Concentration history at x= ",A40," (meters) from location of injection ")</f>
        <v xml:space="preserve">Concentration history at x= 50 (meters) from location of injection </v>
      </c>
      <c r="C33" s="15"/>
      <c r="D33" s="15"/>
      <c r="E33" s="15"/>
      <c r="F33" s="15"/>
      <c r="G33" s="15"/>
      <c r="H33" s="14"/>
      <c r="I33" s="1"/>
      <c r="J33" s="1"/>
      <c r="K33" s="1"/>
      <c r="L33" s="1"/>
      <c r="M33" s="1"/>
    </row>
    <row r="34" spans="1:13" ht="15" x14ac:dyDescent="0.2">
      <c r="G34" s="1"/>
      <c r="H34" s="1"/>
      <c r="I34" s="1"/>
      <c r="J34" s="1"/>
      <c r="K34" s="1"/>
      <c r="L34" s="1"/>
      <c r="M34" s="1"/>
    </row>
    <row r="35" spans="1:13" ht="15" x14ac:dyDescent="0.2">
      <c r="G35" s="1"/>
      <c r="H35" s="1"/>
      <c r="I35" s="1"/>
      <c r="J35" s="1"/>
      <c r="K35" s="1"/>
      <c r="L35" s="1"/>
      <c r="M35" s="1"/>
    </row>
    <row r="36" spans="1:13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" x14ac:dyDescent="0.2">
      <c r="A37" s="1"/>
      <c r="B37" s="1"/>
      <c r="C37" s="13"/>
      <c r="D37" s="12"/>
      <c r="E37" s="12" t="s">
        <v>26</v>
      </c>
      <c r="F37" s="12"/>
      <c r="G37" s="12"/>
      <c r="H37" s="12"/>
      <c r="I37" s="12"/>
      <c r="J37" s="11"/>
      <c r="K37" s="11"/>
      <c r="L37" s="11"/>
      <c r="M37" s="1" t="s">
        <v>25</v>
      </c>
    </row>
    <row r="38" spans="1:13" ht="15" x14ac:dyDescent="0.2">
      <c r="A38" s="1" t="s">
        <v>24</v>
      </c>
      <c r="B38" s="1"/>
      <c r="C38" s="10" t="s">
        <v>23</v>
      </c>
      <c r="D38" s="9" t="s">
        <v>22</v>
      </c>
      <c r="E38" s="9" t="s">
        <v>21</v>
      </c>
      <c r="F38" s="9" t="s">
        <v>20</v>
      </c>
      <c r="G38" s="9" t="s">
        <v>19</v>
      </c>
      <c r="H38" s="8" t="s">
        <v>18</v>
      </c>
      <c r="I38" s="8" t="s">
        <v>17</v>
      </c>
      <c r="J38" s="8" t="s">
        <v>16</v>
      </c>
      <c r="K38" s="7" t="s">
        <v>15</v>
      </c>
      <c r="L38" s="7" t="s">
        <v>14</v>
      </c>
      <c r="M38" s="6" t="s">
        <v>13</v>
      </c>
    </row>
    <row r="39" spans="1:13" ht="89" x14ac:dyDescent="0.2">
      <c r="A39" s="2" t="s">
        <v>12</v>
      </c>
      <c r="B39" s="2" t="s">
        <v>11</v>
      </c>
      <c r="C39" s="5" t="s">
        <v>10</v>
      </c>
      <c r="D39" s="4" t="s">
        <v>9</v>
      </c>
      <c r="E39" s="4" t="s">
        <v>8</v>
      </c>
      <c r="F39" s="4" t="s">
        <v>7</v>
      </c>
      <c r="G39" s="4" t="s">
        <v>6</v>
      </c>
      <c r="H39" s="4" t="s">
        <v>5</v>
      </c>
      <c r="I39" s="4" t="s">
        <v>4</v>
      </c>
      <c r="J39" s="3" t="s">
        <v>3</v>
      </c>
      <c r="K39" s="3" t="s">
        <v>2</v>
      </c>
      <c r="L39" s="3" t="s">
        <v>1</v>
      </c>
      <c r="M39" s="2" t="s">
        <v>0</v>
      </c>
    </row>
    <row r="40" spans="1:13" ht="15" x14ac:dyDescent="0.2">
      <c r="A40" s="1">
        <v>50</v>
      </c>
      <c r="B40" s="1">
        <v>1E-4</v>
      </c>
      <c r="C40" s="1">
        <f t="shared" ref="C40:C71" si="0">ABS(A40)-$B$28*B40</f>
        <v>49.999899999999997</v>
      </c>
      <c r="D40" s="1">
        <f t="shared" ref="D40:D71" si="1">ABS(A40)+$B$28*B40</f>
        <v>50.000100000000003</v>
      </c>
      <c r="E40" s="1">
        <f t="shared" ref="E40:E71" si="2">2*SQRT($B$25*B40)</f>
        <v>0.02</v>
      </c>
      <c r="F40" s="1">
        <f t="shared" ref="F40:F71" si="3">C40/E40</f>
        <v>2499.9949999999999</v>
      </c>
      <c r="G40" s="1">
        <f t="shared" ref="G40:G71" si="4">D40/E40</f>
        <v>2500.0050000000001</v>
      </c>
      <c r="H40">
        <f t="shared" ref="H40:H71" si="5">ERFC(F40)</f>
        <v>0</v>
      </c>
      <c r="I40">
        <f t="shared" ref="I40:I71" si="6">ERFC(G40)</f>
        <v>0</v>
      </c>
      <c r="J40">
        <f t="shared" ref="J40:J71" si="7">EXP(A40*$B$30)</f>
        <v>72004899337.38588</v>
      </c>
      <c r="K40">
        <f t="shared" ref="K40:K71" si="8">EXP(-ABS(A40)*$B$30)</f>
        <v>1.3887943864964021E-11</v>
      </c>
      <c r="L40">
        <f t="shared" ref="L40:L71" si="9">EXP(ABS(A40)*$B$30)</f>
        <v>72004899337.38588</v>
      </c>
      <c r="M40" s="1">
        <f t="shared" ref="M40:M71" si="10">$B$32*J40*(K40*H40-L40*I40)</f>
        <v>0</v>
      </c>
    </row>
    <row r="41" spans="1:13" ht="15" x14ac:dyDescent="0.2">
      <c r="A41" s="1">
        <v>50</v>
      </c>
      <c r="B41" s="1">
        <v>1</v>
      </c>
      <c r="C41" s="1">
        <f t="shared" si="0"/>
        <v>49</v>
      </c>
      <c r="D41" s="1">
        <f t="shared" si="1"/>
        <v>51</v>
      </c>
      <c r="E41" s="1">
        <f t="shared" si="2"/>
        <v>2</v>
      </c>
      <c r="F41" s="1">
        <f t="shared" si="3"/>
        <v>24.5</v>
      </c>
      <c r="G41" s="1">
        <f t="shared" si="4"/>
        <v>25.5</v>
      </c>
      <c r="H41">
        <f t="shared" si="5"/>
        <v>4.7493612640673816E-263</v>
      </c>
      <c r="I41">
        <f t="shared" si="6"/>
        <v>8.8016626907279533E-285</v>
      </c>
      <c r="J41">
        <f t="shared" si="7"/>
        <v>72004899337.38588</v>
      </c>
      <c r="K41">
        <f t="shared" si="8"/>
        <v>1.3887943864964021E-11</v>
      </c>
      <c r="L41">
        <f t="shared" si="9"/>
        <v>72004899337.38588</v>
      </c>
      <c r="M41" s="1">
        <f t="shared" si="10"/>
        <v>9.2979171364901024E-262</v>
      </c>
    </row>
    <row r="42" spans="1:13" ht="15" x14ac:dyDescent="0.2">
      <c r="A42" s="1">
        <v>50</v>
      </c>
      <c r="B42" s="1">
        <v>2</v>
      </c>
      <c r="C42" s="1">
        <f t="shared" si="0"/>
        <v>48</v>
      </c>
      <c r="D42" s="1">
        <f t="shared" si="1"/>
        <v>52</v>
      </c>
      <c r="E42" s="1">
        <f t="shared" si="2"/>
        <v>2.8284271247461903</v>
      </c>
      <c r="F42" s="1">
        <f t="shared" si="3"/>
        <v>16.970562748477139</v>
      </c>
      <c r="G42" s="1">
        <f t="shared" si="4"/>
        <v>18.384776310850235</v>
      </c>
      <c r="H42">
        <f t="shared" si="5"/>
        <v>2.7807842370995638E-127</v>
      </c>
      <c r="I42">
        <f t="shared" si="6"/>
        <v>4.9521266310067759E-149</v>
      </c>
      <c r="J42">
        <f t="shared" si="7"/>
        <v>72004899337.38588</v>
      </c>
      <c r="K42">
        <f t="shared" si="8"/>
        <v>1.3887943864964021E-11</v>
      </c>
      <c r="L42">
        <f t="shared" si="9"/>
        <v>72004899337.38588</v>
      </c>
      <c r="M42" s="1">
        <f t="shared" si="10"/>
        <v>1.0662620244757667E-125</v>
      </c>
    </row>
    <row r="43" spans="1:13" ht="15" x14ac:dyDescent="0.2">
      <c r="A43" s="1">
        <v>50</v>
      </c>
      <c r="B43" s="1">
        <v>3</v>
      </c>
      <c r="C43" s="1">
        <f t="shared" si="0"/>
        <v>47</v>
      </c>
      <c r="D43" s="1">
        <f t="shared" si="1"/>
        <v>53</v>
      </c>
      <c r="E43" s="1">
        <f t="shared" si="2"/>
        <v>3.4641016151377544</v>
      </c>
      <c r="F43" s="1">
        <f t="shared" si="3"/>
        <v>13.567731325956206</v>
      </c>
      <c r="G43" s="1">
        <f t="shared" si="4"/>
        <v>15.299782133525083</v>
      </c>
      <c r="H43">
        <f t="shared" si="5"/>
        <v>4.6921322311503775E-82</v>
      </c>
      <c r="I43">
        <f t="shared" si="6"/>
        <v>8.0300287057535658E-104</v>
      </c>
      <c r="J43">
        <f t="shared" si="7"/>
        <v>72004899337.38588</v>
      </c>
      <c r="K43">
        <f t="shared" si="8"/>
        <v>1.3887943864964021E-11</v>
      </c>
      <c r="L43">
        <f t="shared" si="9"/>
        <v>72004899337.38588</v>
      </c>
      <c r="M43" s="1">
        <f t="shared" si="10"/>
        <v>2.6439940430351835E-80</v>
      </c>
    </row>
    <row r="44" spans="1:13" x14ac:dyDescent="0.2">
      <c r="A44" s="1">
        <v>50</v>
      </c>
      <c r="B44" s="1">
        <v>4</v>
      </c>
      <c r="C44" s="1">
        <f t="shared" si="0"/>
        <v>46</v>
      </c>
      <c r="D44" s="1">
        <f t="shared" si="1"/>
        <v>54</v>
      </c>
      <c r="E44" s="1">
        <f t="shared" si="2"/>
        <v>4</v>
      </c>
      <c r="F44" s="1">
        <f t="shared" si="3"/>
        <v>11.5</v>
      </c>
      <c r="G44" s="1">
        <f t="shared" si="4"/>
        <v>13.5</v>
      </c>
      <c r="H44">
        <f t="shared" si="5"/>
        <v>1.7933096435767818E-59</v>
      </c>
      <c r="I44">
        <f t="shared" si="6"/>
        <v>2.9494331132579877E-81</v>
      </c>
      <c r="J44">
        <f t="shared" si="7"/>
        <v>72004899337.38588</v>
      </c>
      <c r="K44">
        <f t="shared" si="8"/>
        <v>1.3887943864964021E-11</v>
      </c>
      <c r="L44">
        <f t="shared" si="9"/>
        <v>72004899337.38588</v>
      </c>
      <c r="M44" s="1">
        <f t="shared" si="10"/>
        <v>1.3205771336306734E-57</v>
      </c>
    </row>
    <row r="45" spans="1:13" x14ac:dyDescent="0.2">
      <c r="A45" s="1">
        <v>50</v>
      </c>
      <c r="B45" s="1">
        <v>5</v>
      </c>
      <c r="C45" s="1">
        <f t="shared" si="0"/>
        <v>45</v>
      </c>
      <c r="D45" s="1">
        <f t="shared" si="1"/>
        <v>55</v>
      </c>
      <c r="E45" s="1">
        <f t="shared" si="2"/>
        <v>4.4721359549995796</v>
      </c>
      <c r="F45" s="1">
        <f t="shared" si="3"/>
        <v>10.062305898749052</v>
      </c>
      <c r="G45" s="1">
        <f t="shared" si="4"/>
        <v>12.298373876248842</v>
      </c>
      <c r="H45">
        <f t="shared" si="5"/>
        <v>5.9469247753009414E-46</v>
      </c>
      <c r="I45">
        <f t="shared" si="6"/>
        <v>9.3996779899390041E-68</v>
      </c>
      <c r="J45">
        <f t="shared" si="7"/>
        <v>72004899337.38588</v>
      </c>
      <c r="K45">
        <f t="shared" si="8"/>
        <v>1.3887943864964021E-11</v>
      </c>
      <c r="L45">
        <f t="shared" si="9"/>
        <v>72004899337.38588</v>
      </c>
      <c r="M45" s="1">
        <f t="shared" si="10"/>
        <v>5.3673426558172166E-44</v>
      </c>
    </row>
    <row r="46" spans="1:13" x14ac:dyDescent="0.2">
      <c r="A46" s="1">
        <v>50</v>
      </c>
      <c r="B46" s="1">
        <v>6</v>
      </c>
      <c r="C46" s="1">
        <f t="shared" si="0"/>
        <v>44</v>
      </c>
      <c r="D46" s="1">
        <f t="shared" si="1"/>
        <v>56</v>
      </c>
      <c r="E46" s="1">
        <f t="shared" si="2"/>
        <v>4.8989794855663558</v>
      </c>
      <c r="F46" s="1">
        <f t="shared" si="3"/>
        <v>8.981462390204987</v>
      </c>
      <c r="G46" s="1">
        <f t="shared" si="4"/>
        <v>11.430952132988166</v>
      </c>
      <c r="H46">
        <f t="shared" si="5"/>
        <v>5.7854665195140248E-37</v>
      </c>
      <c r="I46">
        <f t="shared" si="6"/>
        <v>8.7878800398092325E-59</v>
      </c>
      <c r="J46">
        <f t="shared" si="7"/>
        <v>72004899337.38588</v>
      </c>
      <c r="K46">
        <f t="shared" si="8"/>
        <v>1.3887943864964021E-11</v>
      </c>
      <c r="L46">
        <f t="shared" si="9"/>
        <v>72004899337.38588</v>
      </c>
      <c r="M46" s="1">
        <f t="shared" si="10"/>
        <v>6.1460474840906689E-35</v>
      </c>
    </row>
    <row r="47" spans="1:13" x14ac:dyDescent="0.2">
      <c r="A47" s="1">
        <v>50</v>
      </c>
      <c r="B47" s="1">
        <v>7</v>
      </c>
      <c r="C47" s="1">
        <f t="shared" si="0"/>
        <v>43</v>
      </c>
      <c r="D47" s="1">
        <f t="shared" si="1"/>
        <v>57</v>
      </c>
      <c r="E47" s="1">
        <f t="shared" si="2"/>
        <v>5.2915026221291814</v>
      </c>
      <c r="F47" s="1">
        <f t="shared" si="3"/>
        <v>8.1262361696983856</v>
      </c>
      <c r="G47" s="1">
        <f t="shared" si="4"/>
        <v>10.771987480762975</v>
      </c>
      <c r="H47">
        <f t="shared" si="5"/>
        <v>1.4433146128391117E-30</v>
      </c>
      <c r="I47">
        <f t="shared" si="6"/>
        <v>2.106721689826132E-52</v>
      </c>
      <c r="J47">
        <f t="shared" si="7"/>
        <v>72004899337.38588</v>
      </c>
      <c r="K47">
        <f t="shared" si="8"/>
        <v>1.3887943864964021E-11</v>
      </c>
      <c r="L47">
        <f t="shared" si="9"/>
        <v>72004899337.38588</v>
      </c>
      <c r="M47" s="1">
        <f t="shared" si="10"/>
        <v>1.7552072679776358E-28</v>
      </c>
    </row>
    <row r="48" spans="1:13" x14ac:dyDescent="0.2">
      <c r="A48" s="1">
        <v>50</v>
      </c>
      <c r="B48" s="1">
        <v>8</v>
      </c>
      <c r="C48" s="1">
        <f t="shared" si="0"/>
        <v>42</v>
      </c>
      <c r="D48" s="1">
        <f t="shared" si="1"/>
        <v>58</v>
      </c>
      <c r="E48" s="1">
        <f t="shared" si="2"/>
        <v>5.6568542494923806</v>
      </c>
      <c r="F48" s="1">
        <f t="shared" si="3"/>
        <v>7.4246212024587486</v>
      </c>
      <c r="G48" s="1">
        <f t="shared" si="4"/>
        <v>10.253048327204938</v>
      </c>
      <c r="H48">
        <f t="shared" si="5"/>
        <v>8.638012635618524E-26</v>
      </c>
      <c r="I48">
        <f t="shared" si="6"/>
        <v>1.2114989528830618E-47</v>
      </c>
      <c r="J48">
        <f t="shared" si="7"/>
        <v>72004899337.38588</v>
      </c>
      <c r="K48">
        <f t="shared" si="8"/>
        <v>1.3887943864964021E-11</v>
      </c>
      <c r="L48">
        <f t="shared" si="9"/>
        <v>72004899337.38588</v>
      </c>
      <c r="M48" s="1">
        <f t="shared" si="10"/>
        <v>1.178373658364132E-23</v>
      </c>
    </row>
    <row r="49" spans="1:13" x14ac:dyDescent="0.2">
      <c r="A49" s="1">
        <v>50</v>
      </c>
      <c r="B49" s="1">
        <v>9</v>
      </c>
      <c r="C49" s="1">
        <f t="shared" si="0"/>
        <v>41</v>
      </c>
      <c r="D49" s="1">
        <f t="shared" si="1"/>
        <v>59</v>
      </c>
      <c r="E49" s="1">
        <f t="shared" si="2"/>
        <v>6</v>
      </c>
      <c r="F49" s="1">
        <f t="shared" si="3"/>
        <v>6.833333333333333</v>
      </c>
      <c r="G49" s="1">
        <f t="shared" si="4"/>
        <v>9.8333333333333339</v>
      </c>
      <c r="H49">
        <f t="shared" si="5"/>
        <v>4.2965600431964942E-22</v>
      </c>
      <c r="I49">
        <f t="shared" si="6"/>
        <v>5.7895293584245224E-44</v>
      </c>
      <c r="J49">
        <f t="shared" si="7"/>
        <v>72004899337.38588</v>
      </c>
      <c r="K49">
        <f t="shared" si="8"/>
        <v>1.3887943864964021E-11</v>
      </c>
      <c r="L49">
        <f t="shared" si="9"/>
        <v>72004899337.38588</v>
      </c>
      <c r="M49" s="1">
        <f t="shared" si="10"/>
        <v>6.4742977797120754E-20</v>
      </c>
    </row>
    <row r="50" spans="1:13" x14ac:dyDescent="0.2">
      <c r="A50" s="1">
        <v>50</v>
      </c>
      <c r="B50" s="1">
        <v>10</v>
      </c>
      <c r="C50" s="1">
        <f t="shared" si="0"/>
        <v>40</v>
      </c>
      <c r="D50" s="1">
        <f t="shared" si="1"/>
        <v>60</v>
      </c>
      <c r="E50" s="1">
        <f t="shared" si="2"/>
        <v>6.324555320336759</v>
      </c>
      <c r="F50" s="1">
        <f t="shared" si="3"/>
        <v>6.3245553203367582</v>
      </c>
      <c r="G50" s="1">
        <f t="shared" si="4"/>
        <v>9.4868329805051381</v>
      </c>
      <c r="H50">
        <f t="shared" si="5"/>
        <v>3.7440973842029268E-19</v>
      </c>
      <c r="I50">
        <f t="shared" si="6"/>
        <v>4.8464118424053328E-41</v>
      </c>
      <c r="J50">
        <f t="shared" si="7"/>
        <v>72004899337.38588</v>
      </c>
      <c r="K50">
        <f t="shared" si="8"/>
        <v>1.3887943864964021E-11</v>
      </c>
      <c r="L50">
        <f t="shared" si="9"/>
        <v>72004899337.38588</v>
      </c>
      <c r="M50" s="1">
        <f t="shared" si="10"/>
        <v>6.1568777844502392E-17</v>
      </c>
    </row>
    <row r="51" spans="1:13" x14ac:dyDescent="0.2">
      <c r="A51" s="1">
        <v>50</v>
      </c>
      <c r="B51" s="1">
        <v>11</v>
      </c>
      <c r="C51" s="1">
        <f t="shared" si="0"/>
        <v>39</v>
      </c>
      <c r="D51" s="1">
        <f t="shared" si="1"/>
        <v>61</v>
      </c>
      <c r="E51" s="1">
        <f t="shared" si="2"/>
        <v>6.6332495807107996</v>
      </c>
      <c r="F51" s="1">
        <f t="shared" si="3"/>
        <v>5.8794712192663905</v>
      </c>
      <c r="G51" s="1">
        <f t="shared" si="4"/>
        <v>9.1960960096217903</v>
      </c>
      <c r="H51">
        <f t="shared" si="5"/>
        <v>9.1885482013579516E-17</v>
      </c>
      <c r="I51">
        <f t="shared" si="6"/>
        <v>1.1423417023905358E-38</v>
      </c>
      <c r="J51">
        <f t="shared" si="7"/>
        <v>72004899337.38588</v>
      </c>
      <c r="K51">
        <f t="shared" si="8"/>
        <v>1.3887943864964021E-11</v>
      </c>
      <c r="L51">
        <f t="shared" si="9"/>
        <v>72004899337.38588</v>
      </c>
      <c r="M51" s="1">
        <f t="shared" si="10"/>
        <v>1.6329214307190863E-14</v>
      </c>
    </row>
    <row r="52" spans="1:13" x14ac:dyDescent="0.2">
      <c r="A52" s="1">
        <v>50</v>
      </c>
      <c r="B52" s="1">
        <v>12</v>
      </c>
      <c r="C52" s="1">
        <f t="shared" si="0"/>
        <v>38</v>
      </c>
      <c r="D52" s="1">
        <f t="shared" si="1"/>
        <v>62</v>
      </c>
      <c r="E52" s="1">
        <f t="shared" si="2"/>
        <v>6.9282032302755088</v>
      </c>
      <c r="F52" s="1">
        <f t="shared" si="3"/>
        <v>5.4848275573014451</v>
      </c>
      <c r="G52" s="1">
        <f t="shared" si="4"/>
        <v>8.9489291724392004</v>
      </c>
      <c r="H52">
        <f t="shared" si="5"/>
        <v>8.7155762758745961E-15</v>
      </c>
      <c r="I52">
        <f t="shared" si="6"/>
        <v>1.0404801339498252E-36</v>
      </c>
      <c r="J52">
        <f t="shared" si="7"/>
        <v>72004899337.38588</v>
      </c>
      <c r="K52">
        <f t="shared" si="8"/>
        <v>1.3887943864964021E-11</v>
      </c>
      <c r="L52">
        <f t="shared" si="9"/>
        <v>72004899337.38588</v>
      </c>
      <c r="M52" s="1">
        <f t="shared" si="10"/>
        <v>1.6604965864999599E-12</v>
      </c>
    </row>
    <row r="53" spans="1:13" x14ac:dyDescent="0.2">
      <c r="A53" s="1">
        <v>50</v>
      </c>
      <c r="B53" s="1">
        <v>13</v>
      </c>
      <c r="C53" s="1">
        <f t="shared" si="0"/>
        <v>37</v>
      </c>
      <c r="D53" s="1">
        <f t="shared" si="1"/>
        <v>63</v>
      </c>
      <c r="E53" s="1">
        <f t="shared" si="2"/>
        <v>7.2111025509279782</v>
      </c>
      <c r="F53" s="1">
        <f t="shared" si="3"/>
        <v>5.1309768150833692</v>
      </c>
      <c r="G53" s="1">
        <f t="shared" si="4"/>
        <v>8.7365280905473597</v>
      </c>
      <c r="H53">
        <f t="shared" si="5"/>
        <v>3.9783105017038571E-13</v>
      </c>
      <c r="I53">
        <f t="shared" si="6"/>
        <v>4.5595802420804324E-35</v>
      </c>
      <c r="J53">
        <f t="shared" si="7"/>
        <v>72004899337.38588</v>
      </c>
      <c r="K53">
        <f t="shared" si="8"/>
        <v>1.3887943864964021E-11</v>
      </c>
      <c r="L53">
        <f t="shared" si="9"/>
        <v>72004899337.38588</v>
      </c>
      <c r="M53" s="1">
        <f t="shared" si="10"/>
        <v>8.0715120639438835E-11</v>
      </c>
    </row>
    <row r="54" spans="1:13" x14ac:dyDescent="0.2">
      <c r="A54" s="1">
        <v>50</v>
      </c>
      <c r="B54" s="1">
        <v>14</v>
      </c>
      <c r="C54" s="1">
        <f t="shared" si="0"/>
        <v>36</v>
      </c>
      <c r="D54" s="1">
        <f t="shared" si="1"/>
        <v>64</v>
      </c>
      <c r="E54" s="1">
        <f t="shared" si="2"/>
        <v>7.4833147735478827</v>
      </c>
      <c r="F54" s="1">
        <f t="shared" si="3"/>
        <v>4.8107023544236389</v>
      </c>
      <c r="G54" s="1">
        <f t="shared" si="4"/>
        <v>8.5523597411975807</v>
      </c>
      <c r="H54">
        <f t="shared" si="5"/>
        <v>1.0220644786436002E-11</v>
      </c>
      <c r="I54">
        <f t="shared" si="6"/>
        <v>1.1242946645838725E-33</v>
      </c>
      <c r="J54">
        <f t="shared" si="7"/>
        <v>72004899337.38588</v>
      </c>
      <c r="K54">
        <f t="shared" si="8"/>
        <v>1.3887943864964021E-11</v>
      </c>
      <c r="L54">
        <f t="shared" si="9"/>
        <v>72004899337.38588</v>
      </c>
      <c r="M54" s="1">
        <f t="shared" si="10"/>
        <v>2.195754011603525E-9</v>
      </c>
    </row>
    <row r="55" spans="1:13" x14ac:dyDescent="0.2">
      <c r="A55" s="1">
        <v>50</v>
      </c>
      <c r="B55" s="1">
        <v>15</v>
      </c>
      <c r="C55" s="1">
        <f t="shared" si="0"/>
        <v>35</v>
      </c>
      <c r="D55" s="1">
        <f t="shared" si="1"/>
        <v>65</v>
      </c>
      <c r="E55" s="1">
        <f t="shared" si="2"/>
        <v>7.745966692414834</v>
      </c>
      <c r="F55" s="1">
        <f t="shared" si="3"/>
        <v>4.5184805705753197</v>
      </c>
      <c r="G55" s="1">
        <f t="shared" si="4"/>
        <v>8.3914639167827367</v>
      </c>
      <c r="H55">
        <f t="shared" si="5"/>
        <v>1.6578109628573228E-10</v>
      </c>
      <c r="I55">
        <f t="shared" si="6"/>
        <v>1.7497932306919636E-32</v>
      </c>
      <c r="J55">
        <f t="shared" si="7"/>
        <v>72004899337.38588</v>
      </c>
      <c r="K55">
        <f t="shared" si="8"/>
        <v>1.3887943864964021E-11</v>
      </c>
      <c r="L55">
        <f t="shared" si="9"/>
        <v>72004899337.38588</v>
      </c>
      <c r="M55" s="1">
        <f t="shared" si="10"/>
        <v>3.7529734957601849E-8</v>
      </c>
    </row>
    <row r="56" spans="1:13" x14ac:dyDescent="0.2">
      <c r="A56" s="1">
        <v>50</v>
      </c>
      <c r="B56" s="1">
        <v>16</v>
      </c>
      <c r="C56" s="1">
        <f t="shared" si="0"/>
        <v>34</v>
      </c>
      <c r="D56" s="1">
        <f t="shared" si="1"/>
        <v>66</v>
      </c>
      <c r="E56" s="1">
        <f t="shared" si="2"/>
        <v>8</v>
      </c>
      <c r="F56" s="1">
        <f t="shared" si="3"/>
        <v>4.25</v>
      </c>
      <c r="G56" s="1">
        <f t="shared" si="4"/>
        <v>8.25</v>
      </c>
      <c r="H56">
        <f t="shared" si="5"/>
        <v>1.8505741373867427E-9</v>
      </c>
      <c r="I56">
        <f t="shared" si="6"/>
        <v>1.8735664705504994E-31</v>
      </c>
      <c r="J56">
        <f t="shared" si="7"/>
        <v>72004899337.38588</v>
      </c>
      <c r="K56">
        <f t="shared" si="8"/>
        <v>1.3887943864964021E-11</v>
      </c>
      <c r="L56">
        <f t="shared" si="9"/>
        <v>72004899337.38588</v>
      </c>
      <c r="M56" s="1">
        <f t="shared" si="10"/>
        <v>4.3959254679144419E-7</v>
      </c>
    </row>
    <row r="57" spans="1:13" x14ac:dyDescent="0.2">
      <c r="A57" s="1">
        <v>50</v>
      </c>
      <c r="B57" s="1">
        <v>17</v>
      </c>
      <c r="C57" s="1">
        <f t="shared" si="0"/>
        <v>33</v>
      </c>
      <c r="D57" s="1">
        <f t="shared" si="1"/>
        <v>67</v>
      </c>
      <c r="E57" s="1">
        <f t="shared" si="2"/>
        <v>8.2462112512353212</v>
      </c>
      <c r="F57" s="1">
        <f t="shared" si="3"/>
        <v>4.0018378130994936</v>
      </c>
      <c r="G57" s="1">
        <f t="shared" si="4"/>
        <v>8.1249434387171551</v>
      </c>
      <c r="H57">
        <f t="shared" si="5"/>
        <v>1.5185595523520106E-8</v>
      </c>
      <c r="I57">
        <f t="shared" si="6"/>
        <v>1.4741881875880355E-30</v>
      </c>
      <c r="J57">
        <f t="shared" si="7"/>
        <v>72004899337.38588</v>
      </c>
      <c r="K57">
        <f t="shared" si="8"/>
        <v>1.3887943864964021E-11</v>
      </c>
      <c r="L57">
        <f t="shared" si="9"/>
        <v>72004899337.38588</v>
      </c>
      <c r="M57" s="1">
        <f t="shared" si="10"/>
        <v>3.7711819385773308E-6</v>
      </c>
    </row>
    <row r="58" spans="1:13" x14ac:dyDescent="0.2">
      <c r="A58" s="1">
        <v>50</v>
      </c>
      <c r="B58" s="1">
        <v>18</v>
      </c>
      <c r="C58" s="1">
        <f t="shared" si="0"/>
        <v>32</v>
      </c>
      <c r="D58" s="1">
        <f t="shared" si="1"/>
        <v>68</v>
      </c>
      <c r="E58" s="1">
        <f t="shared" si="2"/>
        <v>8.4852813742385695</v>
      </c>
      <c r="F58" s="1">
        <f t="shared" si="3"/>
        <v>3.7712361663282539</v>
      </c>
      <c r="G58" s="1">
        <f t="shared" si="4"/>
        <v>8.01387685344754</v>
      </c>
      <c r="H58">
        <f t="shared" si="5"/>
        <v>9.6426067302282114E-8</v>
      </c>
      <c r="I58">
        <f t="shared" si="6"/>
        <v>8.9723850107360006E-30</v>
      </c>
      <c r="J58">
        <f t="shared" si="7"/>
        <v>72004899337.38588</v>
      </c>
      <c r="K58">
        <f t="shared" si="8"/>
        <v>1.3887943864964021E-11</v>
      </c>
      <c r="L58">
        <f t="shared" si="9"/>
        <v>72004899337.38588</v>
      </c>
      <c r="M58" s="1">
        <f t="shared" si="10"/>
        <v>2.4953446566253695E-5</v>
      </c>
    </row>
    <row r="59" spans="1:13" x14ac:dyDescent="0.2">
      <c r="A59" s="1">
        <v>50</v>
      </c>
      <c r="B59" s="1">
        <v>19</v>
      </c>
      <c r="C59" s="1">
        <f t="shared" si="0"/>
        <v>31</v>
      </c>
      <c r="D59" s="1">
        <f t="shared" si="1"/>
        <v>69</v>
      </c>
      <c r="E59" s="1">
        <f t="shared" si="2"/>
        <v>8.717797887081348</v>
      </c>
      <c r="F59" s="1">
        <f t="shared" si="3"/>
        <v>3.5559438749937069</v>
      </c>
      <c r="G59" s="1">
        <f t="shared" si="4"/>
        <v>7.91484281853438</v>
      </c>
      <c r="H59">
        <f t="shared" si="5"/>
        <v>4.9339402671387433E-7</v>
      </c>
      <c r="I59">
        <f t="shared" si="6"/>
        <v>4.3986509218033783E-29</v>
      </c>
      <c r="J59">
        <f t="shared" si="7"/>
        <v>72004899337.38588</v>
      </c>
      <c r="K59">
        <f t="shared" si="8"/>
        <v>1.3887943864964021E-11</v>
      </c>
      <c r="L59">
        <f t="shared" si="9"/>
        <v>72004899337.38588</v>
      </c>
      <c r="M59" s="1">
        <f t="shared" si="10"/>
        <v>1.3266846459394419E-4</v>
      </c>
    </row>
    <row r="60" spans="1:13" x14ac:dyDescent="0.2">
      <c r="A60" s="1">
        <v>50</v>
      </c>
      <c r="B60" s="1">
        <v>20</v>
      </c>
      <c r="C60" s="1">
        <f t="shared" si="0"/>
        <v>30</v>
      </c>
      <c r="D60" s="1">
        <f t="shared" si="1"/>
        <v>70</v>
      </c>
      <c r="E60" s="1">
        <f t="shared" si="2"/>
        <v>8.9442719099991592</v>
      </c>
      <c r="F60" s="1">
        <f t="shared" si="3"/>
        <v>3.3541019662496843</v>
      </c>
      <c r="G60" s="1">
        <f t="shared" si="4"/>
        <v>7.8262379212492634</v>
      </c>
      <c r="H60">
        <f t="shared" si="5"/>
        <v>2.1014359560124453E-6</v>
      </c>
      <c r="I60">
        <f t="shared" si="6"/>
        <v>1.7941524248040483E-28</v>
      </c>
      <c r="J60">
        <f t="shared" si="7"/>
        <v>72004899337.38588</v>
      </c>
      <c r="K60">
        <f t="shared" si="8"/>
        <v>1.3887943864964021E-11</v>
      </c>
      <c r="L60">
        <f t="shared" si="9"/>
        <v>72004899337.38588</v>
      </c>
      <c r="M60" s="1">
        <f t="shared" si="10"/>
        <v>5.8561037820575022E-4</v>
      </c>
    </row>
    <row r="61" spans="1:13" x14ac:dyDescent="0.2">
      <c r="A61" s="1">
        <v>50</v>
      </c>
      <c r="B61" s="1">
        <v>21</v>
      </c>
      <c r="C61" s="1">
        <f t="shared" si="0"/>
        <v>29</v>
      </c>
      <c r="D61" s="1">
        <f t="shared" si="1"/>
        <v>71</v>
      </c>
      <c r="E61" s="1">
        <f t="shared" si="2"/>
        <v>9.1651513899116797</v>
      </c>
      <c r="F61" s="1">
        <f t="shared" si="3"/>
        <v>3.1641594084218898</v>
      </c>
      <c r="G61" s="1">
        <f t="shared" si="4"/>
        <v>7.7467351033777296</v>
      </c>
      <c r="H61">
        <f t="shared" si="5"/>
        <v>7.6483890770273697E-6</v>
      </c>
      <c r="I61">
        <f t="shared" si="6"/>
        <v>6.2505942895680786E-28</v>
      </c>
      <c r="J61">
        <f t="shared" si="7"/>
        <v>72004899337.38588</v>
      </c>
      <c r="K61">
        <f t="shared" si="8"/>
        <v>1.3887943864964021E-11</v>
      </c>
      <c r="L61">
        <f t="shared" si="9"/>
        <v>72004899337.38588</v>
      </c>
      <c r="M61" s="1">
        <f t="shared" si="10"/>
        <v>2.2038200000097648E-3</v>
      </c>
    </row>
    <row r="62" spans="1:13" x14ac:dyDescent="0.2">
      <c r="A62" s="1">
        <v>50</v>
      </c>
      <c r="B62" s="1">
        <v>22</v>
      </c>
      <c r="C62" s="1">
        <f t="shared" si="0"/>
        <v>28</v>
      </c>
      <c r="D62" s="1">
        <f t="shared" si="1"/>
        <v>72</v>
      </c>
      <c r="E62" s="1">
        <f t="shared" si="2"/>
        <v>9.3808315196468595</v>
      </c>
      <c r="F62" s="1">
        <f t="shared" si="3"/>
        <v>2.9848100289785457</v>
      </c>
      <c r="G62" s="1">
        <f t="shared" si="4"/>
        <v>7.675225788801975</v>
      </c>
      <c r="H62">
        <f t="shared" si="5"/>
        <v>2.4304960694779052E-5</v>
      </c>
      <c r="I62">
        <f t="shared" si="6"/>
        <v>1.9003332723789392E-27</v>
      </c>
      <c r="J62">
        <f t="shared" si="7"/>
        <v>72004899337.38588</v>
      </c>
      <c r="K62">
        <f t="shared" si="8"/>
        <v>1.3887943864964021E-11</v>
      </c>
      <c r="L62">
        <f t="shared" si="9"/>
        <v>72004899337.38588</v>
      </c>
      <c r="M62" s="1">
        <f t="shared" si="10"/>
        <v>7.2261461356590015E-3</v>
      </c>
    </row>
    <row r="63" spans="1:13" x14ac:dyDescent="0.2">
      <c r="A63" s="1">
        <v>50</v>
      </c>
      <c r="B63" s="1">
        <v>23</v>
      </c>
      <c r="C63" s="1">
        <f t="shared" si="0"/>
        <v>27</v>
      </c>
      <c r="D63" s="1">
        <f t="shared" si="1"/>
        <v>73</v>
      </c>
      <c r="E63" s="1">
        <f t="shared" si="2"/>
        <v>9.5916630466254382</v>
      </c>
      <c r="F63" s="1">
        <f t="shared" si="3"/>
        <v>2.8149445897705094</v>
      </c>
      <c r="G63" s="1">
        <f t="shared" si="4"/>
        <v>7.6107761130832294</v>
      </c>
      <c r="H63">
        <f t="shared" si="5"/>
        <v>6.8645350768364418E-5</v>
      </c>
      <c r="I63">
        <f t="shared" si="6"/>
        <v>5.1320293157894554E-27</v>
      </c>
      <c r="J63">
        <f t="shared" si="7"/>
        <v>72004899337.38588</v>
      </c>
      <c r="K63">
        <f t="shared" si="8"/>
        <v>1.3887943864964021E-11</v>
      </c>
      <c r="L63">
        <f t="shared" si="9"/>
        <v>72004899337.38588</v>
      </c>
      <c r="M63" s="1">
        <f t="shared" si="10"/>
        <v>2.101864500095995E-2</v>
      </c>
    </row>
    <row r="64" spans="1:13" x14ac:dyDescent="0.2">
      <c r="A64" s="1">
        <v>50</v>
      </c>
      <c r="B64" s="1">
        <v>24</v>
      </c>
      <c r="C64" s="1">
        <f t="shared" si="0"/>
        <v>26</v>
      </c>
      <c r="D64" s="1">
        <f t="shared" si="1"/>
        <v>74</v>
      </c>
      <c r="E64" s="1">
        <f t="shared" si="2"/>
        <v>9.7979589711327115</v>
      </c>
      <c r="F64" s="1">
        <f t="shared" si="3"/>
        <v>2.6536138880151099</v>
      </c>
      <c r="G64" s="1">
        <f t="shared" si="4"/>
        <v>7.5525933735814661</v>
      </c>
      <c r="H64">
        <f t="shared" si="5"/>
        <v>1.7488659254209283E-4</v>
      </c>
      <c r="I64">
        <f t="shared" si="6"/>
        <v>1.249456367270227E-26</v>
      </c>
      <c r="J64">
        <f t="shared" si="7"/>
        <v>72004899337.38588</v>
      </c>
      <c r="K64">
        <f t="shared" si="8"/>
        <v>1.3887943864964021E-11</v>
      </c>
      <c r="L64">
        <f t="shared" si="9"/>
        <v>72004899337.38588</v>
      </c>
      <c r="M64" s="1">
        <f t="shared" si="10"/>
        <v>5.5052979595475081E-2</v>
      </c>
    </row>
    <row r="65" spans="1:13" x14ac:dyDescent="0.2">
      <c r="A65" s="1">
        <v>50</v>
      </c>
      <c r="B65" s="1">
        <v>25</v>
      </c>
      <c r="C65" s="1">
        <f t="shared" si="0"/>
        <v>25</v>
      </c>
      <c r="D65" s="1">
        <f t="shared" si="1"/>
        <v>75</v>
      </c>
      <c r="E65" s="1">
        <f t="shared" si="2"/>
        <v>10</v>
      </c>
      <c r="F65" s="1">
        <f t="shared" si="3"/>
        <v>2.5</v>
      </c>
      <c r="G65" s="1">
        <f t="shared" si="4"/>
        <v>7.5</v>
      </c>
      <c r="H65">
        <f t="shared" si="5"/>
        <v>4.0695201744495886E-4</v>
      </c>
      <c r="I65">
        <f t="shared" si="6"/>
        <v>2.7766493860305706E-26</v>
      </c>
      <c r="J65">
        <f t="shared" si="7"/>
        <v>72004899337.38588</v>
      </c>
      <c r="K65">
        <f t="shared" si="8"/>
        <v>1.3887943864964021E-11</v>
      </c>
      <c r="L65">
        <f t="shared" si="9"/>
        <v>72004899337.38588</v>
      </c>
      <c r="M65" s="1">
        <f t="shared" si="10"/>
        <v>0.13149546160897643</v>
      </c>
    </row>
    <row r="66" spans="1:13" x14ac:dyDescent="0.2">
      <c r="A66" s="1">
        <v>50</v>
      </c>
      <c r="B66" s="1">
        <v>26</v>
      </c>
      <c r="C66" s="1">
        <f t="shared" si="0"/>
        <v>24</v>
      </c>
      <c r="D66" s="1">
        <f t="shared" si="1"/>
        <v>76</v>
      </c>
      <c r="E66" s="1">
        <f t="shared" si="2"/>
        <v>10.198039027185569</v>
      </c>
      <c r="F66" s="1">
        <f t="shared" si="3"/>
        <v>2.3533936216582085</v>
      </c>
      <c r="G66" s="1">
        <f t="shared" si="4"/>
        <v>7.4524131352509935</v>
      </c>
      <c r="H66">
        <f t="shared" si="5"/>
        <v>8.740872112984739E-4</v>
      </c>
      <c r="I66">
        <f t="shared" si="6"/>
        <v>5.6918733921795088E-26</v>
      </c>
      <c r="J66">
        <f t="shared" si="7"/>
        <v>72004899337.38588</v>
      </c>
      <c r="K66">
        <f t="shared" si="8"/>
        <v>1.3887943864964021E-11</v>
      </c>
      <c r="L66">
        <f t="shared" si="9"/>
        <v>72004899337.38588</v>
      </c>
      <c r="M66" s="1">
        <f t="shared" si="10"/>
        <v>0.28949016842698322</v>
      </c>
    </row>
    <row r="67" spans="1:13" x14ac:dyDescent="0.2">
      <c r="A67" s="1">
        <v>50</v>
      </c>
      <c r="B67" s="1">
        <v>27</v>
      </c>
      <c r="C67" s="1">
        <f t="shared" si="0"/>
        <v>23</v>
      </c>
      <c r="D67" s="1">
        <f t="shared" si="1"/>
        <v>77</v>
      </c>
      <c r="E67" s="1">
        <f t="shared" si="2"/>
        <v>10.392304845413264</v>
      </c>
      <c r="F67" s="1">
        <f t="shared" si="3"/>
        <v>2.2131760318935654</v>
      </c>
      <c r="G67" s="1">
        <f t="shared" si="4"/>
        <v>7.409328454600197</v>
      </c>
      <c r="H67">
        <f t="shared" si="5"/>
        <v>1.7486370049757003E-3</v>
      </c>
      <c r="I67">
        <f t="shared" si="6"/>
        <v>1.0859609595052736E-25</v>
      </c>
      <c r="J67">
        <f t="shared" si="7"/>
        <v>72004899337.38588</v>
      </c>
      <c r="K67">
        <f t="shared" si="8"/>
        <v>1.3887943864964021E-11</v>
      </c>
      <c r="L67">
        <f t="shared" si="9"/>
        <v>72004899337.38588</v>
      </c>
      <c r="M67" s="1">
        <f t="shared" si="10"/>
        <v>0.59279911295901444</v>
      </c>
    </row>
    <row r="68" spans="1:13" x14ac:dyDescent="0.2">
      <c r="A68" s="1">
        <v>50</v>
      </c>
      <c r="B68" s="1">
        <v>28</v>
      </c>
      <c r="C68" s="1">
        <f t="shared" si="0"/>
        <v>22</v>
      </c>
      <c r="D68" s="1">
        <f t="shared" si="1"/>
        <v>78</v>
      </c>
      <c r="E68" s="1">
        <f t="shared" si="2"/>
        <v>10.583005244258363</v>
      </c>
      <c r="F68" s="1">
        <f t="shared" si="3"/>
        <v>2.0788046015507495</v>
      </c>
      <c r="G68" s="1">
        <f t="shared" si="4"/>
        <v>7.370307223679931</v>
      </c>
      <c r="H68">
        <f t="shared" si="5"/>
        <v>3.283460986069043E-3</v>
      </c>
      <c r="I68">
        <f t="shared" si="6"/>
        <v>1.943271165953549E-25</v>
      </c>
      <c r="J68">
        <f t="shared" si="7"/>
        <v>72004899337.38588</v>
      </c>
      <c r="K68">
        <f t="shared" si="8"/>
        <v>1.3887943864964021E-11</v>
      </c>
      <c r="L68">
        <f t="shared" si="9"/>
        <v>72004899337.38588</v>
      </c>
      <c r="M68" s="1">
        <f t="shared" si="10"/>
        <v>1.1379660551513611</v>
      </c>
    </row>
    <row r="69" spans="1:13" x14ac:dyDescent="0.2">
      <c r="A69" s="1">
        <v>50</v>
      </c>
      <c r="B69" s="1">
        <v>29</v>
      </c>
      <c r="C69" s="1">
        <f t="shared" si="0"/>
        <v>21</v>
      </c>
      <c r="D69" s="1">
        <f t="shared" si="1"/>
        <v>79</v>
      </c>
      <c r="E69" s="1">
        <f t="shared" si="2"/>
        <v>10.770329614269007</v>
      </c>
      <c r="F69" s="1">
        <f t="shared" si="3"/>
        <v>1.9498010508590446</v>
      </c>
      <c r="G69" s="1">
        <f t="shared" si="4"/>
        <v>7.3349658579935486</v>
      </c>
      <c r="H69">
        <f t="shared" si="5"/>
        <v>5.8256778283683934E-3</v>
      </c>
      <c r="I69">
        <f t="shared" si="6"/>
        <v>3.2831349052780444E-25</v>
      </c>
      <c r="J69">
        <f t="shared" si="7"/>
        <v>72004899337.38588</v>
      </c>
      <c r="K69">
        <f t="shared" si="8"/>
        <v>1.3887943864964021E-11</v>
      </c>
      <c r="L69">
        <f t="shared" si="9"/>
        <v>72004899337.38588</v>
      </c>
      <c r="M69" s="1">
        <f t="shared" si="10"/>
        <v>2.0617345294595832</v>
      </c>
    </row>
    <row r="70" spans="1:13" x14ac:dyDescent="0.2">
      <c r="A70" s="1">
        <v>50</v>
      </c>
      <c r="B70" s="1">
        <v>30</v>
      </c>
      <c r="C70" s="1">
        <f t="shared" si="0"/>
        <v>20</v>
      </c>
      <c r="D70" s="1">
        <f t="shared" si="1"/>
        <v>80</v>
      </c>
      <c r="E70" s="1">
        <f t="shared" si="2"/>
        <v>10.954451150103322</v>
      </c>
      <c r="F70" s="1">
        <f t="shared" si="3"/>
        <v>1.8257418583505538</v>
      </c>
      <c r="G70" s="1">
        <f t="shared" si="4"/>
        <v>7.3029674334022152</v>
      </c>
      <c r="H70">
        <f t="shared" si="5"/>
        <v>9.8232745075192453E-3</v>
      </c>
      <c r="I70">
        <f t="shared" si="6"/>
        <v>5.2671187046916115E-25</v>
      </c>
      <c r="J70">
        <f t="shared" si="7"/>
        <v>72004899337.38588</v>
      </c>
      <c r="K70">
        <f t="shared" si="8"/>
        <v>1.3887943864964021E-11</v>
      </c>
      <c r="L70">
        <f t="shared" si="9"/>
        <v>72004899337.38588</v>
      </c>
      <c r="M70" s="1">
        <f t="shared" si="10"/>
        <v>3.5462142803626739</v>
      </c>
    </row>
    <row r="71" spans="1:13" x14ac:dyDescent="0.2">
      <c r="A71" s="1">
        <v>50</v>
      </c>
      <c r="B71" s="1">
        <v>31</v>
      </c>
      <c r="C71" s="1">
        <f t="shared" si="0"/>
        <v>19</v>
      </c>
      <c r="D71" s="1">
        <f t="shared" si="1"/>
        <v>81</v>
      </c>
      <c r="E71" s="1">
        <f t="shared" si="2"/>
        <v>11.135528725660043</v>
      </c>
      <c r="F71" s="1">
        <f t="shared" si="3"/>
        <v>1.7062503692543616</v>
      </c>
      <c r="G71" s="1">
        <f t="shared" si="4"/>
        <v>7.2740147320843844</v>
      </c>
      <c r="H71">
        <f t="shared" si="5"/>
        <v>1.5821714823512894E-2</v>
      </c>
      <c r="I71">
        <f t="shared" si="6"/>
        <v>8.0641426012626084E-25</v>
      </c>
      <c r="J71">
        <f t="shared" si="7"/>
        <v>72004899337.38588</v>
      </c>
      <c r="K71">
        <f t="shared" si="8"/>
        <v>1.3887943864964021E-11</v>
      </c>
      <c r="L71">
        <f t="shared" si="9"/>
        <v>72004899337.38588</v>
      </c>
      <c r="M71" s="1">
        <f t="shared" si="10"/>
        <v>5.8203471753524081</v>
      </c>
    </row>
    <row r="72" spans="1:13" x14ac:dyDescent="0.2">
      <c r="A72" s="1">
        <v>50</v>
      </c>
      <c r="B72" s="1">
        <v>32</v>
      </c>
      <c r="C72" s="1">
        <f t="shared" ref="C72:C100" si="11">ABS(A72)-$B$28*B72</f>
        <v>18</v>
      </c>
      <c r="D72" s="1">
        <f t="shared" ref="D72:D100" si="12">ABS(A72)+$B$28*B72</f>
        <v>82</v>
      </c>
      <c r="E72" s="1">
        <f t="shared" ref="E72:E100" si="13">2*SQRT($B$25*B72)</f>
        <v>11.313708498984761</v>
      </c>
      <c r="F72" s="1">
        <f t="shared" ref="F72:F100" si="14">C72/E72</f>
        <v>1.5909902576697319</v>
      </c>
      <c r="G72" s="1">
        <f t="shared" ref="G72:G100" si="15">D72/E72</f>
        <v>7.247844507162112</v>
      </c>
      <c r="H72">
        <f t="shared" ref="H72:H100" si="16">ERFC(F72)</f>
        <v>2.4448945310089409E-2</v>
      </c>
      <c r="I72">
        <f t="shared" ref="I72:I100" si="17">ERFC(G72)</f>
        <v>1.1834353814731237E-24</v>
      </c>
      <c r="J72">
        <f t="shared" ref="J72:J100" si="18">EXP(A72*$B$30)</f>
        <v>72004899337.38588</v>
      </c>
      <c r="K72">
        <f t="shared" ref="K72:K100" si="19">EXP(-ABS(A72)*$B$30)</f>
        <v>1.3887943864964021E-11</v>
      </c>
      <c r="L72">
        <f t="shared" ref="L72:L100" si="20">EXP(ABS(A72)*$B$30)</f>
        <v>72004899337.38588</v>
      </c>
      <c r="M72" s="1">
        <f t="shared" ref="M72:M100" si="21">$B$32*J72*(K72*H72-L72*I72)</f>
        <v>9.1565906725200747</v>
      </c>
    </row>
    <row r="73" spans="1:13" x14ac:dyDescent="0.2">
      <c r="A73" s="1">
        <v>50</v>
      </c>
      <c r="B73" s="1">
        <v>33</v>
      </c>
      <c r="C73" s="1">
        <f t="shared" si="11"/>
        <v>17</v>
      </c>
      <c r="D73" s="1">
        <f t="shared" si="12"/>
        <v>83</v>
      </c>
      <c r="E73" s="1">
        <f t="shared" si="13"/>
        <v>11.489125293076057</v>
      </c>
      <c r="F73" s="1">
        <f t="shared" si="14"/>
        <v>1.4796600756234317</v>
      </c>
      <c r="G73" s="1">
        <f t="shared" si="15"/>
        <v>7.2242227221614606</v>
      </c>
      <c r="H73">
        <f t="shared" si="16"/>
        <v>3.6388866200708525E-2</v>
      </c>
      <c r="I73">
        <f t="shared" si="17"/>
        <v>1.6711007072762171E-24</v>
      </c>
      <c r="J73">
        <f t="shared" si="18"/>
        <v>72004899337.38588</v>
      </c>
      <c r="K73">
        <f t="shared" si="19"/>
        <v>1.3887943864964021E-11</v>
      </c>
      <c r="L73">
        <f t="shared" si="20"/>
        <v>72004899337.38588</v>
      </c>
      <c r="M73" s="1">
        <f t="shared" si="21"/>
        <v>13.862350562433878</v>
      </c>
    </row>
    <row r="74" spans="1:13" x14ac:dyDescent="0.2">
      <c r="A74" s="1">
        <v>50</v>
      </c>
      <c r="B74" s="1">
        <v>34</v>
      </c>
      <c r="C74" s="1">
        <f t="shared" si="11"/>
        <v>16</v>
      </c>
      <c r="D74" s="1">
        <f t="shared" si="12"/>
        <v>84</v>
      </c>
      <c r="E74" s="1">
        <f t="shared" si="13"/>
        <v>11.661903789690601</v>
      </c>
      <c r="F74" s="1">
        <f t="shared" si="14"/>
        <v>1.3719886811400706</v>
      </c>
      <c r="G74" s="1">
        <f t="shared" si="15"/>
        <v>7.2029405759853704</v>
      </c>
      <c r="H74">
        <f t="shared" si="16"/>
        <v>5.2345063273163253E-2</v>
      </c>
      <c r="I74">
        <f t="shared" si="17"/>
        <v>2.2782774497814538E-24</v>
      </c>
      <c r="J74">
        <f t="shared" si="18"/>
        <v>72004899337.38588</v>
      </c>
      <c r="K74">
        <f t="shared" si="19"/>
        <v>1.3887943864964021E-11</v>
      </c>
      <c r="L74">
        <f t="shared" si="20"/>
        <v>72004899337.38588</v>
      </c>
      <c r="M74" s="1">
        <f t="shared" si="21"/>
        <v>20.266432791813049</v>
      </c>
    </row>
    <row r="75" spans="1:13" x14ac:dyDescent="0.2">
      <c r="A75" s="1">
        <v>50</v>
      </c>
      <c r="B75" s="1">
        <v>35</v>
      </c>
      <c r="C75" s="1">
        <f t="shared" si="11"/>
        <v>15</v>
      </c>
      <c r="D75" s="1">
        <f t="shared" si="12"/>
        <v>85</v>
      </c>
      <c r="E75" s="1">
        <f t="shared" si="13"/>
        <v>11.832159566199232</v>
      </c>
      <c r="F75" s="1">
        <f t="shared" si="14"/>
        <v>1.2677313820927749</v>
      </c>
      <c r="G75" s="1">
        <f t="shared" si="15"/>
        <v>7.1838111651923908</v>
      </c>
      <c r="H75">
        <f t="shared" si="16"/>
        <v>7.2998045430115496E-2</v>
      </c>
      <c r="I75">
        <f t="shared" si="17"/>
        <v>3.0078934248467477E-24</v>
      </c>
      <c r="J75">
        <f t="shared" si="18"/>
        <v>72004899337.38588</v>
      </c>
      <c r="K75">
        <f t="shared" si="19"/>
        <v>1.3887943864964021E-11</v>
      </c>
      <c r="L75">
        <f t="shared" si="20"/>
        <v>72004899337.38588</v>
      </c>
      <c r="M75" s="1">
        <f t="shared" si="21"/>
        <v>28.701501880455936</v>
      </c>
    </row>
    <row r="76" spans="1:13" x14ac:dyDescent="0.2">
      <c r="A76" s="1">
        <v>50</v>
      </c>
      <c r="B76" s="1">
        <v>36</v>
      </c>
      <c r="C76" s="1">
        <f t="shared" si="11"/>
        <v>14</v>
      </c>
      <c r="D76" s="1">
        <f t="shared" si="12"/>
        <v>86</v>
      </c>
      <c r="E76" s="1">
        <f t="shared" si="13"/>
        <v>12</v>
      </c>
      <c r="F76" s="1">
        <f t="shared" si="14"/>
        <v>1.1666666666666667</v>
      </c>
      <c r="G76" s="1">
        <f t="shared" si="15"/>
        <v>7.166666666666667</v>
      </c>
      <c r="H76">
        <f t="shared" si="16"/>
        <v>9.8960154019405805E-2</v>
      </c>
      <c r="I76">
        <f t="shared" si="17"/>
        <v>3.8559477034329402E-24</v>
      </c>
      <c r="J76">
        <f t="shared" si="18"/>
        <v>72004899337.38588</v>
      </c>
      <c r="K76">
        <f t="shared" si="19"/>
        <v>1.3887943864964021E-11</v>
      </c>
      <c r="L76">
        <f t="shared" si="20"/>
        <v>72004899337.38588</v>
      </c>
      <c r="M76" s="1">
        <f t="shared" si="21"/>
        <v>39.484100321737209</v>
      </c>
    </row>
    <row r="77" spans="1:13" x14ac:dyDescent="0.2">
      <c r="A77" s="1">
        <v>50</v>
      </c>
      <c r="B77" s="1">
        <v>37</v>
      </c>
      <c r="C77" s="1">
        <f t="shared" si="11"/>
        <v>13</v>
      </c>
      <c r="D77" s="1">
        <f t="shared" si="12"/>
        <v>87</v>
      </c>
      <c r="E77" s="1">
        <f t="shared" si="13"/>
        <v>12.165525060596439</v>
      </c>
      <c r="F77" s="1">
        <f t="shared" si="14"/>
        <v>1.0685934174848224</v>
      </c>
      <c r="G77" s="1">
        <f t="shared" si="15"/>
        <v>7.1513559477830428</v>
      </c>
      <c r="H77">
        <f t="shared" si="16"/>
        <v>0.13073258577289942</v>
      </c>
      <c r="I77">
        <f t="shared" si="17"/>
        <v>4.81114388658548E-24</v>
      </c>
      <c r="J77">
        <f t="shared" si="18"/>
        <v>72004899337.38588</v>
      </c>
      <c r="K77">
        <f t="shared" si="19"/>
        <v>1.3887943864964021E-11</v>
      </c>
      <c r="L77">
        <f t="shared" si="20"/>
        <v>72004899337.38588</v>
      </c>
      <c r="M77" s="1">
        <f t="shared" si="21"/>
        <v>52.894110732645892</v>
      </c>
    </row>
    <row r="78" spans="1:13" x14ac:dyDescent="0.2">
      <c r="A78" s="1">
        <v>50</v>
      </c>
      <c r="B78" s="1">
        <v>38</v>
      </c>
      <c r="C78" s="1">
        <f t="shared" si="11"/>
        <v>12</v>
      </c>
      <c r="D78" s="1">
        <f t="shared" si="12"/>
        <v>88</v>
      </c>
      <c r="E78" s="1">
        <f t="shared" si="13"/>
        <v>12.328828005937952</v>
      </c>
      <c r="F78" s="1">
        <f t="shared" si="14"/>
        <v>0.97332852678457527</v>
      </c>
      <c r="G78" s="1">
        <f t="shared" si="15"/>
        <v>7.1377425297535524</v>
      </c>
      <c r="H78">
        <f t="shared" si="16"/>
        <v>0.16866861888781501</v>
      </c>
      <c r="I78">
        <f t="shared" si="17"/>
        <v>5.8551882396815809E-24</v>
      </c>
      <c r="J78">
        <f t="shared" si="18"/>
        <v>72004899337.38588</v>
      </c>
      <c r="K78">
        <f t="shared" si="19"/>
        <v>1.3887943864964021E-11</v>
      </c>
      <c r="L78">
        <f t="shared" si="20"/>
        <v>72004899337.38588</v>
      </c>
      <c r="M78" s="1">
        <f t="shared" si="21"/>
        <v>69.155596025309961</v>
      </c>
    </row>
    <row r="79" spans="1:13" x14ac:dyDescent="0.2">
      <c r="A79" s="1">
        <v>50</v>
      </c>
      <c r="B79" s="1">
        <v>39</v>
      </c>
      <c r="C79" s="1">
        <f t="shared" si="11"/>
        <v>11</v>
      </c>
      <c r="D79" s="1">
        <f t="shared" si="12"/>
        <v>89</v>
      </c>
      <c r="E79" s="1">
        <f t="shared" si="13"/>
        <v>12.489995996796797</v>
      </c>
      <c r="F79" s="1">
        <f t="shared" si="14"/>
        <v>0.88070484592797926</v>
      </c>
      <c r="G79" s="1">
        <f t="shared" si="15"/>
        <v>7.1257028443263772</v>
      </c>
      <c r="H79">
        <f t="shared" si="16"/>
        <v>0.21294627515560111</v>
      </c>
      <c r="I79">
        <f t="shared" si="17"/>
        <v>6.9637077905955393E-24</v>
      </c>
      <c r="J79">
        <f t="shared" si="18"/>
        <v>72004899337.38588</v>
      </c>
      <c r="K79">
        <f t="shared" si="19"/>
        <v>1.3887943864964021E-11</v>
      </c>
      <c r="L79">
        <f t="shared" si="20"/>
        <v>72004899337.38588</v>
      </c>
      <c r="M79" s="1">
        <f t="shared" si="21"/>
        <v>88.420750437117789</v>
      </c>
    </row>
    <row r="80" spans="1:13" x14ac:dyDescent="0.2">
      <c r="A80" s="1">
        <v>50</v>
      </c>
      <c r="B80" s="1">
        <v>40</v>
      </c>
      <c r="C80" s="1">
        <f t="shared" si="11"/>
        <v>10</v>
      </c>
      <c r="D80" s="1">
        <f t="shared" si="12"/>
        <v>90</v>
      </c>
      <c r="E80" s="1">
        <f t="shared" si="13"/>
        <v>12.649110640673518</v>
      </c>
      <c r="F80" s="1">
        <f t="shared" si="14"/>
        <v>0.79056941504209477</v>
      </c>
      <c r="G80" s="1">
        <f t="shared" si="15"/>
        <v>7.1151247353788527</v>
      </c>
      <c r="H80">
        <f t="shared" si="16"/>
        <v>0.26355247728297276</v>
      </c>
      <c r="I80">
        <f t="shared" si="17"/>
        <v>8.1076716983672136E-24</v>
      </c>
      <c r="J80">
        <f t="shared" si="18"/>
        <v>72004899337.38588</v>
      </c>
      <c r="K80">
        <f t="shared" si="19"/>
        <v>1.3887943864964021E-11</v>
      </c>
      <c r="L80">
        <f t="shared" si="20"/>
        <v>72004899337.38588</v>
      </c>
      <c r="M80" s="1">
        <f t="shared" si="21"/>
        <v>110.75829350223965</v>
      </c>
    </row>
    <row r="81" spans="1:13" x14ac:dyDescent="0.2">
      <c r="A81" s="1">
        <v>50</v>
      </c>
      <c r="B81" s="1">
        <v>41</v>
      </c>
      <c r="C81" s="1">
        <f t="shared" si="11"/>
        <v>9</v>
      </c>
      <c r="D81" s="1">
        <f t="shared" si="12"/>
        <v>91</v>
      </c>
      <c r="E81" s="1">
        <f t="shared" si="13"/>
        <v>12.806248474865697</v>
      </c>
      <c r="F81" s="1">
        <f t="shared" si="14"/>
        <v>0.70278192849872734</v>
      </c>
      <c r="G81" s="1">
        <f t="shared" si="15"/>
        <v>7.1059061659315761</v>
      </c>
      <c r="H81">
        <f t="shared" si="16"/>
        <v>0.32027947392177619</v>
      </c>
      <c r="I81">
        <f t="shared" si="17"/>
        <v>9.2551514339470784E-24</v>
      </c>
      <c r="J81">
        <f t="shared" si="18"/>
        <v>72004899337.38588</v>
      </c>
      <c r="K81">
        <f t="shared" si="19"/>
        <v>1.3887943864964021E-11</v>
      </c>
      <c r="L81">
        <f t="shared" si="20"/>
        <v>72004899337.38588</v>
      </c>
      <c r="M81" s="1">
        <f t="shared" si="21"/>
        <v>136.14711955714012</v>
      </c>
    </row>
    <row r="82" spans="1:13" x14ac:dyDescent="0.2">
      <c r="A82" s="1">
        <v>50</v>
      </c>
      <c r="B82" s="1">
        <v>42</v>
      </c>
      <c r="C82" s="1">
        <f t="shared" si="11"/>
        <v>8</v>
      </c>
      <c r="D82" s="1">
        <f t="shared" si="12"/>
        <v>92</v>
      </c>
      <c r="E82" s="1">
        <f t="shared" si="13"/>
        <v>12.961481396815721</v>
      </c>
      <c r="F82" s="1">
        <f t="shared" si="14"/>
        <v>0.61721339984836765</v>
      </c>
      <c r="G82" s="1">
        <f t="shared" si="15"/>
        <v>7.0979540982562277</v>
      </c>
      <c r="H82">
        <f t="shared" si="16"/>
        <v>0.38273308888522611</v>
      </c>
      <c r="I82">
        <f t="shared" si="17"/>
        <v>1.0373234658249119E-23</v>
      </c>
      <c r="J82">
        <f t="shared" si="18"/>
        <v>72004899337.38588</v>
      </c>
      <c r="K82">
        <f t="shared" si="19"/>
        <v>1.3887943864964021E-11</v>
      </c>
      <c r="L82">
        <f t="shared" si="20"/>
        <v>72004899337.38588</v>
      </c>
      <c r="M82" s="1">
        <f t="shared" si="21"/>
        <v>164.47546090163544</v>
      </c>
    </row>
    <row r="83" spans="1:13" x14ac:dyDescent="0.2">
      <c r="A83" s="1">
        <v>50</v>
      </c>
      <c r="B83" s="1">
        <v>43</v>
      </c>
      <c r="C83" s="1">
        <f t="shared" si="11"/>
        <v>7</v>
      </c>
      <c r="D83" s="1">
        <f t="shared" si="12"/>
        <v>93</v>
      </c>
      <c r="E83" s="1">
        <f t="shared" si="13"/>
        <v>13.114877048604001</v>
      </c>
      <c r="F83" s="1">
        <f t="shared" si="14"/>
        <v>0.5337449961641163</v>
      </c>
      <c r="G83" s="1">
        <f t="shared" si="15"/>
        <v>7.0911835204661173</v>
      </c>
      <c r="H83">
        <f t="shared" si="16"/>
        <v>0.45035134358487394</v>
      </c>
      <c r="I83">
        <f t="shared" si="17"/>
        <v>1.142991234404738E-23</v>
      </c>
      <c r="J83">
        <f t="shared" si="18"/>
        <v>72004899337.38588</v>
      </c>
      <c r="K83">
        <f t="shared" si="19"/>
        <v>1.3887943864964021E-11</v>
      </c>
      <c r="L83">
        <f t="shared" si="20"/>
        <v>72004899337.38588</v>
      </c>
      <c r="M83" s="1">
        <f t="shared" si="21"/>
        <v>195.54530693171296</v>
      </c>
    </row>
    <row r="84" spans="1:13" x14ac:dyDescent="0.2">
      <c r="A84" s="1">
        <v>50</v>
      </c>
      <c r="B84" s="1">
        <v>44</v>
      </c>
      <c r="C84" s="1">
        <f t="shared" si="11"/>
        <v>6</v>
      </c>
      <c r="D84" s="1">
        <f t="shared" si="12"/>
        <v>94</v>
      </c>
      <c r="E84" s="1">
        <f t="shared" si="13"/>
        <v>13.266499161421599</v>
      </c>
      <c r="F84" s="1">
        <f t="shared" si="14"/>
        <v>0.45226701686664544</v>
      </c>
      <c r="G84" s="1">
        <f t="shared" si="15"/>
        <v>7.0855165975774455</v>
      </c>
      <c r="H84">
        <f t="shared" si="16"/>
        <v>0.52243128496156443</v>
      </c>
      <c r="I84">
        <f t="shared" si="17"/>
        <v>1.2395783470276724E-23</v>
      </c>
      <c r="J84">
        <f t="shared" si="18"/>
        <v>72004899337.38588</v>
      </c>
      <c r="K84">
        <f t="shared" si="19"/>
        <v>1.3887943864964021E-11</v>
      </c>
      <c r="L84">
        <f t="shared" si="20"/>
        <v>72004899337.38588</v>
      </c>
      <c r="M84" s="1">
        <f t="shared" si="21"/>
        <v>229.08139893602623</v>
      </c>
    </row>
    <row r="85" spans="1:13" x14ac:dyDescent="0.2">
      <c r="A85" s="1">
        <v>50</v>
      </c>
      <c r="B85" s="1">
        <v>45</v>
      </c>
      <c r="C85" s="1">
        <f t="shared" si="11"/>
        <v>5</v>
      </c>
      <c r="D85" s="1">
        <f t="shared" si="12"/>
        <v>95</v>
      </c>
      <c r="E85" s="1">
        <f t="shared" si="13"/>
        <v>13.416407864998739</v>
      </c>
      <c r="F85" s="1">
        <f t="shared" si="14"/>
        <v>0.37267799624996495</v>
      </c>
      <c r="G85" s="1">
        <f t="shared" si="15"/>
        <v>7.0808819287493341</v>
      </c>
      <c r="H85">
        <f t="shared" si="16"/>
        <v>0.59816145268352816</v>
      </c>
      <c r="I85">
        <f t="shared" si="17"/>
        <v>1.3245459583275675E-23</v>
      </c>
      <c r="J85">
        <f t="shared" si="18"/>
        <v>72004899337.38588</v>
      </c>
      <c r="K85">
        <f t="shared" si="19"/>
        <v>1.3887943864964021E-11</v>
      </c>
      <c r="L85">
        <f t="shared" si="20"/>
        <v>72004899337.38588</v>
      </c>
      <c r="M85" s="1">
        <f t="shared" si="21"/>
        <v>264.74382257672107</v>
      </c>
    </row>
    <row r="86" spans="1:13" x14ac:dyDescent="0.2">
      <c r="A86" s="1">
        <v>50</v>
      </c>
      <c r="B86" s="1">
        <v>46</v>
      </c>
      <c r="C86" s="1">
        <f t="shared" si="11"/>
        <v>4</v>
      </c>
      <c r="D86" s="1">
        <f t="shared" si="12"/>
        <v>96</v>
      </c>
      <c r="E86" s="1">
        <f t="shared" si="13"/>
        <v>13.564659966250536</v>
      </c>
      <c r="F86" s="1">
        <f t="shared" si="14"/>
        <v>0.29488391230979427</v>
      </c>
      <c r="G86" s="1">
        <f t="shared" si="15"/>
        <v>7.0772138954350625</v>
      </c>
      <c r="H86">
        <f t="shared" si="16"/>
        <v>0.67665732171642445</v>
      </c>
      <c r="I86">
        <f t="shared" si="17"/>
        <v>1.3958595489814364E-23</v>
      </c>
      <c r="J86">
        <f t="shared" si="18"/>
        <v>72004899337.38588</v>
      </c>
      <c r="K86">
        <f t="shared" si="19"/>
        <v>1.3887943864964021E-11</v>
      </c>
      <c r="L86">
        <f t="shared" si="20"/>
        <v>72004899337.38588</v>
      </c>
      <c r="M86" s="1">
        <f t="shared" si="21"/>
        <v>302.14305725453664</v>
      </c>
    </row>
    <row r="87" spans="1:13" x14ac:dyDescent="0.2">
      <c r="A87" s="1">
        <v>50</v>
      </c>
      <c r="B87" s="1">
        <v>47</v>
      </c>
      <c r="C87" s="1">
        <f t="shared" si="11"/>
        <v>3</v>
      </c>
      <c r="D87" s="1">
        <f t="shared" si="12"/>
        <v>97</v>
      </c>
      <c r="E87" s="1">
        <f t="shared" si="13"/>
        <v>13.711309200802088</v>
      </c>
      <c r="F87" s="1">
        <f t="shared" si="14"/>
        <v>0.21879748724684184</v>
      </c>
      <c r="G87" s="1">
        <f t="shared" si="15"/>
        <v>7.0744520876478862</v>
      </c>
      <c r="H87">
        <f t="shared" si="16"/>
        <v>0.75699721065814374</v>
      </c>
      <c r="I87">
        <f t="shared" si="17"/>
        <v>1.4520516010925801E-23</v>
      </c>
      <c r="J87">
        <f t="shared" si="18"/>
        <v>72004899337.38588</v>
      </c>
      <c r="K87">
        <f t="shared" si="19"/>
        <v>1.3887943864964021E-11</v>
      </c>
      <c r="L87">
        <f t="shared" si="20"/>
        <v>72004899337.38588</v>
      </c>
      <c r="M87" s="1">
        <f t="shared" si="21"/>
        <v>340.85630550917989</v>
      </c>
    </row>
    <row r="88" spans="1:13" x14ac:dyDescent="0.2">
      <c r="A88" s="1">
        <v>50</v>
      </c>
      <c r="B88" s="1">
        <v>48</v>
      </c>
      <c r="C88" s="1">
        <f t="shared" si="11"/>
        <v>2</v>
      </c>
      <c r="D88" s="1">
        <f t="shared" si="12"/>
        <v>98</v>
      </c>
      <c r="E88" s="1">
        <f t="shared" si="13"/>
        <v>13.856406460551018</v>
      </c>
      <c r="F88" s="1">
        <f t="shared" si="14"/>
        <v>0.14433756729740646</v>
      </c>
      <c r="G88" s="1">
        <f t="shared" si="15"/>
        <v>7.0725407975729162</v>
      </c>
      <c r="H88">
        <f t="shared" si="16"/>
        <v>0.83825648638582617</v>
      </c>
      <c r="I88">
        <f t="shared" si="17"/>
        <v>1.4922447299500387E-23</v>
      </c>
      <c r="J88">
        <f t="shared" si="18"/>
        <v>72004899337.38588</v>
      </c>
      <c r="K88">
        <f t="shared" si="19"/>
        <v>1.3887943864964021E-11</v>
      </c>
      <c r="L88">
        <f t="shared" si="20"/>
        <v>72004899337.38588</v>
      </c>
      <c r="M88" s="1">
        <f t="shared" si="21"/>
        <v>380.44399568602864</v>
      </c>
    </row>
    <row r="89" spans="1:13" x14ac:dyDescent="0.2">
      <c r="A89" s="1">
        <v>50</v>
      </c>
      <c r="B89" s="1">
        <v>49</v>
      </c>
      <c r="C89" s="1">
        <f t="shared" si="11"/>
        <v>1</v>
      </c>
      <c r="D89" s="1">
        <f t="shared" si="12"/>
        <v>99</v>
      </c>
      <c r="E89" s="1">
        <f t="shared" si="13"/>
        <v>14</v>
      </c>
      <c r="F89" s="1">
        <f t="shared" si="14"/>
        <v>7.1428571428571425E-2</v>
      </c>
      <c r="G89" s="1">
        <f t="shared" si="15"/>
        <v>7.0714285714285712</v>
      </c>
      <c r="H89">
        <f t="shared" si="16"/>
        <v>0.91953835081388846</v>
      </c>
      <c r="I89">
        <f t="shared" si="17"/>
        <v>1.5161391688378205E-23</v>
      </c>
      <c r="J89">
        <f t="shared" si="18"/>
        <v>72004899337.38588</v>
      </c>
      <c r="K89">
        <f t="shared" si="19"/>
        <v>1.3887943864964021E-11</v>
      </c>
      <c r="L89">
        <f t="shared" si="20"/>
        <v>72004899337.38588</v>
      </c>
      <c r="M89" s="1">
        <f t="shared" si="21"/>
        <v>420.46549975303998</v>
      </c>
    </row>
    <row r="90" spans="1:13" x14ac:dyDescent="0.2">
      <c r="A90" s="1">
        <v>50</v>
      </c>
      <c r="B90" s="1">
        <v>50</v>
      </c>
      <c r="C90" s="1">
        <f t="shared" si="11"/>
        <v>0</v>
      </c>
      <c r="D90" s="1">
        <f t="shared" si="12"/>
        <v>100</v>
      </c>
      <c r="E90" s="1">
        <f t="shared" si="13"/>
        <v>14.142135623730951</v>
      </c>
      <c r="F90" s="1">
        <f t="shared" si="14"/>
        <v>0</v>
      </c>
      <c r="G90" s="1">
        <f t="shared" si="15"/>
        <v>7.0710678118654746</v>
      </c>
      <c r="H90">
        <f t="shared" si="16"/>
        <v>1</v>
      </c>
      <c r="I90">
        <f t="shared" si="17"/>
        <v>1.5239706048321171E-23</v>
      </c>
      <c r="J90">
        <f t="shared" si="18"/>
        <v>72004899337.38588</v>
      </c>
      <c r="K90">
        <f t="shared" si="19"/>
        <v>1.3887943864964021E-11</v>
      </c>
      <c r="L90">
        <f t="shared" si="20"/>
        <v>72004899337.38588</v>
      </c>
      <c r="M90" s="1">
        <f t="shared" si="21"/>
        <v>460.49330589861376</v>
      </c>
    </row>
    <row r="91" spans="1:13" x14ac:dyDescent="0.2">
      <c r="A91" s="1">
        <v>50</v>
      </c>
      <c r="B91" s="1">
        <v>51</v>
      </c>
      <c r="C91" s="1">
        <f t="shared" si="11"/>
        <v>-1</v>
      </c>
      <c r="D91" s="1">
        <f t="shared" si="12"/>
        <v>101</v>
      </c>
      <c r="E91" s="1">
        <f t="shared" si="13"/>
        <v>14.282856857085701</v>
      </c>
      <c r="F91" s="1">
        <f t="shared" si="14"/>
        <v>-7.0014004201400484E-2</v>
      </c>
      <c r="G91" s="1">
        <f t="shared" si="15"/>
        <v>7.071414424341449</v>
      </c>
      <c r="H91">
        <f t="shared" si="16"/>
        <v>1.0788734445639405</v>
      </c>
      <c r="I91">
        <f t="shared" si="17"/>
        <v>1.5164455243166432E-23</v>
      </c>
      <c r="J91">
        <f t="shared" si="18"/>
        <v>72004899337.38588</v>
      </c>
      <c r="K91">
        <f t="shared" si="19"/>
        <v>1.3887943864964021E-11</v>
      </c>
      <c r="L91">
        <f t="shared" si="20"/>
        <v>72004899337.38588</v>
      </c>
      <c r="M91" s="1">
        <f t="shared" si="21"/>
        <v>500.12510481334209</v>
      </c>
    </row>
    <row r="92" spans="1:13" x14ac:dyDescent="0.2">
      <c r="A92" s="1">
        <v>50</v>
      </c>
      <c r="B92" s="1">
        <v>52</v>
      </c>
      <c r="C92" s="1">
        <f t="shared" si="11"/>
        <v>-2</v>
      </c>
      <c r="D92" s="1">
        <f t="shared" si="12"/>
        <v>102</v>
      </c>
      <c r="E92" s="1">
        <f t="shared" si="13"/>
        <v>14.422205101855956</v>
      </c>
      <c r="F92" s="1">
        <f t="shared" si="14"/>
        <v>-0.13867504905630729</v>
      </c>
      <c r="G92" s="1">
        <f t="shared" si="15"/>
        <v>7.0724275018716716</v>
      </c>
      <c r="H92">
        <f t="shared" si="16"/>
        <v>1.15548073252706</v>
      </c>
      <c r="I92">
        <f t="shared" si="17"/>
        <v>1.4946615517744516E-23</v>
      </c>
      <c r="J92">
        <f t="shared" si="18"/>
        <v>72004899337.38588</v>
      </c>
      <c r="K92">
        <f t="shared" si="19"/>
        <v>1.3887943864964021E-11</v>
      </c>
      <c r="L92">
        <f t="shared" si="20"/>
        <v>72004899337.38588</v>
      </c>
      <c r="M92" s="1">
        <f t="shared" si="21"/>
        <v>538.99346620927236</v>
      </c>
    </row>
    <row r="93" spans="1:13" x14ac:dyDescent="0.2">
      <c r="A93" s="1">
        <v>50</v>
      </c>
      <c r="B93" s="1">
        <v>53</v>
      </c>
      <c r="C93" s="1">
        <f t="shared" si="11"/>
        <v>-3</v>
      </c>
      <c r="D93" s="1">
        <f t="shared" si="12"/>
        <v>103</v>
      </c>
      <c r="E93" s="1">
        <f t="shared" si="13"/>
        <v>14.560219778561036</v>
      </c>
      <c r="F93" s="1">
        <f t="shared" si="14"/>
        <v>-0.20604084592303354</v>
      </c>
      <c r="G93" s="1">
        <f t="shared" si="15"/>
        <v>7.0740690433574853</v>
      </c>
      <c r="H93">
        <f t="shared" si="16"/>
        <v>1.229243694860515</v>
      </c>
      <c r="I93">
        <f t="shared" si="17"/>
        <v>1.4600199187305136E-23</v>
      </c>
      <c r="J93">
        <f t="shared" si="18"/>
        <v>72004899337.38588</v>
      </c>
      <c r="K93">
        <f t="shared" si="19"/>
        <v>1.3887943864964021E-11</v>
      </c>
      <c r="L93">
        <f t="shared" si="20"/>
        <v>72004899337.38588</v>
      </c>
      <c r="M93" s="1">
        <f t="shared" si="21"/>
        <v>576.7729807078108</v>
      </c>
    </row>
    <row r="94" spans="1:13" x14ac:dyDescent="0.2">
      <c r="A94" s="1">
        <v>50</v>
      </c>
      <c r="B94" s="1">
        <v>54</v>
      </c>
      <c r="C94" s="1">
        <f t="shared" si="11"/>
        <v>-4</v>
      </c>
      <c r="D94" s="1">
        <f t="shared" si="12"/>
        <v>104</v>
      </c>
      <c r="E94" s="1">
        <f t="shared" si="13"/>
        <v>14.696938456699069</v>
      </c>
      <c r="F94" s="1">
        <f t="shared" si="14"/>
        <v>-0.27216552697590868</v>
      </c>
      <c r="G94" s="1">
        <f t="shared" si="15"/>
        <v>7.0763037013736252</v>
      </c>
      <c r="H94">
        <f t="shared" si="16"/>
        <v>1.2996886270631096</v>
      </c>
      <c r="I94">
        <f t="shared" si="17"/>
        <v>1.4141363706883263E-23</v>
      </c>
      <c r="J94">
        <f t="shared" si="18"/>
        <v>72004899337.38588</v>
      </c>
      <c r="K94">
        <f t="shared" si="19"/>
        <v>1.3887943864964021E-11</v>
      </c>
      <c r="L94">
        <f t="shared" si="20"/>
        <v>72004899337.38588</v>
      </c>
      <c r="M94" s="1">
        <f t="shared" si="21"/>
        <v>613.1849102351357</v>
      </c>
    </row>
    <row r="95" spans="1:13" x14ac:dyDescent="0.2">
      <c r="A95" s="1">
        <v>50</v>
      </c>
      <c r="B95" s="1">
        <v>55</v>
      </c>
      <c r="C95" s="1">
        <f t="shared" si="11"/>
        <v>-5</v>
      </c>
      <c r="D95" s="1">
        <f t="shared" si="12"/>
        <v>105</v>
      </c>
      <c r="E95" s="1">
        <f t="shared" si="13"/>
        <v>14.832396974191326</v>
      </c>
      <c r="F95" s="1">
        <f t="shared" si="14"/>
        <v>-0.33709993123162102</v>
      </c>
      <c r="G95" s="1">
        <f t="shared" si="15"/>
        <v>7.079098555864042</v>
      </c>
      <c r="H95">
        <f t="shared" si="16"/>
        <v>1.3664465246231665</v>
      </c>
      <c r="I95">
        <f t="shared" si="17"/>
        <v>1.3587556949885382E-23</v>
      </c>
      <c r="J95">
        <f t="shared" si="18"/>
        <v>72004899337.38588</v>
      </c>
      <c r="K95">
        <f t="shared" si="19"/>
        <v>1.3887943864964021E-11</v>
      </c>
      <c r="L95">
        <f t="shared" si="20"/>
        <v>72004899337.38588</v>
      </c>
      <c r="M95" s="1">
        <f t="shared" si="21"/>
        <v>647.99952149255216</v>
      </c>
    </row>
    <row r="96" spans="1:13" x14ac:dyDescent="0.2">
      <c r="A96" s="1">
        <v>50</v>
      </c>
      <c r="B96" s="1">
        <v>56</v>
      </c>
      <c r="C96" s="1">
        <f t="shared" si="11"/>
        <v>-6</v>
      </c>
      <c r="D96" s="1">
        <f t="shared" si="12"/>
        <v>106</v>
      </c>
      <c r="E96" s="1">
        <f t="shared" si="13"/>
        <v>14.966629547095765</v>
      </c>
      <c r="F96" s="1">
        <f t="shared" si="14"/>
        <v>-0.40089186286863659</v>
      </c>
      <c r="G96" s="1">
        <f t="shared" si="15"/>
        <v>7.082422910679246</v>
      </c>
      <c r="H96">
        <f t="shared" si="16"/>
        <v>1.4292496119418261</v>
      </c>
      <c r="I96">
        <f t="shared" si="17"/>
        <v>1.2956737967756752E-23</v>
      </c>
      <c r="J96">
        <f t="shared" si="18"/>
        <v>72004899337.38588</v>
      </c>
      <c r="K96">
        <f t="shared" si="19"/>
        <v>1.3887943864964021E-11</v>
      </c>
      <c r="L96">
        <f t="shared" si="20"/>
        <v>72004899337.38588</v>
      </c>
      <c r="M96" s="1">
        <f t="shared" si="21"/>
        <v>681.03637048397184</v>
      </c>
    </row>
    <row r="97" spans="1:13" x14ac:dyDescent="0.2">
      <c r="A97" s="1">
        <v>50</v>
      </c>
      <c r="B97" s="1">
        <v>57</v>
      </c>
      <c r="C97" s="1">
        <f t="shared" si="11"/>
        <v>-7</v>
      </c>
      <c r="D97" s="1">
        <f t="shared" si="12"/>
        <v>107</v>
      </c>
      <c r="E97" s="1">
        <f t="shared" si="13"/>
        <v>15.0996688705415</v>
      </c>
      <c r="F97" s="1">
        <f t="shared" si="14"/>
        <v>-0.46358632497276531</v>
      </c>
      <c r="G97" s="1">
        <f t="shared" si="15"/>
        <v>7.0862481102979844</v>
      </c>
      <c r="H97">
        <f t="shared" si="16"/>
        <v>1.4879249541620969</v>
      </c>
      <c r="I97">
        <f t="shared" si="17"/>
        <v>1.2266699967925058E-23</v>
      </c>
      <c r="J97">
        <f t="shared" si="18"/>
        <v>72004899337.38588</v>
      </c>
      <c r="K97">
        <f t="shared" si="19"/>
        <v>1.3887943864964021E-11</v>
      </c>
      <c r="L97">
        <f t="shared" si="20"/>
        <v>72004899337.38588</v>
      </c>
      <c r="M97" s="1">
        <f t="shared" si="21"/>
        <v>712.16286351043857</v>
      </c>
    </row>
    <row r="98" spans="1:13" x14ac:dyDescent="0.2">
      <c r="A98" s="1">
        <v>50</v>
      </c>
      <c r="B98" s="1">
        <v>58</v>
      </c>
      <c r="C98" s="1">
        <f t="shared" si="11"/>
        <v>-8</v>
      </c>
      <c r="D98" s="1">
        <f t="shared" si="12"/>
        <v>108</v>
      </c>
      <c r="E98" s="1">
        <f t="shared" si="13"/>
        <v>15.231546211727817</v>
      </c>
      <c r="F98" s="1">
        <f t="shared" si="14"/>
        <v>-0.52522573143889018</v>
      </c>
      <c r="G98" s="1">
        <f t="shared" si="15"/>
        <v>7.090547374425018</v>
      </c>
      <c r="H98">
        <f t="shared" si="16"/>
        <v>1.5423859331236853</v>
      </c>
      <c r="I98">
        <f t="shared" si="17"/>
        <v>1.1534510708533029E-23</v>
      </c>
      <c r="J98">
        <f t="shared" si="18"/>
        <v>72004899337.38588</v>
      </c>
      <c r="K98">
        <f t="shared" si="19"/>
        <v>1.3887943864964021E-11</v>
      </c>
      <c r="L98">
        <f t="shared" si="20"/>
        <v>72004899337.38588</v>
      </c>
      <c r="M98" s="1">
        <f t="shared" si="21"/>
        <v>741.29144584180369</v>
      </c>
    </row>
    <row r="99" spans="1:13" x14ac:dyDescent="0.2">
      <c r="A99" s="1">
        <v>50</v>
      </c>
      <c r="B99" s="1">
        <v>59</v>
      </c>
      <c r="C99" s="1">
        <f t="shared" si="11"/>
        <v>-9</v>
      </c>
      <c r="D99" s="1">
        <f t="shared" si="12"/>
        <v>109</v>
      </c>
      <c r="E99" s="1">
        <f t="shared" si="13"/>
        <v>15.362291495737216</v>
      </c>
      <c r="F99" s="1">
        <f t="shared" si="14"/>
        <v>-0.58585009941370747</v>
      </c>
      <c r="G99" s="1">
        <f t="shared" si="15"/>
        <v>7.0952956484549015</v>
      </c>
      <c r="H99">
        <f t="shared" si="16"/>
        <v>1.5926223169432467</v>
      </c>
      <c r="I99">
        <f t="shared" si="17"/>
        <v>1.0776075592228507E-23</v>
      </c>
      <c r="J99">
        <f t="shared" si="18"/>
        <v>72004899337.38588</v>
      </c>
      <c r="K99">
        <f t="shared" si="19"/>
        <v>1.3887943864964021E-11</v>
      </c>
      <c r="L99">
        <f t="shared" si="20"/>
        <v>72004899337.38588</v>
      </c>
      <c r="M99" s="1">
        <f t="shared" si="21"/>
        <v>768.37576912187387</v>
      </c>
    </row>
    <row r="100" spans="1:13" x14ac:dyDescent="0.2">
      <c r="A100" s="1">
        <v>50</v>
      </c>
      <c r="B100" s="1">
        <v>60</v>
      </c>
      <c r="C100" s="1">
        <f t="shared" si="11"/>
        <v>-10</v>
      </c>
      <c r="D100" s="1">
        <f t="shared" si="12"/>
        <v>110</v>
      </c>
      <c r="E100" s="1">
        <f t="shared" si="13"/>
        <v>15.491933384829668</v>
      </c>
      <c r="F100" s="1">
        <f t="shared" si="14"/>
        <v>-0.6454972243679028</v>
      </c>
      <c r="G100" s="1">
        <f t="shared" si="15"/>
        <v>7.1004694680469305</v>
      </c>
      <c r="H100">
        <f t="shared" si="16"/>
        <v>1.6386895714738212</v>
      </c>
      <c r="I100">
        <f t="shared" si="17"/>
        <v>1.0005820770300768E-23</v>
      </c>
      <c r="J100">
        <f t="shared" si="18"/>
        <v>72004899337.38588</v>
      </c>
      <c r="K100">
        <f t="shared" si="19"/>
        <v>1.3887943864964021E-11</v>
      </c>
      <c r="L100">
        <f t="shared" si="20"/>
        <v>72004899337.38588</v>
      </c>
      <c r="M100" s="1">
        <f t="shared" si="21"/>
        <v>793.40616860399575</v>
      </c>
    </row>
    <row r="101" spans="1:13" x14ac:dyDescent="0.2">
      <c r="A101" s="1">
        <v>50</v>
      </c>
      <c r="B101" s="1">
        <v>61</v>
      </c>
      <c r="C101" s="1">
        <f t="shared" ref="C101:C149" si="22">ABS(A101)-$B$28*B101</f>
        <v>-11</v>
      </c>
      <c r="D101" s="1">
        <f t="shared" ref="D101:D149" si="23">ABS(A101)+$B$28*B101</f>
        <v>111</v>
      </c>
      <c r="E101" s="1">
        <f t="shared" ref="E101:E149" si="24">2*SQRT($B$25*B101)</f>
        <v>15.620499351813308</v>
      </c>
      <c r="F101" s="1">
        <f t="shared" ref="F101:F149" si="25">C101/E101</f>
        <v>-0.70420283963092789</v>
      </c>
      <c r="G101" s="1">
        <f t="shared" ref="G101:G149" si="26">D101/E101</f>
        <v>7.106046836275727</v>
      </c>
      <c r="H101">
        <f t="shared" ref="H101:H149" si="27">ERFC(F101)</f>
        <v>1.6806979635171453</v>
      </c>
      <c r="I101">
        <f t="shared" ref="I101:I149" si="28">ERFC(G101)</f>
        <v>9.2364876214312712E-24</v>
      </c>
      <c r="J101">
        <f t="shared" ref="J101:J149" si="29">EXP(A101*$B$30)</f>
        <v>72004899337.38588</v>
      </c>
      <c r="K101">
        <f t="shared" ref="K101:K149" si="30">EXP(-ABS(A101)*$B$30)</f>
        <v>1.3887943864964021E-11</v>
      </c>
      <c r="L101">
        <f t="shared" ref="L101:L149" si="31">EXP(ABS(A101)*$B$30)</f>
        <v>72004899337.38588</v>
      </c>
      <c r="M101" s="1">
        <f t="shared" ref="M101:M149" si="32">$B$32*J101*(K101*H101-L101*I101)</f>
        <v>816.40474754079241</v>
      </c>
    </row>
    <row r="102" spans="1:13" x14ac:dyDescent="0.2">
      <c r="A102" s="1">
        <v>50</v>
      </c>
      <c r="B102" s="1">
        <v>62</v>
      </c>
      <c r="C102" s="1">
        <f t="shared" si="22"/>
        <v>-12</v>
      </c>
      <c r="D102" s="1">
        <f t="shared" si="23"/>
        <v>112</v>
      </c>
      <c r="E102" s="1">
        <f t="shared" si="24"/>
        <v>15.748015748023622</v>
      </c>
      <c r="F102" s="1">
        <f t="shared" si="25"/>
        <v>-0.76200076200114297</v>
      </c>
      <c r="G102" s="1">
        <f t="shared" si="26"/>
        <v>7.1120071120106676</v>
      </c>
      <c r="H102">
        <f t="shared" si="27"/>
        <v>1.7188019004358208</v>
      </c>
      <c r="I102">
        <f t="shared" si="28"/>
        <v>8.4790259454604162E-24</v>
      </c>
      <c r="J102">
        <f t="shared" si="29"/>
        <v>72004899337.38588</v>
      </c>
      <c r="K102">
        <f t="shared" si="30"/>
        <v>1.3887943864964021E-11</v>
      </c>
      <c r="L102">
        <f t="shared" si="31"/>
        <v>72004899337.38588</v>
      </c>
      <c r="M102" s="1">
        <f t="shared" si="32"/>
        <v>837.42032386967946</v>
      </c>
    </row>
    <row r="103" spans="1:13" x14ac:dyDescent="0.2">
      <c r="A103" s="1">
        <v>50</v>
      </c>
      <c r="B103" s="1">
        <v>63</v>
      </c>
      <c r="C103" s="1">
        <f t="shared" si="22"/>
        <v>-13</v>
      </c>
      <c r="D103" s="1">
        <f t="shared" si="23"/>
        <v>113</v>
      </c>
      <c r="E103" s="1">
        <f t="shared" si="24"/>
        <v>15.874507866387544</v>
      </c>
      <c r="F103" s="1">
        <f t="shared" si="25"/>
        <v>-0.81892302485332558</v>
      </c>
      <c r="G103" s="1">
        <f t="shared" si="26"/>
        <v>7.1183309083404458</v>
      </c>
      <c r="H103">
        <f t="shared" si="27"/>
        <v>1.7531898467381883</v>
      </c>
      <c r="I103">
        <f t="shared" si="28"/>
        <v>7.7425708925796442E-24</v>
      </c>
      <c r="J103">
        <f t="shared" si="29"/>
        <v>72004899337.38588</v>
      </c>
      <c r="K103">
        <f t="shared" si="30"/>
        <v>1.3887943864964021E-11</v>
      </c>
      <c r="L103">
        <f t="shared" si="31"/>
        <v>72004899337.38588</v>
      </c>
      <c r="M103" s="1">
        <f t="shared" si="32"/>
        <v>856.52344831297671</v>
      </c>
    </row>
    <row r="104" spans="1:13" x14ac:dyDescent="0.2">
      <c r="A104" s="1">
        <v>50</v>
      </c>
      <c r="B104" s="1">
        <v>64</v>
      </c>
      <c r="C104" s="1">
        <f t="shared" si="22"/>
        <v>-14</v>
      </c>
      <c r="D104" s="1">
        <f t="shared" si="23"/>
        <v>114</v>
      </c>
      <c r="E104" s="1">
        <f t="shared" si="24"/>
        <v>16</v>
      </c>
      <c r="F104" s="1">
        <f t="shared" si="25"/>
        <v>-0.875</v>
      </c>
      <c r="G104" s="1">
        <f t="shared" si="26"/>
        <v>7.125</v>
      </c>
      <c r="H104">
        <f t="shared" si="27"/>
        <v>1.7840750610598597</v>
      </c>
      <c r="I104">
        <f t="shared" si="28"/>
        <v>7.0344877474599629E-24</v>
      </c>
      <c r="J104">
        <f t="shared" si="29"/>
        <v>72004899337.38588</v>
      </c>
      <c r="K104">
        <f t="shared" si="30"/>
        <v>1.3887943864964021E-11</v>
      </c>
      <c r="L104">
        <f t="shared" si="31"/>
        <v>72004899337.38588</v>
      </c>
      <c r="M104" s="1">
        <f t="shared" si="32"/>
        <v>873.80165677241303</v>
      </c>
    </row>
    <row r="105" spans="1:13" x14ac:dyDescent="0.2">
      <c r="A105" s="1">
        <v>50</v>
      </c>
      <c r="B105" s="1">
        <v>65</v>
      </c>
      <c r="C105" s="1">
        <f t="shared" si="22"/>
        <v>-15</v>
      </c>
      <c r="D105" s="1">
        <f t="shared" si="23"/>
        <v>115</v>
      </c>
      <c r="E105" s="1">
        <f t="shared" si="24"/>
        <v>16.124515496597098</v>
      </c>
      <c r="F105" s="1">
        <f t="shared" si="25"/>
        <v>-0.93026050941906346</v>
      </c>
      <c r="G105" s="1">
        <f t="shared" si="26"/>
        <v>7.131997238879487</v>
      </c>
      <c r="H105">
        <f t="shared" si="27"/>
        <v>1.8116873105110836</v>
      </c>
      <c r="I105">
        <f t="shared" si="28"/>
        <v>6.3604688976370915E-24</v>
      </c>
      <c r="J105">
        <f t="shared" si="29"/>
        <v>72004899337.38588</v>
      </c>
      <c r="K105">
        <f t="shared" si="30"/>
        <v>1.3887943864964021E-11</v>
      </c>
      <c r="L105">
        <f t="shared" si="31"/>
        <v>72004899337.38588</v>
      </c>
      <c r="M105" s="1">
        <f t="shared" si="32"/>
        <v>889.35507612654931</v>
      </c>
    </row>
    <row r="106" spans="1:13" x14ac:dyDescent="0.2">
      <c r="A106" s="1">
        <v>50</v>
      </c>
      <c r="B106" s="1">
        <v>66</v>
      </c>
      <c r="C106" s="1">
        <f t="shared" si="22"/>
        <v>-16</v>
      </c>
      <c r="D106" s="1">
        <f t="shared" si="23"/>
        <v>116</v>
      </c>
      <c r="E106" s="1">
        <f t="shared" si="24"/>
        <v>16.248076809271922</v>
      </c>
      <c r="F106" s="1">
        <f t="shared" si="25"/>
        <v>-0.98473192783466179</v>
      </c>
      <c r="G106" s="1">
        <f t="shared" si="26"/>
        <v>7.1393064768012984</v>
      </c>
      <c r="H106">
        <f t="shared" si="27"/>
        <v>1.8362656456754078</v>
      </c>
      <c r="I106">
        <f t="shared" si="28"/>
        <v>5.7246683352128787E-24</v>
      </c>
      <c r="J106">
        <f t="shared" si="29"/>
        <v>72004899337.38588</v>
      </c>
      <c r="K106">
        <f t="shared" si="30"/>
        <v>1.3887943864964021E-11</v>
      </c>
      <c r="L106">
        <f t="shared" si="31"/>
        <v>72004899337.38588</v>
      </c>
      <c r="M106" s="1">
        <f t="shared" si="32"/>
        <v>903.29246305425124</v>
      </c>
    </row>
    <row r="107" spans="1:13" x14ac:dyDescent="0.2">
      <c r="A107" s="1">
        <v>50</v>
      </c>
      <c r="B107" s="1">
        <v>67</v>
      </c>
      <c r="C107" s="1">
        <f t="shared" si="22"/>
        <v>-17</v>
      </c>
      <c r="D107" s="1">
        <f t="shared" si="23"/>
        <v>117</v>
      </c>
      <c r="E107" s="1">
        <f t="shared" si="24"/>
        <v>16.370705543744901</v>
      </c>
      <c r="F107" s="1">
        <f t="shared" si="25"/>
        <v>-1.0384402770285943</v>
      </c>
      <c r="G107" s="1">
        <f t="shared" si="26"/>
        <v>7.1469124948438552</v>
      </c>
      <c r="H107">
        <f t="shared" si="27"/>
        <v>1.8580522593634905</v>
      </c>
      <c r="I107">
        <f t="shared" si="28"/>
        <v>5.1298605978637652E-24</v>
      </c>
      <c r="J107">
        <f t="shared" si="29"/>
        <v>72004899337.38588</v>
      </c>
      <c r="K107">
        <f t="shared" si="30"/>
        <v>1.3887943864964021E-11</v>
      </c>
      <c r="L107">
        <f t="shared" si="31"/>
        <v>72004899337.38588</v>
      </c>
      <c r="M107" s="1">
        <f t="shared" si="32"/>
        <v>915.72772138043263</v>
      </c>
    </row>
    <row r="108" spans="1:13" x14ac:dyDescent="0.2">
      <c r="A108" s="1">
        <v>50</v>
      </c>
      <c r="B108" s="1">
        <v>68</v>
      </c>
      <c r="C108" s="1">
        <f t="shared" si="22"/>
        <v>-18</v>
      </c>
      <c r="D108" s="1">
        <f t="shared" si="23"/>
        <v>118</v>
      </c>
      <c r="E108" s="1">
        <f t="shared" si="24"/>
        <v>16.492422502470642</v>
      </c>
      <c r="F108" s="1">
        <f t="shared" si="25"/>
        <v>-1.0914103126634984</v>
      </c>
      <c r="G108" s="1">
        <f t="shared" si="26"/>
        <v>7.1548009385718228</v>
      </c>
      <c r="H108">
        <f t="shared" si="27"/>
        <v>1.8772874052718302</v>
      </c>
      <c r="I108">
        <f t="shared" si="28"/>
        <v>4.5776129166532566E-24</v>
      </c>
      <c r="J108">
        <f t="shared" si="29"/>
        <v>72004899337.38588</v>
      </c>
      <c r="K108">
        <f t="shared" si="30"/>
        <v>1.3887943864964021E-11</v>
      </c>
      <c r="L108">
        <f t="shared" si="31"/>
        <v>72004899337.38588</v>
      </c>
      <c r="M108" s="1">
        <f t="shared" si="32"/>
        <v>926.77691513756338</v>
      </c>
    </row>
    <row r="109" spans="1:13" x14ac:dyDescent="0.2">
      <c r="A109" s="1">
        <v>50</v>
      </c>
      <c r="B109" s="1">
        <v>69</v>
      </c>
      <c r="C109" s="1">
        <f t="shared" si="22"/>
        <v>-19</v>
      </c>
      <c r="D109" s="1">
        <f t="shared" si="23"/>
        <v>119</v>
      </c>
      <c r="E109" s="1">
        <f t="shared" si="24"/>
        <v>16.61324772583615</v>
      </c>
      <c r="F109" s="1">
        <f t="shared" si="25"/>
        <v>-1.1436656043148075</v>
      </c>
      <c r="G109" s="1">
        <f t="shared" si="26"/>
        <v>7.1629582586032674</v>
      </c>
      <c r="H109">
        <f t="shared" si="27"/>
        <v>1.8942053179986467</v>
      </c>
      <c r="I109">
        <f t="shared" si="28"/>
        <v>4.0684613165875042E-24</v>
      </c>
      <c r="J109">
        <f t="shared" si="29"/>
        <v>72004899337.38588</v>
      </c>
      <c r="K109">
        <f t="shared" si="30"/>
        <v>1.3887943864964021E-11</v>
      </c>
      <c r="L109">
        <f t="shared" si="31"/>
        <v>72004899337.38588</v>
      </c>
      <c r="M109" s="1">
        <f t="shared" si="32"/>
        <v>936.5557720588464</v>
      </c>
    </row>
    <row r="110" spans="1:13" x14ac:dyDescent="0.2">
      <c r="A110" s="1">
        <v>50</v>
      </c>
      <c r="B110" s="1">
        <v>70</v>
      </c>
      <c r="C110" s="1">
        <f t="shared" si="22"/>
        <v>-20</v>
      </c>
      <c r="D110" s="1">
        <f t="shared" si="23"/>
        <v>120</v>
      </c>
      <c r="E110" s="1">
        <f t="shared" si="24"/>
        <v>16.733200530681511</v>
      </c>
      <c r="F110" s="1">
        <f t="shared" si="25"/>
        <v>-1.1952286093343936</v>
      </c>
      <c r="G110" s="1">
        <f t="shared" si="26"/>
        <v>7.1713716560063618</v>
      </c>
      <c r="H110">
        <f t="shared" si="27"/>
        <v>1.9090310520246423</v>
      </c>
      <c r="I110">
        <f t="shared" si="28"/>
        <v>3.6020833685826307E-24</v>
      </c>
      <c r="J110">
        <f t="shared" si="29"/>
        <v>72004899337.38588</v>
      </c>
      <c r="K110">
        <f t="shared" si="30"/>
        <v>1.3887943864964021E-11</v>
      </c>
      <c r="L110">
        <f t="shared" si="31"/>
        <v>72004899337.38588</v>
      </c>
      <c r="M110" s="1">
        <f t="shared" si="32"/>
        <v>945.17765523456023</v>
      </c>
    </row>
    <row r="111" spans="1:13" x14ac:dyDescent="0.2">
      <c r="A111" s="1">
        <v>50</v>
      </c>
      <c r="B111" s="1">
        <v>71</v>
      </c>
      <c r="C111" s="1">
        <f t="shared" si="22"/>
        <v>-21</v>
      </c>
      <c r="D111" s="1">
        <f t="shared" si="23"/>
        <v>121</v>
      </c>
      <c r="E111" s="1">
        <f t="shared" si="24"/>
        <v>16.852299546352718</v>
      </c>
      <c r="F111" s="1">
        <f t="shared" si="25"/>
        <v>-1.246120741103546</v>
      </c>
      <c r="G111" s="1">
        <f t="shared" si="26"/>
        <v>7.1800290320728122</v>
      </c>
      <c r="H111">
        <f t="shared" si="27"/>
        <v>1.9219781426519489</v>
      </c>
      <c r="I111">
        <f t="shared" si="28"/>
        <v>3.1774621173460475E-24</v>
      </c>
      <c r="J111">
        <f t="shared" si="29"/>
        <v>72004899337.38588</v>
      </c>
      <c r="K111">
        <f t="shared" si="30"/>
        <v>1.3887943864964021E-11</v>
      </c>
      <c r="L111">
        <f t="shared" si="31"/>
        <v>72004899337.38588</v>
      </c>
      <c r="M111" s="1">
        <f t="shared" si="32"/>
        <v>952.75196862263442</v>
      </c>
    </row>
    <row r="112" spans="1:13" x14ac:dyDescent="0.2">
      <c r="A112" s="1">
        <v>50</v>
      </c>
      <c r="B112" s="1">
        <v>72</v>
      </c>
      <c r="C112" s="1">
        <f t="shared" si="22"/>
        <v>-22</v>
      </c>
      <c r="D112" s="1">
        <f t="shared" si="23"/>
        <v>122</v>
      </c>
      <c r="E112" s="1">
        <f t="shared" si="24"/>
        <v>16.970562748477139</v>
      </c>
      <c r="F112" s="1">
        <f t="shared" si="25"/>
        <v>-1.2963624321753373</v>
      </c>
      <c r="G112" s="1">
        <f t="shared" si="26"/>
        <v>7.1889189420632338</v>
      </c>
      <c r="H112">
        <f t="shared" si="27"/>
        <v>1.9332469848303655</v>
      </c>
      <c r="I112">
        <f t="shared" si="28"/>
        <v>2.7930373434427241E-24</v>
      </c>
      <c r="J112">
        <f t="shared" si="29"/>
        <v>72004899337.38588</v>
      </c>
      <c r="K112">
        <f t="shared" si="30"/>
        <v>1.3887943864964021E-11</v>
      </c>
      <c r="L112">
        <f t="shared" si="31"/>
        <v>72004899337.38588</v>
      </c>
      <c r="M112" s="1">
        <f t="shared" si="32"/>
        <v>959.38295433713392</v>
      </c>
    </row>
    <row r="113" spans="1:13" x14ac:dyDescent="0.2">
      <c r="A113" s="1">
        <v>50</v>
      </c>
      <c r="B113" s="1">
        <v>73</v>
      </c>
      <c r="C113" s="1">
        <f t="shared" si="22"/>
        <v>-23</v>
      </c>
      <c r="D113" s="1">
        <f t="shared" si="23"/>
        <v>123</v>
      </c>
      <c r="E113" s="1">
        <f t="shared" si="24"/>
        <v>17.088007490635061</v>
      </c>
      <c r="F113" s="1">
        <f t="shared" si="25"/>
        <v>-1.3459731927555016</v>
      </c>
      <c r="G113" s="1">
        <f t="shared" si="26"/>
        <v>7.1980305525620301</v>
      </c>
      <c r="H113">
        <f t="shared" si="27"/>
        <v>1.9430238246659384</v>
      </c>
      <c r="I113">
        <f t="shared" si="28"/>
        <v>2.4468417240187289E-24</v>
      </c>
      <c r="J113">
        <f t="shared" si="29"/>
        <v>72004899337.38588</v>
      </c>
      <c r="K113">
        <f t="shared" si="30"/>
        <v>1.3887943864964021E-11</v>
      </c>
      <c r="L113">
        <f t="shared" si="31"/>
        <v>72004899337.38588</v>
      </c>
      <c r="M113" s="1">
        <f t="shared" si="32"/>
        <v>965.16883542592052</v>
      </c>
    </row>
    <row r="114" spans="1:13" x14ac:dyDescent="0.2">
      <c r="A114" s="1">
        <v>50</v>
      </c>
      <c r="B114" s="1">
        <v>74</v>
      </c>
      <c r="C114" s="1">
        <f t="shared" si="22"/>
        <v>-24</v>
      </c>
      <c r="D114" s="1">
        <f t="shared" si="23"/>
        <v>124</v>
      </c>
      <c r="E114" s="1">
        <f t="shared" si="24"/>
        <v>17.204650534085253</v>
      </c>
      <c r="F114" s="1">
        <f t="shared" si="25"/>
        <v>-1.3949716649258315</v>
      </c>
      <c r="G114" s="1">
        <f t="shared" si="26"/>
        <v>7.2073536021167959</v>
      </c>
      <c r="H114">
        <f t="shared" si="27"/>
        <v>1.9514802617197493</v>
      </c>
      <c r="I114">
        <f t="shared" si="28"/>
        <v>2.1366206229055593E-24</v>
      </c>
      <c r="J114">
        <f t="shared" si="29"/>
        <v>72004899337.38588</v>
      </c>
      <c r="K114">
        <f t="shared" si="30"/>
        <v>1.3887943864964021E-11</v>
      </c>
      <c r="L114">
        <f t="shared" si="31"/>
        <v>72004899337.38588</v>
      </c>
      <c r="M114" s="1">
        <f t="shared" si="32"/>
        <v>970.20125648183887</v>
      </c>
    </row>
    <row r="115" spans="1:13" x14ac:dyDescent="0.2">
      <c r="A115" s="1">
        <v>50</v>
      </c>
      <c r="B115" s="1">
        <v>75</v>
      </c>
      <c r="C115" s="1">
        <f t="shared" si="22"/>
        <v>-25</v>
      </c>
      <c r="D115" s="1">
        <f t="shared" si="23"/>
        <v>125</v>
      </c>
      <c r="E115" s="1">
        <f t="shared" si="24"/>
        <v>17.320508075688775</v>
      </c>
      <c r="F115" s="1">
        <f t="shared" si="25"/>
        <v>-1.4433756729740643</v>
      </c>
      <c r="G115" s="1">
        <f t="shared" si="26"/>
        <v>7.216878364870321</v>
      </c>
      <c r="H115">
        <f t="shared" si="27"/>
        <v>1.9587731666628363</v>
      </c>
      <c r="I115">
        <f t="shared" si="28"/>
        <v>1.859935171859885E-24</v>
      </c>
      <c r="J115">
        <f t="shared" si="29"/>
        <v>72004899337.38588</v>
      </c>
      <c r="K115">
        <f t="shared" si="30"/>
        <v>1.3887943864964021E-11</v>
      </c>
      <c r="L115">
        <f t="shared" si="31"/>
        <v>72004899337.38588</v>
      </c>
      <c r="M115" s="1">
        <f t="shared" si="32"/>
        <v>974.56497524724045</v>
      </c>
    </row>
    <row r="116" spans="1:13" x14ac:dyDescent="0.2">
      <c r="A116" s="1">
        <v>50</v>
      </c>
      <c r="B116" s="1">
        <v>76</v>
      </c>
      <c r="C116" s="1">
        <f t="shared" si="22"/>
        <v>-26</v>
      </c>
      <c r="D116" s="1">
        <f t="shared" si="23"/>
        <v>126</v>
      </c>
      <c r="E116" s="1">
        <f t="shared" si="24"/>
        <v>17.435595774162696</v>
      </c>
      <c r="F116" s="1">
        <f t="shared" si="25"/>
        <v>-1.4912022701586514</v>
      </c>
      <c r="G116" s="1">
        <f t="shared" si="26"/>
        <v>7.2265956169226948</v>
      </c>
      <c r="H116">
        <f t="shared" si="27"/>
        <v>1.9650449273563695</v>
      </c>
      <c r="I116">
        <f t="shared" si="28"/>
        <v>1.6142490169327298E-24</v>
      </c>
      <c r="J116">
        <f t="shared" si="29"/>
        <v>72004899337.38588</v>
      </c>
      <c r="K116">
        <f t="shared" si="30"/>
        <v>1.3887943864964021E-11</v>
      </c>
      <c r="L116">
        <f t="shared" si="31"/>
        <v>72004899337.38588</v>
      </c>
      <c r="M116" s="1">
        <f t="shared" si="32"/>
        <v>978.33776077688105</v>
      </c>
    </row>
    <row r="117" spans="1:13" x14ac:dyDescent="0.2">
      <c r="A117" s="1">
        <v>50</v>
      </c>
      <c r="B117" s="1">
        <v>77</v>
      </c>
      <c r="C117" s="1">
        <f t="shared" si="22"/>
        <v>-27</v>
      </c>
      <c r="D117" s="1">
        <f t="shared" si="23"/>
        <v>127</v>
      </c>
      <c r="E117" s="1">
        <f t="shared" si="24"/>
        <v>17.549928774784245</v>
      </c>
      <c r="F117" s="1">
        <f t="shared" si="25"/>
        <v>-1.5384677822051123</v>
      </c>
      <c r="G117" s="1">
        <f t="shared" si="26"/>
        <v>7.2364966051870097</v>
      </c>
      <c r="H117">
        <f t="shared" si="27"/>
        <v>1.9704239460776047</v>
      </c>
      <c r="I117">
        <f t="shared" si="28"/>
        <v>1.3969996211378751E-24</v>
      </c>
      <c r="J117">
        <f t="shared" si="29"/>
        <v>72004899337.38588</v>
      </c>
      <c r="K117">
        <f t="shared" si="30"/>
        <v>1.3887943864964021E-11</v>
      </c>
      <c r="L117">
        <f t="shared" si="31"/>
        <v>72004899337.38588</v>
      </c>
      <c r="M117" s="1">
        <f t="shared" si="32"/>
        <v>981.5904572092287</v>
      </c>
    </row>
    <row r="118" spans="1:13" x14ac:dyDescent="0.2">
      <c r="A118" s="1">
        <v>50</v>
      </c>
      <c r="B118" s="1">
        <v>78</v>
      </c>
      <c r="C118" s="1">
        <f t="shared" si="22"/>
        <v>-28</v>
      </c>
      <c r="D118" s="1">
        <f t="shared" si="23"/>
        <v>128</v>
      </c>
      <c r="E118" s="1">
        <f t="shared" si="24"/>
        <v>17.663521732655695</v>
      </c>
      <c r="F118" s="1">
        <f t="shared" si="25"/>
        <v>-1.5851878478024339</v>
      </c>
      <c r="G118" s="1">
        <f t="shared" si="26"/>
        <v>7.246573018525412</v>
      </c>
      <c r="H118">
        <f t="shared" si="27"/>
        <v>1.9750253207069457</v>
      </c>
      <c r="I118">
        <f t="shared" si="28"/>
        <v>1.2056553641217105E-24</v>
      </c>
      <c r="J118">
        <f t="shared" si="29"/>
        <v>72004899337.38588</v>
      </c>
      <c r="K118">
        <f t="shared" si="30"/>
        <v>1.3887943864964021E-11</v>
      </c>
      <c r="L118">
        <f t="shared" si="31"/>
        <v>72004899337.38588</v>
      </c>
      <c r="M118" s="1">
        <f t="shared" si="32"/>
        <v>984.38717633750673</v>
      </c>
    </row>
    <row r="119" spans="1:13" x14ac:dyDescent="0.2">
      <c r="A119" s="1">
        <v>50</v>
      </c>
      <c r="B119" s="1">
        <v>79</v>
      </c>
      <c r="C119" s="1">
        <f t="shared" si="22"/>
        <v>-29</v>
      </c>
      <c r="D119" s="1">
        <f t="shared" si="23"/>
        <v>129</v>
      </c>
      <c r="E119" s="1">
        <f t="shared" si="24"/>
        <v>17.776388834631177</v>
      </c>
      <c r="F119" s="1">
        <f t="shared" si="25"/>
        <v>-1.6313774563427348</v>
      </c>
      <c r="G119" s="1">
        <f t="shared" si="26"/>
        <v>7.2568169609728539</v>
      </c>
      <c r="H119">
        <f t="shared" si="27"/>
        <v>1.9789516526982784</v>
      </c>
      <c r="I119">
        <f t="shared" si="28"/>
        <v>1.0377598898974014E-24</v>
      </c>
      <c r="J119">
        <f t="shared" si="29"/>
        <v>72004899337.38588</v>
      </c>
      <c r="K119">
        <f t="shared" si="30"/>
        <v>1.3887943864964021E-11</v>
      </c>
      <c r="L119">
        <f t="shared" si="31"/>
        <v>72004899337.38588</v>
      </c>
      <c r="M119" s="1">
        <f t="shared" si="32"/>
        <v>986.78558662989076</v>
      </c>
    </row>
    <row r="120" spans="1:13" x14ac:dyDescent="0.2">
      <c r="A120" s="1">
        <v>50</v>
      </c>
      <c r="B120" s="1">
        <v>80</v>
      </c>
      <c r="C120" s="1">
        <f t="shared" si="22"/>
        <v>-30</v>
      </c>
      <c r="D120" s="1">
        <f t="shared" si="23"/>
        <v>130</v>
      </c>
      <c r="E120" s="1">
        <f t="shared" si="24"/>
        <v>17.888543819998318</v>
      </c>
      <c r="F120" s="1">
        <f t="shared" si="25"/>
        <v>-1.6770509831248421</v>
      </c>
      <c r="G120" s="1">
        <f t="shared" si="26"/>
        <v>7.267220926874316</v>
      </c>
      <c r="H120">
        <f t="shared" si="27"/>
        <v>1.9822939341926333</v>
      </c>
      <c r="I120">
        <f t="shared" si="28"/>
        <v>8.9096525246340808E-25</v>
      </c>
      <c r="J120">
        <f t="shared" si="29"/>
        <v>72004899337.38588</v>
      </c>
      <c r="K120">
        <f t="shared" si="30"/>
        <v>1.3887943864964021E-11</v>
      </c>
      <c r="L120">
        <f t="shared" si="31"/>
        <v>72004899337.38588</v>
      </c>
      <c r="M120" s="1">
        <f t="shared" si="32"/>
        <v>988.83727086120371</v>
      </c>
    </row>
    <row r="121" spans="1:13" x14ac:dyDescent="0.2">
      <c r="A121" s="1">
        <v>50</v>
      </c>
      <c r="B121" s="1">
        <v>81</v>
      </c>
      <c r="C121" s="1">
        <f t="shared" si="22"/>
        <v>-31</v>
      </c>
      <c r="D121" s="1">
        <f t="shared" si="23"/>
        <v>131</v>
      </c>
      <c r="E121" s="1">
        <f t="shared" si="24"/>
        <v>18</v>
      </c>
      <c r="F121" s="1">
        <f t="shared" si="25"/>
        <v>-1.7222222222222223</v>
      </c>
      <c r="G121" s="1">
        <f t="shared" si="26"/>
        <v>7.2777777777777777</v>
      </c>
      <c r="H121">
        <f t="shared" si="27"/>
        <v>1.9851324754492505</v>
      </c>
      <c r="I121">
        <f t="shared" si="28"/>
        <v>7.6305542169544335E-25</v>
      </c>
      <c r="J121">
        <f t="shared" si="29"/>
        <v>72004899337.38588</v>
      </c>
      <c r="K121">
        <f t="shared" si="30"/>
        <v>1.3887943864964021E-11</v>
      </c>
      <c r="L121">
        <f t="shared" si="31"/>
        <v>72004899337.38588</v>
      </c>
      <c r="M121" s="1">
        <f t="shared" si="32"/>
        <v>990.58812889288401</v>
      </c>
    </row>
    <row r="122" spans="1:13" x14ac:dyDescent="0.2">
      <c r="A122" s="1">
        <v>50</v>
      </c>
      <c r="B122" s="1">
        <v>82</v>
      </c>
      <c r="C122" s="1">
        <f t="shared" si="22"/>
        <v>-32</v>
      </c>
      <c r="D122" s="1">
        <f t="shared" si="23"/>
        <v>132</v>
      </c>
      <c r="E122" s="1">
        <f t="shared" si="24"/>
        <v>18.110770276274835</v>
      </c>
      <c r="F122" s="1">
        <f t="shared" si="25"/>
        <v>-1.7669044171975445</v>
      </c>
      <c r="G122" s="1">
        <f t="shared" si="26"/>
        <v>7.2884807209398712</v>
      </c>
      <c r="H122">
        <f t="shared" si="27"/>
        <v>1.9875378417054597</v>
      </c>
      <c r="I122">
        <f t="shared" si="28"/>
        <v>6.5196166078904598E-25</v>
      </c>
      <c r="J122">
        <f t="shared" si="29"/>
        <v>72004899337.38588</v>
      </c>
      <c r="K122">
        <f t="shared" si="30"/>
        <v>1.3887943864964021E-11</v>
      </c>
      <c r="L122">
        <f t="shared" si="31"/>
        <v>72004899337.38588</v>
      </c>
      <c r="M122" s="1">
        <f t="shared" si="32"/>
        <v>992.07880623917004</v>
      </c>
    </row>
    <row r="123" spans="1:13" x14ac:dyDescent="0.2">
      <c r="A123" s="1">
        <v>50</v>
      </c>
      <c r="B123" s="1">
        <v>83</v>
      </c>
      <c r="C123" s="1">
        <f t="shared" si="22"/>
        <v>-33</v>
      </c>
      <c r="D123" s="1">
        <f t="shared" si="23"/>
        <v>133</v>
      </c>
      <c r="E123" s="1">
        <f t="shared" si="24"/>
        <v>18.220867158288598</v>
      </c>
      <c r="F123" s="1">
        <f t="shared" si="25"/>
        <v>-1.8111102898298908</v>
      </c>
      <c r="G123" s="1">
        <f t="shared" si="26"/>
        <v>7.2993232893144082</v>
      </c>
      <c r="H123">
        <f t="shared" si="27"/>
        <v>1.9895717755646629</v>
      </c>
      <c r="I123">
        <f t="shared" si="28"/>
        <v>5.5577119098177634E-25</v>
      </c>
      <c r="J123">
        <f t="shared" si="29"/>
        <v>72004899337.38588</v>
      </c>
      <c r="K123">
        <f t="shared" si="30"/>
        <v>1.3887943864964021E-11</v>
      </c>
      <c r="L123">
        <f t="shared" si="31"/>
        <v>72004899337.38588</v>
      </c>
      <c r="M123" s="1">
        <f t="shared" si="32"/>
        <v>993.34513279907515</v>
      </c>
    </row>
    <row r="124" spans="1:13" x14ac:dyDescent="0.2">
      <c r="A124" s="1">
        <v>50</v>
      </c>
      <c r="B124" s="1">
        <v>84</v>
      </c>
      <c r="C124" s="1">
        <f t="shared" si="22"/>
        <v>-34</v>
      </c>
      <c r="D124" s="1">
        <f t="shared" si="23"/>
        <v>134</v>
      </c>
      <c r="E124" s="1">
        <f t="shared" si="24"/>
        <v>18.330302779823359</v>
      </c>
      <c r="F124" s="1">
        <f t="shared" si="25"/>
        <v>-1.8548520670059354</v>
      </c>
      <c r="G124" s="1">
        <f t="shared" si="26"/>
        <v>7.3102993229057454</v>
      </c>
      <c r="H124">
        <f t="shared" si="27"/>
        <v>1.9912880870376204</v>
      </c>
      <c r="I124">
        <f t="shared" si="28"/>
        <v>4.7273043524458105E-25</v>
      </c>
      <c r="J124">
        <f t="shared" si="29"/>
        <v>72004899337.38588</v>
      </c>
      <c r="K124">
        <f t="shared" si="30"/>
        <v>1.3887943864964021E-11</v>
      </c>
      <c r="L124">
        <f t="shared" si="31"/>
        <v>72004899337.38588</v>
      </c>
      <c r="M124" s="1">
        <f t="shared" si="32"/>
        <v>994.41855946823841</v>
      </c>
    </row>
    <row r="125" spans="1:13" x14ac:dyDescent="0.2">
      <c r="A125" s="1">
        <v>50</v>
      </c>
      <c r="B125" s="1">
        <v>85</v>
      </c>
      <c r="C125" s="1">
        <f t="shared" si="22"/>
        <v>-35</v>
      </c>
      <c r="D125" s="1">
        <f t="shared" si="23"/>
        <v>135</v>
      </c>
      <c r="E125" s="1">
        <f t="shared" si="24"/>
        <v>18.439088914585774</v>
      </c>
      <c r="F125" s="1">
        <f t="shared" si="25"/>
        <v>-1.8981415059132416</v>
      </c>
      <c r="G125" s="1">
        <f t="shared" si="26"/>
        <v>7.3214029513796461</v>
      </c>
      <c r="H125">
        <f t="shared" si="27"/>
        <v>1.9927334984572336</v>
      </c>
      <c r="I125">
        <f t="shared" si="28"/>
        <v>4.0124399288211864E-25</v>
      </c>
      <c r="J125">
        <f t="shared" si="29"/>
        <v>72004899337.38588</v>
      </c>
      <c r="K125">
        <f t="shared" si="30"/>
        <v>1.3887943864964021E-11</v>
      </c>
      <c r="L125">
        <f t="shared" si="31"/>
        <v>72004899337.38588</v>
      </c>
      <c r="M125" s="1">
        <f t="shared" si="32"/>
        <v>995.32658325451268</v>
      </c>
    </row>
    <row r="126" spans="1:13" x14ac:dyDescent="0.2">
      <c r="A126" s="1">
        <v>50</v>
      </c>
      <c r="B126" s="1">
        <v>86</v>
      </c>
      <c r="C126" s="1">
        <f t="shared" si="22"/>
        <v>-36</v>
      </c>
      <c r="D126" s="1">
        <f t="shared" si="23"/>
        <v>136</v>
      </c>
      <c r="E126" s="1">
        <f t="shared" si="24"/>
        <v>18.547236990991408</v>
      </c>
      <c r="F126" s="1">
        <f t="shared" si="25"/>
        <v>-1.9409899176618914</v>
      </c>
      <c r="G126" s="1">
        <f t="shared" si="26"/>
        <v>7.3326285778338125</v>
      </c>
      <c r="H126">
        <f t="shared" si="27"/>
        <v>1.9939484357116128</v>
      </c>
      <c r="I126">
        <f t="shared" si="28"/>
        <v>3.3987035143440466E-25</v>
      </c>
      <c r="J126">
        <f t="shared" si="29"/>
        <v>72004899337.38588</v>
      </c>
      <c r="K126">
        <f t="shared" si="30"/>
        <v>1.3887943864964021E-11</v>
      </c>
      <c r="L126">
        <f t="shared" si="31"/>
        <v>72004899337.38588</v>
      </c>
      <c r="M126" s="1">
        <f t="shared" si="32"/>
        <v>996.09315401076401</v>
      </c>
    </row>
    <row r="127" spans="1:13" x14ac:dyDescent="0.2">
      <c r="A127" s="1">
        <v>50</v>
      </c>
      <c r="B127" s="1">
        <v>87</v>
      </c>
      <c r="C127" s="1">
        <f t="shared" si="22"/>
        <v>-37</v>
      </c>
      <c r="D127" s="1">
        <f t="shared" si="23"/>
        <v>137</v>
      </c>
      <c r="E127" s="1">
        <f t="shared" si="24"/>
        <v>18.654758106177631</v>
      </c>
      <c r="F127" s="1">
        <f t="shared" si="25"/>
        <v>-1.9834081894499203</v>
      </c>
      <c r="G127" s="1">
        <f t="shared" si="26"/>
        <v>7.3439708636388943</v>
      </c>
      <c r="H127">
        <f t="shared" si="27"/>
        <v>1.9949677606732388</v>
      </c>
      <c r="I127">
        <f t="shared" si="28"/>
        <v>2.873151983102269E-25</v>
      </c>
      <c r="J127">
        <f t="shared" si="29"/>
        <v>72004899337.38588</v>
      </c>
      <c r="K127">
        <f t="shared" si="30"/>
        <v>1.3887943864964021E-11</v>
      </c>
      <c r="L127">
        <f t="shared" si="31"/>
        <v>72004899337.38588</v>
      </c>
      <c r="M127" s="1">
        <f t="shared" si="32"/>
        <v>996.7390579880564</v>
      </c>
    </row>
    <row r="128" spans="1:13" x14ac:dyDescent="0.2">
      <c r="A128" s="1">
        <v>50</v>
      </c>
      <c r="B128" s="1">
        <v>88</v>
      </c>
      <c r="C128" s="1">
        <f t="shared" si="22"/>
        <v>-38</v>
      </c>
      <c r="D128" s="1">
        <f t="shared" si="23"/>
        <v>138</v>
      </c>
      <c r="E128" s="1">
        <f t="shared" si="24"/>
        <v>18.761663039293719</v>
      </c>
      <c r="F128" s="1">
        <f t="shared" si="25"/>
        <v>-2.025406805378299</v>
      </c>
      <c r="G128" s="1">
        <f t="shared" si="26"/>
        <v>7.35542471426856</v>
      </c>
      <c r="H128">
        <f t="shared" si="27"/>
        <v>1.9958214424318335</v>
      </c>
      <c r="I128">
        <f t="shared" si="28"/>
        <v>2.4242305745001744E-25</v>
      </c>
      <c r="J128">
        <f t="shared" si="29"/>
        <v>72004899337.38588</v>
      </c>
      <c r="K128">
        <f t="shared" si="30"/>
        <v>1.3887943864964021E-11</v>
      </c>
      <c r="L128">
        <f t="shared" si="31"/>
        <v>72004899337.38588</v>
      </c>
      <c r="M128" s="1">
        <f t="shared" si="32"/>
        <v>997.28227513280774</v>
      </c>
    </row>
    <row r="129" spans="1:13" x14ac:dyDescent="0.2">
      <c r="A129" s="1">
        <v>50</v>
      </c>
      <c r="B129" s="1">
        <v>89</v>
      </c>
      <c r="C129" s="1">
        <f t="shared" si="22"/>
        <v>-39</v>
      </c>
      <c r="D129" s="1">
        <f t="shared" si="23"/>
        <v>139</v>
      </c>
      <c r="E129" s="1">
        <f t="shared" si="24"/>
        <v>18.867962264113206</v>
      </c>
      <c r="F129" s="1">
        <f t="shared" si="25"/>
        <v>-2.0669958660124021</v>
      </c>
      <c r="G129" s="1">
        <f t="shared" si="26"/>
        <v>7.3669852660442023</v>
      </c>
      <c r="H129">
        <f t="shared" si="27"/>
        <v>1.9965351670564644</v>
      </c>
      <c r="I129">
        <f t="shared" si="28"/>
        <v>2.0416784948687357E-25</v>
      </c>
      <c r="J129">
        <f t="shared" si="29"/>
        <v>72004899337.38588</v>
      </c>
      <c r="K129">
        <f t="shared" si="30"/>
        <v>1.3887943864964021E-11</v>
      </c>
      <c r="L129">
        <f t="shared" si="31"/>
        <v>72004899337.38588</v>
      </c>
      <c r="M129" s="1">
        <f t="shared" si="32"/>
        <v>997.73830843923497</v>
      </c>
    </row>
    <row r="130" spans="1:13" x14ac:dyDescent="0.2">
      <c r="A130" s="1">
        <v>50</v>
      </c>
      <c r="B130" s="1">
        <v>90</v>
      </c>
      <c r="C130" s="1">
        <f t="shared" si="22"/>
        <v>-40</v>
      </c>
      <c r="D130" s="1">
        <f t="shared" si="23"/>
        <v>140</v>
      </c>
      <c r="E130" s="1">
        <f t="shared" si="24"/>
        <v>18.973665961010276</v>
      </c>
      <c r="F130" s="1">
        <f t="shared" si="25"/>
        <v>-2.1081851067789197</v>
      </c>
      <c r="G130" s="1">
        <f t="shared" si="26"/>
        <v>7.3786478737262184</v>
      </c>
      <c r="H130">
        <f t="shared" si="27"/>
        <v>1.9971308872079234</v>
      </c>
      <c r="I130">
        <f t="shared" si="28"/>
        <v>1.7164285941071013E-25</v>
      </c>
      <c r="J130">
        <f t="shared" si="29"/>
        <v>72004899337.38588</v>
      </c>
      <c r="K130">
        <f t="shared" si="30"/>
        <v>1.3887943864964021E-11</v>
      </c>
      <c r="L130">
        <f t="shared" si="31"/>
        <v>72004899337.38588</v>
      </c>
      <c r="M130" s="1">
        <f t="shared" si="32"/>
        <v>998.12048476289715</v>
      </c>
    </row>
    <row r="131" spans="1:13" x14ac:dyDescent="0.2">
      <c r="A131" s="1">
        <v>50</v>
      </c>
      <c r="B131" s="1">
        <v>91</v>
      </c>
      <c r="C131" s="1">
        <f t="shared" si="22"/>
        <v>-41</v>
      </c>
      <c r="D131" s="1">
        <f t="shared" si="23"/>
        <v>141</v>
      </c>
      <c r="E131" s="1">
        <f t="shared" si="24"/>
        <v>19.078784028338912</v>
      </c>
      <c r="F131" s="1">
        <f t="shared" si="25"/>
        <v>-2.1489839152799326</v>
      </c>
      <c r="G131" s="1">
        <f t="shared" si="26"/>
        <v>7.390408098889524</v>
      </c>
      <c r="H131">
        <f t="shared" si="27"/>
        <v>1.9976273140800527</v>
      </c>
      <c r="I131">
        <f t="shared" si="28"/>
        <v>1.440504946083642E-25</v>
      </c>
      <c r="J131">
        <f t="shared" si="29"/>
        <v>72004899337.38588</v>
      </c>
      <c r="K131">
        <f t="shared" si="30"/>
        <v>1.3887943864964021E-11</v>
      </c>
      <c r="L131">
        <f t="shared" si="31"/>
        <v>72004899337.38588</v>
      </c>
      <c r="M131" s="1">
        <f t="shared" si="32"/>
        <v>998.44022734213058</v>
      </c>
    </row>
    <row r="132" spans="1:13" x14ac:dyDescent="0.2">
      <c r="A132" s="1">
        <v>50</v>
      </c>
      <c r="B132" s="1">
        <v>92</v>
      </c>
      <c r="C132" s="1">
        <f t="shared" si="22"/>
        <v>-42</v>
      </c>
      <c r="D132" s="1">
        <f t="shared" si="23"/>
        <v>142</v>
      </c>
      <c r="E132" s="1">
        <f t="shared" si="24"/>
        <v>19.183326093250876</v>
      </c>
      <c r="F132" s="1">
        <f t="shared" si="25"/>
        <v>-2.1894013475992851</v>
      </c>
      <c r="G132" s="1">
        <f t="shared" si="26"/>
        <v>7.4022616990261545</v>
      </c>
      <c r="H132">
        <f t="shared" si="27"/>
        <v>1.9980403549458343</v>
      </c>
      <c r="I132">
        <f t="shared" si="28"/>
        <v>1.2069212849793315E-25</v>
      </c>
      <c r="J132">
        <f t="shared" si="29"/>
        <v>72004899337.38588</v>
      </c>
      <c r="K132">
        <f t="shared" si="30"/>
        <v>1.3887943864964021E-11</v>
      </c>
      <c r="L132">
        <f t="shared" si="31"/>
        <v>72004899337.38588</v>
      </c>
      <c r="M132" s="1">
        <f t="shared" si="32"/>
        <v>998.70730089997721</v>
      </c>
    </row>
    <row r="133" spans="1:13" x14ac:dyDescent="0.2">
      <c r="A133" s="1">
        <v>50</v>
      </c>
      <c r="B133" s="1">
        <v>93</v>
      </c>
      <c r="C133" s="1">
        <f t="shared" si="22"/>
        <v>-43</v>
      </c>
      <c r="D133" s="1">
        <f t="shared" si="23"/>
        <v>143</v>
      </c>
      <c r="E133" s="1">
        <f t="shared" si="24"/>
        <v>19.28730152198591</v>
      </c>
      <c r="F133" s="1">
        <f t="shared" si="25"/>
        <v>-2.2294461436704145</v>
      </c>
      <c r="G133" s="1">
        <f t="shared" si="26"/>
        <v>7.4142046173225404</v>
      </c>
      <c r="H133">
        <f t="shared" si="27"/>
        <v>1.9983835000899415</v>
      </c>
      <c r="I133">
        <f t="shared" si="28"/>
        <v>1.0095825035812198E-25</v>
      </c>
      <c r="J133">
        <f t="shared" si="29"/>
        <v>72004899337.38588</v>
      </c>
      <c r="K133">
        <f t="shared" si="30"/>
        <v>1.3887943864964021E-11</v>
      </c>
      <c r="L133">
        <f t="shared" si="31"/>
        <v>72004899337.38588</v>
      </c>
      <c r="M133" s="1">
        <f t="shared" si="32"/>
        <v>998.93003064557672</v>
      </c>
    </row>
    <row r="134" spans="1:13" x14ac:dyDescent="0.2">
      <c r="A134" s="1">
        <v>50</v>
      </c>
      <c r="B134" s="1">
        <v>94</v>
      </c>
      <c r="C134" s="1">
        <f t="shared" si="22"/>
        <v>-44</v>
      </c>
      <c r="D134" s="1">
        <f t="shared" si="23"/>
        <v>144</v>
      </c>
      <c r="E134" s="1">
        <f t="shared" si="24"/>
        <v>19.390719429665317</v>
      </c>
      <c r="F134" s="1">
        <f t="shared" si="25"/>
        <v>-2.2691267417693455</v>
      </c>
      <c r="G134" s="1">
        <f t="shared" si="26"/>
        <v>7.4262329730633123</v>
      </c>
      <c r="H134">
        <f t="shared" si="27"/>
        <v>1.9986681631846785</v>
      </c>
      <c r="I134">
        <f t="shared" si="28"/>
        <v>8.431907953605215E-26</v>
      </c>
      <c r="J134">
        <f t="shared" si="29"/>
        <v>72004899337.38588</v>
      </c>
      <c r="K134">
        <f t="shared" si="30"/>
        <v>1.3887943864964021E-11</v>
      </c>
      <c r="L134">
        <f t="shared" si="31"/>
        <v>72004899337.38588</v>
      </c>
      <c r="M134" s="1">
        <f t="shared" si="32"/>
        <v>999.11549679342136</v>
      </c>
    </row>
    <row r="135" spans="1:13" x14ac:dyDescent="0.2">
      <c r="A135" s="1">
        <v>50</v>
      </c>
      <c r="B135" s="1">
        <v>95</v>
      </c>
      <c r="C135" s="1">
        <f t="shared" si="22"/>
        <v>-45</v>
      </c>
      <c r="D135" s="1">
        <f t="shared" si="23"/>
        <v>145</v>
      </c>
      <c r="E135" s="1">
        <f t="shared" si="24"/>
        <v>19.493588689617926</v>
      </c>
      <c r="F135" s="1">
        <f t="shared" si="25"/>
        <v>-2.3084512921915969</v>
      </c>
      <c r="G135" s="1">
        <f t="shared" si="26"/>
        <v>7.4383430526173679</v>
      </c>
      <c r="H135">
        <f t="shared" si="27"/>
        <v>1.9989039792629095</v>
      </c>
      <c r="I135">
        <f t="shared" si="28"/>
        <v>7.0315750918002445E-26</v>
      </c>
      <c r="J135">
        <f t="shared" si="29"/>
        <v>72004899337.38588</v>
      </c>
      <c r="K135">
        <f t="shared" si="30"/>
        <v>1.3887943864964021E-11</v>
      </c>
      <c r="L135">
        <f t="shared" si="31"/>
        <v>72004899337.38588</v>
      </c>
      <c r="M135" s="1">
        <f t="shared" si="32"/>
        <v>999.26970640018919</v>
      </c>
    </row>
    <row r="136" spans="1:13" x14ac:dyDescent="0.2">
      <c r="A136" s="1">
        <v>50</v>
      </c>
      <c r="B136" s="1">
        <v>96</v>
      </c>
      <c r="C136" s="1">
        <f t="shared" si="22"/>
        <v>-46</v>
      </c>
      <c r="D136" s="1">
        <f t="shared" si="23"/>
        <v>146</v>
      </c>
      <c r="E136" s="1">
        <f t="shared" si="24"/>
        <v>19.595917942265423</v>
      </c>
      <c r="F136" s="1">
        <f t="shared" si="25"/>
        <v>-2.3474276701672125</v>
      </c>
      <c r="G136" s="1">
        <f t="shared" si="26"/>
        <v>7.4505313009655003</v>
      </c>
      <c r="H136">
        <f t="shared" si="27"/>
        <v>1.9990990644036399</v>
      </c>
      <c r="I136">
        <f t="shared" si="28"/>
        <v>5.8552137158178668E-26</v>
      </c>
      <c r="J136">
        <f t="shared" si="29"/>
        <v>72004899337.38588</v>
      </c>
      <c r="K136">
        <f t="shared" si="30"/>
        <v>1.3887943864964021E-11</v>
      </c>
      <c r="L136">
        <f t="shared" si="31"/>
        <v>72004899337.38588</v>
      </c>
      <c r="M136" s="1">
        <f t="shared" si="32"/>
        <v>999.39774440720271</v>
      </c>
    </row>
    <row r="137" spans="1:13" x14ac:dyDescent="0.2">
      <c r="A137" s="1">
        <v>50</v>
      </c>
      <c r="B137" s="1">
        <v>97</v>
      </c>
      <c r="C137" s="1">
        <f t="shared" si="22"/>
        <v>-47</v>
      </c>
      <c r="D137" s="1">
        <f t="shared" si="23"/>
        <v>147</v>
      </c>
      <c r="E137" s="1">
        <f t="shared" si="24"/>
        <v>19.697715603592208</v>
      </c>
      <c r="F137" s="1">
        <f t="shared" si="25"/>
        <v>-2.3860634880640048</v>
      </c>
      <c r="G137" s="1">
        <f t="shared" si="26"/>
        <v>7.4627943137321004</v>
      </c>
      <c r="H137">
        <f t="shared" si="27"/>
        <v>1.9992602411099112</v>
      </c>
      <c r="I137">
        <f t="shared" si="28"/>
        <v>4.8687340432706371E-26</v>
      </c>
      <c r="J137">
        <f t="shared" si="29"/>
        <v>72004899337.38588</v>
      </c>
      <c r="K137">
        <f t="shared" si="30"/>
        <v>1.3887943864964021E-11</v>
      </c>
      <c r="L137">
        <f t="shared" si="31"/>
        <v>72004899337.38588</v>
      </c>
      <c r="M137" s="1">
        <f t="shared" si="32"/>
        <v>999.50390579339887</v>
      </c>
    </row>
    <row r="138" spans="1:13" x14ac:dyDescent="0.2">
      <c r="A138" s="1">
        <v>50</v>
      </c>
      <c r="B138" s="1">
        <v>98</v>
      </c>
      <c r="C138" s="1">
        <f t="shared" si="22"/>
        <v>-48</v>
      </c>
      <c r="D138" s="1">
        <f t="shared" si="23"/>
        <v>148</v>
      </c>
      <c r="E138" s="1">
        <f t="shared" si="24"/>
        <v>19.798989873223331</v>
      </c>
      <c r="F138" s="1">
        <f t="shared" si="25"/>
        <v>-2.424366106925306</v>
      </c>
      <c r="G138" s="1">
        <f t="shared" si="26"/>
        <v>7.4751288296863594</v>
      </c>
      <c r="H138">
        <f t="shared" si="27"/>
        <v>1.999393233154364</v>
      </c>
      <c r="I138">
        <f t="shared" si="28"/>
        <v>4.0428861195265683E-26</v>
      </c>
      <c r="J138">
        <f t="shared" si="29"/>
        <v>72004899337.38588</v>
      </c>
      <c r="K138">
        <f t="shared" si="30"/>
        <v>1.3887943864964021E-11</v>
      </c>
      <c r="L138">
        <f t="shared" si="31"/>
        <v>72004899337.38588</v>
      </c>
      <c r="M138" s="1">
        <f t="shared" si="32"/>
        <v>999.59181070710531</v>
      </c>
    </row>
    <row r="139" spans="1:13" x14ac:dyDescent="0.2">
      <c r="A139" s="1">
        <v>50</v>
      </c>
      <c r="B139" s="1">
        <v>99</v>
      </c>
      <c r="C139" s="1">
        <f t="shared" si="22"/>
        <v>-49</v>
      </c>
      <c r="D139" s="1">
        <f t="shared" si="23"/>
        <v>149</v>
      </c>
      <c r="E139" s="1">
        <f t="shared" si="24"/>
        <v>19.899748742132399</v>
      </c>
      <c r="F139" s="1">
        <f t="shared" si="25"/>
        <v>-2.4623426473850696</v>
      </c>
      <c r="G139" s="1">
        <f t="shared" si="26"/>
        <v>7.4875317236811298</v>
      </c>
      <c r="H139">
        <f t="shared" si="27"/>
        <v>1.9995028334191445</v>
      </c>
      <c r="I139">
        <f t="shared" si="28"/>
        <v>3.3526432399686647E-26</v>
      </c>
      <c r="J139">
        <f t="shared" si="29"/>
        <v>72004899337.38588</v>
      </c>
      <c r="K139">
        <f t="shared" si="30"/>
        <v>1.3887943864964021E-11</v>
      </c>
      <c r="L139">
        <f t="shared" si="31"/>
        <v>72004899337.38588</v>
      </c>
      <c r="M139" s="1">
        <f t="shared" si="32"/>
        <v>999.66450436986395</v>
      </c>
    </row>
    <row r="140" spans="1:13" x14ac:dyDescent="0.2">
      <c r="A140" s="1">
        <v>50</v>
      </c>
      <c r="B140" s="1">
        <v>100</v>
      </c>
      <c r="C140" s="1">
        <f t="shared" si="22"/>
        <v>-50</v>
      </c>
      <c r="D140" s="1">
        <f t="shared" si="23"/>
        <v>150</v>
      </c>
      <c r="E140" s="1">
        <f t="shared" si="24"/>
        <v>20</v>
      </c>
      <c r="F140" s="1">
        <f t="shared" si="25"/>
        <v>-2.5</v>
      </c>
      <c r="G140" s="1">
        <f t="shared" si="26"/>
        <v>7.5</v>
      </c>
      <c r="H140">
        <f t="shared" si="27"/>
        <v>1.999593047982555</v>
      </c>
      <c r="I140">
        <f t="shared" si="28"/>
        <v>2.7766493860305706E-26</v>
      </c>
      <c r="J140">
        <f t="shared" si="29"/>
        <v>72004899337.38588</v>
      </c>
      <c r="K140">
        <f t="shared" si="30"/>
        <v>1.3887943864964021E-11</v>
      </c>
      <c r="L140">
        <f t="shared" si="31"/>
        <v>72004899337.38588</v>
      </c>
      <c r="M140" s="1">
        <f t="shared" si="32"/>
        <v>999.72454344416406</v>
      </c>
    </row>
    <row r="141" spans="1:13" x14ac:dyDescent="0.2">
      <c r="A141" s="1"/>
      <c r="B141" s="1"/>
      <c r="C141" s="1"/>
      <c r="D141" s="1"/>
      <c r="E141" s="1"/>
      <c r="F141" s="1"/>
      <c r="G141" s="1"/>
      <c r="M141" s="1"/>
    </row>
    <row r="142" spans="1:13" x14ac:dyDescent="0.2">
      <c r="A142" s="1"/>
      <c r="B142" s="1"/>
      <c r="C142" s="1"/>
      <c r="D142" s="1"/>
      <c r="E142" s="1"/>
      <c r="F142" s="1"/>
      <c r="G142" s="1"/>
      <c r="M142" s="1"/>
    </row>
    <row r="143" spans="1:13" x14ac:dyDescent="0.2">
      <c r="A143" s="1"/>
      <c r="B143" s="1"/>
      <c r="C143" s="1"/>
      <c r="D143" s="1"/>
      <c r="E143" s="1"/>
      <c r="F143" s="1"/>
      <c r="G143" s="1"/>
      <c r="M143" s="1"/>
    </row>
    <row r="144" spans="1:13" x14ac:dyDescent="0.2">
      <c r="A144" s="1"/>
      <c r="B144" s="1"/>
      <c r="C144" s="1"/>
      <c r="D144" s="1"/>
      <c r="E144" s="1"/>
      <c r="F144" s="1"/>
      <c r="G144" s="1"/>
      <c r="M144" s="1"/>
    </row>
    <row r="145" spans="1:13" x14ac:dyDescent="0.2">
      <c r="A145" s="1"/>
      <c r="B145" s="1"/>
      <c r="C145" s="1"/>
      <c r="D145" s="1"/>
      <c r="E145" s="1"/>
      <c r="F145" s="1"/>
      <c r="G145" s="1"/>
      <c r="M145" s="1"/>
    </row>
    <row r="146" spans="1:13" x14ac:dyDescent="0.2">
      <c r="A146" s="1"/>
      <c r="B146" s="1"/>
      <c r="C146" s="1"/>
      <c r="D146" s="1"/>
      <c r="E146" s="1"/>
      <c r="F146" s="1"/>
      <c r="G146" s="1"/>
      <c r="M146" s="1"/>
    </row>
    <row r="147" spans="1:13" x14ac:dyDescent="0.2">
      <c r="A147" s="1"/>
      <c r="B147" s="1"/>
      <c r="C147" s="1"/>
      <c r="D147" s="1"/>
      <c r="E147" s="1"/>
      <c r="F147" s="1"/>
      <c r="G147" s="1"/>
      <c r="M147" s="1"/>
    </row>
    <row r="148" spans="1:13" x14ac:dyDescent="0.2">
      <c r="A148" s="1"/>
      <c r="B148" s="1"/>
      <c r="C148" s="1"/>
      <c r="D148" s="1"/>
      <c r="E148" s="1"/>
      <c r="F148" s="1"/>
      <c r="G148" s="1"/>
      <c r="M148" s="1"/>
    </row>
    <row r="149" spans="1:13" x14ac:dyDescent="0.2">
      <c r="A149" s="1"/>
      <c r="B149" s="1"/>
      <c r="C149" s="1"/>
      <c r="D149" s="1"/>
      <c r="E149" s="1"/>
      <c r="F149" s="1"/>
      <c r="G149" s="1"/>
      <c r="M149" s="1"/>
    </row>
  </sheetData>
  <mergeCells count="2">
    <mergeCell ref="A20:H20"/>
    <mergeCell ref="A27:H2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1DINJADR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2024-09-19T19:23:50Z</dcterms:created>
  <dcterms:modified xsi:type="dcterms:W3CDTF">2024-09-19T19:38:52Z</dcterms:modified>
</cp:coreProperties>
</file>