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e/Desktop/CE5364-F24/"/>
    </mc:Choice>
  </mc:AlternateContent>
  <xr:revisionPtr revIDLastSave="0" documentId="13_ncr:1_{7729EA7B-F503-7F49-AB21-B1E64A37A8EC}" xr6:coauthVersionLast="47" xr6:coauthVersionMax="47" xr10:uidLastSave="{00000000-0000-0000-0000-000000000000}"/>
  <bookViews>
    <workbookView xWindow="7840" yWindow="3540" windowWidth="27700" windowHeight="16940" xr2:uid="{C9123467-5840-BC4C-828A-410D5BAD08DE}"/>
  </bookViews>
  <sheets>
    <sheet name="1DINJA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 s="1"/>
  <c r="H101" i="1" s="1"/>
  <c r="J101" i="1"/>
  <c r="K101" i="1"/>
  <c r="L101" i="1"/>
  <c r="B102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B28" i="1"/>
  <c r="B29" i="1" s="1"/>
  <c r="B31" i="1"/>
  <c r="B33" i="1"/>
  <c r="E40" i="1"/>
  <c r="B41" i="1"/>
  <c r="E41" i="1" s="1"/>
  <c r="G101" i="1" l="1"/>
  <c r="I101" i="1" s="1"/>
  <c r="M101" i="1" s="1"/>
  <c r="B103" i="1"/>
  <c r="C102" i="1"/>
  <c r="F102" i="1" s="1"/>
  <c r="H102" i="1" s="1"/>
  <c r="D102" i="1"/>
  <c r="E102" i="1"/>
  <c r="B42" i="1"/>
  <c r="D41" i="1"/>
  <c r="D40" i="1"/>
  <c r="G40" i="1" s="1"/>
  <c r="I40" i="1" s="1"/>
  <c r="C40" i="1"/>
  <c r="F40" i="1" s="1"/>
  <c r="H40" i="1" s="1"/>
  <c r="G41" i="1"/>
  <c r="I41" i="1" s="1"/>
  <c r="C42" i="1"/>
  <c r="B32" i="1"/>
  <c r="C41" i="1"/>
  <c r="F41" i="1" s="1"/>
  <c r="H41" i="1" s="1"/>
  <c r="B30" i="1"/>
  <c r="C103" i="1" l="1"/>
  <c r="F103" i="1" s="1"/>
  <c r="H103" i="1" s="1"/>
  <c r="D103" i="1"/>
  <c r="B104" i="1"/>
  <c r="E103" i="1"/>
  <c r="G102" i="1"/>
  <c r="I102" i="1" s="1"/>
  <c r="M102" i="1" s="1"/>
  <c r="B43" i="1"/>
  <c r="D42" i="1"/>
  <c r="E42" i="1"/>
  <c r="F42" i="1" s="1"/>
  <c r="H42" i="1" s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J40" i="1"/>
  <c r="M40" i="1" s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L43" i="1"/>
  <c r="L47" i="1"/>
  <c r="L51" i="1"/>
  <c r="L55" i="1"/>
  <c r="L59" i="1"/>
  <c r="L63" i="1"/>
  <c r="J68" i="1"/>
  <c r="L69" i="1"/>
  <c r="K70" i="1"/>
  <c r="K78" i="1"/>
  <c r="K86" i="1"/>
  <c r="K94" i="1"/>
  <c r="L97" i="1"/>
  <c r="L99" i="1"/>
  <c r="L41" i="1"/>
  <c r="L73" i="1"/>
  <c r="J74" i="1"/>
  <c r="L80" i="1"/>
  <c r="J82" i="1"/>
  <c r="K82" i="1"/>
  <c r="L67" i="1"/>
  <c r="L68" i="1"/>
  <c r="L70" i="1"/>
  <c r="L71" i="1"/>
  <c r="J72" i="1"/>
  <c r="L78" i="1"/>
  <c r="L79" i="1"/>
  <c r="J80" i="1"/>
  <c r="L86" i="1"/>
  <c r="L87" i="1"/>
  <c r="J88" i="1"/>
  <c r="L94" i="1"/>
  <c r="L95" i="1"/>
  <c r="L88" i="1"/>
  <c r="K96" i="1"/>
  <c r="L42" i="1"/>
  <c r="L46" i="1"/>
  <c r="L50" i="1"/>
  <c r="L54" i="1"/>
  <c r="L58" i="1"/>
  <c r="L62" i="1"/>
  <c r="L66" i="1"/>
  <c r="K72" i="1"/>
  <c r="K80" i="1"/>
  <c r="K88" i="1"/>
  <c r="J96" i="1"/>
  <c r="J98" i="1"/>
  <c r="J100" i="1"/>
  <c r="L72" i="1"/>
  <c r="L81" i="1"/>
  <c r="L89" i="1"/>
  <c r="K98" i="1"/>
  <c r="K100" i="1"/>
  <c r="L100" i="1"/>
  <c r="L96" i="1"/>
  <c r="L45" i="1"/>
  <c r="L49" i="1"/>
  <c r="L53" i="1"/>
  <c r="L57" i="1"/>
  <c r="L61" i="1"/>
  <c r="L65" i="1"/>
  <c r="K74" i="1"/>
  <c r="L74" i="1"/>
  <c r="L75" i="1"/>
  <c r="J76" i="1"/>
  <c r="L82" i="1"/>
  <c r="L83" i="1"/>
  <c r="J84" i="1"/>
  <c r="L90" i="1"/>
  <c r="L91" i="1"/>
  <c r="J92" i="1"/>
  <c r="J99" i="1"/>
  <c r="J90" i="1"/>
  <c r="L40" i="1"/>
  <c r="L44" i="1"/>
  <c r="L48" i="1"/>
  <c r="L52" i="1"/>
  <c r="L56" i="1"/>
  <c r="L60" i="1"/>
  <c r="L64" i="1"/>
  <c r="K76" i="1"/>
  <c r="K84" i="1"/>
  <c r="K92" i="1"/>
  <c r="J97" i="1"/>
  <c r="J70" i="1"/>
  <c r="L76" i="1"/>
  <c r="L77" i="1"/>
  <c r="J78" i="1"/>
  <c r="L84" i="1"/>
  <c r="L85" i="1"/>
  <c r="J86" i="1"/>
  <c r="L92" i="1"/>
  <c r="L93" i="1"/>
  <c r="J94" i="1"/>
  <c r="K97" i="1"/>
  <c r="K99" i="1"/>
  <c r="K90" i="1"/>
  <c r="L98" i="1"/>
  <c r="G103" i="1" l="1"/>
  <c r="I103" i="1" s="1"/>
  <c r="M103" i="1" s="1"/>
  <c r="B105" i="1"/>
  <c r="C104" i="1"/>
  <c r="D104" i="1"/>
  <c r="E104" i="1"/>
  <c r="G42" i="1"/>
  <c r="I42" i="1" s="1"/>
  <c r="M42" i="1" s="1"/>
  <c r="E43" i="1"/>
  <c r="D43" i="1"/>
  <c r="C43" i="1"/>
  <c r="F43" i="1" s="1"/>
  <c r="H43" i="1" s="1"/>
  <c r="B44" i="1"/>
  <c r="M41" i="1"/>
  <c r="G104" i="1" l="1"/>
  <c r="I104" i="1" s="1"/>
  <c r="F104" i="1"/>
  <c r="H104" i="1" s="1"/>
  <c r="M104" i="1" s="1"/>
  <c r="C105" i="1"/>
  <c r="D105" i="1"/>
  <c r="E105" i="1"/>
  <c r="B106" i="1"/>
  <c r="G43" i="1"/>
  <c r="I43" i="1" s="1"/>
  <c r="M43" i="1" s="1"/>
  <c r="B45" i="1"/>
  <c r="E44" i="1"/>
  <c r="D44" i="1"/>
  <c r="G44" i="1" s="1"/>
  <c r="I44" i="1" s="1"/>
  <c r="C44" i="1"/>
  <c r="F44" i="1" s="1"/>
  <c r="H44" i="1" s="1"/>
  <c r="M44" i="1" s="1"/>
  <c r="B107" i="1" l="1"/>
  <c r="C106" i="1"/>
  <c r="D106" i="1"/>
  <c r="E106" i="1"/>
  <c r="G105" i="1"/>
  <c r="I105" i="1" s="1"/>
  <c r="F105" i="1"/>
  <c r="H105" i="1" s="1"/>
  <c r="M105" i="1" s="1"/>
  <c r="C45" i="1"/>
  <c r="D45" i="1"/>
  <c r="B46" i="1"/>
  <c r="E45" i="1"/>
  <c r="G106" i="1" l="1"/>
  <c r="I106" i="1" s="1"/>
  <c r="F106" i="1"/>
  <c r="H106" i="1" s="1"/>
  <c r="M106" i="1" s="1"/>
  <c r="C107" i="1"/>
  <c r="F107" i="1" s="1"/>
  <c r="H107" i="1" s="1"/>
  <c r="M107" i="1" s="1"/>
  <c r="D107" i="1"/>
  <c r="G107" i="1" s="1"/>
  <c r="I107" i="1" s="1"/>
  <c r="B108" i="1"/>
  <c r="E107" i="1"/>
  <c r="E46" i="1"/>
  <c r="C46" i="1"/>
  <c r="F46" i="1" s="1"/>
  <c r="H46" i="1" s="1"/>
  <c r="B47" i="1"/>
  <c r="D46" i="1"/>
  <c r="G46" i="1" s="1"/>
  <c r="I46" i="1" s="1"/>
  <c r="G45" i="1"/>
  <c r="I45" i="1" s="1"/>
  <c r="F45" i="1"/>
  <c r="H45" i="1" s="1"/>
  <c r="B109" i="1" l="1"/>
  <c r="C108" i="1"/>
  <c r="D108" i="1"/>
  <c r="E108" i="1"/>
  <c r="M45" i="1"/>
  <c r="M46" i="1"/>
  <c r="C47" i="1"/>
  <c r="B48" i="1"/>
  <c r="D47" i="1"/>
  <c r="E47" i="1"/>
  <c r="G108" i="1" l="1"/>
  <c r="I108" i="1" s="1"/>
  <c r="F108" i="1"/>
  <c r="H108" i="1" s="1"/>
  <c r="M108" i="1" s="1"/>
  <c r="C109" i="1"/>
  <c r="D109" i="1"/>
  <c r="B110" i="1"/>
  <c r="E109" i="1"/>
  <c r="D48" i="1"/>
  <c r="E48" i="1"/>
  <c r="C48" i="1"/>
  <c r="F48" i="1" s="1"/>
  <c r="H48" i="1" s="1"/>
  <c r="B49" i="1"/>
  <c r="G47" i="1"/>
  <c r="I47" i="1" s="1"/>
  <c r="F47" i="1"/>
  <c r="H47" i="1" s="1"/>
  <c r="G109" i="1" l="1"/>
  <c r="I109" i="1" s="1"/>
  <c r="B111" i="1"/>
  <c r="C110" i="1"/>
  <c r="D110" i="1"/>
  <c r="E110" i="1"/>
  <c r="F109" i="1"/>
  <c r="H109" i="1" s="1"/>
  <c r="M109" i="1" s="1"/>
  <c r="M47" i="1"/>
  <c r="D49" i="1"/>
  <c r="E49" i="1"/>
  <c r="C49" i="1"/>
  <c r="B50" i="1"/>
  <c r="G48" i="1"/>
  <c r="I48" i="1" s="1"/>
  <c r="M48" i="1" s="1"/>
  <c r="G110" i="1" l="1"/>
  <c r="I110" i="1" s="1"/>
  <c r="F110" i="1"/>
  <c r="H110" i="1" s="1"/>
  <c r="M110" i="1" s="1"/>
  <c r="C111" i="1"/>
  <c r="F111" i="1" s="1"/>
  <c r="H111" i="1" s="1"/>
  <c r="D111" i="1"/>
  <c r="G111" i="1" s="1"/>
  <c r="I111" i="1" s="1"/>
  <c r="E111" i="1"/>
  <c r="B112" i="1"/>
  <c r="B51" i="1"/>
  <c r="C50" i="1"/>
  <c r="D50" i="1"/>
  <c r="E50" i="1"/>
  <c r="F49" i="1"/>
  <c r="H49" i="1" s="1"/>
  <c r="G49" i="1"/>
  <c r="I49" i="1" s="1"/>
  <c r="M111" i="1" l="1"/>
  <c r="B113" i="1"/>
  <c r="C112" i="1"/>
  <c r="D112" i="1"/>
  <c r="G112" i="1" s="1"/>
  <c r="I112" i="1" s="1"/>
  <c r="E112" i="1"/>
  <c r="M49" i="1"/>
  <c r="G50" i="1"/>
  <c r="I50" i="1" s="1"/>
  <c r="F50" i="1"/>
  <c r="H50" i="1" s="1"/>
  <c r="D51" i="1"/>
  <c r="E51" i="1"/>
  <c r="C51" i="1"/>
  <c r="F51" i="1" s="1"/>
  <c r="H51" i="1" s="1"/>
  <c r="B52" i="1"/>
  <c r="F112" i="1" l="1"/>
  <c r="H112" i="1" s="1"/>
  <c r="M112" i="1" s="1"/>
  <c r="C113" i="1"/>
  <c r="D113" i="1"/>
  <c r="B114" i="1"/>
  <c r="E113" i="1"/>
  <c r="M50" i="1"/>
  <c r="C52" i="1"/>
  <c r="E52" i="1"/>
  <c r="D52" i="1"/>
  <c r="B53" i="1"/>
  <c r="G51" i="1"/>
  <c r="I51" i="1" s="1"/>
  <c r="M51" i="1" s="1"/>
  <c r="B115" i="1" l="1"/>
  <c r="C114" i="1"/>
  <c r="F114" i="1" s="1"/>
  <c r="H114" i="1" s="1"/>
  <c r="M114" i="1" s="1"/>
  <c r="D114" i="1"/>
  <c r="G114" i="1" s="1"/>
  <c r="I114" i="1" s="1"/>
  <c r="E114" i="1"/>
  <c r="F113" i="1"/>
  <c r="H113" i="1" s="1"/>
  <c r="G113" i="1"/>
  <c r="I113" i="1" s="1"/>
  <c r="G52" i="1"/>
  <c r="I52" i="1" s="1"/>
  <c r="F52" i="1"/>
  <c r="H52" i="1" s="1"/>
  <c r="M52" i="1" s="1"/>
  <c r="E53" i="1"/>
  <c r="C53" i="1"/>
  <c r="F53" i="1" s="1"/>
  <c r="H53" i="1" s="1"/>
  <c r="B54" i="1"/>
  <c r="D53" i="1"/>
  <c r="G53" i="1" s="1"/>
  <c r="I53" i="1" s="1"/>
  <c r="M113" i="1" l="1"/>
  <c r="C115" i="1"/>
  <c r="D115" i="1"/>
  <c r="G115" i="1" s="1"/>
  <c r="I115" i="1" s="1"/>
  <c r="B116" i="1"/>
  <c r="E115" i="1"/>
  <c r="C54" i="1"/>
  <c r="D54" i="1"/>
  <c r="G54" i="1" s="1"/>
  <c r="I54" i="1" s="1"/>
  <c r="E54" i="1"/>
  <c r="B55" i="1"/>
  <c r="M53" i="1"/>
  <c r="B117" i="1" l="1"/>
  <c r="C116" i="1"/>
  <c r="D116" i="1"/>
  <c r="E116" i="1"/>
  <c r="F115" i="1"/>
  <c r="H115" i="1" s="1"/>
  <c r="M115" i="1" s="1"/>
  <c r="B56" i="1"/>
  <c r="E55" i="1"/>
  <c r="D55" i="1"/>
  <c r="G55" i="1" s="1"/>
  <c r="I55" i="1" s="1"/>
  <c r="C55" i="1"/>
  <c r="F55" i="1" s="1"/>
  <c r="H55" i="1" s="1"/>
  <c r="M55" i="1" s="1"/>
  <c r="F54" i="1"/>
  <c r="H54" i="1" s="1"/>
  <c r="M54" i="1" s="1"/>
  <c r="G116" i="1" l="1"/>
  <c r="I116" i="1" s="1"/>
  <c r="F116" i="1"/>
  <c r="H116" i="1" s="1"/>
  <c r="M116" i="1" s="1"/>
  <c r="C117" i="1"/>
  <c r="D117" i="1"/>
  <c r="B118" i="1"/>
  <c r="E117" i="1"/>
  <c r="C56" i="1"/>
  <c r="E56" i="1"/>
  <c r="B57" i="1"/>
  <c r="D56" i="1"/>
  <c r="B119" i="1" l="1"/>
  <c r="C118" i="1"/>
  <c r="D118" i="1"/>
  <c r="E118" i="1"/>
  <c r="G117" i="1"/>
  <c r="I117" i="1" s="1"/>
  <c r="F117" i="1"/>
  <c r="H117" i="1" s="1"/>
  <c r="M117" i="1" s="1"/>
  <c r="G56" i="1"/>
  <c r="I56" i="1" s="1"/>
  <c r="E57" i="1"/>
  <c r="B58" i="1"/>
  <c r="C57" i="1"/>
  <c r="D57" i="1"/>
  <c r="G57" i="1" s="1"/>
  <c r="I57" i="1" s="1"/>
  <c r="F56" i="1"/>
  <c r="H56" i="1" s="1"/>
  <c r="M56" i="1" s="1"/>
  <c r="G118" i="1" l="1"/>
  <c r="I118" i="1" s="1"/>
  <c r="F118" i="1"/>
  <c r="H118" i="1" s="1"/>
  <c r="M118" i="1" s="1"/>
  <c r="C119" i="1"/>
  <c r="D119" i="1"/>
  <c r="B120" i="1"/>
  <c r="E119" i="1"/>
  <c r="F57" i="1"/>
  <c r="H57" i="1" s="1"/>
  <c r="M57" i="1" s="1"/>
  <c r="B59" i="1"/>
  <c r="C58" i="1"/>
  <c r="D58" i="1"/>
  <c r="E58" i="1"/>
  <c r="F119" i="1" l="1"/>
  <c r="H119" i="1" s="1"/>
  <c r="B121" i="1"/>
  <c r="C120" i="1"/>
  <c r="D120" i="1"/>
  <c r="E120" i="1"/>
  <c r="G119" i="1"/>
  <c r="I119" i="1" s="1"/>
  <c r="G58" i="1"/>
  <c r="I58" i="1" s="1"/>
  <c r="F58" i="1"/>
  <c r="H58" i="1" s="1"/>
  <c r="M58" i="1" s="1"/>
  <c r="C59" i="1"/>
  <c r="B60" i="1"/>
  <c r="D59" i="1"/>
  <c r="E59" i="1"/>
  <c r="F120" i="1" l="1"/>
  <c r="H120" i="1" s="1"/>
  <c r="C121" i="1"/>
  <c r="D121" i="1"/>
  <c r="B122" i="1"/>
  <c r="E121" i="1"/>
  <c r="G120" i="1"/>
  <c r="I120" i="1" s="1"/>
  <c r="M119" i="1"/>
  <c r="F59" i="1"/>
  <c r="H59" i="1" s="1"/>
  <c r="G59" i="1"/>
  <c r="I59" i="1" s="1"/>
  <c r="M59" i="1" s="1"/>
  <c r="E60" i="1"/>
  <c r="C60" i="1"/>
  <c r="D60" i="1"/>
  <c r="G60" i="1" s="1"/>
  <c r="I60" i="1" s="1"/>
  <c r="B61" i="1"/>
  <c r="B123" i="1" l="1"/>
  <c r="C122" i="1"/>
  <c r="D122" i="1"/>
  <c r="E122" i="1"/>
  <c r="F121" i="1"/>
  <c r="H121" i="1" s="1"/>
  <c r="G121" i="1"/>
  <c r="I121" i="1" s="1"/>
  <c r="M120" i="1"/>
  <c r="F60" i="1"/>
  <c r="H60" i="1" s="1"/>
  <c r="M60" i="1" s="1"/>
  <c r="D61" i="1"/>
  <c r="E61" i="1"/>
  <c r="B62" i="1"/>
  <c r="C61" i="1"/>
  <c r="F61" i="1" s="1"/>
  <c r="H61" i="1" s="1"/>
  <c r="M121" i="1" l="1"/>
  <c r="G122" i="1"/>
  <c r="I122" i="1" s="1"/>
  <c r="F122" i="1"/>
  <c r="H122" i="1" s="1"/>
  <c r="M122" i="1" s="1"/>
  <c r="C123" i="1"/>
  <c r="F123" i="1" s="1"/>
  <c r="H123" i="1" s="1"/>
  <c r="D123" i="1"/>
  <c r="B124" i="1"/>
  <c r="E123" i="1"/>
  <c r="C62" i="1"/>
  <c r="B63" i="1"/>
  <c r="D62" i="1"/>
  <c r="E62" i="1"/>
  <c r="G61" i="1"/>
  <c r="I61" i="1" s="1"/>
  <c r="M61" i="1" s="1"/>
  <c r="B125" i="1" l="1"/>
  <c r="C124" i="1"/>
  <c r="D124" i="1"/>
  <c r="G124" i="1" s="1"/>
  <c r="I124" i="1" s="1"/>
  <c r="E124" i="1"/>
  <c r="G123" i="1"/>
  <c r="I123" i="1" s="1"/>
  <c r="M123" i="1" s="1"/>
  <c r="G62" i="1"/>
  <c r="I62" i="1" s="1"/>
  <c r="E63" i="1"/>
  <c r="C63" i="1"/>
  <c r="B64" i="1"/>
  <c r="D63" i="1"/>
  <c r="F62" i="1"/>
  <c r="H62" i="1" s="1"/>
  <c r="M62" i="1" s="1"/>
  <c r="F124" i="1" l="1"/>
  <c r="H124" i="1" s="1"/>
  <c r="M124" i="1" s="1"/>
  <c r="C125" i="1"/>
  <c r="D125" i="1"/>
  <c r="B126" i="1"/>
  <c r="E125" i="1"/>
  <c r="G63" i="1"/>
  <c r="I63" i="1" s="1"/>
  <c r="B65" i="1"/>
  <c r="C64" i="1"/>
  <c r="E64" i="1"/>
  <c r="D64" i="1"/>
  <c r="G64" i="1" s="1"/>
  <c r="I64" i="1" s="1"/>
  <c r="F63" i="1"/>
  <c r="H63" i="1" s="1"/>
  <c r="M63" i="1" s="1"/>
  <c r="F125" i="1" l="1"/>
  <c r="H125" i="1" s="1"/>
  <c r="B127" i="1"/>
  <c r="C126" i="1"/>
  <c r="D126" i="1"/>
  <c r="G126" i="1" s="1"/>
  <c r="I126" i="1" s="1"/>
  <c r="E126" i="1"/>
  <c r="G125" i="1"/>
  <c r="I125" i="1" s="1"/>
  <c r="F64" i="1"/>
  <c r="H64" i="1" s="1"/>
  <c r="M64" i="1" s="1"/>
  <c r="E65" i="1"/>
  <c r="C65" i="1"/>
  <c r="B66" i="1"/>
  <c r="D65" i="1"/>
  <c r="G65" i="1" s="1"/>
  <c r="I65" i="1" s="1"/>
  <c r="C127" i="1" l="1"/>
  <c r="D127" i="1"/>
  <c r="G127" i="1" s="1"/>
  <c r="I127" i="1" s="1"/>
  <c r="B128" i="1"/>
  <c r="E127" i="1"/>
  <c r="F126" i="1"/>
  <c r="H126" i="1" s="1"/>
  <c r="M126" i="1" s="1"/>
  <c r="M125" i="1"/>
  <c r="F65" i="1"/>
  <c r="H65" i="1" s="1"/>
  <c r="M65" i="1" s="1"/>
  <c r="B67" i="1"/>
  <c r="D66" i="1"/>
  <c r="C66" i="1"/>
  <c r="E66" i="1"/>
  <c r="B129" i="1" l="1"/>
  <c r="C128" i="1"/>
  <c r="D128" i="1"/>
  <c r="E128" i="1"/>
  <c r="F127" i="1"/>
  <c r="H127" i="1" s="1"/>
  <c r="M127" i="1" s="1"/>
  <c r="G66" i="1"/>
  <c r="I66" i="1" s="1"/>
  <c r="F66" i="1"/>
  <c r="H66" i="1" s="1"/>
  <c r="M66" i="1" s="1"/>
  <c r="D67" i="1"/>
  <c r="E67" i="1"/>
  <c r="C67" i="1"/>
  <c r="F67" i="1" s="1"/>
  <c r="H67" i="1" s="1"/>
  <c r="B68" i="1"/>
  <c r="G128" i="1" l="1"/>
  <c r="I128" i="1" s="1"/>
  <c r="F128" i="1"/>
  <c r="H128" i="1" s="1"/>
  <c r="M128" i="1" s="1"/>
  <c r="C129" i="1"/>
  <c r="D129" i="1"/>
  <c r="B130" i="1"/>
  <c r="E129" i="1"/>
  <c r="B69" i="1"/>
  <c r="C68" i="1"/>
  <c r="D68" i="1"/>
  <c r="E68" i="1"/>
  <c r="G67" i="1"/>
  <c r="I67" i="1" s="1"/>
  <c r="M67" i="1" s="1"/>
  <c r="G129" i="1" l="1"/>
  <c r="I129" i="1" s="1"/>
  <c r="B131" i="1"/>
  <c r="C130" i="1"/>
  <c r="D130" i="1"/>
  <c r="E130" i="1"/>
  <c r="F129" i="1"/>
  <c r="H129" i="1" s="1"/>
  <c r="M129" i="1" s="1"/>
  <c r="G68" i="1"/>
  <c r="I68" i="1" s="1"/>
  <c r="F68" i="1"/>
  <c r="H68" i="1" s="1"/>
  <c r="M68" i="1" s="1"/>
  <c r="D69" i="1"/>
  <c r="B70" i="1"/>
  <c r="E69" i="1"/>
  <c r="C69" i="1"/>
  <c r="F69" i="1" s="1"/>
  <c r="H69" i="1" s="1"/>
  <c r="F130" i="1" l="1"/>
  <c r="H130" i="1" s="1"/>
  <c r="C131" i="1"/>
  <c r="D131" i="1"/>
  <c r="B132" i="1"/>
  <c r="E131" i="1"/>
  <c r="G130" i="1"/>
  <c r="I130" i="1" s="1"/>
  <c r="G69" i="1"/>
  <c r="I69" i="1" s="1"/>
  <c r="M69" i="1" s="1"/>
  <c r="B71" i="1"/>
  <c r="C70" i="1"/>
  <c r="E70" i="1"/>
  <c r="D70" i="1"/>
  <c r="G70" i="1" s="1"/>
  <c r="I70" i="1" s="1"/>
  <c r="B133" i="1" l="1"/>
  <c r="C132" i="1"/>
  <c r="D132" i="1"/>
  <c r="G132" i="1" s="1"/>
  <c r="I132" i="1" s="1"/>
  <c r="E132" i="1"/>
  <c r="G131" i="1"/>
  <c r="I131" i="1" s="1"/>
  <c r="F131" i="1"/>
  <c r="H131" i="1" s="1"/>
  <c r="M131" i="1" s="1"/>
  <c r="M130" i="1"/>
  <c r="F70" i="1"/>
  <c r="H70" i="1" s="1"/>
  <c r="M70" i="1" s="1"/>
  <c r="D71" i="1"/>
  <c r="E71" i="1"/>
  <c r="C71" i="1"/>
  <c r="B72" i="1"/>
  <c r="F132" i="1" l="1"/>
  <c r="H132" i="1" s="1"/>
  <c r="M132" i="1" s="1"/>
  <c r="C133" i="1"/>
  <c r="D133" i="1"/>
  <c r="B134" i="1"/>
  <c r="E133" i="1"/>
  <c r="F71" i="1"/>
  <c r="H71" i="1" s="1"/>
  <c r="D72" i="1"/>
  <c r="B73" i="1"/>
  <c r="C72" i="1"/>
  <c r="E72" i="1"/>
  <c r="G71" i="1"/>
  <c r="I71" i="1" s="1"/>
  <c r="M71" i="1" s="1"/>
  <c r="B135" i="1" l="1"/>
  <c r="C134" i="1"/>
  <c r="D134" i="1"/>
  <c r="E134" i="1"/>
  <c r="F133" i="1"/>
  <c r="H133" i="1" s="1"/>
  <c r="M133" i="1" s="1"/>
  <c r="G133" i="1"/>
  <c r="I133" i="1" s="1"/>
  <c r="F72" i="1"/>
  <c r="H72" i="1" s="1"/>
  <c r="B74" i="1"/>
  <c r="E73" i="1"/>
  <c r="C73" i="1"/>
  <c r="F73" i="1" s="1"/>
  <c r="H73" i="1" s="1"/>
  <c r="D73" i="1"/>
  <c r="G73" i="1" s="1"/>
  <c r="I73" i="1" s="1"/>
  <c r="G72" i="1"/>
  <c r="I72" i="1" s="1"/>
  <c r="G134" i="1" l="1"/>
  <c r="I134" i="1" s="1"/>
  <c r="F134" i="1"/>
  <c r="H134" i="1" s="1"/>
  <c r="M134" i="1" s="1"/>
  <c r="C135" i="1"/>
  <c r="D135" i="1"/>
  <c r="G135" i="1" s="1"/>
  <c r="I135" i="1" s="1"/>
  <c r="B136" i="1"/>
  <c r="E135" i="1"/>
  <c r="M73" i="1"/>
  <c r="E74" i="1"/>
  <c r="C74" i="1"/>
  <c r="F74" i="1" s="1"/>
  <c r="H74" i="1" s="1"/>
  <c r="D74" i="1"/>
  <c r="G74" i="1" s="1"/>
  <c r="I74" i="1" s="1"/>
  <c r="B75" i="1"/>
  <c r="M72" i="1"/>
  <c r="B137" i="1" l="1"/>
  <c r="C136" i="1"/>
  <c r="D136" i="1"/>
  <c r="G136" i="1" s="1"/>
  <c r="I136" i="1" s="1"/>
  <c r="E136" i="1"/>
  <c r="F135" i="1"/>
  <c r="H135" i="1" s="1"/>
  <c r="M135" i="1" s="1"/>
  <c r="M74" i="1"/>
  <c r="E75" i="1"/>
  <c r="C75" i="1"/>
  <c r="F75" i="1" s="1"/>
  <c r="H75" i="1" s="1"/>
  <c r="D75" i="1"/>
  <c r="G75" i="1" s="1"/>
  <c r="I75" i="1" s="1"/>
  <c r="B76" i="1"/>
  <c r="F136" i="1" l="1"/>
  <c r="H136" i="1" s="1"/>
  <c r="M136" i="1" s="1"/>
  <c r="C137" i="1"/>
  <c r="D137" i="1"/>
  <c r="E137" i="1"/>
  <c r="B138" i="1"/>
  <c r="E76" i="1"/>
  <c r="B77" i="1"/>
  <c r="C76" i="1"/>
  <c r="F76" i="1" s="1"/>
  <c r="H76" i="1" s="1"/>
  <c r="D76" i="1"/>
  <c r="G76" i="1" s="1"/>
  <c r="I76" i="1" s="1"/>
  <c r="M75" i="1"/>
  <c r="F137" i="1" l="1"/>
  <c r="H137" i="1" s="1"/>
  <c r="B139" i="1"/>
  <c r="C138" i="1"/>
  <c r="F138" i="1" s="1"/>
  <c r="H138" i="1" s="1"/>
  <c r="D138" i="1"/>
  <c r="E138" i="1"/>
  <c r="G137" i="1"/>
  <c r="I137" i="1" s="1"/>
  <c r="D77" i="1"/>
  <c r="B78" i="1"/>
  <c r="C77" i="1"/>
  <c r="E77" i="1"/>
  <c r="M76" i="1"/>
  <c r="G138" i="1" l="1"/>
  <c r="I138" i="1" s="1"/>
  <c r="M138" i="1" s="1"/>
  <c r="C139" i="1"/>
  <c r="D139" i="1"/>
  <c r="G139" i="1" s="1"/>
  <c r="I139" i="1" s="1"/>
  <c r="B140" i="1"/>
  <c r="E139" i="1"/>
  <c r="M137" i="1"/>
  <c r="F77" i="1"/>
  <c r="H77" i="1" s="1"/>
  <c r="E78" i="1"/>
  <c r="D78" i="1"/>
  <c r="G78" i="1" s="1"/>
  <c r="I78" i="1" s="1"/>
  <c r="C78" i="1"/>
  <c r="F78" i="1" s="1"/>
  <c r="H78" i="1" s="1"/>
  <c r="B79" i="1"/>
  <c r="G77" i="1"/>
  <c r="I77" i="1" s="1"/>
  <c r="M77" i="1" s="1"/>
  <c r="F139" i="1" l="1"/>
  <c r="H139" i="1" s="1"/>
  <c r="M139" i="1" s="1"/>
  <c r="B141" i="1"/>
  <c r="C140" i="1"/>
  <c r="D140" i="1"/>
  <c r="E140" i="1"/>
  <c r="M78" i="1"/>
  <c r="B80" i="1"/>
  <c r="E79" i="1"/>
  <c r="D79" i="1"/>
  <c r="C79" i="1"/>
  <c r="F79" i="1" s="1"/>
  <c r="H79" i="1" s="1"/>
  <c r="G140" i="1" l="1"/>
  <c r="I140" i="1" s="1"/>
  <c r="C141" i="1"/>
  <c r="D141" i="1"/>
  <c r="G141" i="1" s="1"/>
  <c r="I141" i="1" s="1"/>
  <c r="B142" i="1"/>
  <c r="E141" i="1"/>
  <c r="F140" i="1"/>
  <c r="H140" i="1" s="1"/>
  <c r="M140" i="1" s="1"/>
  <c r="G79" i="1"/>
  <c r="I79" i="1" s="1"/>
  <c r="M79" i="1" s="1"/>
  <c r="D80" i="1"/>
  <c r="E80" i="1"/>
  <c r="B81" i="1"/>
  <c r="C80" i="1"/>
  <c r="B143" i="1" l="1"/>
  <c r="C142" i="1"/>
  <c r="D142" i="1"/>
  <c r="E142" i="1"/>
  <c r="F141" i="1"/>
  <c r="H141" i="1" s="1"/>
  <c r="M141" i="1" s="1"/>
  <c r="F80" i="1"/>
  <c r="H80" i="1" s="1"/>
  <c r="E81" i="1"/>
  <c r="C81" i="1"/>
  <c r="D81" i="1"/>
  <c r="B82" i="1"/>
  <c r="G80" i="1"/>
  <c r="I80" i="1" s="1"/>
  <c r="M80" i="1" s="1"/>
  <c r="G142" i="1" l="1"/>
  <c r="I142" i="1" s="1"/>
  <c r="F142" i="1"/>
  <c r="H142" i="1" s="1"/>
  <c r="M142" i="1" s="1"/>
  <c r="C143" i="1"/>
  <c r="D143" i="1"/>
  <c r="E143" i="1"/>
  <c r="B144" i="1"/>
  <c r="G81" i="1"/>
  <c r="I81" i="1" s="1"/>
  <c r="D82" i="1"/>
  <c r="E82" i="1"/>
  <c r="B83" i="1"/>
  <c r="C82" i="1"/>
  <c r="F81" i="1"/>
  <c r="H81" i="1" s="1"/>
  <c r="M81" i="1" s="1"/>
  <c r="F143" i="1" l="1"/>
  <c r="H143" i="1" s="1"/>
  <c r="B145" i="1"/>
  <c r="C144" i="1"/>
  <c r="D144" i="1"/>
  <c r="E144" i="1"/>
  <c r="G143" i="1"/>
  <c r="I143" i="1" s="1"/>
  <c r="F82" i="1"/>
  <c r="H82" i="1" s="1"/>
  <c r="E83" i="1"/>
  <c r="D83" i="1"/>
  <c r="G83" i="1" s="1"/>
  <c r="I83" i="1" s="1"/>
  <c r="B84" i="1"/>
  <c r="C83" i="1"/>
  <c r="F83" i="1" s="1"/>
  <c r="H83" i="1" s="1"/>
  <c r="M83" i="1" s="1"/>
  <c r="G82" i="1"/>
  <c r="I82" i="1" s="1"/>
  <c r="M82" i="1" s="1"/>
  <c r="G144" i="1" l="1"/>
  <c r="I144" i="1" s="1"/>
  <c r="F144" i="1"/>
  <c r="H144" i="1" s="1"/>
  <c r="M144" i="1" s="1"/>
  <c r="C145" i="1"/>
  <c r="D145" i="1"/>
  <c r="G145" i="1" s="1"/>
  <c r="I145" i="1" s="1"/>
  <c r="E145" i="1"/>
  <c r="M143" i="1"/>
  <c r="E84" i="1"/>
  <c r="B85" i="1"/>
  <c r="C84" i="1"/>
  <c r="F84" i="1" s="1"/>
  <c r="H84" i="1" s="1"/>
  <c r="D84" i="1"/>
  <c r="G84" i="1" s="1"/>
  <c r="I84" i="1" s="1"/>
  <c r="F145" i="1" l="1"/>
  <c r="H145" i="1" s="1"/>
  <c r="M145" i="1" s="1"/>
  <c r="M84" i="1"/>
  <c r="C85" i="1"/>
  <c r="D85" i="1"/>
  <c r="B86" i="1"/>
  <c r="E85" i="1"/>
  <c r="B87" i="1" l="1"/>
  <c r="D86" i="1"/>
  <c r="C86" i="1"/>
  <c r="E86" i="1"/>
  <c r="G85" i="1"/>
  <c r="I85" i="1" s="1"/>
  <c r="F85" i="1"/>
  <c r="H85" i="1" s="1"/>
  <c r="M85" i="1" l="1"/>
  <c r="F86" i="1"/>
  <c r="H86" i="1" s="1"/>
  <c r="G86" i="1"/>
  <c r="I86" i="1" s="1"/>
  <c r="D87" i="1"/>
  <c r="B88" i="1"/>
  <c r="E87" i="1"/>
  <c r="C87" i="1"/>
  <c r="F87" i="1" s="1"/>
  <c r="H87" i="1" s="1"/>
  <c r="G87" i="1" l="1"/>
  <c r="I87" i="1" s="1"/>
  <c r="M87" i="1" s="1"/>
  <c r="D88" i="1"/>
  <c r="C88" i="1"/>
  <c r="E88" i="1"/>
  <c r="B89" i="1"/>
  <c r="M86" i="1"/>
  <c r="F88" i="1" l="1"/>
  <c r="H88" i="1" s="1"/>
  <c r="B90" i="1"/>
  <c r="E89" i="1"/>
  <c r="C89" i="1"/>
  <c r="D89" i="1"/>
  <c r="G89" i="1" s="1"/>
  <c r="I89" i="1" s="1"/>
  <c r="G88" i="1"/>
  <c r="I88" i="1" s="1"/>
  <c r="M88" i="1" s="1"/>
  <c r="F89" i="1" l="1"/>
  <c r="H89" i="1" s="1"/>
  <c r="M89" i="1" s="1"/>
  <c r="B91" i="1"/>
  <c r="C90" i="1"/>
  <c r="D90" i="1"/>
  <c r="E90" i="1"/>
  <c r="G90" i="1" l="1"/>
  <c r="I90" i="1" s="1"/>
  <c r="F90" i="1"/>
  <c r="H90" i="1" s="1"/>
  <c r="M90" i="1" s="1"/>
  <c r="D91" i="1"/>
  <c r="B92" i="1"/>
  <c r="C91" i="1"/>
  <c r="E91" i="1"/>
  <c r="B93" i="1" l="1"/>
  <c r="D92" i="1"/>
  <c r="E92" i="1"/>
  <c r="C92" i="1"/>
  <c r="F91" i="1"/>
  <c r="H91" i="1" s="1"/>
  <c r="G91" i="1"/>
  <c r="I91" i="1" s="1"/>
  <c r="M91" i="1" l="1"/>
  <c r="F92" i="1"/>
  <c r="H92" i="1" s="1"/>
  <c r="G92" i="1"/>
  <c r="I92" i="1" s="1"/>
  <c r="D93" i="1"/>
  <c r="G93" i="1" s="1"/>
  <c r="I93" i="1" s="1"/>
  <c r="B94" i="1"/>
  <c r="E93" i="1"/>
  <c r="C93" i="1"/>
  <c r="F93" i="1" s="1"/>
  <c r="H93" i="1" s="1"/>
  <c r="M93" i="1" l="1"/>
  <c r="D94" i="1"/>
  <c r="E94" i="1"/>
  <c r="B95" i="1"/>
  <c r="C94" i="1"/>
  <c r="F94" i="1" s="1"/>
  <c r="H94" i="1" s="1"/>
  <c r="M92" i="1"/>
  <c r="C95" i="1" l="1"/>
  <c r="D95" i="1"/>
  <c r="B96" i="1"/>
  <c r="E95" i="1"/>
  <c r="G94" i="1"/>
  <c r="I94" i="1" s="1"/>
  <c r="M94" i="1" s="1"/>
  <c r="E96" i="1" l="1"/>
  <c r="B97" i="1"/>
  <c r="C96" i="1"/>
  <c r="F96" i="1" s="1"/>
  <c r="H96" i="1" s="1"/>
  <c r="D96" i="1"/>
  <c r="G96" i="1" s="1"/>
  <c r="I96" i="1" s="1"/>
  <c r="G95" i="1"/>
  <c r="I95" i="1" s="1"/>
  <c r="F95" i="1"/>
  <c r="H95" i="1" s="1"/>
  <c r="M96" i="1"/>
  <c r="M95" i="1" l="1"/>
  <c r="B98" i="1"/>
  <c r="C97" i="1"/>
  <c r="D97" i="1"/>
  <c r="E97" i="1"/>
  <c r="G97" i="1" l="1"/>
  <c r="I97" i="1" s="1"/>
  <c r="E98" i="1"/>
  <c r="D98" i="1"/>
  <c r="B99" i="1"/>
  <c r="C98" i="1"/>
  <c r="F98" i="1" s="1"/>
  <c r="H98" i="1" s="1"/>
  <c r="F97" i="1"/>
  <c r="H97" i="1" s="1"/>
  <c r="C99" i="1" l="1"/>
  <c r="D99" i="1"/>
  <c r="E99" i="1"/>
  <c r="B100" i="1"/>
  <c r="G98" i="1"/>
  <c r="I98" i="1" s="1"/>
  <c r="M98" i="1" s="1"/>
  <c r="M97" i="1"/>
  <c r="G99" i="1" l="1"/>
  <c r="I99" i="1" s="1"/>
  <c r="D100" i="1"/>
  <c r="C100" i="1"/>
  <c r="E100" i="1"/>
  <c r="F99" i="1"/>
  <c r="H99" i="1" s="1"/>
  <c r="M99" i="1" s="1"/>
  <c r="F100" i="1" l="1"/>
  <c r="H100" i="1" s="1"/>
  <c r="G100" i="1"/>
  <c r="I100" i="1" s="1"/>
  <c r="M100" i="1" s="1"/>
</calcChain>
</file>

<file path=xl/sharedStrings.xml><?xml version="1.0" encoding="utf-8"?>
<sst xmlns="http://schemas.openxmlformats.org/spreadsheetml/2006/main" count="78" uniqueCount="75">
  <si>
    <r>
      <t>C(x,t) (mg/m</t>
    </r>
    <r>
      <rPr>
        <vertAlign val="superscript"/>
        <sz val="12"/>
        <rFont val="Aptos Narrow"/>
        <family val="2"/>
        <scheme val="minor"/>
      </rPr>
      <t>3</t>
    </r>
    <r>
      <rPr>
        <sz val="12"/>
        <rFont val="Aptos Narrow"/>
        <family val="2"/>
        <scheme val="minor"/>
      </rPr>
      <t>)</t>
    </r>
  </si>
  <si>
    <t>EEXP [ |x| v/2D ]</t>
  </si>
  <si>
    <t>EEXP [ -|x| v/2D ]</t>
  </si>
  <si>
    <t>EEXP [ x v/2D ]</t>
  </si>
  <si>
    <t>ERFCC[ (5) ]</t>
  </si>
  <si>
    <t>ERFCC[ (4) ]</t>
  </si>
  <si>
    <t>(2)/(3)</t>
  </si>
  <si>
    <t>(1)/(3)</t>
  </si>
  <si>
    <t>2 SQRT (Dt)</t>
  </si>
  <si>
    <t>|x|+vt</t>
  </si>
  <si>
    <t>|x|-vt</t>
  </si>
  <si>
    <t>t (years)</t>
  </si>
  <si>
    <t>x (meters)</t>
  </si>
  <si>
    <t>(11)</t>
  </si>
  <si>
    <t>(10)</t>
  </si>
  <si>
    <t>(9)</t>
  </si>
  <si>
    <t>(8)</t>
  </si>
  <si>
    <t>(7)</t>
  </si>
  <si>
    <t>(6)</t>
  </si>
  <si>
    <t>(5)</t>
  </si>
  <si>
    <t>(4)</t>
  </si>
  <si>
    <t>(3)</t>
  </si>
  <si>
    <t>(2)</t>
  </si>
  <si>
    <t>(1)</t>
  </si>
  <si>
    <t>Simulation Parameters</t>
  </si>
  <si>
    <t>Results</t>
  </si>
  <si>
    <t>Intermediate Calculations</t>
  </si>
  <si>
    <t>Chart Title</t>
  </si>
  <si>
    <t>CoQ/(2nv)</t>
  </si>
  <si>
    <t>&lt;=This will be the maximum concentration, usually Q and q are equal</t>
  </si>
  <si>
    <t>CoQ/q</t>
  </si>
  <si>
    <t>v/2D</t>
  </si>
  <si>
    <t>v/D</t>
  </si>
  <si>
    <t>(meters/yr)</t>
  </si>
  <si>
    <t>Pore Velocity</t>
  </si>
  <si>
    <t>v=q/n</t>
  </si>
  <si>
    <t>COMPUTED CONSTANTS</t>
  </si>
  <si>
    <t>(meters2/yr)</t>
  </si>
  <si>
    <t>Dispersion Coefficient</t>
  </si>
  <si>
    <t>D</t>
  </si>
  <si>
    <t>Porosity</t>
  </si>
  <si>
    <t>n</t>
  </si>
  <si>
    <t>Specific Discharge</t>
  </si>
  <si>
    <t>q</t>
  </si>
  <si>
    <t>Injection Volumetric Rate (meter3/yr)</t>
  </si>
  <si>
    <t>Q</t>
  </si>
  <si>
    <t>(mg/meter3)</t>
  </si>
  <si>
    <t>Injection Concentration</t>
  </si>
  <si>
    <t>Co</t>
  </si>
  <si>
    <t>MODEL INPUT VALUES</t>
  </si>
  <si>
    <t>NONE</t>
  </si>
  <si>
    <t>Macros:</t>
  </si>
  <si>
    <t>Similar to Ogata-Banks, but incorporates dispersion upgradient of source</t>
  </si>
  <si>
    <t>Notes:</t>
  </si>
  <si>
    <t>Updated to Excel 2011 VBA 2015</t>
  </si>
  <si>
    <t>Dr. T.G. Cleveland for CIVE6361/7332 Students; Spring 1995</t>
  </si>
  <si>
    <t>Author:</t>
  </si>
  <si>
    <t xml:space="preserve">Method: </t>
  </si>
  <si>
    <t>Sauty, J.P, 1980.  “An analysis of hydrodispersive transfer in aquifers.” Water Resour. Res., Vol 16, No. 1, pp 145-158.</t>
  </si>
  <si>
    <t xml:space="preserve">Reference(s): </t>
  </si>
  <si>
    <t>None</t>
  </si>
  <si>
    <t>Retardation:</t>
  </si>
  <si>
    <t>Decay:</t>
  </si>
  <si>
    <t>Point</t>
  </si>
  <si>
    <t>Source Dimension:</t>
  </si>
  <si>
    <t>Continous Injection at x=0</t>
  </si>
  <si>
    <t>Source History:</t>
  </si>
  <si>
    <t>Yes</t>
  </si>
  <si>
    <t>Dispersion:</t>
  </si>
  <si>
    <t>Advection:</t>
  </si>
  <si>
    <t>Dispersion Dimension:</t>
  </si>
  <si>
    <t>Contaminant Transport</t>
  </si>
  <si>
    <t>Model Type:</t>
  </si>
  <si>
    <t>1D_continuous_inject_advection_dispersion</t>
  </si>
  <si>
    <t>Model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</si>
</sst>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name val="Aptos Narrow"/>
      <family val="2"/>
      <scheme val="minor"/>
    </font>
    <font>
      <vertAlign val="superscript"/>
      <sz val="12"/>
      <name val="Aptos Narrow"/>
      <family val="2"/>
      <scheme val="minor"/>
    </font>
    <font>
      <sz val="12"/>
      <color rgb="FF9C6500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2" fillId="0" borderId="0" xfId="0" quotePrefix="1" applyFont="1" applyAlignment="1">
      <alignment horizontal="center"/>
    </xf>
    <xf numFmtId="0" fontId="2" fillId="0" borderId="0" xfId="0" quotePrefix="1" applyFont="1"/>
    <xf numFmtId="0" fontId="2" fillId="0" borderId="1" xfId="0" quotePrefix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7" xfId="2" applyBorder="1"/>
    <xf numFmtId="0" fontId="4" fillId="3" borderId="8" xfId="2" applyBorder="1"/>
    <xf numFmtId="0" fontId="4" fillId="3" borderId="9" xfId="2" applyBorder="1"/>
    <xf numFmtId="0" fontId="4" fillId="3" borderId="10" xfId="2" applyBorder="1"/>
    <xf numFmtId="0" fontId="4" fillId="3" borderId="0" xfId="2" applyBorder="1"/>
    <xf numFmtId="0" fontId="4" fillId="3" borderId="11" xfId="2" applyBorder="1"/>
    <xf numFmtId="0" fontId="2" fillId="0" borderId="7" xfId="0" applyFont="1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1" fillId="2" borderId="0" xfId="1" applyBorder="1"/>
    <xf numFmtId="0" fontId="1" fillId="2" borderId="11" xfId="1" applyBorder="1"/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'1DINJADR'!$B$33</c:f>
          <c:strCache>
            <c:ptCount val="1"/>
            <c:pt idx="0">
              <c:v>Concentration profile at t= 50 (years) from beginning of injection </c:v>
            </c:pt>
          </c:strCache>
        </c:strRef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947679113475"/>
          <c:y val="0.21511688975316201"/>
          <c:w val="0.78534052026219203"/>
          <c:h val="0.505815389419597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'1DINJADR'!$M$39</c:f>
              <c:strCache>
                <c:ptCount val="1"/>
                <c:pt idx="0">
                  <c:v>C(x,t) (mg/m3)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'1DINJADR'!$A$40:$A$145</c:f>
              <c:numCache>
                <c:formatCode>General</c:formatCode>
                <c:ptCount val="10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</c:numCache>
            </c:numRef>
          </c:xVal>
          <c:yVal>
            <c:numRef>
              <c:f>'1DINJADR'!$M$40:$M$145</c:f>
              <c:numCache>
                <c:formatCode>General</c:formatCode>
                <c:ptCount val="106"/>
                <c:pt idx="0">
                  <c:v>6.7379051161815671</c:v>
                </c:pt>
                <c:pt idx="1">
                  <c:v>18.315566877328198</c:v>
                </c:pt>
                <c:pt idx="2">
                  <c:v>49.786945703133895</c:v>
                </c:pt>
                <c:pt idx="3">
                  <c:v>135.3350762270594</c:v>
                </c:pt>
                <c:pt idx="4">
                  <c:v>367.8790950630256</c:v>
                </c:pt>
                <c:pt idx="5">
                  <c:v>999.99942669685618</c:v>
                </c:pt>
                <c:pt idx="6">
                  <c:v>999.99905917978003</c:v>
                </c:pt>
                <c:pt idx="7">
                  <c:v>999.99847039479766</c:v>
                </c:pt>
                <c:pt idx="8">
                  <c:v>999.99753621303546</c:v>
                </c:pt>
                <c:pt idx="9">
                  <c:v>999.99606831045207</c:v>
                </c:pt>
                <c:pt idx="10">
                  <c:v>999.99378402591981</c:v>
                </c:pt>
                <c:pt idx="11">
                  <c:v>999.99026367158513</c:v>
                </c:pt>
                <c:pt idx="12">
                  <c:v>999.98489085461927</c:v>
                </c:pt>
                <c:pt idx="13">
                  <c:v>999.97677015152692</c:v>
                </c:pt>
                <c:pt idx="14">
                  <c:v>999.96461507433366</c:v>
                </c:pt>
                <c:pt idx="15">
                  <c:v>999.94659771914996</c:v>
                </c:pt>
                <c:pt idx="16">
                  <c:v>999.92014986438016</c:v>
                </c:pt>
                <c:pt idx="17">
                  <c:v>999.88170370632895</c:v>
                </c:pt>
                <c:pt idx="18">
                  <c:v>999.82635905695531</c:v>
                </c:pt>
                <c:pt idx="19">
                  <c:v>999.74746291599456</c:v>
                </c:pt>
                <c:pt idx="20">
                  <c:v>999.63608716419958</c:v>
                </c:pt>
                <c:pt idx="21">
                  <c:v>999.48039105976557</c:v>
                </c:pt>
                <c:pt idx="22">
                  <c:v>999.26485765082577</c:v>
                </c:pt>
                <c:pt idx="23">
                  <c:v>998.96939755117705</c:v>
                </c:pt>
                <c:pt idx="24">
                  <c:v>998.56832014315819</c:v>
                </c:pt>
                <c:pt idx="25">
                  <c:v>998.02918146542788</c:v>
                </c:pt>
                <c:pt idx="26">
                  <c:v>997.31152995686591</c:v>
                </c:pt>
                <c:pt idx="27">
                  <c:v>996.36558577712867</c:v>
                </c:pt>
                <c:pt idx="28">
                  <c:v>995.13090622498805</c:v>
                </c:pt>
                <c:pt idx="29">
                  <c:v>993.53510807890916</c:v>
                </c:pt>
                <c:pt idx="30">
                  <c:v>991.49273633717928</c:v>
                </c:pt>
                <c:pt idx="31">
                  <c:v>988.90438627548315</c:v>
                </c:pt>
                <c:pt idx="32">
                  <c:v>985.65620004278946</c:v>
                </c:pt>
                <c:pt idx="33">
                  <c:v>981.61986799603949</c:v>
                </c:pt>
                <c:pt idx="34">
                  <c:v>976.65326635056624</c:v>
                </c:pt>
                <c:pt idx="35">
                  <c:v>970.60185434685866</c:v>
                </c:pt>
                <c:pt idx="36">
                  <c:v>963.30093425640018</c:v>
                </c:pt>
                <c:pt idx="37">
                  <c:v>954.57884511416728</c:v>
                </c:pt>
                <c:pt idx="38">
                  <c:v>944.26111599277169</c:v>
                </c:pt>
                <c:pt idx="39">
                  <c:v>932.17554805148097</c:v>
                </c:pt>
                <c:pt idx="40">
                  <c:v>918.15812898145384</c:v>
                </c:pt>
                <c:pt idx="41">
                  <c:v>902.05961266974953</c:v>
                </c:pt>
                <c:pt idx="42">
                  <c:v>883.75252598287238</c:v>
                </c:pt>
                <c:pt idx="43">
                  <c:v>863.13829949762146</c:v>
                </c:pt>
                <c:pt idx="44">
                  <c:v>840.15416618893403</c:v>
                </c:pt>
                <c:pt idx="45">
                  <c:v>814.77943776008169</c:v>
                </c:pt>
                <c:pt idx="46">
                  <c:v>787.04075786595843</c:v>
                </c:pt>
                <c:pt idx="47">
                  <c:v>757.01594881308188</c:v>
                </c:pt>
                <c:pt idx="48">
                  <c:v>724.83611518784153</c:v>
                </c:pt>
                <c:pt idx="49">
                  <c:v>690.68574350042456</c:v>
                </c:pt>
                <c:pt idx="50">
                  <c:v>654.80063784805498</c:v>
                </c:pt>
                <c:pt idx="51">
                  <c:v>617.46365169018316</c:v>
                </c:pt>
                <c:pt idx="52">
                  <c:v>578.99830676401984</c:v>
                </c:pt>
                <c:pt idx="53">
                  <c:v>539.76052208553097</c:v>
                </c:pt>
                <c:pt idx="54">
                  <c:v>500.12879836726262</c:v>
                </c:pt>
                <c:pt idx="55">
                  <c:v>460.49330589861376</c:v>
                </c:pt>
                <c:pt idx="56">
                  <c:v>421.24439822703039</c:v>
                </c:pt>
                <c:pt idx="57">
                  <c:v>382.76111340026495</c:v>
                </c:pt>
                <c:pt idx="58">
                  <c:v>345.40022561220155</c:v>
                </c:pt>
                <c:pt idx="59">
                  <c:v>309.48637272302881</c:v>
                </c:pt>
                <c:pt idx="60">
                  <c:v>275.30371255165289</c:v>
                </c:pt>
                <c:pt idx="61">
                  <c:v>243.08945933977185</c:v>
                </c:pt>
                <c:pt idx="62">
                  <c:v>213.02952999980641</c:v>
                </c:pt>
                <c:pt idx="63">
                  <c:v>185.25639778578491</c:v>
                </c:pt>
                <c:pt idx="64">
                  <c:v>159.8491194157192</c:v>
                </c:pt>
                <c:pt idx="65">
                  <c:v>136.83538039646118</c:v>
                </c:pt>
                <c:pt idx="66">
                  <c:v>116.19530083919781</c:v>
                </c:pt>
                <c:pt idx="67">
                  <c:v>97.866666697823746</c:v>
                </c:pt>
                <c:pt idx="68">
                  <c:v>81.751202790198988</c:v>
                </c:pt>
                <c:pt idx="69">
                  <c:v>67.721485111568953</c:v>
                </c:pt>
                <c:pt idx="70">
                  <c:v>55.628099186251227</c:v>
                </c:pt>
                <c:pt idx="71">
                  <c:v>45.306684734833951</c:v>
                </c:pt>
                <c:pt idx="72">
                  <c:v>36.584559394387732</c:v>
                </c:pt>
                <c:pt idx="73">
                  <c:v>29.28667935971896</c:v>
                </c:pt>
                <c:pt idx="74">
                  <c:v>23.240766146109831</c:v>
                </c:pt>
                <c:pt idx="75">
                  <c:v>18.281500145262807</c:v>
                </c:pt>
                <c:pt idx="76">
                  <c:v>14.253748086701325</c:v>
                </c:pt>
                <c:pt idx="77">
                  <c:v>11.014848977749228</c:v>
                </c:pt>
                <c:pt idx="78">
                  <c:v>8.4360290038073735</c:v>
                </c:pt>
                <c:pt idx="79">
                  <c:v>6.4030490258116544</c:v>
                </c:pt>
                <c:pt idx="80">
                  <c:v>4.8162087461438485</c:v>
                </c:pt>
                <c:pt idx="81">
                  <c:v>3.5898403620298165</c:v>
                </c:pt>
                <c:pt idx="82">
                  <c:v>2.6514233373361495</c:v>
                </c:pt>
                <c:pt idx="83">
                  <c:v>1.9404429695893652</c:v>
                </c:pt>
                <c:pt idx="84">
                  <c:v>1.4071010216838573</c:v>
                </c:pt>
                <c:pt idx="85">
                  <c:v>1.0109690516184839</c:v>
                </c:pt>
                <c:pt idx="86">
                  <c:v>0.7196561734052106</c:v>
                </c:pt>
                <c:pt idx="87">
                  <c:v>0.50754441510654469</c:v>
                </c:pt>
                <c:pt idx="88">
                  <c:v>0.35462778737141643</c:v>
                </c:pt>
                <c:pt idx="89">
                  <c:v>0.24547640659243294</c:v>
                </c:pt>
                <c:pt idx="90">
                  <c:v>0.16833492714791273</c:v>
                </c:pt>
                <c:pt idx="91">
                  <c:v>0.11435521528910264</c:v>
                </c:pt>
                <c:pt idx="92">
                  <c:v>7.6956498853239089E-2</c:v>
                </c:pt>
                <c:pt idx="93">
                  <c:v>5.1301851829901796E-2</c:v>
                </c:pt>
                <c:pt idx="94">
                  <c:v>3.3877433721802491E-2</c:v>
                </c:pt>
                <c:pt idx="95">
                  <c:v>2.2159983824589693E-2</c:v>
                </c:pt>
                <c:pt idx="96">
                  <c:v>1.4358266641496408E-2</c:v>
                </c:pt>
                <c:pt idx="97">
                  <c:v>9.2151156157613164E-3</c:v>
                </c:pt>
                <c:pt idx="98">
                  <c:v>5.8581257093200841E-3</c:v>
                </c:pt>
                <c:pt idx="99">
                  <c:v>3.6886629983227262E-3</c:v>
                </c:pt>
                <c:pt idx="100">
                  <c:v>2.3005159985595961E-3</c:v>
                </c:pt>
                <c:pt idx="101">
                  <c:v>1.4210894621440437E-3</c:v>
                </c:pt>
                <c:pt idx="102">
                  <c:v>8.6946408000819768E-4</c:v>
                </c:pt>
                <c:pt idx="103">
                  <c:v>5.2687838967150236E-4</c:v>
                </c:pt>
                <c:pt idx="104">
                  <c:v>3.1622219341100131E-4</c:v>
                </c:pt>
                <c:pt idx="105">
                  <c:v>1.8797170020519352E-4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5D-EC4F-BC62-06F6C8488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163944"/>
        <c:axId val="-2134154792"/>
      </c:scatterChart>
      <c:valAx>
        <c:axId val="-2134163944"/>
        <c:scaling>
          <c:orientation val="minMax"/>
        </c:scaling>
        <c:delete val="0"/>
        <c:axPos val="b"/>
        <c:title>
          <c:tx>
            <c:strRef>
              <c:f>'1DINJADR'!$A$39</c:f>
              <c:strCache>
                <c:ptCount val="1"/>
                <c:pt idx="0">
                  <c:v>x (meters)</c:v>
                </c:pt>
              </c:strCache>
            </c:strRef>
          </c:tx>
          <c:layout>
            <c:manualLayout>
              <c:xMode val="edge"/>
              <c:yMode val="edge"/>
              <c:x val="0.32722523545677201"/>
              <c:y val="0.82558373905267501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4154792"/>
        <c:crosses val="autoZero"/>
        <c:crossBetween val="midCat"/>
      </c:valAx>
      <c:valAx>
        <c:axId val="-2134154792"/>
        <c:scaling>
          <c:orientation val="minMax"/>
        </c:scaling>
        <c:delete val="0"/>
        <c:axPos val="l"/>
        <c:title>
          <c:tx>
            <c:strRef>
              <c:f>'1DINJADR'!$M$39</c:f>
              <c:strCache>
                <c:ptCount val="1"/>
                <c:pt idx="0">
                  <c:v>C(x,t) (mg/m3)</c:v>
                </c:pt>
              </c:strCache>
            </c:strRef>
          </c:tx>
          <c:layout>
            <c:manualLayout>
              <c:xMode val="edge"/>
              <c:yMode val="edge"/>
              <c:x val="5.2356037673083403E-2"/>
              <c:y val="0.29651246965976302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416394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11</xdr:row>
      <xdr:rowOff>127000</xdr:rowOff>
    </xdr:from>
    <xdr:to>
      <xdr:col>15</xdr:col>
      <xdr:colOff>127000</xdr:colOff>
      <xdr:row>35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DF82EA-3F07-4740-A579-B4FBE4043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026C-47D2-9C4E-A56B-D83761CAE2CA}">
  <dimension ref="A1:M177"/>
  <sheetViews>
    <sheetView tabSelected="1" workbookViewId="0">
      <selection activeCell="P132" sqref="P132"/>
    </sheetView>
  </sheetViews>
  <sheetFormatPr baseColWidth="10" defaultRowHeight="16" x14ac:dyDescent="0.2"/>
  <cols>
    <col min="1" max="1" width="19.33203125" customWidth="1"/>
    <col min="2" max="8" width="11" bestFit="1" customWidth="1"/>
    <col min="9" max="9" width="12.33203125" bestFit="1" customWidth="1"/>
    <col min="10" max="10" width="12.33203125" customWidth="1"/>
    <col min="11" max="11" width="12.1640625" bestFit="1" customWidth="1"/>
    <col min="12" max="12" width="13" customWidth="1"/>
    <col min="13" max="13" width="11" bestFit="1" customWidth="1"/>
  </cols>
  <sheetData>
    <row r="1" spans="1:13" ht="15" x14ac:dyDescent="0.2">
      <c r="A1" s="1" t="s">
        <v>74</v>
      </c>
      <c r="B1" s="1" t="s">
        <v>73</v>
      </c>
      <c r="C1" s="1"/>
      <c r="D1" s="1"/>
      <c r="E1" s="1"/>
      <c r="F1" s="1"/>
      <c r="G1" s="1"/>
      <c r="H1" s="1"/>
      <c r="K1" s="1"/>
      <c r="L1" s="1"/>
      <c r="M1" s="1"/>
    </row>
    <row r="2" spans="1:13" ht="15" x14ac:dyDescent="0.2">
      <c r="A2" s="1" t="s">
        <v>72</v>
      </c>
      <c r="B2" s="1" t="s">
        <v>71</v>
      </c>
      <c r="C2" s="1"/>
      <c r="D2" s="1"/>
      <c r="E2" s="1"/>
      <c r="F2" s="1"/>
      <c r="G2" s="1"/>
      <c r="H2" s="1"/>
      <c r="K2" s="1"/>
      <c r="L2" s="1"/>
      <c r="M2" s="1"/>
    </row>
    <row r="3" spans="1:13" ht="15" x14ac:dyDescent="0.2">
      <c r="A3" s="1" t="s">
        <v>70</v>
      </c>
      <c r="B3" s="1">
        <v>1</v>
      </c>
      <c r="C3" s="1"/>
      <c r="D3" s="1"/>
      <c r="E3" s="1"/>
      <c r="F3" s="1"/>
      <c r="G3" s="1"/>
      <c r="H3" s="1"/>
      <c r="K3" s="1"/>
      <c r="L3" s="1"/>
      <c r="M3" s="1"/>
    </row>
    <row r="4" spans="1:13" ht="15" x14ac:dyDescent="0.2">
      <c r="A4" s="1" t="s">
        <v>69</v>
      </c>
      <c r="B4" s="1" t="s">
        <v>67</v>
      </c>
      <c r="C4" s="1"/>
      <c r="D4" s="1"/>
      <c r="E4" s="1"/>
      <c r="F4" s="1"/>
      <c r="G4" s="1"/>
      <c r="H4" s="1"/>
      <c r="K4" s="1"/>
      <c r="L4" s="1"/>
      <c r="M4" s="1"/>
    </row>
    <row r="5" spans="1:13" ht="15" x14ac:dyDescent="0.2">
      <c r="A5" s="1" t="s">
        <v>68</v>
      </c>
      <c r="B5" s="1" t="s">
        <v>67</v>
      </c>
      <c r="C5" s="1"/>
      <c r="D5" s="1"/>
      <c r="E5" s="1"/>
      <c r="F5" s="1"/>
      <c r="G5" s="1"/>
      <c r="H5" s="1"/>
      <c r="K5" s="1"/>
      <c r="L5" s="1"/>
      <c r="M5" s="1"/>
    </row>
    <row r="6" spans="1:13" ht="15" x14ac:dyDescent="0.2">
      <c r="A6" s="1" t="s">
        <v>66</v>
      </c>
      <c r="B6" s="1" t="s">
        <v>65</v>
      </c>
      <c r="C6" s="1"/>
      <c r="D6" s="1"/>
      <c r="E6" s="1"/>
      <c r="F6" s="1"/>
      <c r="G6" s="1"/>
      <c r="H6" s="1"/>
      <c r="K6" s="1"/>
      <c r="L6" s="1"/>
      <c r="M6" s="1"/>
    </row>
    <row r="7" spans="1:13" ht="15" x14ac:dyDescent="0.2">
      <c r="A7" s="1" t="s">
        <v>64</v>
      </c>
      <c r="B7" s="1" t="s">
        <v>63</v>
      </c>
      <c r="C7" s="1"/>
      <c r="D7" s="1"/>
      <c r="E7" s="1"/>
      <c r="F7" s="1"/>
      <c r="G7" s="1"/>
      <c r="H7" s="1"/>
      <c r="K7" s="1"/>
      <c r="L7" s="1"/>
      <c r="M7" s="1"/>
    </row>
    <row r="8" spans="1:13" ht="15" x14ac:dyDescent="0.2">
      <c r="A8" s="1" t="s">
        <v>62</v>
      </c>
      <c r="B8" s="1" t="s">
        <v>60</v>
      </c>
      <c r="C8" s="1"/>
      <c r="D8" s="1"/>
      <c r="E8" s="1"/>
      <c r="F8" s="1"/>
      <c r="G8" s="1"/>
      <c r="H8" s="1"/>
      <c r="K8" s="1"/>
      <c r="L8" s="1"/>
      <c r="M8" s="1"/>
    </row>
    <row r="9" spans="1:13" ht="15" x14ac:dyDescent="0.2">
      <c r="A9" s="1" t="s">
        <v>61</v>
      </c>
      <c r="B9" s="1" t="s">
        <v>60</v>
      </c>
      <c r="C9" s="1"/>
      <c r="D9" s="1"/>
      <c r="E9" s="1"/>
      <c r="F9" s="1"/>
      <c r="G9" s="1"/>
      <c r="H9" s="1"/>
      <c r="K9" s="1"/>
      <c r="L9" s="1"/>
      <c r="M9" s="1"/>
    </row>
    <row r="10" spans="1:13" x14ac:dyDescent="0.2">
      <c r="A10" s="1" t="s">
        <v>59</v>
      </c>
      <c r="B10" s="1" t="s">
        <v>58</v>
      </c>
      <c r="C10" s="1"/>
      <c r="D10" s="1"/>
      <c r="E10" s="1"/>
      <c r="F10" s="1"/>
      <c r="G10" s="1"/>
      <c r="H10" s="1"/>
      <c r="K10" s="1"/>
      <c r="L10" s="1"/>
      <c r="M10" s="1"/>
    </row>
    <row r="11" spans="1:13" ht="15" x14ac:dyDescent="0.2">
      <c r="A11" s="1"/>
      <c r="B11" s="1"/>
      <c r="C11" s="1"/>
      <c r="D11" s="1"/>
      <c r="E11" s="1"/>
      <c r="F11" s="1"/>
      <c r="G11" s="1"/>
      <c r="H11" s="1"/>
      <c r="K11" s="1"/>
      <c r="L11" s="1"/>
      <c r="M11" s="1"/>
    </row>
    <row r="12" spans="1:13" ht="15" x14ac:dyDescent="0.2">
      <c r="A12" s="1"/>
      <c r="B12" s="1"/>
      <c r="C12" s="1"/>
      <c r="D12" s="1"/>
      <c r="E12" s="1"/>
      <c r="F12" s="1"/>
      <c r="G12" s="1"/>
      <c r="H12" s="1"/>
      <c r="K12" s="1"/>
      <c r="L12" s="1"/>
      <c r="M12" s="1"/>
    </row>
    <row r="13" spans="1:13" ht="15" x14ac:dyDescent="0.2">
      <c r="A13" s="1" t="s">
        <v>57</v>
      </c>
      <c r="B13" s="1"/>
      <c r="C13" s="1"/>
      <c r="D13" s="1"/>
      <c r="E13" s="1"/>
      <c r="F13" s="1"/>
      <c r="G13" s="1"/>
      <c r="H13" s="1"/>
      <c r="K13" s="1"/>
      <c r="L13" s="1"/>
      <c r="M13" s="1"/>
    </row>
    <row r="14" spans="1:13" ht="15" x14ac:dyDescent="0.2">
      <c r="A14" s="1" t="s">
        <v>56</v>
      </c>
      <c r="B14" s="1" t="s">
        <v>55</v>
      </c>
      <c r="C14" s="1"/>
      <c r="D14" s="1"/>
      <c r="E14" s="1"/>
      <c r="F14" s="1"/>
      <c r="G14" s="1"/>
      <c r="H14" s="1"/>
      <c r="K14" s="1"/>
      <c r="L14" s="1"/>
      <c r="M14" s="1"/>
    </row>
    <row r="15" spans="1:13" ht="15" x14ac:dyDescent="0.2">
      <c r="B15" s="1" t="s">
        <v>54</v>
      </c>
      <c r="C15" s="1"/>
      <c r="D15" s="1"/>
      <c r="E15" s="1"/>
      <c r="F15" s="1"/>
      <c r="G15" s="1"/>
      <c r="H15" s="1"/>
      <c r="K15" s="1"/>
      <c r="L15" s="1"/>
      <c r="M15" s="1"/>
    </row>
    <row r="16" spans="1:13" ht="15" x14ac:dyDescent="0.2">
      <c r="A16" s="1" t="s">
        <v>53</v>
      </c>
      <c r="B16" s="1" t="s">
        <v>52</v>
      </c>
      <c r="C16" s="1"/>
      <c r="D16" s="1"/>
      <c r="E16" s="1"/>
      <c r="F16" s="1"/>
      <c r="G16" s="1"/>
      <c r="H16" s="1"/>
      <c r="K16" s="1"/>
      <c r="L16" s="1"/>
      <c r="M16" s="1"/>
    </row>
    <row r="17" spans="1:13" ht="15" x14ac:dyDescent="0.2">
      <c r="A17" s="1"/>
      <c r="B17" s="1"/>
      <c r="C17" s="1"/>
      <c r="D17" s="1"/>
      <c r="E17" s="1"/>
      <c r="F17" s="1"/>
      <c r="G17" s="1"/>
      <c r="H17" s="1"/>
      <c r="K17" s="1"/>
      <c r="L17" s="1"/>
      <c r="M17" s="1"/>
    </row>
    <row r="18" spans="1:13" ht="15" x14ac:dyDescent="0.2">
      <c r="A18" s="1" t="s">
        <v>51</v>
      </c>
      <c r="B18" s="1" t="s">
        <v>50</v>
      </c>
      <c r="C18" s="1"/>
      <c r="D18" s="1"/>
      <c r="E18" s="1"/>
      <c r="F18" s="1"/>
      <c r="G18" s="1"/>
      <c r="H18" s="1"/>
      <c r="K18" s="1"/>
      <c r="L18" s="1"/>
      <c r="M18" s="1"/>
    </row>
    <row r="19" spans="1:13" thickBot="1" x14ac:dyDescent="0.25">
      <c r="A19" s="1"/>
      <c r="B19" s="1"/>
      <c r="C19" s="1"/>
      <c r="D19" s="1"/>
      <c r="E19" s="1"/>
      <c r="F19" s="1"/>
      <c r="G19" s="1"/>
      <c r="H19" s="1"/>
      <c r="K19" s="1"/>
      <c r="L19" s="1"/>
      <c r="M19" s="1"/>
    </row>
    <row r="20" spans="1:13" x14ac:dyDescent="0.2">
      <c r="A20" s="27" t="s">
        <v>49</v>
      </c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</row>
    <row r="21" spans="1:13" ht="15" x14ac:dyDescent="0.2">
      <c r="A21" s="26" t="s">
        <v>48</v>
      </c>
      <c r="B21" s="25">
        <v>1000</v>
      </c>
      <c r="C21" s="25" t="s">
        <v>47</v>
      </c>
      <c r="D21" s="25"/>
      <c r="E21" s="25" t="s">
        <v>46</v>
      </c>
      <c r="F21" s="25"/>
      <c r="G21" s="25"/>
      <c r="H21" s="24"/>
      <c r="I21" s="1"/>
      <c r="J21" s="1"/>
      <c r="K21" s="1"/>
      <c r="L21" s="1"/>
      <c r="M21" s="1"/>
    </row>
    <row r="22" spans="1:13" ht="15" x14ac:dyDescent="0.2">
      <c r="A22" s="26" t="s">
        <v>45</v>
      </c>
      <c r="B22" s="25">
        <v>0.5</v>
      </c>
      <c r="C22" s="25" t="s">
        <v>44</v>
      </c>
      <c r="D22" s="25"/>
      <c r="E22" s="25"/>
      <c r="F22" s="25"/>
      <c r="G22" s="25"/>
      <c r="H22" s="24"/>
      <c r="I22" s="1"/>
      <c r="J22" s="1"/>
      <c r="K22" s="1"/>
      <c r="L22" s="1"/>
      <c r="M22" s="1"/>
    </row>
    <row r="23" spans="1:13" ht="15" x14ac:dyDescent="0.2">
      <c r="A23" s="26" t="s">
        <v>43</v>
      </c>
      <c r="B23" s="25">
        <v>0.5</v>
      </c>
      <c r="C23" s="25" t="s">
        <v>42</v>
      </c>
      <c r="D23" s="25"/>
      <c r="E23" s="25" t="s">
        <v>33</v>
      </c>
      <c r="F23" s="25"/>
      <c r="G23" s="25"/>
      <c r="H23" s="24"/>
      <c r="I23" s="1"/>
      <c r="J23" s="1"/>
      <c r="K23" s="1"/>
      <c r="L23" s="1"/>
      <c r="M23" s="1"/>
    </row>
    <row r="24" spans="1:13" ht="15" x14ac:dyDescent="0.2">
      <c r="A24" s="26" t="s">
        <v>41</v>
      </c>
      <c r="B24" s="25">
        <v>0.5</v>
      </c>
      <c r="C24" s="25" t="s">
        <v>40</v>
      </c>
      <c r="D24" s="25"/>
      <c r="E24" s="25"/>
      <c r="F24" s="25"/>
      <c r="G24" s="25"/>
      <c r="H24" s="24"/>
      <c r="I24" s="1"/>
      <c r="J24" s="1"/>
      <c r="K24" s="1"/>
      <c r="L24" s="1"/>
      <c r="M24" s="1"/>
    </row>
    <row r="25" spans="1:13" ht="15" x14ac:dyDescent="0.2">
      <c r="A25" s="26" t="s">
        <v>39</v>
      </c>
      <c r="B25" s="25">
        <v>1</v>
      </c>
      <c r="C25" s="25" t="s">
        <v>38</v>
      </c>
      <c r="D25" s="25"/>
      <c r="E25" s="25" t="s">
        <v>37</v>
      </c>
      <c r="F25" s="25"/>
      <c r="G25" s="25"/>
      <c r="H25" s="24"/>
      <c r="I25" s="1"/>
      <c r="J25" s="1"/>
      <c r="K25" s="1"/>
      <c r="L25" s="1"/>
      <c r="M25" s="1"/>
    </row>
    <row r="26" spans="1:13" thickBot="1" x14ac:dyDescent="0.25">
      <c r="A26" s="23"/>
      <c r="B26" s="22"/>
      <c r="C26" s="22"/>
      <c r="D26" s="22"/>
      <c r="E26" s="22"/>
      <c r="F26" s="21"/>
      <c r="G26" s="21"/>
      <c r="H26" s="20"/>
      <c r="I26" s="1"/>
      <c r="J26" s="1"/>
      <c r="K26" s="1"/>
      <c r="L26" s="1"/>
      <c r="M26" s="1"/>
    </row>
    <row r="27" spans="1:13" x14ac:dyDescent="0.2">
      <c r="A27" s="27" t="s">
        <v>36</v>
      </c>
      <c r="B27" s="28"/>
      <c r="C27" s="28"/>
      <c r="D27" s="28"/>
      <c r="E27" s="28"/>
      <c r="F27" s="28"/>
      <c r="G27" s="28"/>
      <c r="H27" s="29"/>
      <c r="I27" s="1"/>
      <c r="J27" s="1"/>
      <c r="K27" s="1"/>
      <c r="L27" s="1"/>
      <c r="M27" s="1"/>
    </row>
    <row r="28" spans="1:13" ht="15" x14ac:dyDescent="0.2">
      <c r="A28" s="19" t="s">
        <v>35</v>
      </c>
      <c r="B28" s="18">
        <f>B23/B24</f>
        <v>1</v>
      </c>
      <c r="C28" s="18" t="s">
        <v>34</v>
      </c>
      <c r="D28" s="18"/>
      <c r="E28" s="18" t="s">
        <v>33</v>
      </c>
      <c r="F28" s="18"/>
      <c r="G28" s="18"/>
      <c r="H28" s="17"/>
      <c r="I28" s="1"/>
      <c r="J28" s="1"/>
      <c r="K28" s="1"/>
      <c r="L28" s="1"/>
      <c r="M28" s="1"/>
    </row>
    <row r="29" spans="1:13" ht="15" x14ac:dyDescent="0.2">
      <c r="A29" s="19" t="s">
        <v>32</v>
      </c>
      <c r="B29" s="18">
        <f>B28/B25</f>
        <v>1</v>
      </c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</row>
    <row r="30" spans="1:13" ht="15" x14ac:dyDescent="0.2">
      <c r="A30" s="19" t="s">
        <v>31</v>
      </c>
      <c r="B30" s="18">
        <f>B28/(2*B25)</f>
        <v>0.5</v>
      </c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</row>
    <row r="31" spans="1:13" ht="15" x14ac:dyDescent="0.2">
      <c r="A31" s="19" t="s">
        <v>30</v>
      </c>
      <c r="B31" s="18">
        <f>B21*B22/B23</f>
        <v>1000</v>
      </c>
      <c r="C31" s="18" t="s">
        <v>29</v>
      </c>
      <c r="D31" s="18"/>
      <c r="E31" s="18"/>
      <c r="F31" s="18"/>
      <c r="G31" s="18"/>
      <c r="H31" s="17"/>
      <c r="I31" s="1"/>
      <c r="J31" s="1"/>
      <c r="K31" s="1"/>
      <c r="L31" s="1"/>
      <c r="M31" s="1"/>
    </row>
    <row r="32" spans="1:13" ht="15" x14ac:dyDescent="0.2">
      <c r="A32" s="19" t="s">
        <v>28</v>
      </c>
      <c r="B32" s="18">
        <f>B21*B22/(2*B24*B28)</f>
        <v>500</v>
      </c>
      <c r="C32" s="18"/>
      <c r="D32" s="18"/>
      <c r="E32" s="18"/>
      <c r="F32" s="18"/>
      <c r="G32" s="18"/>
      <c r="H32" s="17"/>
      <c r="I32" s="1"/>
      <c r="J32" s="1"/>
      <c r="K32" s="1"/>
      <c r="L32" s="1"/>
      <c r="M32" s="1"/>
    </row>
    <row r="33" spans="1:13" thickBot="1" x14ac:dyDescent="0.25">
      <c r="A33" s="16" t="s">
        <v>27</v>
      </c>
      <c r="B33" s="15" t="str">
        <f>CONCATENATE("Concentration profile at t= ",B40," (years) from beginning of injection ")</f>
        <v xml:space="preserve">Concentration profile at t= 50 (years) from beginning of injection </v>
      </c>
      <c r="C33" s="15"/>
      <c r="D33" s="15"/>
      <c r="E33" s="15"/>
      <c r="F33" s="15"/>
      <c r="G33" s="15"/>
      <c r="H33" s="14"/>
      <c r="I33" s="1"/>
      <c r="J33" s="1"/>
      <c r="K33" s="1"/>
      <c r="L33" s="1"/>
      <c r="M33" s="1"/>
    </row>
    <row r="34" spans="1:13" ht="15" x14ac:dyDescent="0.2">
      <c r="G34" s="1"/>
      <c r="H34" s="1"/>
      <c r="I34" s="1"/>
      <c r="J34" s="1"/>
      <c r="K34" s="1"/>
      <c r="L34" s="1"/>
      <c r="M34" s="1"/>
    </row>
    <row r="35" spans="1:13" ht="15" x14ac:dyDescent="0.2">
      <c r="G35" s="1"/>
      <c r="H35" s="1"/>
      <c r="I35" s="1"/>
      <c r="J35" s="1"/>
      <c r="K35" s="1"/>
      <c r="L35" s="1"/>
      <c r="M35" s="1"/>
    </row>
    <row r="36" spans="1:13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x14ac:dyDescent="0.2">
      <c r="A37" s="1"/>
      <c r="B37" s="1"/>
      <c r="C37" s="13"/>
      <c r="D37" s="12"/>
      <c r="E37" s="12" t="s">
        <v>26</v>
      </c>
      <c r="F37" s="12"/>
      <c r="G37" s="12"/>
      <c r="H37" s="12"/>
      <c r="I37" s="12"/>
      <c r="J37" s="11"/>
      <c r="K37" s="11"/>
      <c r="L37" s="11"/>
      <c r="M37" s="1" t="s">
        <v>25</v>
      </c>
    </row>
    <row r="38" spans="1:13" ht="15" x14ac:dyDescent="0.2">
      <c r="A38" s="1" t="s">
        <v>24</v>
      </c>
      <c r="B38" s="1"/>
      <c r="C38" s="10" t="s">
        <v>23</v>
      </c>
      <c r="D38" s="9" t="s">
        <v>22</v>
      </c>
      <c r="E38" s="9" t="s">
        <v>21</v>
      </c>
      <c r="F38" s="9" t="s">
        <v>20</v>
      </c>
      <c r="G38" s="9" t="s">
        <v>19</v>
      </c>
      <c r="H38" s="8" t="s">
        <v>18</v>
      </c>
      <c r="I38" s="8" t="s">
        <v>17</v>
      </c>
      <c r="J38" s="8" t="s">
        <v>16</v>
      </c>
      <c r="K38" s="7" t="s">
        <v>15</v>
      </c>
      <c r="L38" s="7" t="s">
        <v>14</v>
      </c>
      <c r="M38" s="6" t="s">
        <v>13</v>
      </c>
    </row>
    <row r="39" spans="1:13" ht="89" x14ac:dyDescent="0.2">
      <c r="A39" s="2" t="s">
        <v>12</v>
      </c>
      <c r="B39" s="2" t="s">
        <v>11</v>
      </c>
      <c r="C39" s="5" t="s">
        <v>10</v>
      </c>
      <c r="D39" s="4" t="s">
        <v>9</v>
      </c>
      <c r="E39" s="4" t="s">
        <v>8</v>
      </c>
      <c r="F39" s="4" t="s">
        <v>7</v>
      </c>
      <c r="G39" s="4" t="s">
        <v>6</v>
      </c>
      <c r="H39" s="4" t="s">
        <v>5</v>
      </c>
      <c r="I39" s="4" t="s">
        <v>4</v>
      </c>
      <c r="J39" s="3" t="s">
        <v>3</v>
      </c>
      <c r="K39" s="3" t="s">
        <v>2</v>
      </c>
      <c r="L39" s="3" t="s">
        <v>1</v>
      </c>
      <c r="M39" s="2" t="s">
        <v>0</v>
      </c>
    </row>
    <row r="40" spans="1:13" ht="15" x14ac:dyDescent="0.2">
      <c r="A40" s="1">
        <v>-5</v>
      </c>
      <c r="B40" s="1">
        <v>50</v>
      </c>
      <c r="C40" s="1">
        <f t="shared" ref="C40:C71" si="0">ABS(A40)-$B$28*B40</f>
        <v>-45</v>
      </c>
      <c r="D40" s="1">
        <f t="shared" ref="D40:D71" si="1">ABS(A40)+$B$28*B40</f>
        <v>55</v>
      </c>
      <c r="E40" s="1">
        <f t="shared" ref="E40:E71" si="2">2*SQRT($B$25*B40)</f>
        <v>14.142135623730951</v>
      </c>
      <c r="F40" s="1">
        <f t="shared" ref="F40:F71" si="3">C40/E40</f>
        <v>-3.1819805153394638</v>
      </c>
      <c r="G40" s="1">
        <f t="shared" ref="G40:G71" si="4">D40/E40</f>
        <v>3.8890872965260113</v>
      </c>
      <c r="H40">
        <f t="shared" ref="H40:H71" si="5">ERFC(F40)</f>
        <v>1.9999932046537505</v>
      </c>
      <c r="I40">
        <f t="shared" ref="I40:I71" si="6">ERFC(G40)</f>
        <v>3.7979124931775509E-8</v>
      </c>
      <c r="J40">
        <f t="shared" ref="J40:J71" si="7">EXP(A40*$B$30)</f>
        <v>8.20849986238988E-2</v>
      </c>
      <c r="K40">
        <f t="shared" ref="K40:K71" si="8">EXP(-ABS(A40)*$B$30)</f>
        <v>8.20849986238988E-2</v>
      </c>
      <c r="L40">
        <f t="shared" ref="L40:L71" si="9">EXP(ABS(A40)*$B$30)</f>
        <v>12.182493960703473</v>
      </c>
      <c r="M40" s="1">
        <f t="shared" ref="M40:M71" si="10">$B$32*J40*(K40*H40-L40*I40)</f>
        <v>6.7379051161815671</v>
      </c>
    </row>
    <row r="41" spans="1:13" ht="15" x14ac:dyDescent="0.2">
      <c r="A41" s="1">
        <v>-4</v>
      </c>
      <c r="B41" s="1">
        <f t="shared" ref="B41:B72" si="11">B40</f>
        <v>50</v>
      </c>
      <c r="C41" s="1">
        <f t="shared" si="0"/>
        <v>-46</v>
      </c>
      <c r="D41" s="1">
        <f t="shared" si="1"/>
        <v>54</v>
      </c>
      <c r="E41" s="1">
        <f t="shared" si="2"/>
        <v>14.142135623730951</v>
      </c>
      <c r="F41" s="1">
        <f t="shared" si="3"/>
        <v>-3.2526911934581184</v>
      </c>
      <c r="G41" s="1">
        <f t="shared" si="4"/>
        <v>3.8183766184073566</v>
      </c>
      <c r="H41">
        <f t="shared" si="5"/>
        <v>1.999995775090595</v>
      </c>
      <c r="I41">
        <f t="shared" si="6"/>
        <v>6.6640896970857161E-8</v>
      </c>
      <c r="J41">
        <f t="shared" si="7"/>
        <v>0.1353352832366127</v>
      </c>
      <c r="K41">
        <f t="shared" si="8"/>
        <v>0.1353352832366127</v>
      </c>
      <c r="L41">
        <f t="shared" si="9"/>
        <v>7.3890560989306504</v>
      </c>
      <c r="M41" s="1">
        <f t="shared" si="10"/>
        <v>18.315566877328198</v>
      </c>
    </row>
    <row r="42" spans="1:13" ht="15" x14ac:dyDescent="0.2">
      <c r="A42" s="1">
        <v>-3</v>
      </c>
      <c r="B42" s="1">
        <f t="shared" si="11"/>
        <v>50</v>
      </c>
      <c r="C42" s="1">
        <f t="shared" si="0"/>
        <v>-47</v>
      </c>
      <c r="D42" s="1">
        <f t="shared" si="1"/>
        <v>53</v>
      </c>
      <c r="E42" s="1">
        <f t="shared" si="2"/>
        <v>14.142135623730951</v>
      </c>
      <c r="F42" s="1">
        <f t="shared" si="3"/>
        <v>-3.323401871576773</v>
      </c>
      <c r="G42" s="1">
        <f t="shared" si="4"/>
        <v>3.7476659402887016</v>
      </c>
      <c r="H42">
        <f t="shared" si="5"/>
        <v>1.9999973983850923</v>
      </c>
      <c r="I42">
        <f t="shared" si="6"/>
        <v>1.15802680799292E-7</v>
      </c>
      <c r="J42">
        <f t="shared" si="7"/>
        <v>0.22313016014842982</v>
      </c>
      <c r="K42">
        <f t="shared" si="8"/>
        <v>0.22313016014842982</v>
      </c>
      <c r="L42">
        <f t="shared" si="9"/>
        <v>4.4816890703380645</v>
      </c>
      <c r="M42" s="1">
        <f t="shared" si="10"/>
        <v>49.786945703133895</v>
      </c>
    </row>
    <row r="43" spans="1:13" ht="15" x14ac:dyDescent="0.2">
      <c r="A43" s="1">
        <v>-2</v>
      </c>
      <c r="B43" s="1">
        <f t="shared" si="11"/>
        <v>50</v>
      </c>
      <c r="C43" s="1">
        <f t="shared" si="0"/>
        <v>-48</v>
      </c>
      <c r="D43" s="1">
        <f t="shared" si="1"/>
        <v>52</v>
      </c>
      <c r="E43" s="1">
        <f t="shared" si="2"/>
        <v>14.142135623730951</v>
      </c>
      <c r="F43" s="1">
        <f t="shared" si="3"/>
        <v>-3.3941125496954281</v>
      </c>
      <c r="G43" s="1">
        <f t="shared" si="4"/>
        <v>3.676955262170047</v>
      </c>
      <c r="H43">
        <f t="shared" si="5"/>
        <v>1.9999984133436961</v>
      </c>
      <c r="I43">
        <f t="shared" si="6"/>
        <v>1.9928852633866975E-7</v>
      </c>
      <c r="J43">
        <f t="shared" si="7"/>
        <v>0.36787944117144233</v>
      </c>
      <c r="K43">
        <f t="shared" si="8"/>
        <v>0.36787944117144233</v>
      </c>
      <c r="L43">
        <f t="shared" si="9"/>
        <v>2.7182818284590451</v>
      </c>
      <c r="M43" s="1">
        <f t="shared" si="10"/>
        <v>135.3350762270594</v>
      </c>
    </row>
    <row r="44" spans="1:13" ht="15" x14ac:dyDescent="0.2">
      <c r="A44" s="1">
        <v>-1</v>
      </c>
      <c r="B44" s="1">
        <f t="shared" si="11"/>
        <v>50</v>
      </c>
      <c r="C44" s="1">
        <f t="shared" si="0"/>
        <v>-49</v>
      </c>
      <c r="D44" s="1">
        <f t="shared" si="1"/>
        <v>51</v>
      </c>
      <c r="E44" s="1">
        <f t="shared" si="2"/>
        <v>14.142135623730951</v>
      </c>
      <c r="F44" s="1">
        <f t="shared" si="3"/>
        <v>-3.4648232278140827</v>
      </c>
      <c r="G44" s="1">
        <f t="shared" si="4"/>
        <v>3.6062445840513924</v>
      </c>
      <c r="H44">
        <f t="shared" si="5"/>
        <v>1.9999990416334468</v>
      </c>
      <c r="I44">
        <f t="shared" si="6"/>
        <v>3.3965348142951942E-7</v>
      </c>
      <c r="J44">
        <f t="shared" si="7"/>
        <v>0.60653065971263342</v>
      </c>
      <c r="K44">
        <f t="shared" si="8"/>
        <v>0.60653065971263342</v>
      </c>
      <c r="L44">
        <f t="shared" si="9"/>
        <v>1.6487212707001282</v>
      </c>
      <c r="M44" s="1">
        <f t="shared" si="10"/>
        <v>367.8790950630256</v>
      </c>
    </row>
    <row r="45" spans="1:13" ht="15" x14ac:dyDescent="0.2">
      <c r="A45" s="1">
        <v>0</v>
      </c>
      <c r="B45" s="1">
        <f t="shared" si="11"/>
        <v>50</v>
      </c>
      <c r="C45" s="1">
        <f t="shared" si="0"/>
        <v>-50</v>
      </c>
      <c r="D45" s="1">
        <f t="shared" si="1"/>
        <v>50</v>
      </c>
      <c r="E45" s="1">
        <f t="shared" si="2"/>
        <v>14.142135623730951</v>
      </c>
      <c r="F45" s="1">
        <f t="shared" si="3"/>
        <v>-3.5355339059327373</v>
      </c>
      <c r="G45" s="1">
        <f t="shared" si="4"/>
        <v>3.5355339059327373</v>
      </c>
      <c r="H45">
        <f t="shared" si="5"/>
        <v>1.9999994266968562</v>
      </c>
      <c r="I45">
        <f t="shared" si="6"/>
        <v>5.7330314375838878E-7</v>
      </c>
      <c r="J45">
        <f t="shared" si="7"/>
        <v>1</v>
      </c>
      <c r="K45">
        <f t="shared" si="8"/>
        <v>1</v>
      </c>
      <c r="L45">
        <f t="shared" si="9"/>
        <v>1</v>
      </c>
      <c r="M45" s="1">
        <f t="shared" si="10"/>
        <v>999.99942669685618</v>
      </c>
    </row>
    <row r="46" spans="1:13" ht="15" x14ac:dyDescent="0.2">
      <c r="A46" s="1">
        <v>1</v>
      </c>
      <c r="B46" s="1">
        <f t="shared" si="11"/>
        <v>50</v>
      </c>
      <c r="C46" s="1">
        <f t="shared" si="0"/>
        <v>-49</v>
      </c>
      <c r="D46" s="1">
        <f t="shared" si="1"/>
        <v>51</v>
      </c>
      <c r="E46" s="1">
        <f t="shared" si="2"/>
        <v>14.142135623730951</v>
      </c>
      <c r="F46" s="1">
        <f t="shared" si="3"/>
        <v>-3.4648232278140827</v>
      </c>
      <c r="G46" s="1">
        <f t="shared" si="4"/>
        <v>3.6062445840513924</v>
      </c>
      <c r="H46">
        <f t="shared" si="5"/>
        <v>1.9999990416334468</v>
      </c>
      <c r="I46">
        <f t="shared" si="6"/>
        <v>3.3965348142951942E-7</v>
      </c>
      <c r="J46">
        <f t="shared" si="7"/>
        <v>1.6487212707001282</v>
      </c>
      <c r="K46">
        <f t="shared" si="8"/>
        <v>0.60653065971263342</v>
      </c>
      <c r="L46">
        <f t="shared" si="9"/>
        <v>1.6487212707001282</v>
      </c>
      <c r="M46" s="1">
        <f t="shared" si="10"/>
        <v>999.99905917978003</v>
      </c>
    </row>
    <row r="47" spans="1:13" ht="15" x14ac:dyDescent="0.2">
      <c r="A47" s="1">
        <v>2</v>
      </c>
      <c r="B47" s="1">
        <f t="shared" si="11"/>
        <v>50</v>
      </c>
      <c r="C47" s="1">
        <f t="shared" si="0"/>
        <v>-48</v>
      </c>
      <c r="D47" s="1">
        <f t="shared" si="1"/>
        <v>52</v>
      </c>
      <c r="E47" s="1">
        <f t="shared" si="2"/>
        <v>14.142135623730951</v>
      </c>
      <c r="F47" s="1">
        <f t="shared" si="3"/>
        <v>-3.3941125496954281</v>
      </c>
      <c r="G47" s="1">
        <f t="shared" si="4"/>
        <v>3.676955262170047</v>
      </c>
      <c r="H47">
        <f t="shared" si="5"/>
        <v>1.9999984133436961</v>
      </c>
      <c r="I47">
        <f t="shared" si="6"/>
        <v>1.9928852633866975E-7</v>
      </c>
      <c r="J47">
        <f t="shared" si="7"/>
        <v>2.7182818284590451</v>
      </c>
      <c r="K47">
        <f t="shared" si="8"/>
        <v>0.36787944117144233</v>
      </c>
      <c r="L47">
        <f t="shared" si="9"/>
        <v>2.7182818284590451</v>
      </c>
      <c r="M47" s="1">
        <f t="shared" si="10"/>
        <v>999.99847039479766</v>
      </c>
    </row>
    <row r="48" spans="1:13" ht="15" x14ac:dyDescent="0.2">
      <c r="A48" s="1">
        <v>3</v>
      </c>
      <c r="B48" s="1">
        <f t="shared" si="11"/>
        <v>50</v>
      </c>
      <c r="C48" s="1">
        <f t="shared" si="0"/>
        <v>-47</v>
      </c>
      <c r="D48" s="1">
        <f t="shared" si="1"/>
        <v>53</v>
      </c>
      <c r="E48" s="1">
        <f t="shared" si="2"/>
        <v>14.142135623730951</v>
      </c>
      <c r="F48" s="1">
        <f t="shared" si="3"/>
        <v>-3.323401871576773</v>
      </c>
      <c r="G48" s="1">
        <f t="shared" si="4"/>
        <v>3.7476659402887016</v>
      </c>
      <c r="H48">
        <f t="shared" si="5"/>
        <v>1.9999973983850923</v>
      </c>
      <c r="I48">
        <f t="shared" si="6"/>
        <v>1.15802680799292E-7</v>
      </c>
      <c r="J48">
        <f t="shared" si="7"/>
        <v>4.4816890703380645</v>
      </c>
      <c r="K48">
        <f t="shared" si="8"/>
        <v>0.22313016014842982</v>
      </c>
      <c r="L48">
        <f t="shared" si="9"/>
        <v>4.4816890703380645</v>
      </c>
      <c r="M48" s="1">
        <f t="shared" si="10"/>
        <v>999.99753621303546</v>
      </c>
    </row>
    <row r="49" spans="1:13" ht="15" x14ac:dyDescent="0.2">
      <c r="A49" s="1">
        <v>4</v>
      </c>
      <c r="B49" s="1">
        <f t="shared" si="11"/>
        <v>50</v>
      </c>
      <c r="C49" s="1">
        <f t="shared" si="0"/>
        <v>-46</v>
      </c>
      <c r="D49" s="1">
        <f t="shared" si="1"/>
        <v>54</v>
      </c>
      <c r="E49" s="1">
        <f t="shared" si="2"/>
        <v>14.142135623730951</v>
      </c>
      <c r="F49" s="1">
        <f t="shared" si="3"/>
        <v>-3.2526911934581184</v>
      </c>
      <c r="G49" s="1">
        <f t="shared" si="4"/>
        <v>3.8183766184073566</v>
      </c>
      <c r="H49">
        <f t="shared" si="5"/>
        <v>1.999995775090595</v>
      </c>
      <c r="I49">
        <f t="shared" si="6"/>
        <v>6.6640896970857161E-8</v>
      </c>
      <c r="J49">
        <f t="shared" si="7"/>
        <v>7.3890560989306504</v>
      </c>
      <c r="K49">
        <f t="shared" si="8"/>
        <v>0.1353352832366127</v>
      </c>
      <c r="L49">
        <f t="shared" si="9"/>
        <v>7.3890560989306504</v>
      </c>
      <c r="M49" s="1">
        <f t="shared" si="10"/>
        <v>999.99606831045207</v>
      </c>
    </row>
    <row r="50" spans="1:13" ht="15" x14ac:dyDescent="0.2">
      <c r="A50" s="1">
        <v>5</v>
      </c>
      <c r="B50" s="1">
        <f t="shared" si="11"/>
        <v>50</v>
      </c>
      <c r="C50" s="1">
        <f t="shared" si="0"/>
        <v>-45</v>
      </c>
      <c r="D50" s="1">
        <f t="shared" si="1"/>
        <v>55</v>
      </c>
      <c r="E50" s="1">
        <f t="shared" si="2"/>
        <v>14.142135623730951</v>
      </c>
      <c r="F50" s="1">
        <f t="shared" si="3"/>
        <v>-3.1819805153394638</v>
      </c>
      <c r="G50" s="1">
        <f t="shared" si="4"/>
        <v>3.8890872965260113</v>
      </c>
      <c r="H50">
        <f t="shared" si="5"/>
        <v>1.9999932046537505</v>
      </c>
      <c r="I50">
        <f t="shared" si="6"/>
        <v>3.7979124931775509E-8</v>
      </c>
      <c r="J50">
        <f t="shared" si="7"/>
        <v>12.182493960703473</v>
      </c>
      <c r="K50">
        <f t="shared" si="8"/>
        <v>8.20849986238988E-2</v>
      </c>
      <c r="L50">
        <f t="shared" si="9"/>
        <v>12.182493960703473</v>
      </c>
      <c r="M50" s="1">
        <f t="shared" si="10"/>
        <v>999.99378402591981</v>
      </c>
    </row>
    <row r="51" spans="1:13" ht="15" x14ac:dyDescent="0.2">
      <c r="A51" s="1">
        <v>6</v>
      </c>
      <c r="B51" s="1">
        <f t="shared" si="11"/>
        <v>50</v>
      </c>
      <c r="C51" s="1">
        <f t="shared" si="0"/>
        <v>-44</v>
      </c>
      <c r="D51" s="1">
        <f t="shared" si="1"/>
        <v>56</v>
      </c>
      <c r="E51" s="1">
        <f t="shared" si="2"/>
        <v>14.142135623730951</v>
      </c>
      <c r="F51" s="1">
        <f t="shared" si="3"/>
        <v>-3.1112698372208092</v>
      </c>
      <c r="G51" s="1">
        <f t="shared" si="4"/>
        <v>3.9597979746446659</v>
      </c>
      <c r="H51">
        <f t="shared" si="5"/>
        <v>1.9999891749121845</v>
      </c>
      <c r="I51">
        <f t="shared" si="6"/>
        <v>2.143518051662186E-8</v>
      </c>
      <c r="J51">
        <f t="shared" si="7"/>
        <v>20.085536923187668</v>
      </c>
      <c r="K51">
        <f t="shared" si="8"/>
        <v>4.9787068367863944E-2</v>
      </c>
      <c r="L51">
        <f t="shared" si="9"/>
        <v>20.085536923187668</v>
      </c>
      <c r="M51" s="1">
        <f t="shared" si="10"/>
        <v>999.99026367158513</v>
      </c>
    </row>
    <row r="52" spans="1:13" ht="15" x14ac:dyDescent="0.2">
      <c r="A52" s="1">
        <v>7</v>
      </c>
      <c r="B52" s="1">
        <f t="shared" si="11"/>
        <v>50</v>
      </c>
      <c r="C52" s="1">
        <f t="shared" si="0"/>
        <v>-43</v>
      </c>
      <c r="D52" s="1">
        <f t="shared" si="1"/>
        <v>57</v>
      </c>
      <c r="E52" s="1">
        <f t="shared" si="2"/>
        <v>14.142135623730951</v>
      </c>
      <c r="F52" s="1">
        <f t="shared" si="3"/>
        <v>-3.0405591591021541</v>
      </c>
      <c r="G52" s="1">
        <f t="shared" si="4"/>
        <v>4.0305086527633209</v>
      </c>
      <c r="H52">
        <f t="shared" si="5"/>
        <v>1.999982920189058</v>
      </c>
      <c r="I52">
        <f t="shared" si="6"/>
        <v>1.1980742802127058E-8</v>
      </c>
      <c r="J52">
        <f t="shared" si="7"/>
        <v>33.115451958692312</v>
      </c>
      <c r="K52">
        <f t="shared" si="8"/>
        <v>3.0197383422318501E-2</v>
      </c>
      <c r="L52">
        <f t="shared" si="9"/>
        <v>33.115451958692312</v>
      </c>
      <c r="M52" s="1">
        <f t="shared" si="10"/>
        <v>999.98489085461927</v>
      </c>
    </row>
    <row r="53" spans="1:13" ht="15" x14ac:dyDescent="0.2">
      <c r="A53" s="1">
        <v>8</v>
      </c>
      <c r="B53" s="1">
        <f t="shared" si="11"/>
        <v>50</v>
      </c>
      <c r="C53" s="1">
        <f t="shared" si="0"/>
        <v>-42</v>
      </c>
      <c r="D53" s="1">
        <f t="shared" si="1"/>
        <v>58</v>
      </c>
      <c r="E53" s="1">
        <f t="shared" si="2"/>
        <v>14.142135623730951</v>
      </c>
      <c r="F53" s="1">
        <f t="shared" si="3"/>
        <v>-2.9698484809834995</v>
      </c>
      <c r="G53" s="1">
        <f t="shared" si="4"/>
        <v>4.1012193308819755</v>
      </c>
      <c r="H53">
        <f t="shared" si="5"/>
        <v>1.9999733085019682</v>
      </c>
      <c r="I53">
        <f t="shared" si="6"/>
        <v>6.6314919566523201E-9</v>
      </c>
      <c r="J53">
        <f t="shared" si="7"/>
        <v>54.598150033144236</v>
      </c>
      <c r="K53">
        <f t="shared" si="8"/>
        <v>1.8315638888734179E-2</v>
      </c>
      <c r="L53">
        <f t="shared" si="9"/>
        <v>54.598150033144236</v>
      </c>
      <c r="M53" s="1">
        <f t="shared" si="10"/>
        <v>999.97677015152692</v>
      </c>
    </row>
    <row r="54" spans="1:13" x14ac:dyDescent="0.2">
      <c r="A54" s="1">
        <v>9</v>
      </c>
      <c r="B54" s="1">
        <f t="shared" si="11"/>
        <v>50</v>
      </c>
      <c r="C54" s="1">
        <f t="shared" si="0"/>
        <v>-41</v>
      </c>
      <c r="D54" s="1">
        <f t="shared" si="1"/>
        <v>59</v>
      </c>
      <c r="E54" s="1">
        <f t="shared" si="2"/>
        <v>14.142135623730951</v>
      </c>
      <c r="F54" s="1">
        <f t="shared" si="3"/>
        <v>-2.8991378028648449</v>
      </c>
      <c r="G54" s="1">
        <f t="shared" si="4"/>
        <v>4.1719300090006302</v>
      </c>
      <c r="H54">
        <f t="shared" si="5"/>
        <v>1.999958684986175</v>
      </c>
      <c r="I54">
        <f t="shared" si="6"/>
        <v>3.6350157261988734E-9</v>
      </c>
      <c r="J54">
        <f t="shared" si="7"/>
        <v>90.017131300521811</v>
      </c>
      <c r="K54">
        <f t="shared" si="8"/>
        <v>1.1108996538242306E-2</v>
      </c>
      <c r="L54">
        <f t="shared" si="9"/>
        <v>90.017131300521811</v>
      </c>
      <c r="M54" s="1">
        <f t="shared" si="10"/>
        <v>999.96461507433366</v>
      </c>
    </row>
    <row r="55" spans="1:13" x14ac:dyDescent="0.2">
      <c r="A55" s="1">
        <v>10</v>
      </c>
      <c r="B55" s="1">
        <f t="shared" si="11"/>
        <v>50</v>
      </c>
      <c r="C55" s="1">
        <f t="shared" si="0"/>
        <v>-40</v>
      </c>
      <c r="D55" s="1">
        <f t="shared" si="1"/>
        <v>60</v>
      </c>
      <c r="E55" s="1">
        <f t="shared" si="2"/>
        <v>14.142135623730951</v>
      </c>
      <c r="F55" s="1">
        <f t="shared" si="3"/>
        <v>-2.8284271247461898</v>
      </c>
      <c r="G55" s="1">
        <f t="shared" si="4"/>
        <v>4.2426406871192848</v>
      </c>
      <c r="H55">
        <f t="shared" si="5"/>
        <v>1.9999366575163338</v>
      </c>
      <c r="I55">
        <f t="shared" si="6"/>
        <v>1.9731752900754028E-9</v>
      </c>
      <c r="J55">
        <f t="shared" si="7"/>
        <v>148.4131591025766</v>
      </c>
      <c r="K55">
        <f t="shared" si="8"/>
        <v>6.737946999085467E-3</v>
      </c>
      <c r="L55">
        <f t="shared" si="9"/>
        <v>148.4131591025766</v>
      </c>
      <c r="M55" s="1">
        <f t="shared" si="10"/>
        <v>999.94659771914996</v>
      </c>
    </row>
    <row r="56" spans="1:13" x14ac:dyDescent="0.2">
      <c r="A56" s="1">
        <v>11</v>
      </c>
      <c r="B56" s="1">
        <f t="shared" si="11"/>
        <v>50</v>
      </c>
      <c r="C56" s="1">
        <f t="shared" si="0"/>
        <v>-39</v>
      </c>
      <c r="D56" s="1">
        <f t="shared" si="1"/>
        <v>61</v>
      </c>
      <c r="E56" s="1">
        <f t="shared" si="2"/>
        <v>14.142135623730951</v>
      </c>
      <c r="F56" s="1">
        <f t="shared" si="3"/>
        <v>-2.7577164466275352</v>
      </c>
      <c r="G56" s="1">
        <f t="shared" si="4"/>
        <v>4.3133513652379394</v>
      </c>
      <c r="H56">
        <f t="shared" si="5"/>
        <v>1.9999038073119648</v>
      </c>
      <c r="I56">
        <f t="shared" si="6"/>
        <v>1.0606846525897688E-9</v>
      </c>
      <c r="J56">
        <f t="shared" si="7"/>
        <v>244.69193226422038</v>
      </c>
      <c r="K56">
        <f t="shared" si="8"/>
        <v>4.0867714384640666E-3</v>
      </c>
      <c r="L56">
        <f t="shared" si="9"/>
        <v>244.69193226422038</v>
      </c>
      <c r="M56" s="1">
        <f t="shared" si="10"/>
        <v>999.92014986438016</v>
      </c>
    </row>
    <row r="57" spans="1:13" x14ac:dyDescent="0.2">
      <c r="A57" s="1">
        <v>12</v>
      </c>
      <c r="B57" s="1">
        <f t="shared" si="11"/>
        <v>50</v>
      </c>
      <c r="C57" s="1">
        <f t="shared" si="0"/>
        <v>-38</v>
      </c>
      <c r="D57" s="1">
        <f t="shared" si="1"/>
        <v>62</v>
      </c>
      <c r="E57" s="1">
        <f t="shared" si="2"/>
        <v>14.142135623730951</v>
      </c>
      <c r="F57" s="1">
        <f t="shared" si="3"/>
        <v>-2.6870057685088806</v>
      </c>
      <c r="G57" s="1">
        <f t="shared" si="4"/>
        <v>4.3840620433565949</v>
      </c>
      <c r="H57">
        <f t="shared" si="5"/>
        <v>1.9998553039121498</v>
      </c>
      <c r="I57">
        <f t="shared" si="6"/>
        <v>5.6463160740865343E-10</v>
      </c>
      <c r="J57">
        <f t="shared" si="7"/>
        <v>403.42879349273511</v>
      </c>
      <c r="K57">
        <f t="shared" si="8"/>
        <v>2.4787521766663585E-3</v>
      </c>
      <c r="L57">
        <f t="shared" si="9"/>
        <v>403.42879349273511</v>
      </c>
      <c r="M57" s="1">
        <f t="shared" si="10"/>
        <v>999.88170370632895</v>
      </c>
    </row>
    <row r="58" spans="1:13" x14ac:dyDescent="0.2">
      <c r="A58" s="1">
        <v>13</v>
      </c>
      <c r="B58" s="1">
        <f t="shared" si="11"/>
        <v>50</v>
      </c>
      <c r="C58" s="1">
        <f t="shared" si="0"/>
        <v>-37</v>
      </c>
      <c r="D58" s="1">
        <f t="shared" si="1"/>
        <v>63</v>
      </c>
      <c r="E58" s="1">
        <f t="shared" si="2"/>
        <v>14.142135623730951</v>
      </c>
      <c r="F58" s="1">
        <f t="shared" si="3"/>
        <v>-2.6162950903902256</v>
      </c>
      <c r="G58" s="1">
        <f t="shared" si="4"/>
        <v>4.4547727214752495</v>
      </c>
      <c r="H58">
        <f t="shared" si="5"/>
        <v>1.9997844005330452</v>
      </c>
      <c r="I58">
        <f t="shared" si="6"/>
        <v>2.976456443524615E-10</v>
      </c>
      <c r="J58">
        <f t="shared" si="7"/>
        <v>665.14163304436181</v>
      </c>
      <c r="K58">
        <f t="shared" si="8"/>
        <v>1.5034391929775724E-3</v>
      </c>
      <c r="L58">
        <f t="shared" si="9"/>
        <v>665.14163304436181</v>
      </c>
      <c r="M58" s="1">
        <f t="shared" si="10"/>
        <v>999.82635905695531</v>
      </c>
    </row>
    <row r="59" spans="1:13" x14ac:dyDescent="0.2">
      <c r="A59" s="1">
        <v>14</v>
      </c>
      <c r="B59" s="1">
        <f t="shared" si="11"/>
        <v>50</v>
      </c>
      <c r="C59" s="1">
        <f t="shared" si="0"/>
        <v>-36</v>
      </c>
      <c r="D59" s="1">
        <f t="shared" si="1"/>
        <v>64</v>
      </c>
      <c r="E59" s="1">
        <f t="shared" si="2"/>
        <v>14.142135623730951</v>
      </c>
      <c r="F59" s="1">
        <f t="shared" si="3"/>
        <v>-2.545584412271571</v>
      </c>
      <c r="G59" s="1">
        <f t="shared" si="4"/>
        <v>4.5254833995939041</v>
      </c>
      <c r="H59">
        <f t="shared" si="5"/>
        <v>1.9996817828196849</v>
      </c>
      <c r="I59">
        <f t="shared" si="6"/>
        <v>1.5537695163419652E-10</v>
      </c>
      <c r="J59">
        <f t="shared" si="7"/>
        <v>1096.6331584284585</v>
      </c>
      <c r="K59">
        <f t="shared" si="8"/>
        <v>9.1188196555451624E-4</v>
      </c>
      <c r="L59">
        <f t="shared" si="9"/>
        <v>1096.6331584284585</v>
      </c>
      <c r="M59" s="1">
        <f t="shared" si="10"/>
        <v>999.74746291599456</v>
      </c>
    </row>
    <row r="60" spans="1:13" x14ac:dyDescent="0.2">
      <c r="A60" s="1">
        <v>15</v>
      </c>
      <c r="B60" s="1">
        <f t="shared" si="11"/>
        <v>50</v>
      </c>
      <c r="C60" s="1">
        <f t="shared" si="0"/>
        <v>-35</v>
      </c>
      <c r="D60" s="1">
        <f t="shared" si="1"/>
        <v>65</v>
      </c>
      <c r="E60" s="1">
        <f t="shared" si="2"/>
        <v>14.142135623730951</v>
      </c>
      <c r="F60" s="1">
        <f t="shared" si="3"/>
        <v>-2.4748737341529163</v>
      </c>
      <c r="G60" s="1">
        <f t="shared" si="4"/>
        <v>4.5961940777125587</v>
      </c>
      <c r="H60">
        <f t="shared" si="5"/>
        <v>1.9995347418419289</v>
      </c>
      <c r="I60">
        <f t="shared" si="6"/>
        <v>8.0320011677182356E-11</v>
      </c>
      <c r="J60">
        <f t="shared" si="7"/>
        <v>1808.0424144560632</v>
      </c>
      <c r="K60">
        <f t="shared" si="8"/>
        <v>5.5308437014783363E-4</v>
      </c>
      <c r="L60">
        <f t="shared" si="9"/>
        <v>1808.0424144560632</v>
      </c>
      <c r="M60" s="1">
        <f t="shared" si="10"/>
        <v>999.63608716419958</v>
      </c>
    </row>
    <row r="61" spans="1:13" x14ac:dyDescent="0.2">
      <c r="A61" s="1">
        <v>16</v>
      </c>
      <c r="B61" s="1">
        <f t="shared" si="11"/>
        <v>50</v>
      </c>
      <c r="C61" s="1">
        <f t="shared" si="0"/>
        <v>-34</v>
      </c>
      <c r="D61" s="1">
        <f t="shared" si="1"/>
        <v>66</v>
      </c>
      <c r="E61" s="1">
        <f t="shared" si="2"/>
        <v>14.142135623730951</v>
      </c>
      <c r="F61" s="1">
        <f t="shared" si="3"/>
        <v>-2.4041630560342613</v>
      </c>
      <c r="G61" s="1">
        <f t="shared" si="4"/>
        <v>4.6669047558312133</v>
      </c>
      <c r="H61">
        <f t="shared" si="5"/>
        <v>1.9993261414686463</v>
      </c>
      <c r="I61">
        <f t="shared" si="6"/>
        <v>4.1115778187990477E-11</v>
      </c>
      <c r="J61">
        <f t="shared" si="7"/>
        <v>2980.9579870417283</v>
      </c>
      <c r="K61">
        <f t="shared" si="8"/>
        <v>3.3546262790251185E-4</v>
      </c>
      <c r="L61">
        <f t="shared" si="9"/>
        <v>2980.9579870417283</v>
      </c>
      <c r="M61" s="1">
        <f t="shared" si="10"/>
        <v>999.48039105976557</v>
      </c>
    </row>
    <row r="62" spans="1:13" x14ac:dyDescent="0.2">
      <c r="A62" s="1">
        <v>17</v>
      </c>
      <c r="B62" s="1">
        <f t="shared" si="11"/>
        <v>50</v>
      </c>
      <c r="C62" s="1">
        <f t="shared" si="0"/>
        <v>-33</v>
      </c>
      <c r="D62" s="1">
        <f t="shared" si="1"/>
        <v>67</v>
      </c>
      <c r="E62" s="1">
        <f t="shared" si="2"/>
        <v>14.142135623730951</v>
      </c>
      <c r="F62" s="1">
        <f t="shared" si="3"/>
        <v>-2.3334523779156067</v>
      </c>
      <c r="G62" s="1">
        <f t="shared" si="4"/>
        <v>4.7376154339498679</v>
      </c>
      <c r="H62">
        <f t="shared" si="5"/>
        <v>1.9990331517152324</v>
      </c>
      <c r="I62">
        <f t="shared" si="6"/>
        <v>2.0841953975930456E-11</v>
      </c>
      <c r="J62">
        <f t="shared" si="7"/>
        <v>4914.7688402991344</v>
      </c>
      <c r="K62">
        <f t="shared" si="8"/>
        <v>2.0346836901064417E-4</v>
      </c>
      <c r="L62">
        <f t="shared" si="9"/>
        <v>4914.7688402991344</v>
      </c>
      <c r="M62" s="1">
        <f t="shared" si="10"/>
        <v>999.26485765082577</v>
      </c>
    </row>
    <row r="63" spans="1:13" x14ac:dyDescent="0.2">
      <c r="A63" s="1">
        <v>18</v>
      </c>
      <c r="B63" s="1">
        <f t="shared" si="11"/>
        <v>50</v>
      </c>
      <c r="C63" s="1">
        <f t="shared" si="0"/>
        <v>-32</v>
      </c>
      <c r="D63" s="1">
        <f t="shared" si="1"/>
        <v>68</v>
      </c>
      <c r="E63" s="1">
        <f t="shared" si="2"/>
        <v>14.142135623730951</v>
      </c>
      <c r="F63" s="1">
        <f t="shared" si="3"/>
        <v>-2.2627416997969521</v>
      </c>
      <c r="G63" s="1">
        <f t="shared" si="4"/>
        <v>4.8083261120685226</v>
      </c>
      <c r="H63">
        <f t="shared" si="5"/>
        <v>1.9986257241241683</v>
      </c>
      <c r="I63">
        <f t="shared" si="6"/>
        <v>1.0461915088289235E-11</v>
      </c>
      <c r="J63">
        <f t="shared" si="7"/>
        <v>8103.0839275753842</v>
      </c>
      <c r="K63">
        <f t="shared" si="8"/>
        <v>1.2340980408667956E-4</v>
      </c>
      <c r="L63">
        <f t="shared" si="9"/>
        <v>8103.0839275753842</v>
      </c>
      <c r="M63" s="1">
        <f t="shared" si="10"/>
        <v>998.96939755117705</v>
      </c>
    </row>
    <row r="64" spans="1:13" x14ac:dyDescent="0.2">
      <c r="A64" s="1">
        <v>19</v>
      </c>
      <c r="B64" s="1">
        <f t="shared" si="11"/>
        <v>50</v>
      </c>
      <c r="C64" s="1">
        <f t="shared" si="0"/>
        <v>-31</v>
      </c>
      <c r="D64" s="1">
        <f t="shared" si="1"/>
        <v>69</v>
      </c>
      <c r="E64" s="1">
        <f t="shared" si="2"/>
        <v>14.142135623730951</v>
      </c>
      <c r="F64" s="1">
        <f t="shared" si="3"/>
        <v>-2.1920310216782974</v>
      </c>
      <c r="G64" s="1">
        <f t="shared" si="4"/>
        <v>4.8790367901871781</v>
      </c>
      <c r="H64">
        <f t="shared" si="5"/>
        <v>1.9980647935735634</v>
      </c>
      <c r="I64">
        <f t="shared" si="6"/>
        <v>5.200253931276346E-12</v>
      </c>
      <c r="J64">
        <f t="shared" si="7"/>
        <v>13359.726829661873</v>
      </c>
      <c r="K64">
        <f t="shared" si="8"/>
        <v>7.4851829887700598E-5</v>
      </c>
      <c r="L64">
        <f t="shared" si="9"/>
        <v>13359.726829661873</v>
      </c>
      <c r="M64" s="1">
        <f t="shared" si="10"/>
        <v>998.56832014315819</v>
      </c>
    </row>
    <row r="65" spans="1:13" x14ac:dyDescent="0.2">
      <c r="A65" s="1">
        <v>20</v>
      </c>
      <c r="B65" s="1">
        <f t="shared" si="11"/>
        <v>50</v>
      </c>
      <c r="C65" s="1">
        <f t="shared" si="0"/>
        <v>-30</v>
      </c>
      <c r="D65" s="1">
        <f t="shared" si="1"/>
        <v>70</v>
      </c>
      <c r="E65" s="1">
        <f t="shared" si="2"/>
        <v>14.142135623730951</v>
      </c>
      <c r="F65" s="1">
        <f t="shared" si="3"/>
        <v>-2.1213203435596424</v>
      </c>
      <c r="G65" s="1">
        <f t="shared" si="4"/>
        <v>4.9497474683058327</v>
      </c>
      <c r="H65">
        <f t="shared" si="5"/>
        <v>1.9973002039367398</v>
      </c>
      <c r="I65">
        <f t="shared" si="6"/>
        <v>2.5596250877716703E-12</v>
      </c>
      <c r="J65">
        <f t="shared" si="7"/>
        <v>22026.465794806718</v>
      </c>
      <c r="K65">
        <f t="shared" si="8"/>
        <v>4.5399929762484854E-5</v>
      </c>
      <c r="L65">
        <f t="shared" si="9"/>
        <v>22026.465794806718</v>
      </c>
      <c r="M65" s="1">
        <f t="shared" si="10"/>
        <v>998.02918146542788</v>
      </c>
    </row>
    <row r="66" spans="1:13" x14ac:dyDescent="0.2">
      <c r="A66" s="1">
        <v>21</v>
      </c>
      <c r="B66" s="1">
        <f t="shared" si="11"/>
        <v>50</v>
      </c>
      <c r="C66" s="1">
        <f t="shared" si="0"/>
        <v>-29</v>
      </c>
      <c r="D66" s="1">
        <f t="shared" si="1"/>
        <v>71</v>
      </c>
      <c r="E66" s="1">
        <f t="shared" si="2"/>
        <v>14.142135623730951</v>
      </c>
      <c r="F66" s="1">
        <f t="shared" si="3"/>
        <v>-2.0506096654409878</v>
      </c>
      <c r="G66" s="1">
        <f t="shared" si="4"/>
        <v>5.0204581464244873</v>
      </c>
      <c r="H66">
        <f t="shared" si="5"/>
        <v>1.9962683733992319</v>
      </c>
      <c r="I66">
        <f t="shared" si="6"/>
        <v>1.2475688926663169E-12</v>
      </c>
      <c r="J66">
        <f t="shared" si="7"/>
        <v>36315.502674246636</v>
      </c>
      <c r="K66">
        <f t="shared" si="8"/>
        <v>2.7536449349747158E-5</v>
      </c>
      <c r="L66">
        <f t="shared" si="9"/>
        <v>36315.502674246636</v>
      </c>
      <c r="M66" s="1">
        <f t="shared" si="10"/>
        <v>997.31152995686591</v>
      </c>
    </row>
    <row r="67" spans="1:13" x14ac:dyDescent="0.2">
      <c r="A67" s="1">
        <v>22</v>
      </c>
      <c r="B67" s="1">
        <f t="shared" si="11"/>
        <v>50</v>
      </c>
      <c r="C67" s="1">
        <f t="shared" si="0"/>
        <v>-28</v>
      </c>
      <c r="D67" s="1">
        <f t="shared" si="1"/>
        <v>72</v>
      </c>
      <c r="E67" s="1">
        <f t="shared" si="2"/>
        <v>14.142135623730951</v>
      </c>
      <c r="F67" s="1">
        <f t="shared" si="3"/>
        <v>-1.9798989873223329</v>
      </c>
      <c r="G67" s="1">
        <f t="shared" si="4"/>
        <v>5.0911688245431419</v>
      </c>
      <c r="H67">
        <f t="shared" si="5"/>
        <v>1.994889739339144</v>
      </c>
      <c r="I67">
        <f t="shared" si="6"/>
        <v>6.021255962234885E-13</v>
      </c>
      <c r="J67">
        <f t="shared" si="7"/>
        <v>59874.141715197817</v>
      </c>
      <c r="K67">
        <f t="shared" si="8"/>
        <v>1.6701700790245659E-5</v>
      </c>
      <c r="L67">
        <f t="shared" si="9"/>
        <v>59874.141715197817</v>
      </c>
      <c r="M67" s="1">
        <f t="shared" si="10"/>
        <v>996.36558577712867</v>
      </c>
    </row>
    <row r="68" spans="1:13" x14ac:dyDescent="0.2">
      <c r="A68" s="1">
        <v>23</v>
      </c>
      <c r="B68" s="1">
        <f t="shared" si="11"/>
        <v>50</v>
      </c>
      <c r="C68" s="1">
        <f t="shared" si="0"/>
        <v>-27</v>
      </c>
      <c r="D68" s="1">
        <f t="shared" si="1"/>
        <v>73</v>
      </c>
      <c r="E68" s="1">
        <f t="shared" si="2"/>
        <v>14.142135623730951</v>
      </c>
      <c r="F68" s="1">
        <f t="shared" si="3"/>
        <v>-1.9091883092036783</v>
      </c>
      <c r="G68" s="1">
        <f t="shared" si="4"/>
        <v>5.1618795026617965</v>
      </c>
      <c r="H68">
        <f t="shared" si="5"/>
        <v>1.9930660523939188</v>
      </c>
      <c r="I68">
        <f t="shared" si="6"/>
        <v>2.8776772763151825E-13</v>
      </c>
      <c r="J68">
        <f t="shared" si="7"/>
        <v>98715.771010760494</v>
      </c>
      <c r="K68">
        <f t="shared" si="8"/>
        <v>1.0130093598630711E-5</v>
      </c>
      <c r="L68">
        <f t="shared" si="9"/>
        <v>98715.771010760494</v>
      </c>
      <c r="M68" s="1">
        <f t="shared" si="10"/>
        <v>995.13090622498805</v>
      </c>
    </row>
    <row r="69" spans="1:13" x14ac:dyDescent="0.2">
      <c r="A69" s="1">
        <v>24</v>
      </c>
      <c r="B69" s="1">
        <f t="shared" si="11"/>
        <v>50</v>
      </c>
      <c r="C69" s="1">
        <f t="shared" si="0"/>
        <v>-26</v>
      </c>
      <c r="D69" s="1">
        <f t="shared" si="1"/>
        <v>74</v>
      </c>
      <c r="E69" s="1">
        <f t="shared" si="2"/>
        <v>14.142135623730951</v>
      </c>
      <c r="F69" s="1">
        <f t="shared" si="3"/>
        <v>-1.8384776310850235</v>
      </c>
      <c r="G69" s="1">
        <f t="shared" si="4"/>
        <v>5.2325901807804511</v>
      </c>
      <c r="H69">
        <f t="shared" si="5"/>
        <v>1.9906776239525625</v>
      </c>
      <c r="I69">
        <f t="shared" si="6"/>
        <v>1.3618449781240124E-13</v>
      </c>
      <c r="J69">
        <f t="shared" si="7"/>
        <v>162754.79141900392</v>
      </c>
      <c r="K69">
        <f t="shared" si="8"/>
        <v>6.1442123533282098E-6</v>
      </c>
      <c r="L69">
        <f t="shared" si="9"/>
        <v>162754.79141900392</v>
      </c>
      <c r="M69" s="1">
        <f t="shared" si="10"/>
        <v>993.53510807890916</v>
      </c>
    </row>
    <row r="70" spans="1:13" x14ac:dyDescent="0.2">
      <c r="A70" s="1">
        <v>25</v>
      </c>
      <c r="B70" s="1">
        <f t="shared" si="11"/>
        <v>50</v>
      </c>
      <c r="C70" s="1">
        <f t="shared" si="0"/>
        <v>-25</v>
      </c>
      <c r="D70" s="1">
        <f t="shared" si="1"/>
        <v>75</v>
      </c>
      <c r="E70" s="1">
        <f t="shared" si="2"/>
        <v>14.142135623730951</v>
      </c>
      <c r="F70" s="1">
        <f t="shared" si="3"/>
        <v>-1.7677669529663687</v>
      </c>
      <c r="G70" s="1">
        <f t="shared" si="4"/>
        <v>5.3033008588991066</v>
      </c>
      <c r="H70">
        <f t="shared" si="5"/>
        <v>1.9875806693484477</v>
      </c>
      <c r="I70">
        <f t="shared" si="6"/>
        <v>6.38178334582177E-14</v>
      </c>
      <c r="J70">
        <f t="shared" si="7"/>
        <v>268337.28652087448</v>
      </c>
      <c r="K70">
        <f t="shared" si="8"/>
        <v>3.7266531720786709E-6</v>
      </c>
      <c r="L70">
        <f t="shared" si="9"/>
        <v>268337.28652087448</v>
      </c>
      <c r="M70" s="1">
        <f t="shared" si="10"/>
        <v>991.49273633717928</v>
      </c>
    </row>
    <row r="71" spans="1:13" x14ac:dyDescent="0.2">
      <c r="A71" s="1">
        <v>26</v>
      </c>
      <c r="B71" s="1">
        <f t="shared" si="11"/>
        <v>50</v>
      </c>
      <c r="C71" s="1">
        <f t="shared" si="0"/>
        <v>-24</v>
      </c>
      <c r="D71" s="1">
        <f t="shared" si="1"/>
        <v>76</v>
      </c>
      <c r="E71" s="1">
        <f t="shared" si="2"/>
        <v>14.142135623730951</v>
      </c>
      <c r="F71" s="1">
        <f t="shared" si="3"/>
        <v>-1.697056274847714</v>
      </c>
      <c r="G71" s="1">
        <f t="shared" si="4"/>
        <v>5.3740115370177612</v>
      </c>
      <c r="H71">
        <f t="shared" si="5"/>
        <v>1.9836049281508077</v>
      </c>
      <c r="I71">
        <f t="shared" si="6"/>
        <v>2.9613074980096132E-14</v>
      </c>
      <c r="J71">
        <f t="shared" si="7"/>
        <v>442413.39200892049</v>
      </c>
      <c r="K71">
        <f t="shared" si="8"/>
        <v>2.2603294069810542E-6</v>
      </c>
      <c r="L71">
        <f t="shared" si="9"/>
        <v>442413.39200892049</v>
      </c>
      <c r="M71" s="1">
        <f t="shared" si="10"/>
        <v>988.90438627548315</v>
      </c>
    </row>
    <row r="72" spans="1:13" x14ac:dyDescent="0.2">
      <c r="A72" s="1">
        <v>27</v>
      </c>
      <c r="B72" s="1">
        <f t="shared" si="11"/>
        <v>50</v>
      </c>
      <c r="C72" s="1">
        <f t="shared" ref="C72:C103" si="12">ABS(A72)-$B$28*B72</f>
        <v>-23</v>
      </c>
      <c r="D72" s="1">
        <f t="shared" ref="D72:D100" si="13">ABS(A72)+$B$28*B72</f>
        <v>77</v>
      </c>
      <c r="E72" s="1">
        <f t="shared" ref="E72:E100" si="14">2*SQRT($B$25*B72)</f>
        <v>14.142135623730951</v>
      </c>
      <c r="F72" s="1">
        <f t="shared" ref="F72:F103" si="15">C72/E72</f>
        <v>-1.6263455967290592</v>
      </c>
      <c r="G72" s="1">
        <f t="shared" ref="G72:G100" si="16">D72/E72</f>
        <v>5.4447222151364159</v>
      </c>
      <c r="H72">
        <f t="shared" ref="H72:H100" si="17">ERFC(F72)</f>
        <v>1.9785517799566483</v>
      </c>
      <c r="I72">
        <f t="shared" ref="I72:I100" si="18">ERFC(G72)</f>
        <v>1.3606623081547949E-14</v>
      </c>
      <c r="J72">
        <f t="shared" ref="J72:J100" si="19">EXP(A72*$B$30)</f>
        <v>729416.36984770128</v>
      </c>
      <c r="K72">
        <f t="shared" ref="K72:K100" si="20">EXP(-ABS(A72)*$B$30)</f>
        <v>1.3709590863840845E-6</v>
      </c>
      <c r="L72">
        <f t="shared" ref="L72:L100" si="21">EXP(ABS(A72)*$B$30)</f>
        <v>729416.36984770128</v>
      </c>
      <c r="M72" s="1">
        <f t="shared" ref="M72:M103" si="22">$B$32*J72*(K72*H72-L72*I72)</f>
        <v>985.65620004278946</v>
      </c>
    </row>
    <row r="73" spans="1:13" x14ac:dyDescent="0.2">
      <c r="A73" s="1">
        <v>28</v>
      </c>
      <c r="B73" s="1">
        <f t="shared" ref="B73:B100" si="23">B72</f>
        <v>50</v>
      </c>
      <c r="C73" s="1">
        <f t="shared" si="12"/>
        <v>-22</v>
      </c>
      <c r="D73" s="1">
        <f t="shared" si="13"/>
        <v>78</v>
      </c>
      <c r="E73" s="1">
        <f t="shared" si="14"/>
        <v>14.142135623730951</v>
      </c>
      <c r="F73" s="1">
        <f t="shared" si="15"/>
        <v>-1.5556349186104046</v>
      </c>
      <c r="G73" s="1">
        <f t="shared" si="16"/>
        <v>5.5154328932550705</v>
      </c>
      <c r="H73">
        <f t="shared" si="17"/>
        <v>1.9721931049730028</v>
      </c>
      <c r="I73">
        <f t="shared" si="18"/>
        <v>6.1907175439174014E-15</v>
      </c>
      <c r="J73">
        <f t="shared" si="19"/>
        <v>1202604.2841647768</v>
      </c>
      <c r="K73">
        <f t="shared" si="20"/>
        <v>8.3152871910356788E-7</v>
      </c>
      <c r="L73">
        <f t="shared" si="21"/>
        <v>1202604.2841647768</v>
      </c>
      <c r="M73" s="1">
        <f t="shared" si="22"/>
        <v>981.61986799603949</v>
      </c>
    </row>
    <row r="74" spans="1:13" x14ac:dyDescent="0.2">
      <c r="A74" s="1">
        <v>29</v>
      </c>
      <c r="B74" s="1">
        <f t="shared" si="23"/>
        <v>50</v>
      </c>
      <c r="C74" s="1">
        <f t="shared" si="12"/>
        <v>-21</v>
      </c>
      <c r="D74" s="1">
        <f t="shared" si="13"/>
        <v>79</v>
      </c>
      <c r="E74" s="1">
        <f t="shared" si="14"/>
        <v>14.142135623730951</v>
      </c>
      <c r="F74" s="1">
        <f t="shared" si="15"/>
        <v>-1.4849242404917498</v>
      </c>
      <c r="G74" s="1">
        <f t="shared" si="16"/>
        <v>5.5861435713737251</v>
      </c>
      <c r="H74">
        <f t="shared" si="17"/>
        <v>1.9642711588743669</v>
      </c>
      <c r="I74">
        <f t="shared" si="18"/>
        <v>2.7890342933185512E-15</v>
      </c>
      <c r="J74">
        <f t="shared" si="19"/>
        <v>1982759.2635375687</v>
      </c>
      <c r="K74">
        <f t="shared" si="20"/>
        <v>5.0434766256788803E-7</v>
      </c>
      <c r="L74">
        <f t="shared" si="21"/>
        <v>1982759.2635375687</v>
      </c>
      <c r="M74" s="1">
        <f t="shared" si="22"/>
        <v>976.65326635056624</v>
      </c>
    </row>
    <row r="75" spans="1:13" x14ac:dyDescent="0.2">
      <c r="A75" s="1">
        <v>30</v>
      </c>
      <c r="B75" s="1">
        <f t="shared" si="23"/>
        <v>50</v>
      </c>
      <c r="C75" s="1">
        <f t="shared" si="12"/>
        <v>-20</v>
      </c>
      <c r="D75" s="1">
        <f t="shared" si="13"/>
        <v>80</v>
      </c>
      <c r="E75" s="1">
        <f t="shared" si="14"/>
        <v>14.142135623730951</v>
      </c>
      <c r="F75" s="1">
        <f t="shared" si="15"/>
        <v>-1.4142135623730949</v>
      </c>
      <c r="G75" s="1">
        <f t="shared" si="16"/>
        <v>5.6568542494923797</v>
      </c>
      <c r="H75">
        <f t="shared" si="17"/>
        <v>1.9544997361036416</v>
      </c>
      <c r="I75">
        <f t="shared" si="18"/>
        <v>1.2441921148543655E-15</v>
      </c>
      <c r="J75">
        <f t="shared" si="19"/>
        <v>3269017.3724721107</v>
      </c>
      <c r="K75">
        <f t="shared" si="20"/>
        <v>3.0590232050182579E-7</v>
      </c>
      <c r="L75">
        <f t="shared" si="21"/>
        <v>3269017.3724721107</v>
      </c>
      <c r="M75" s="1">
        <f t="shared" si="22"/>
        <v>970.60185434685866</v>
      </c>
    </row>
    <row r="76" spans="1:13" x14ac:dyDescent="0.2">
      <c r="A76" s="1">
        <v>31</v>
      </c>
      <c r="B76" s="1">
        <f t="shared" si="23"/>
        <v>50</v>
      </c>
      <c r="C76" s="1">
        <f t="shared" si="12"/>
        <v>-19</v>
      </c>
      <c r="D76" s="1">
        <f t="shared" si="13"/>
        <v>81</v>
      </c>
      <c r="E76" s="1">
        <f t="shared" si="14"/>
        <v>14.142135623730951</v>
      </c>
      <c r="F76" s="1">
        <f t="shared" si="15"/>
        <v>-1.3435028842544403</v>
      </c>
      <c r="G76" s="1">
        <f t="shared" si="16"/>
        <v>5.7275649276110343</v>
      </c>
      <c r="H76">
        <f t="shared" si="17"/>
        <v>1.9425668803679963</v>
      </c>
      <c r="I76">
        <f t="shared" si="18"/>
        <v>5.4959187847964798E-16</v>
      </c>
      <c r="J76">
        <f t="shared" si="19"/>
        <v>5389698.476283012</v>
      </c>
      <c r="K76">
        <f t="shared" si="20"/>
        <v>1.8553913626159784E-7</v>
      </c>
      <c r="L76">
        <f t="shared" si="21"/>
        <v>5389698.476283012</v>
      </c>
      <c r="M76" s="1">
        <f t="shared" si="22"/>
        <v>963.30093425640018</v>
      </c>
    </row>
    <row r="77" spans="1:13" x14ac:dyDescent="0.2">
      <c r="A77" s="1">
        <v>32</v>
      </c>
      <c r="B77" s="1">
        <f t="shared" si="23"/>
        <v>50</v>
      </c>
      <c r="C77" s="1">
        <f t="shared" si="12"/>
        <v>-18</v>
      </c>
      <c r="D77" s="1">
        <f t="shared" si="13"/>
        <v>82</v>
      </c>
      <c r="E77" s="1">
        <f t="shared" si="14"/>
        <v>14.142135623730951</v>
      </c>
      <c r="F77" s="1">
        <f t="shared" si="15"/>
        <v>-1.2727922061357855</v>
      </c>
      <c r="G77" s="1">
        <f t="shared" si="16"/>
        <v>5.7982756057296898</v>
      </c>
      <c r="H77">
        <f t="shared" si="17"/>
        <v>1.9281393617741485</v>
      </c>
      <c r="I77">
        <f t="shared" si="18"/>
        <v>2.4038703085471466E-16</v>
      </c>
      <c r="J77">
        <f t="shared" si="19"/>
        <v>8886110.5205078721</v>
      </c>
      <c r="K77">
        <f t="shared" si="20"/>
        <v>1.1253517471925912E-7</v>
      </c>
      <c r="L77">
        <f t="shared" si="21"/>
        <v>8886110.5205078721</v>
      </c>
      <c r="M77" s="1">
        <f t="shared" si="22"/>
        <v>954.57884511416728</v>
      </c>
    </row>
    <row r="78" spans="1:13" x14ac:dyDescent="0.2">
      <c r="A78" s="1">
        <v>33</v>
      </c>
      <c r="B78" s="1">
        <f t="shared" si="23"/>
        <v>50</v>
      </c>
      <c r="C78" s="1">
        <f t="shared" si="12"/>
        <v>-17</v>
      </c>
      <c r="D78" s="1">
        <f t="shared" si="13"/>
        <v>83</v>
      </c>
      <c r="E78" s="1">
        <f t="shared" si="14"/>
        <v>14.142135623730951</v>
      </c>
      <c r="F78" s="1">
        <f t="shared" si="15"/>
        <v>-1.2020815280171306</v>
      </c>
      <c r="G78" s="1">
        <f t="shared" si="16"/>
        <v>5.8689862838483444</v>
      </c>
      <c r="H78">
        <f t="shared" si="17"/>
        <v>1.9108690744829138</v>
      </c>
      <c r="I78">
        <f t="shared" si="18"/>
        <v>1.0411139489780568E-16</v>
      </c>
      <c r="J78">
        <f t="shared" si="19"/>
        <v>14650719.428953517</v>
      </c>
      <c r="K78">
        <f t="shared" si="20"/>
        <v>6.8256033763348699E-8</v>
      </c>
      <c r="L78">
        <f t="shared" si="21"/>
        <v>14650719.428953517</v>
      </c>
      <c r="M78" s="1">
        <f t="shared" si="22"/>
        <v>944.26111599277169</v>
      </c>
    </row>
    <row r="79" spans="1:13" x14ac:dyDescent="0.2">
      <c r="A79" s="1">
        <v>34</v>
      </c>
      <c r="B79" s="1">
        <f t="shared" si="23"/>
        <v>50</v>
      </c>
      <c r="C79" s="1">
        <f t="shared" si="12"/>
        <v>-16</v>
      </c>
      <c r="D79" s="1">
        <f t="shared" si="13"/>
        <v>84</v>
      </c>
      <c r="E79" s="1">
        <f t="shared" si="14"/>
        <v>14.142135623730951</v>
      </c>
      <c r="F79" s="1">
        <f t="shared" si="15"/>
        <v>-1.131370849898476</v>
      </c>
      <c r="G79" s="1">
        <f t="shared" si="16"/>
        <v>5.939696961966999</v>
      </c>
      <c r="H79">
        <f t="shared" si="17"/>
        <v>1.890401416600884</v>
      </c>
      <c r="I79">
        <f t="shared" si="18"/>
        <v>4.4647863945760941E-17</v>
      </c>
      <c r="J79">
        <f t="shared" si="19"/>
        <v>24154952.753575299</v>
      </c>
      <c r="K79">
        <f t="shared" si="20"/>
        <v>4.1399377187851668E-8</v>
      </c>
      <c r="L79">
        <f t="shared" si="21"/>
        <v>24154952.753575299</v>
      </c>
      <c r="M79" s="1">
        <f t="shared" si="22"/>
        <v>932.17554805148097</v>
      </c>
    </row>
    <row r="80" spans="1:13" x14ac:dyDescent="0.2">
      <c r="A80" s="1">
        <v>35</v>
      </c>
      <c r="B80" s="1">
        <f t="shared" si="23"/>
        <v>50</v>
      </c>
      <c r="C80" s="1">
        <f t="shared" si="12"/>
        <v>-15</v>
      </c>
      <c r="D80" s="1">
        <f t="shared" si="13"/>
        <v>85</v>
      </c>
      <c r="E80" s="1">
        <f t="shared" si="14"/>
        <v>14.142135623730951</v>
      </c>
      <c r="F80" s="1">
        <f t="shared" si="15"/>
        <v>-1.0606601717798212</v>
      </c>
      <c r="G80" s="1">
        <f t="shared" si="16"/>
        <v>6.0104076400856536</v>
      </c>
      <c r="H80">
        <f t="shared" si="17"/>
        <v>1.8663855974622838</v>
      </c>
      <c r="I80">
        <f t="shared" si="18"/>
        <v>1.8959069644406771E-17</v>
      </c>
      <c r="J80">
        <f t="shared" si="19"/>
        <v>39824784.397576228</v>
      </c>
      <c r="K80">
        <f t="shared" si="20"/>
        <v>2.5109991557439819E-8</v>
      </c>
      <c r="L80">
        <f t="shared" si="21"/>
        <v>39824784.397576228</v>
      </c>
      <c r="M80" s="1">
        <f t="shared" si="22"/>
        <v>918.15812898145384</v>
      </c>
    </row>
    <row r="81" spans="1:13" x14ac:dyDescent="0.2">
      <c r="A81" s="1">
        <v>36</v>
      </c>
      <c r="B81" s="1">
        <f t="shared" si="23"/>
        <v>50</v>
      </c>
      <c r="C81" s="1">
        <f t="shared" si="12"/>
        <v>-14</v>
      </c>
      <c r="D81" s="1">
        <f t="shared" si="13"/>
        <v>86</v>
      </c>
      <c r="E81" s="1">
        <f t="shared" si="14"/>
        <v>14.142135623730951</v>
      </c>
      <c r="F81" s="1">
        <f t="shared" si="15"/>
        <v>-0.98994949366116647</v>
      </c>
      <c r="G81" s="1">
        <f t="shared" si="16"/>
        <v>6.0811183182043083</v>
      </c>
      <c r="H81">
        <f t="shared" si="17"/>
        <v>1.8384866815324579</v>
      </c>
      <c r="I81">
        <f t="shared" si="18"/>
        <v>7.9716099256963653E-18</v>
      </c>
      <c r="J81">
        <f t="shared" si="19"/>
        <v>65659969.13733051</v>
      </c>
      <c r="K81">
        <f t="shared" si="20"/>
        <v>1.5229979744712629E-8</v>
      </c>
      <c r="L81">
        <f t="shared" si="21"/>
        <v>65659969.13733051</v>
      </c>
      <c r="M81" s="1">
        <f t="shared" si="22"/>
        <v>902.05961266974953</v>
      </c>
    </row>
    <row r="82" spans="1:13" x14ac:dyDescent="0.2">
      <c r="A82" s="1">
        <v>37</v>
      </c>
      <c r="B82" s="1">
        <f t="shared" si="23"/>
        <v>50</v>
      </c>
      <c r="C82" s="1">
        <f t="shared" si="12"/>
        <v>-13</v>
      </c>
      <c r="D82" s="1">
        <f t="shared" si="13"/>
        <v>87</v>
      </c>
      <c r="E82" s="1">
        <f t="shared" si="14"/>
        <v>14.142135623730951</v>
      </c>
      <c r="F82" s="1">
        <f t="shared" si="15"/>
        <v>-0.91923881554251174</v>
      </c>
      <c r="G82" s="1">
        <f t="shared" si="16"/>
        <v>6.1518289963229629</v>
      </c>
      <c r="H82">
        <f t="shared" si="17"/>
        <v>1.8063990308287794</v>
      </c>
      <c r="I82">
        <f t="shared" si="18"/>
        <v>3.3188417399295751E-18</v>
      </c>
      <c r="J82">
        <f t="shared" si="19"/>
        <v>108254987.75023076</v>
      </c>
      <c r="K82">
        <f t="shared" si="20"/>
        <v>9.2374496619705944E-9</v>
      </c>
      <c r="L82">
        <f t="shared" si="21"/>
        <v>108254987.75023076</v>
      </c>
      <c r="M82" s="1">
        <f t="shared" si="22"/>
        <v>883.75252598287238</v>
      </c>
    </row>
    <row r="83" spans="1:13" x14ac:dyDescent="0.2">
      <c r="A83" s="1">
        <v>38</v>
      </c>
      <c r="B83" s="1">
        <f t="shared" si="23"/>
        <v>50</v>
      </c>
      <c r="C83" s="1">
        <f t="shared" si="12"/>
        <v>-12</v>
      </c>
      <c r="D83" s="1">
        <f t="shared" si="13"/>
        <v>88</v>
      </c>
      <c r="E83" s="1">
        <f t="shared" si="14"/>
        <v>14.142135623730951</v>
      </c>
      <c r="F83" s="1">
        <f t="shared" si="15"/>
        <v>-0.84852813742385702</v>
      </c>
      <c r="G83" s="1">
        <f t="shared" si="16"/>
        <v>6.2225396744416184</v>
      </c>
      <c r="H83">
        <f t="shared" si="17"/>
        <v>1.7698606595565836</v>
      </c>
      <c r="I83">
        <f t="shared" si="18"/>
        <v>1.3681615371871191E-18</v>
      </c>
      <c r="J83">
        <f t="shared" si="19"/>
        <v>178482300.96318725</v>
      </c>
      <c r="K83">
        <f t="shared" si="20"/>
        <v>5.6027964375372678E-9</v>
      </c>
      <c r="L83">
        <f t="shared" si="21"/>
        <v>178482300.96318725</v>
      </c>
      <c r="M83" s="1">
        <f t="shared" si="22"/>
        <v>863.13829949762146</v>
      </c>
    </row>
    <row r="84" spans="1:13" x14ac:dyDescent="0.2">
      <c r="A84" s="1">
        <v>39</v>
      </c>
      <c r="B84" s="1">
        <f t="shared" si="23"/>
        <v>50</v>
      </c>
      <c r="C84" s="1">
        <f t="shared" si="12"/>
        <v>-11</v>
      </c>
      <c r="D84" s="1">
        <f t="shared" si="13"/>
        <v>89</v>
      </c>
      <c r="E84" s="1">
        <f t="shared" si="14"/>
        <v>14.142135623730951</v>
      </c>
      <c r="F84" s="1">
        <f t="shared" si="15"/>
        <v>-0.7778174593052023</v>
      </c>
      <c r="G84" s="1">
        <f t="shared" si="16"/>
        <v>6.293250352560273</v>
      </c>
      <c r="H84">
        <f t="shared" si="17"/>
        <v>1.7286678781072347</v>
      </c>
      <c r="I84">
        <f t="shared" si="18"/>
        <v>5.5846687498793294E-19</v>
      </c>
      <c r="J84">
        <f t="shared" si="19"/>
        <v>294267566.04150879</v>
      </c>
      <c r="K84">
        <f t="shared" si="20"/>
        <v>3.3982678194950711E-9</v>
      </c>
      <c r="L84">
        <f t="shared" si="21"/>
        <v>294267566.04150879</v>
      </c>
      <c r="M84" s="1">
        <f t="shared" si="22"/>
        <v>840.15416618893403</v>
      </c>
    </row>
    <row r="85" spans="1:13" x14ac:dyDescent="0.2">
      <c r="A85" s="1">
        <v>40</v>
      </c>
      <c r="B85" s="1">
        <f t="shared" si="23"/>
        <v>50</v>
      </c>
      <c r="C85" s="1">
        <f t="shared" si="12"/>
        <v>-10</v>
      </c>
      <c r="D85" s="1">
        <f t="shared" si="13"/>
        <v>90</v>
      </c>
      <c r="E85" s="1">
        <f t="shared" si="14"/>
        <v>14.142135623730951</v>
      </c>
      <c r="F85" s="1">
        <f t="shared" si="15"/>
        <v>-0.70710678118654746</v>
      </c>
      <c r="G85" s="1">
        <f t="shared" si="16"/>
        <v>6.3639610306789276</v>
      </c>
      <c r="H85">
        <f t="shared" si="17"/>
        <v>1.6826894921370856</v>
      </c>
      <c r="I85">
        <f t="shared" si="18"/>
        <v>2.2571768119076816E-19</v>
      </c>
      <c r="J85">
        <f t="shared" si="19"/>
        <v>485165195.40979028</v>
      </c>
      <c r="K85">
        <f t="shared" si="20"/>
        <v>2.0611536224385579E-9</v>
      </c>
      <c r="L85">
        <f t="shared" si="21"/>
        <v>485165195.40979028</v>
      </c>
      <c r="M85" s="1">
        <f t="shared" si="22"/>
        <v>814.77943776008169</v>
      </c>
    </row>
    <row r="86" spans="1:13" x14ac:dyDescent="0.2">
      <c r="A86" s="1">
        <v>41</v>
      </c>
      <c r="B86" s="1">
        <f t="shared" si="23"/>
        <v>50</v>
      </c>
      <c r="C86" s="1">
        <f t="shared" si="12"/>
        <v>-9</v>
      </c>
      <c r="D86" s="1">
        <f t="shared" si="13"/>
        <v>91</v>
      </c>
      <c r="E86" s="1">
        <f t="shared" si="14"/>
        <v>14.142135623730951</v>
      </c>
      <c r="F86" s="1">
        <f t="shared" si="15"/>
        <v>-0.63639610306789274</v>
      </c>
      <c r="G86" s="1">
        <f t="shared" si="16"/>
        <v>6.4346717087975822</v>
      </c>
      <c r="H86">
        <f t="shared" si="17"/>
        <v>1.6318797493064809</v>
      </c>
      <c r="I86">
        <f t="shared" si="18"/>
        <v>9.0331829828709385E-20</v>
      </c>
      <c r="J86">
        <f t="shared" si="19"/>
        <v>799902177.47550535</v>
      </c>
      <c r="K86">
        <f t="shared" si="20"/>
        <v>1.2501528663867426E-9</v>
      </c>
      <c r="L86">
        <f t="shared" si="21"/>
        <v>799902177.47550535</v>
      </c>
      <c r="M86" s="1">
        <f t="shared" si="22"/>
        <v>787.04075786595843</v>
      </c>
    </row>
    <row r="87" spans="1:13" x14ac:dyDescent="0.2">
      <c r="A87" s="1">
        <v>42</v>
      </c>
      <c r="B87" s="1">
        <f t="shared" si="23"/>
        <v>50</v>
      </c>
      <c r="C87" s="1">
        <f t="shared" si="12"/>
        <v>-8</v>
      </c>
      <c r="D87" s="1">
        <f t="shared" si="13"/>
        <v>92</v>
      </c>
      <c r="E87" s="1">
        <f t="shared" si="14"/>
        <v>14.142135623730951</v>
      </c>
      <c r="F87" s="1">
        <f t="shared" si="15"/>
        <v>-0.56568542494923801</v>
      </c>
      <c r="G87" s="1">
        <f t="shared" si="16"/>
        <v>6.5053823869162368</v>
      </c>
      <c r="H87">
        <f t="shared" si="17"/>
        <v>1.5762892028332067</v>
      </c>
      <c r="I87">
        <f t="shared" si="18"/>
        <v>3.5794976240281069E-20</v>
      </c>
      <c r="J87">
        <f t="shared" si="19"/>
        <v>1318815734.4832146</v>
      </c>
      <c r="K87">
        <f t="shared" si="20"/>
        <v>7.5825604279119066E-10</v>
      </c>
      <c r="L87">
        <f t="shared" si="21"/>
        <v>1318815734.4832146</v>
      </c>
      <c r="M87" s="1">
        <f t="shared" si="22"/>
        <v>757.01594881308188</v>
      </c>
    </row>
    <row r="88" spans="1:13" x14ac:dyDescent="0.2">
      <c r="A88" s="1">
        <v>43</v>
      </c>
      <c r="B88" s="1">
        <f t="shared" si="23"/>
        <v>50</v>
      </c>
      <c r="C88" s="1">
        <f t="shared" si="12"/>
        <v>-7</v>
      </c>
      <c r="D88" s="1">
        <f t="shared" si="13"/>
        <v>93</v>
      </c>
      <c r="E88" s="1">
        <f t="shared" si="14"/>
        <v>14.142135623730951</v>
      </c>
      <c r="F88" s="1">
        <f t="shared" si="15"/>
        <v>-0.49497474683058323</v>
      </c>
      <c r="G88" s="1">
        <f t="shared" si="16"/>
        <v>6.5760930650348914</v>
      </c>
      <c r="H88">
        <f t="shared" si="17"/>
        <v>1.5160726955538539</v>
      </c>
      <c r="I88">
        <f t="shared" si="18"/>
        <v>1.4044568480883489E-20</v>
      </c>
      <c r="J88">
        <f t="shared" si="19"/>
        <v>2174359553.5764885</v>
      </c>
      <c r="K88">
        <f t="shared" si="20"/>
        <v>4.5990553786523166E-10</v>
      </c>
      <c r="L88">
        <f t="shared" si="21"/>
        <v>2174359553.5764885</v>
      </c>
      <c r="M88" s="1">
        <f t="shared" si="22"/>
        <v>724.83611518784153</v>
      </c>
    </row>
    <row r="89" spans="1:13" x14ac:dyDescent="0.2">
      <c r="A89" s="1">
        <v>44</v>
      </c>
      <c r="B89" s="1">
        <f t="shared" si="23"/>
        <v>50</v>
      </c>
      <c r="C89" s="1">
        <f t="shared" si="12"/>
        <v>-6</v>
      </c>
      <c r="D89" s="1">
        <f t="shared" si="13"/>
        <v>94</v>
      </c>
      <c r="E89" s="1">
        <f t="shared" si="14"/>
        <v>14.142135623730951</v>
      </c>
      <c r="F89" s="1">
        <f t="shared" si="15"/>
        <v>-0.42426406871192851</v>
      </c>
      <c r="G89" s="1">
        <f t="shared" si="16"/>
        <v>6.6468037431535461</v>
      </c>
      <c r="H89">
        <f t="shared" si="17"/>
        <v>1.4514937644998529</v>
      </c>
      <c r="I89">
        <f t="shared" si="18"/>
        <v>5.456307142692294E-21</v>
      </c>
      <c r="J89">
        <f t="shared" si="19"/>
        <v>3584912846.1315918</v>
      </c>
      <c r="K89">
        <f t="shared" si="20"/>
        <v>2.7894680928689246E-10</v>
      </c>
      <c r="L89">
        <f t="shared" si="21"/>
        <v>3584912846.1315918</v>
      </c>
      <c r="M89" s="1">
        <f t="shared" si="22"/>
        <v>690.68574350042456</v>
      </c>
    </row>
    <row r="90" spans="1:13" x14ac:dyDescent="0.2">
      <c r="A90" s="1">
        <v>45</v>
      </c>
      <c r="B90" s="1">
        <f t="shared" si="23"/>
        <v>50</v>
      </c>
      <c r="C90" s="1">
        <f t="shared" si="12"/>
        <v>-5</v>
      </c>
      <c r="D90" s="1">
        <f t="shared" si="13"/>
        <v>95</v>
      </c>
      <c r="E90" s="1">
        <f t="shared" si="14"/>
        <v>14.142135623730951</v>
      </c>
      <c r="F90" s="1">
        <f t="shared" si="15"/>
        <v>-0.35355339059327373</v>
      </c>
      <c r="G90" s="1">
        <f t="shared" si="16"/>
        <v>6.7175144212722016</v>
      </c>
      <c r="H90">
        <f t="shared" si="17"/>
        <v>1.3829249225480262</v>
      </c>
      <c r="I90">
        <f t="shared" si="18"/>
        <v>2.0989030150725216E-21</v>
      </c>
      <c r="J90">
        <f t="shared" si="19"/>
        <v>5910522063.0232906</v>
      </c>
      <c r="K90">
        <f t="shared" si="20"/>
        <v>1.6918979226151304E-10</v>
      </c>
      <c r="L90">
        <f t="shared" si="21"/>
        <v>5910522063.0232906</v>
      </c>
      <c r="M90" s="1">
        <f t="shared" si="22"/>
        <v>654.80063784805498</v>
      </c>
    </row>
    <row r="91" spans="1:13" x14ac:dyDescent="0.2">
      <c r="A91" s="1">
        <v>46</v>
      </c>
      <c r="B91" s="1">
        <f t="shared" si="23"/>
        <v>50</v>
      </c>
      <c r="C91" s="1">
        <f t="shared" si="12"/>
        <v>-4</v>
      </c>
      <c r="D91" s="1">
        <f t="shared" si="13"/>
        <v>96</v>
      </c>
      <c r="E91" s="1">
        <f t="shared" si="14"/>
        <v>14.142135623730951</v>
      </c>
      <c r="F91" s="1">
        <f t="shared" si="15"/>
        <v>-0.28284271247461901</v>
      </c>
      <c r="G91" s="1">
        <f t="shared" si="16"/>
        <v>6.7882250993908562</v>
      </c>
      <c r="H91">
        <f t="shared" si="17"/>
        <v>1.3108434832206484</v>
      </c>
      <c r="I91">
        <f t="shared" si="18"/>
        <v>7.9944424114524698E-22</v>
      </c>
      <c r="J91">
        <f t="shared" si="19"/>
        <v>9744803446.2489033</v>
      </c>
      <c r="K91">
        <f t="shared" si="20"/>
        <v>1.026187963170189E-10</v>
      </c>
      <c r="L91">
        <f t="shared" si="21"/>
        <v>9744803446.2489033</v>
      </c>
      <c r="M91" s="1">
        <f t="shared" si="22"/>
        <v>617.46365169018316</v>
      </c>
    </row>
    <row r="92" spans="1:13" x14ac:dyDescent="0.2">
      <c r="A92" s="1">
        <v>47</v>
      </c>
      <c r="B92" s="1">
        <f t="shared" si="23"/>
        <v>50</v>
      </c>
      <c r="C92" s="1">
        <f t="shared" si="12"/>
        <v>-3</v>
      </c>
      <c r="D92" s="1">
        <f t="shared" si="13"/>
        <v>97</v>
      </c>
      <c r="E92" s="1">
        <f t="shared" si="14"/>
        <v>14.142135623730951</v>
      </c>
      <c r="F92" s="1">
        <f t="shared" si="15"/>
        <v>-0.21213203435596426</v>
      </c>
      <c r="G92" s="1">
        <f t="shared" si="16"/>
        <v>6.8589357775095108</v>
      </c>
      <c r="H92">
        <f t="shared" si="17"/>
        <v>1.2358228443779053</v>
      </c>
      <c r="I92">
        <f t="shared" si="18"/>
        <v>3.0149863376204062E-22</v>
      </c>
      <c r="J92">
        <f t="shared" si="19"/>
        <v>16066464720.622478</v>
      </c>
      <c r="K92">
        <f t="shared" si="20"/>
        <v>6.2241446229077826E-11</v>
      </c>
      <c r="L92">
        <f t="shared" si="21"/>
        <v>16066464720.622478</v>
      </c>
      <c r="M92" s="1">
        <f t="shared" si="22"/>
        <v>578.99830676401984</v>
      </c>
    </row>
    <row r="93" spans="1:13" x14ac:dyDescent="0.2">
      <c r="A93" s="1">
        <v>48</v>
      </c>
      <c r="B93" s="1">
        <f t="shared" si="23"/>
        <v>50</v>
      </c>
      <c r="C93" s="1">
        <f t="shared" si="12"/>
        <v>-2</v>
      </c>
      <c r="D93" s="1">
        <f t="shared" si="13"/>
        <v>98</v>
      </c>
      <c r="E93" s="1">
        <f t="shared" si="14"/>
        <v>14.142135623730951</v>
      </c>
      <c r="F93" s="1">
        <f t="shared" si="15"/>
        <v>-0.1414213562373095</v>
      </c>
      <c r="G93" s="1">
        <f t="shared" si="16"/>
        <v>6.9296464556281654</v>
      </c>
      <c r="H93">
        <f t="shared" si="17"/>
        <v>1.158519418878206</v>
      </c>
      <c r="I93">
        <f t="shared" si="18"/>
        <v>1.12585646227532E-22</v>
      </c>
      <c r="J93">
        <f t="shared" si="19"/>
        <v>26489122129.843472</v>
      </c>
      <c r="K93">
        <f t="shared" si="20"/>
        <v>3.7751345442790977E-11</v>
      </c>
      <c r="L93">
        <f t="shared" si="21"/>
        <v>26489122129.843472</v>
      </c>
      <c r="M93" s="1">
        <f t="shared" si="22"/>
        <v>539.76052208553097</v>
      </c>
    </row>
    <row r="94" spans="1:13" x14ac:dyDescent="0.2">
      <c r="A94" s="1">
        <v>49</v>
      </c>
      <c r="B94" s="1">
        <f t="shared" si="23"/>
        <v>50</v>
      </c>
      <c r="C94" s="1">
        <f t="shared" si="12"/>
        <v>-1</v>
      </c>
      <c r="D94" s="1">
        <f t="shared" si="13"/>
        <v>99</v>
      </c>
      <c r="E94" s="1">
        <f t="shared" si="14"/>
        <v>14.142135623730951</v>
      </c>
      <c r="F94" s="1">
        <f t="shared" si="15"/>
        <v>-7.0710678118654752E-2</v>
      </c>
      <c r="G94" s="1">
        <f t="shared" si="16"/>
        <v>7.00035713374682</v>
      </c>
      <c r="H94">
        <f t="shared" si="17"/>
        <v>1.079655674554058</v>
      </c>
      <c r="I94">
        <f t="shared" si="18"/>
        <v>4.1627504389864499E-23</v>
      </c>
      <c r="J94">
        <f t="shared" si="19"/>
        <v>43673179097.646416</v>
      </c>
      <c r="K94">
        <f t="shared" si="20"/>
        <v>2.289734845645553E-11</v>
      </c>
      <c r="L94">
        <f t="shared" si="21"/>
        <v>43673179097.646416</v>
      </c>
      <c r="M94" s="1">
        <f t="shared" si="22"/>
        <v>500.12879836726262</v>
      </c>
    </row>
    <row r="95" spans="1:13" x14ac:dyDescent="0.2">
      <c r="A95" s="1">
        <v>50</v>
      </c>
      <c r="B95" s="1">
        <f t="shared" si="23"/>
        <v>50</v>
      </c>
      <c r="C95" s="1">
        <f t="shared" si="12"/>
        <v>0</v>
      </c>
      <c r="D95" s="1">
        <f t="shared" si="13"/>
        <v>100</v>
      </c>
      <c r="E95" s="1">
        <f t="shared" si="14"/>
        <v>14.142135623730951</v>
      </c>
      <c r="F95" s="1">
        <f t="shared" si="15"/>
        <v>0</v>
      </c>
      <c r="G95" s="1">
        <f t="shared" si="16"/>
        <v>7.0710678118654746</v>
      </c>
      <c r="H95">
        <f t="shared" si="17"/>
        <v>1</v>
      </c>
      <c r="I95">
        <f t="shared" si="18"/>
        <v>1.5239706048321171E-23</v>
      </c>
      <c r="J95">
        <f t="shared" si="19"/>
        <v>72004899337.38588</v>
      </c>
      <c r="K95">
        <f t="shared" si="20"/>
        <v>1.3887943864964021E-11</v>
      </c>
      <c r="L95">
        <f t="shared" si="21"/>
        <v>72004899337.38588</v>
      </c>
      <c r="M95" s="1">
        <f t="shared" si="22"/>
        <v>460.49330589861376</v>
      </c>
    </row>
    <row r="96" spans="1:13" x14ac:dyDescent="0.2">
      <c r="A96" s="1">
        <v>51</v>
      </c>
      <c r="B96" s="1">
        <f t="shared" si="23"/>
        <v>50</v>
      </c>
      <c r="C96" s="1">
        <f t="shared" si="12"/>
        <v>1</v>
      </c>
      <c r="D96" s="1">
        <f t="shared" si="13"/>
        <v>101</v>
      </c>
      <c r="E96" s="1">
        <f t="shared" si="14"/>
        <v>14.142135623730951</v>
      </c>
      <c r="F96" s="1">
        <f t="shared" si="15"/>
        <v>7.0710678118654752E-2</v>
      </c>
      <c r="G96" s="1">
        <f t="shared" si="16"/>
        <v>7.1417784899841301</v>
      </c>
      <c r="H96">
        <f t="shared" si="17"/>
        <v>0.92034432544594202</v>
      </c>
      <c r="I96">
        <f t="shared" si="18"/>
        <v>5.5242189435290016E-24</v>
      </c>
      <c r="J96">
        <f t="shared" si="19"/>
        <v>118716009132.16965</v>
      </c>
      <c r="K96">
        <f t="shared" si="20"/>
        <v>8.4234637544686472E-12</v>
      </c>
      <c r="L96">
        <f t="shared" si="21"/>
        <v>118716009132.16965</v>
      </c>
      <c r="M96" s="1">
        <f t="shared" si="22"/>
        <v>421.24439822703039</v>
      </c>
    </row>
    <row r="97" spans="1:13" x14ac:dyDescent="0.2">
      <c r="A97" s="1">
        <v>52</v>
      </c>
      <c r="B97" s="1">
        <f t="shared" si="23"/>
        <v>50</v>
      </c>
      <c r="C97" s="1">
        <f t="shared" si="12"/>
        <v>2</v>
      </c>
      <c r="D97" s="1">
        <f t="shared" si="13"/>
        <v>102</v>
      </c>
      <c r="E97" s="1">
        <f t="shared" si="14"/>
        <v>14.142135623730951</v>
      </c>
      <c r="F97" s="1">
        <f t="shared" si="15"/>
        <v>0.1414213562373095</v>
      </c>
      <c r="G97" s="1">
        <f t="shared" si="16"/>
        <v>7.2124891681027847</v>
      </c>
      <c r="H97">
        <f t="shared" si="17"/>
        <v>0.84148058112179391</v>
      </c>
      <c r="I97">
        <f t="shared" si="18"/>
        <v>1.9827250245119942E-24</v>
      </c>
      <c r="J97">
        <f t="shared" si="19"/>
        <v>195729609428.83878</v>
      </c>
      <c r="K97">
        <f t="shared" si="20"/>
        <v>5.1090890280633251E-12</v>
      </c>
      <c r="L97">
        <f t="shared" si="21"/>
        <v>195729609428.83878</v>
      </c>
      <c r="M97" s="1">
        <f t="shared" si="22"/>
        <v>382.76111340026495</v>
      </c>
    </row>
    <row r="98" spans="1:13" x14ac:dyDescent="0.2">
      <c r="A98" s="1">
        <v>53</v>
      </c>
      <c r="B98" s="1">
        <f t="shared" si="23"/>
        <v>50</v>
      </c>
      <c r="C98" s="1">
        <f t="shared" si="12"/>
        <v>3</v>
      </c>
      <c r="D98" s="1">
        <f t="shared" si="13"/>
        <v>103</v>
      </c>
      <c r="E98" s="1">
        <f t="shared" si="14"/>
        <v>14.142135623730951</v>
      </c>
      <c r="F98" s="1">
        <f t="shared" si="15"/>
        <v>0.21213203435596426</v>
      </c>
      <c r="G98" s="1">
        <f t="shared" si="16"/>
        <v>7.2831998462214393</v>
      </c>
      <c r="H98">
        <f t="shared" si="17"/>
        <v>0.76417715562209465</v>
      </c>
      <c r="I98">
        <f t="shared" si="18"/>
        <v>7.0461301578529167E-25</v>
      </c>
      <c r="J98">
        <f t="shared" si="19"/>
        <v>322703570371.15485</v>
      </c>
      <c r="K98">
        <f t="shared" si="20"/>
        <v>3.0988191387218256E-12</v>
      </c>
      <c r="L98">
        <f t="shared" si="21"/>
        <v>322703570371.15485</v>
      </c>
      <c r="M98" s="1">
        <f t="shared" si="22"/>
        <v>345.40022561220155</v>
      </c>
    </row>
    <row r="99" spans="1:13" x14ac:dyDescent="0.2">
      <c r="A99" s="1">
        <v>54</v>
      </c>
      <c r="B99" s="1">
        <f t="shared" si="23"/>
        <v>50</v>
      </c>
      <c r="C99" s="1">
        <f t="shared" si="12"/>
        <v>4</v>
      </c>
      <c r="D99" s="1">
        <f t="shared" si="13"/>
        <v>104</v>
      </c>
      <c r="E99" s="1">
        <f t="shared" si="14"/>
        <v>14.142135623730951</v>
      </c>
      <c r="F99" s="1">
        <f t="shared" si="15"/>
        <v>0.28284271247461901</v>
      </c>
      <c r="G99" s="1">
        <f t="shared" si="16"/>
        <v>7.353910524340094</v>
      </c>
      <c r="H99">
        <f t="shared" si="17"/>
        <v>0.68915651677935164</v>
      </c>
      <c r="I99">
        <f t="shared" si="18"/>
        <v>2.4793319591680214E-25</v>
      </c>
      <c r="J99">
        <f t="shared" si="19"/>
        <v>532048240601.79865</v>
      </c>
      <c r="K99">
        <f t="shared" si="20"/>
        <v>1.8795288165390832E-12</v>
      </c>
      <c r="L99">
        <f t="shared" si="21"/>
        <v>532048240601.79865</v>
      </c>
      <c r="M99" s="1">
        <f t="shared" si="22"/>
        <v>309.48637272302881</v>
      </c>
    </row>
    <row r="100" spans="1:13" x14ac:dyDescent="0.2">
      <c r="A100" s="1">
        <v>55</v>
      </c>
      <c r="B100" s="1">
        <f t="shared" si="23"/>
        <v>50</v>
      </c>
      <c r="C100" s="1">
        <f t="shared" si="12"/>
        <v>5</v>
      </c>
      <c r="D100" s="1">
        <f t="shared" si="13"/>
        <v>105</v>
      </c>
      <c r="E100" s="1">
        <f t="shared" si="14"/>
        <v>14.142135623730951</v>
      </c>
      <c r="F100" s="1">
        <f t="shared" si="15"/>
        <v>0.35355339059327373</v>
      </c>
      <c r="G100" s="1">
        <f t="shared" si="16"/>
        <v>7.4246212024587486</v>
      </c>
      <c r="H100">
        <f t="shared" si="17"/>
        <v>0.61707507745197376</v>
      </c>
      <c r="I100">
        <f t="shared" si="18"/>
        <v>8.638012635618524E-26</v>
      </c>
      <c r="J100">
        <f t="shared" si="19"/>
        <v>877199251318.76489</v>
      </c>
      <c r="K100">
        <f t="shared" si="20"/>
        <v>1.1399918530443554E-12</v>
      </c>
      <c r="L100">
        <f t="shared" si="21"/>
        <v>877199251318.76489</v>
      </c>
      <c r="M100" s="1">
        <f t="shared" si="22"/>
        <v>275.30371255165289</v>
      </c>
    </row>
    <row r="101" spans="1:13" x14ac:dyDescent="0.2">
      <c r="A101" s="1">
        <v>56</v>
      </c>
      <c r="B101" s="1">
        <f t="shared" ref="B101:B164" si="24">B100</f>
        <v>50</v>
      </c>
      <c r="C101" s="1">
        <f t="shared" ref="C101:C164" si="25">ABS(A101)-$B$28*B101</f>
        <v>6</v>
      </c>
      <c r="D101" s="1">
        <f t="shared" ref="D101:D164" si="26">ABS(A101)+$B$28*B101</f>
        <v>106</v>
      </c>
      <c r="E101" s="1">
        <f t="shared" ref="E101:E164" si="27">2*SQRT($B$25*B101)</f>
        <v>14.142135623730951</v>
      </c>
      <c r="F101" s="1">
        <f t="shared" ref="F101:F164" si="28">C101/E101</f>
        <v>0.42426406871192851</v>
      </c>
      <c r="G101" s="1">
        <f t="shared" ref="G101:G164" si="29">D101/E101</f>
        <v>7.4953318805774032</v>
      </c>
      <c r="H101">
        <f t="shared" ref="H101:H164" si="30">ERFC(F101)</f>
        <v>0.5485062355001471</v>
      </c>
      <c r="I101">
        <f t="shared" ref="I101:I164" si="31">ERFC(G101)</f>
        <v>2.9798022545929752E-26</v>
      </c>
      <c r="J101">
        <f t="shared" ref="J101:J164" si="32">EXP(A101*$B$30)</f>
        <v>1446257064291.4751</v>
      </c>
      <c r="K101">
        <f t="shared" ref="K101:K164" si="33">EXP(-ABS(A101)*$B$30)</f>
        <v>6.914400106940203E-13</v>
      </c>
      <c r="L101">
        <f t="shared" ref="L101:L164" si="34">EXP(ABS(A101)*$B$30)</f>
        <v>1446257064291.4751</v>
      </c>
      <c r="M101" s="1">
        <f t="shared" ref="M101:M164" si="35">$B$32*J101*(K101*H101-L101*I101)</f>
        <v>243.08945933977185</v>
      </c>
    </row>
    <row r="102" spans="1:13" x14ac:dyDescent="0.2">
      <c r="A102" s="1">
        <v>57</v>
      </c>
      <c r="B102" s="1">
        <f t="shared" si="24"/>
        <v>50</v>
      </c>
      <c r="C102" s="1">
        <f t="shared" si="25"/>
        <v>7</v>
      </c>
      <c r="D102" s="1">
        <f t="shared" si="26"/>
        <v>107</v>
      </c>
      <c r="E102" s="1">
        <f t="shared" si="27"/>
        <v>14.142135623730951</v>
      </c>
      <c r="F102" s="1">
        <f t="shared" si="28"/>
        <v>0.49497474683058323</v>
      </c>
      <c r="G102" s="1">
        <f t="shared" si="29"/>
        <v>7.5660425586960578</v>
      </c>
      <c r="H102">
        <f t="shared" si="30"/>
        <v>0.48392730444614607</v>
      </c>
      <c r="I102">
        <f t="shared" si="31"/>
        <v>1.0177821710054659E-26</v>
      </c>
      <c r="J102">
        <f t="shared" si="32"/>
        <v>2384474784797.6777</v>
      </c>
      <c r="K102">
        <f t="shared" si="33"/>
        <v>4.1937956583795446E-13</v>
      </c>
      <c r="L102">
        <f t="shared" si="34"/>
        <v>2384474784797.6777</v>
      </c>
      <c r="M102" s="1">
        <f t="shared" si="35"/>
        <v>213.02952999980641</v>
      </c>
    </row>
    <row r="103" spans="1:13" x14ac:dyDescent="0.2">
      <c r="A103" s="1">
        <v>58</v>
      </c>
      <c r="B103" s="1">
        <f t="shared" si="24"/>
        <v>50</v>
      </c>
      <c r="C103" s="1">
        <f t="shared" si="25"/>
        <v>8</v>
      </c>
      <c r="D103" s="1">
        <f t="shared" si="26"/>
        <v>108</v>
      </c>
      <c r="E103" s="1">
        <f t="shared" si="27"/>
        <v>14.142135623730951</v>
      </c>
      <c r="F103" s="1">
        <f t="shared" si="28"/>
        <v>0.56568542494923801</v>
      </c>
      <c r="G103" s="1">
        <f t="shared" si="29"/>
        <v>7.6367532368147133</v>
      </c>
      <c r="H103">
        <f t="shared" si="30"/>
        <v>0.42371079716679333</v>
      </c>
      <c r="I103">
        <f t="shared" si="31"/>
        <v>3.4420356789595777E-27</v>
      </c>
      <c r="J103">
        <f t="shared" si="32"/>
        <v>3931334297144.042</v>
      </c>
      <c r="K103">
        <f t="shared" si="33"/>
        <v>2.5436656473769228E-13</v>
      </c>
      <c r="L103">
        <f t="shared" si="34"/>
        <v>3931334297144.042</v>
      </c>
      <c r="M103" s="1">
        <f t="shared" si="35"/>
        <v>185.25639778578491</v>
      </c>
    </row>
    <row r="104" spans="1:13" x14ac:dyDescent="0.2">
      <c r="A104" s="1">
        <v>59</v>
      </c>
      <c r="B104" s="1">
        <f t="shared" si="24"/>
        <v>50</v>
      </c>
      <c r="C104" s="1">
        <f t="shared" si="25"/>
        <v>9</v>
      </c>
      <c r="D104" s="1">
        <f t="shared" si="26"/>
        <v>109</v>
      </c>
      <c r="E104" s="1">
        <f t="shared" si="27"/>
        <v>14.142135623730951</v>
      </c>
      <c r="F104" s="1">
        <f t="shared" si="28"/>
        <v>0.63639610306789274</v>
      </c>
      <c r="G104" s="1">
        <f t="shared" si="29"/>
        <v>7.7074639149333679</v>
      </c>
      <c r="H104">
        <f t="shared" si="30"/>
        <v>0.368120250693519</v>
      </c>
      <c r="I104">
        <f t="shared" si="31"/>
        <v>1.1525728827671219E-27</v>
      </c>
      <c r="J104">
        <f t="shared" si="32"/>
        <v>6481674477934.3203</v>
      </c>
      <c r="K104">
        <f t="shared" si="33"/>
        <v>1.5428112031918877E-13</v>
      </c>
      <c r="L104">
        <f t="shared" si="34"/>
        <v>6481674477934.3203</v>
      </c>
      <c r="M104" s="1">
        <f t="shared" si="35"/>
        <v>159.8491194157192</v>
      </c>
    </row>
    <row r="105" spans="1:13" x14ac:dyDescent="0.2">
      <c r="A105" s="1">
        <v>60</v>
      </c>
      <c r="B105" s="1">
        <f t="shared" si="24"/>
        <v>50</v>
      </c>
      <c r="C105" s="1">
        <f t="shared" si="25"/>
        <v>10</v>
      </c>
      <c r="D105" s="1">
        <f t="shared" si="26"/>
        <v>110</v>
      </c>
      <c r="E105" s="1">
        <f t="shared" si="27"/>
        <v>14.142135623730951</v>
      </c>
      <c r="F105" s="1">
        <f t="shared" si="28"/>
        <v>0.70710678118654746</v>
      </c>
      <c r="G105" s="1">
        <f t="shared" si="29"/>
        <v>7.7781745930520225</v>
      </c>
      <c r="H105">
        <f t="shared" si="30"/>
        <v>0.31731050786291426</v>
      </c>
      <c r="I105">
        <f t="shared" si="31"/>
        <v>3.8213191489973792E-28</v>
      </c>
      <c r="J105">
        <f t="shared" si="32"/>
        <v>10686474581524.463</v>
      </c>
      <c r="K105">
        <f t="shared" si="33"/>
        <v>9.3576229688401748E-14</v>
      </c>
      <c r="L105">
        <f t="shared" si="34"/>
        <v>10686474581524.463</v>
      </c>
      <c r="M105" s="1">
        <f t="shared" si="35"/>
        <v>136.83538039646118</v>
      </c>
    </row>
    <row r="106" spans="1:13" x14ac:dyDescent="0.2">
      <c r="A106" s="1">
        <v>61</v>
      </c>
      <c r="B106" s="1">
        <f t="shared" si="24"/>
        <v>50</v>
      </c>
      <c r="C106" s="1">
        <f t="shared" si="25"/>
        <v>11</v>
      </c>
      <c r="D106" s="1">
        <f t="shared" si="26"/>
        <v>111</v>
      </c>
      <c r="E106" s="1">
        <f t="shared" si="27"/>
        <v>14.142135623730951</v>
      </c>
      <c r="F106" s="1">
        <f t="shared" si="28"/>
        <v>0.7778174593052023</v>
      </c>
      <c r="G106" s="1">
        <f t="shared" si="29"/>
        <v>7.8488852711706771</v>
      </c>
      <c r="H106">
        <f t="shared" si="30"/>
        <v>0.27133212189276529</v>
      </c>
      <c r="I106">
        <f t="shared" si="31"/>
        <v>1.2544388786434093E-28</v>
      </c>
      <c r="J106">
        <f t="shared" si="32"/>
        <v>17619017951355.633</v>
      </c>
      <c r="K106">
        <f t="shared" si="33"/>
        <v>5.6756852326327227E-14</v>
      </c>
      <c r="L106">
        <f t="shared" si="34"/>
        <v>17619017951355.633</v>
      </c>
      <c r="M106" s="1">
        <f t="shared" si="35"/>
        <v>116.19530083919781</v>
      </c>
    </row>
    <row r="107" spans="1:13" x14ac:dyDescent="0.2">
      <c r="A107" s="1">
        <v>62</v>
      </c>
      <c r="B107" s="1">
        <f t="shared" si="24"/>
        <v>50</v>
      </c>
      <c r="C107" s="1">
        <f t="shared" si="25"/>
        <v>12</v>
      </c>
      <c r="D107" s="1">
        <f t="shared" si="26"/>
        <v>112</v>
      </c>
      <c r="E107" s="1">
        <f t="shared" si="27"/>
        <v>14.142135623730951</v>
      </c>
      <c r="F107" s="1">
        <f t="shared" si="28"/>
        <v>0.84852813742385702</v>
      </c>
      <c r="G107" s="1">
        <f t="shared" si="29"/>
        <v>7.9195959492893317</v>
      </c>
      <c r="H107">
        <f t="shared" si="30"/>
        <v>0.23013934044341655</v>
      </c>
      <c r="I107">
        <f t="shared" si="31"/>
        <v>4.0773350070897846E-29</v>
      </c>
      <c r="J107">
        <f t="shared" si="32"/>
        <v>29048849665247.426</v>
      </c>
      <c r="K107">
        <f t="shared" si="33"/>
        <v>3.4424771084699768E-14</v>
      </c>
      <c r="L107">
        <f t="shared" si="34"/>
        <v>29048849665247.426</v>
      </c>
      <c r="M107" s="1">
        <f t="shared" si="35"/>
        <v>97.866666697823746</v>
      </c>
    </row>
    <row r="108" spans="1:13" x14ac:dyDescent="0.2">
      <c r="A108" s="1">
        <v>63</v>
      </c>
      <c r="B108" s="1">
        <f t="shared" si="24"/>
        <v>50</v>
      </c>
      <c r="C108" s="1">
        <f t="shared" si="25"/>
        <v>13</v>
      </c>
      <c r="D108" s="1">
        <f t="shared" si="26"/>
        <v>113</v>
      </c>
      <c r="E108" s="1">
        <f t="shared" si="27"/>
        <v>14.142135623730951</v>
      </c>
      <c r="F108" s="1">
        <f t="shared" si="28"/>
        <v>0.91923881554251174</v>
      </c>
      <c r="G108" s="1">
        <f t="shared" si="29"/>
        <v>7.9903066274079864</v>
      </c>
      <c r="H108">
        <f t="shared" si="30"/>
        <v>0.19360096917122069</v>
      </c>
      <c r="I108">
        <f t="shared" si="31"/>
        <v>1.3121799881808523E-29</v>
      </c>
      <c r="J108">
        <f t="shared" si="32"/>
        <v>47893456332463.727</v>
      </c>
      <c r="K108">
        <f t="shared" si="33"/>
        <v>2.0879679116459336E-14</v>
      </c>
      <c r="L108">
        <f t="shared" si="34"/>
        <v>47893456332463.727</v>
      </c>
      <c r="M108" s="1">
        <f t="shared" si="35"/>
        <v>81.751202790198988</v>
      </c>
    </row>
    <row r="109" spans="1:13" x14ac:dyDescent="0.2">
      <c r="A109" s="1">
        <v>64</v>
      </c>
      <c r="B109" s="1">
        <f t="shared" si="24"/>
        <v>50</v>
      </c>
      <c r="C109" s="1">
        <f t="shared" si="25"/>
        <v>14</v>
      </c>
      <c r="D109" s="1">
        <f t="shared" si="26"/>
        <v>114</v>
      </c>
      <c r="E109" s="1">
        <f t="shared" si="27"/>
        <v>14.142135623730951</v>
      </c>
      <c r="F109" s="1">
        <f t="shared" si="28"/>
        <v>0.98994949366116647</v>
      </c>
      <c r="G109" s="1">
        <f t="shared" si="29"/>
        <v>8.0610173055266419</v>
      </c>
      <c r="H109">
        <f t="shared" si="30"/>
        <v>0.16151331846754208</v>
      </c>
      <c r="I109">
        <f t="shared" si="31"/>
        <v>4.181190843477097E-30</v>
      </c>
      <c r="J109">
        <f t="shared" si="32"/>
        <v>78962960182680.688</v>
      </c>
      <c r="K109">
        <f t="shared" si="33"/>
        <v>1.2664165549094176E-14</v>
      </c>
      <c r="L109">
        <f t="shared" si="34"/>
        <v>78962960182680.688</v>
      </c>
      <c r="M109" s="1">
        <f t="shared" si="35"/>
        <v>67.721485111568953</v>
      </c>
    </row>
    <row r="110" spans="1:13" x14ac:dyDescent="0.2">
      <c r="A110" s="1">
        <v>65</v>
      </c>
      <c r="B110" s="1">
        <f t="shared" si="24"/>
        <v>50</v>
      </c>
      <c r="C110" s="1">
        <f t="shared" si="25"/>
        <v>15</v>
      </c>
      <c r="D110" s="1">
        <f t="shared" si="26"/>
        <v>115</v>
      </c>
      <c r="E110" s="1">
        <f t="shared" si="27"/>
        <v>14.142135623730951</v>
      </c>
      <c r="F110" s="1">
        <f t="shared" si="28"/>
        <v>1.0606601717798212</v>
      </c>
      <c r="G110" s="1">
        <f t="shared" si="29"/>
        <v>8.1317279836452965</v>
      </c>
      <c r="H110">
        <f t="shared" si="30"/>
        <v>0.13361440253771617</v>
      </c>
      <c r="I110">
        <f t="shared" si="31"/>
        <v>1.319154289222735E-30</v>
      </c>
      <c r="J110">
        <f t="shared" si="32"/>
        <v>130187912050632.94</v>
      </c>
      <c r="K110">
        <f t="shared" si="33"/>
        <v>7.6812046852020953E-15</v>
      </c>
      <c r="L110">
        <f t="shared" si="34"/>
        <v>130187912050632.94</v>
      </c>
      <c r="M110" s="1">
        <f t="shared" si="35"/>
        <v>55.628099186251227</v>
      </c>
    </row>
    <row r="111" spans="1:13" x14ac:dyDescent="0.2">
      <c r="A111" s="1">
        <v>66</v>
      </c>
      <c r="B111" s="1">
        <f t="shared" si="24"/>
        <v>50</v>
      </c>
      <c r="C111" s="1">
        <f t="shared" si="25"/>
        <v>16</v>
      </c>
      <c r="D111" s="1">
        <f t="shared" si="26"/>
        <v>116</v>
      </c>
      <c r="E111" s="1">
        <f t="shared" si="27"/>
        <v>14.142135623730951</v>
      </c>
      <c r="F111" s="1">
        <f t="shared" si="28"/>
        <v>1.131370849898476</v>
      </c>
      <c r="G111" s="1">
        <f t="shared" si="29"/>
        <v>8.2024386617639511</v>
      </c>
      <c r="H111">
        <f t="shared" si="30"/>
        <v>0.10959858339911602</v>
      </c>
      <c r="I111">
        <f t="shared" si="31"/>
        <v>4.120782472317561E-31</v>
      </c>
      <c r="J111">
        <f t="shared" si="32"/>
        <v>214643579785916.06</v>
      </c>
      <c r="K111">
        <f t="shared" si="33"/>
        <v>4.6588861451033977E-15</v>
      </c>
      <c r="L111">
        <f t="shared" si="34"/>
        <v>214643579785916.06</v>
      </c>
      <c r="M111" s="1">
        <f t="shared" si="35"/>
        <v>45.306684734833951</v>
      </c>
    </row>
    <row r="112" spans="1:13" x14ac:dyDescent="0.2">
      <c r="A112" s="1">
        <v>67</v>
      </c>
      <c r="B112" s="1">
        <f t="shared" si="24"/>
        <v>50</v>
      </c>
      <c r="C112" s="1">
        <f t="shared" si="25"/>
        <v>17</v>
      </c>
      <c r="D112" s="1">
        <f t="shared" si="26"/>
        <v>117</v>
      </c>
      <c r="E112" s="1">
        <f t="shared" si="27"/>
        <v>14.142135623730951</v>
      </c>
      <c r="F112" s="1">
        <f t="shared" si="28"/>
        <v>1.2020815280171306</v>
      </c>
      <c r="G112" s="1">
        <f t="shared" si="29"/>
        <v>8.2731493398826057</v>
      </c>
      <c r="H112">
        <f t="shared" si="30"/>
        <v>8.9130925517086151E-2</v>
      </c>
      <c r="I112">
        <f t="shared" si="31"/>
        <v>1.27453498313723E-31</v>
      </c>
      <c r="J112">
        <f t="shared" si="32"/>
        <v>353887435612259.88</v>
      </c>
      <c r="K112">
        <f t="shared" si="33"/>
        <v>2.825757287115611E-15</v>
      </c>
      <c r="L112">
        <f t="shared" si="34"/>
        <v>353887435612259.88</v>
      </c>
      <c r="M112" s="1">
        <f t="shared" si="35"/>
        <v>36.584559394387732</v>
      </c>
    </row>
    <row r="113" spans="1:13" x14ac:dyDescent="0.2">
      <c r="A113" s="1">
        <v>68</v>
      </c>
      <c r="B113" s="1">
        <f t="shared" si="24"/>
        <v>50</v>
      </c>
      <c r="C113" s="1">
        <f t="shared" si="25"/>
        <v>18</v>
      </c>
      <c r="D113" s="1">
        <f t="shared" si="26"/>
        <v>118</v>
      </c>
      <c r="E113" s="1">
        <f t="shared" si="27"/>
        <v>14.142135623730951</v>
      </c>
      <c r="F113" s="1">
        <f t="shared" si="28"/>
        <v>1.2727922061357855</v>
      </c>
      <c r="G113" s="1">
        <f t="shared" si="29"/>
        <v>8.3438600180012603</v>
      </c>
      <c r="H113">
        <f t="shared" si="30"/>
        <v>7.186063822585162E-2</v>
      </c>
      <c r="I113">
        <f t="shared" si="31"/>
        <v>3.9031145863391796E-32</v>
      </c>
      <c r="J113">
        <f t="shared" si="32"/>
        <v>583461742527454.88</v>
      </c>
      <c r="K113">
        <f t="shared" si="33"/>
        <v>1.713908431542013E-15</v>
      </c>
      <c r="L113">
        <f t="shared" si="34"/>
        <v>583461742527454.88</v>
      </c>
      <c r="M113" s="1">
        <f t="shared" si="35"/>
        <v>29.28667935971896</v>
      </c>
    </row>
    <row r="114" spans="1:13" x14ac:dyDescent="0.2">
      <c r="A114" s="1">
        <v>69</v>
      </c>
      <c r="B114" s="1">
        <f t="shared" si="24"/>
        <v>50</v>
      </c>
      <c r="C114" s="1">
        <f t="shared" si="25"/>
        <v>19</v>
      </c>
      <c r="D114" s="1">
        <f t="shared" si="26"/>
        <v>119</v>
      </c>
      <c r="E114" s="1">
        <f t="shared" si="27"/>
        <v>14.142135623730951</v>
      </c>
      <c r="F114" s="1">
        <f t="shared" si="28"/>
        <v>1.3435028842544403</v>
      </c>
      <c r="G114" s="1">
        <f t="shared" si="29"/>
        <v>8.4145706961199149</v>
      </c>
      <c r="H114">
        <f t="shared" si="30"/>
        <v>5.74331196320036E-2</v>
      </c>
      <c r="I114">
        <f t="shared" si="31"/>
        <v>1.1834715432612292E-32</v>
      </c>
      <c r="J114">
        <f t="shared" si="32"/>
        <v>961965785544776.38</v>
      </c>
      <c r="K114">
        <f t="shared" si="33"/>
        <v>1.039538011670222E-15</v>
      </c>
      <c r="L114">
        <f t="shared" si="34"/>
        <v>961965785544776.38</v>
      </c>
      <c r="M114" s="1">
        <f t="shared" si="35"/>
        <v>23.240766146109831</v>
      </c>
    </row>
    <row r="115" spans="1:13" x14ac:dyDescent="0.2">
      <c r="A115" s="1">
        <v>70</v>
      </c>
      <c r="B115" s="1">
        <f t="shared" si="24"/>
        <v>50</v>
      </c>
      <c r="C115" s="1">
        <f t="shared" si="25"/>
        <v>20</v>
      </c>
      <c r="D115" s="1">
        <f t="shared" si="26"/>
        <v>120</v>
      </c>
      <c r="E115" s="1">
        <f t="shared" si="27"/>
        <v>14.142135623730951</v>
      </c>
      <c r="F115" s="1">
        <f t="shared" si="28"/>
        <v>1.4142135623730949</v>
      </c>
      <c r="G115" s="1">
        <f t="shared" si="29"/>
        <v>8.4852813742385695</v>
      </c>
      <c r="H115">
        <f t="shared" si="30"/>
        <v>4.5500263896358438E-2</v>
      </c>
      <c r="I115">
        <f t="shared" si="31"/>
        <v>3.552964224155408E-33</v>
      </c>
      <c r="J115">
        <f t="shared" si="32"/>
        <v>1586013452313430.8</v>
      </c>
      <c r="K115">
        <f t="shared" si="33"/>
        <v>6.3051167601469892E-16</v>
      </c>
      <c r="L115">
        <f t="shared" si="34"/>
        <v>1586013452313430.8</v>
      </c>
      <c r="M115" s="1">
        <f t="shared" si="35"/>
        <v>18.281500145262807</v>
      </c>
    </row>
    <row r="116" spans="1:13" x14ac:dyDescent="0.2">
      <c r="A116" s="1">
        <v>71</v>
      </c>
      <c r="B116" s="1">
        <f t="shared" si="24"/>
        <v>50</v>
      </c>
      <c r="C116" s="1">
        <f t="shared" si="25"/>
        <v>21</v>
      </c>
      <c r="D116" s="1">
        <f t="shared" si="26"/>
        <v>121</v>
      </c>
      <c r="E116" s="1">
        <f t="shared" si="27"/>
        <v>14.142135623730951</v>
      </c>
      <c r="F116" s="1">
        <f t="shared" si="28"/>
        <v>1.4849242404917498</v>
      </c>
      <c r="G116" s="1">
        <f t="shared" si="29"/>
        <v>8.5559920523572242</v>
      </c>
      <c r="H116">
        <f t="shared" si="30"/>
        <v>3.5728841125633105E-2</v>
      </c>
      <c r="I116">
        <f t="shared" si="31"/>
        <v>1.056111753486724E-33</v>
      </c>
      <c r="J116">
        <f t="shared" si="32"/>
        <v>2614894114445696.5</v>
      </c>
      <c r="K116">
        <f t="shared" si="33"/>
        <v>3.8242466280971355E-16</v>
      </c>
      <c r="L116">
        <f t="shared" si="34"/>
        <v>2614894114445696.5</v>
      </c>
      <c r="M116" s="1">
        <f t="shared" si="35"/>
        <v>14.253748086701325</v>
      </c>
    </row>
    <row r="117" spans="1:13" x14ac:dyDescent="0.2">
      <c r="A117" s="1">
        <v>72</v>
      </c>
      <c r="B117" s="1">
        <f t="shared" si="24"/>
        <v>50</v>
      </c>
      <c r="C117" s="1">
        <f t="shared" si="25"/>
        <v>22</v>
      </c>
      <c r="D117" s="1">
        <f t="shared" si="26"/>
        <v>122</v>
      </c>
      <c r="E117" s="1">
        <f t="shared" si="27"/>
        <v>14.142135623730951</v>
      </c>
      <c r="F117" s="1">
        <f t="shared" si="28"/>
        <v>1.5556349186104046</v>
      </c>
      <c r="G117" s="1">
        <f t="shared" si="29"/>
        <v>8.6267027304758788</v>
      </c>
      <c r="H117">
        <f t="shared" si="30"/>
        <v>2.7806895026997219E-2</v>
      </c>
      <c r="I117">
        <f t="shared" si="31"/>
        <v>3.108239572779226E-34</v>
      </c>
      <c r="J117">
        <f t="shared" si="32"/>
        <v>4311231547115195</v>
      </c>
      <c r="K117">
        <f t="shared" si="33"/>
        <v>2.3195228302435691E-16</v>
      </c>
      <c r="L117">
        <f t="shared" si="34"/>
        <v>4311231547115195</v>
      </c>
      <c r="M117" s="1">
        <f t="shared" si="35"/>
        <v>11.014848977749228</v>
      </c>
    </row>
    <row r="118" spans="1:13" x14ac:dyDescent="0.2">
      <c r="A118" s="1">
        <v>73</v>
      </c>
      <c r="B118" s="1">
        <f t="shared" si="24"/>
        <v>50</v>
      </c>
      <c r="C118" s="1">
        <f t="shared" si="25"/>
        <v>23</v>
      </c>
      <c r="D118" s="1">
        <f t="shared" si="26"/>
        <v>123</v>
      </c>
      <c r="E118" s="1">
        <f t="shared" si="27"/>
        <v>14.142135623730951</v>
      </c>
      <c r="F118" s="1">
        <f t="shared" si="28"/>
        <v>1.6263455967290592</v>
      </c>
      <c r="G118" s="1">
        <f t="shared" si="29"/>
        <v>8.6974134085945334</v>
      </c>
      <c r="H118">
        <f t="shared" si="30"/>
        <v>2.1448220043351621E-2</v>
      </c>
      <c r="I118">
        <f t="shared" si="31"/>
        <v>9.057413912317814E-35</v>
      </c>
      <c r="J118">
        <f t="shared" si="32"/>
        <v>7108019154642244</v>
      </c>
      <c r="K118">
        <f t="shared" si="33"/>
        <v>1.4068617124461467E-16</v>
      </c>
      <c r="L118">
        <f t="shared" si="34"/>
        <v>7108019154642244</v>
      </c>
      <c r="M118" s="1">
        <f t="shared" si="35"/>
        <v>8.4360290038073735</v>
      </c>
    </row>
    <row r="119" spans="1:13" x14ac:dyDescent="0.2">
      <c r="A119" s="1">
        <v>74</v>
      </c>
      <c r="B119" s="1">
        <f t="shared" si="24"/>
        <v>50</v>
      </c>
      <c r="C119" s="1">
        <f t="shared" si="25"/>
        <v>24</v>
      </c>
      <c r="D119" s="1">
        <f t="shared" si="26"/>
        <v>124</v>
      </c>
      <c r="E119" s="1">
        <f t="shared" si="27"/>
        <v>14.142135623730951</v>
      </c>
      <c r="F119" s="1">
        <f t="shared" si="28"/>
        <v>1.697056274847714</v>
      </c>
      <c r="G119" s="1">
        <f t="shared" si="29"/>
        <v>8.7681240867131898</v>
      </c>
      <c r="H119">
        <f t="shared" si="30"/>
        <v>1.6395071849192262E-2</v>
      </c>
      <c r="I119">
        <f t="shared" si="31"/>
        <v>2.6132359662492563E-35</v>
      </c>
      <c r="J119">
        <f t="shared" si="32"/>
        <v>1.1719142372802612E+16</v>
      </c>
      <c r="K119">
        <f t="shared" si="33"/>
        <v>8.5330476257440658E-17</v>
      </c>
      <c r="L119">
        <f t="shared" si="34"/>
        <v>1.1719142372802612E+16</v>
      </c>
      <c r="M119" s="1">
        <f t="shared" si="35"/>
        <v>6.4030490258116544</v>
      </c>
    </row>
    <row r="120" spans="1:13" x14ac:dyDescent="0.2">
      <c r="A120" s="1">
        <v>75</v>
      </c>
      <c r="B120" s="1">
        <f t="shared" si="24"/>
        <v>50</v>
      </c>
      <c r="C120" s="1">
        <f t="shared" si="25"/>
        <v>25</v>
      </c>
      <c r="D120" s="1">
        <f t="shared" si="26"/>
        <v>125</v>
      </c>
      <c r="E120" s="1">
        <f t="shared" si="27"/>
        <v>14.142135623730951</v>
      </c>
      <c r="F120" s="1">
        <f t="shared" si="28"/>
        <v>1.7677669529663687</v>
      </c>
      <c r="G120" s="1">
        <f t="shared" si="29"/>
        <v>8.8388347648318444</v>
      </c>
      <c r="H120">
        <f t="shared" si="30"/>
        <v>1.2419330651552277E-2</v>
      </c>
      <c r="I120">
        <f t="shared" si="31"/>
        <v>7.4651285977554289E-36</v>
      </c>
      <c r="J120">
        <f t="shared" si="32"/>
        <v>1.9321599304402836E+16</v>
      </c>
      <c r="K120">
        <f t="shared" si="33"/>
        <v>5.1755550058018688E-17</v>
      </c>
      <c r="L120">
        <f t="shared" si="34"/>
        <v>1.9321599304402836E+16</v>
      </c>
      <c r="M120" s="1">
        <f t="shared" si="35"/>
        <v>4.8162087461438485</v>
      </c>
    </row>
    <row r="121" spans="1:13" x14ac:dyDescent="0.2">
      <c r="A121" s="1">
        <v>76</v>
      </c>
      <c r="B121" s="1">
        <f t="shared" si="24"/>
        <v>50</v>
      </c>
      <c r="C121" s="1">
        <f t="shared" si="25"/>
        <v>26</v>
      </c>
      <c r="D121" s="1">
        <f t="shared" si="26"/>
        <v>126</v>
      </c>
      <c r="E121" s="1">
        <f t="shared" si="27"/>
        <v>14.142135623730951</v>
      </c>
      <c r="F121" s="1">
        <f t="shared" si="28"/>
        <v>1.8384776310850235</v>
      </c>
      <c r="G121" s="1">
        <f t="shared" si="29"/>
        <v>8.909545442950499</v>
      </c>
      <c r="H121">
        <f t="shared" si="30"/>
        <v>9.3223760474374986E-3</v>
      </c>
      <c r="I121">
        <f t="shared" si="31"/>
        <v>2.1114451161772665E-36</v>
      </c>
      <c r="J121">
        <f t="shared" si="32"/>
        <v>3.1855931757113756E+16</v>
      </c>
      <c r="K121">
        <f t="shared" si="33"/>
        <v>3.1391327920480296E-17</v>
      </c>
      <c r="L121">
        <f t="shared" si="34"/>
        <v>3.1855931757113756E+16</v>
      </c>
      <c r="M121" s="1">
        <f t="shared" si="35"/>
        <v>3.5898403620298165</v>
      </c>
    </row>
    <row r="122" spans="1:13" x14ac:dyDescent="0.2">
      <c r="A122" s="1">
        <v>77</v>
      </c>
      <c r="B122" s="1">
        <f t="shared" si="24"/>
        <v>50</v>
      </c>
      <c r="C122" s="1">
        <f t="shared" si="25"/>
        <v>27</v>
      </c>
      <c r="D122" s="1">
        <f t="shared" si="26"/>
        <v>127</v>
      </c>
      <c r="E122" s="1">
        <f t="shared" si="27"/>
        <v>14.142135623730951</v>
      </c>
      <c r="F122" s="1">
        <f t="shared" si="28"/>
        <v>1.9091883092036783</v>
      </c>
      <c r="G122" s="1">
        <f t="shared" si="29"/>
        <v>8.9802561210691536</v>
      </c>
      <c r="H122">
        <f t="shared" si="30"/>
        <v>6.9339476060813355E-3</v>
      </c>
      <c r="I122">
        <f t="shared" si="31"/>
        <v>5.9129707297040717E-37</v>
      </c>
      <c r="J122">
        <f t="shared" si="32"/>
        <v>5.252155228592516E+16</v>
      </c>
      <c r="K122">
        <f t="shared" si="33"/>
        <v>1.9039802832864523E-17</v>
      </c>
      <c r="L122">
        <f t="shared" si="34"/>
        <v>5.252155228592516E+16</v>
      </c>
      <c r="M122" s="1">
        <f t="shared" si="35"/>
        <v>2.6514233373361495</v>
      </c>
    </row>
    <row r="123" spans="1:13" x14ac:dyDescent="0.2">
      <c r="A123" s="1">
        <v>78</v>
      </c>
      <c r="B123" s="1">
        <f t="shared" si="24"/>
        <v>50</v>
      </c>
      <c r="C123" s="1">
        <f t="shared" si="25"/>
        <v>28</v>
      </c>
      <c r="D123" s="1">
        <f t="shared" si="26"/>
        <v>128</v>
      </c>
      <c r="E123" s="1">
        <f t="shared" si="27"/>
        <v>14.142135623730951</v>
      </c>
      <c r="F123" s="1">
        <f t="shared" si="28"/>
        <v>1.9798989873223329</v>
      </c>
      <c r="G123" s="1">
        <f t="shared" si="29"/>
        <v>9.0509667991878082</v>
      </c>
      <c r="H123">
        <f t="shared" si="30"/>
        <v>5.1102606608558684E-3</v>
      </c>
      <c r="I123">
        <f t="shared" si="31"/>
        <v>1.6395123426325993E-37</v>
      </c>
      <c r="J123">
        <f t="shared" si="32"/>
        <v>8.6593400423993744E+16</v>
      </c>
      <c r="K123">
        <f t="shared" si="33"/>
        <v>1.1548224173015786E-17</v>
      </c>
      <c r="L123">
        <f t="shared" si="34"/>
        <v>8.6593400423993744E+16</v>
      </c>
      <c r="M123" s="1">
        <f t="shared" si="35"/>
        <v>1.9404429695893652</v>
      </c>
    </row>
    <row r="124" spans="1:13" x14ac:dyDescent="0.2">
      <c r="A124" s="1">
        <v>79</v>
      </c>
      <c r="B124" s="1">
        <f t="shared" si="24"/>
        <v>50</v>
      </c>
      <c r="C124" s="1">
        <f t="shared" si="25"/>
        <v>29</v>
      </c>
      <c r="D124" s="1">
        <f t="shared" si="26"/>
        <v>129</v>
      </c>
      <c r="E124" s="1">
        <f t="shared" si="27"/>
        <v>14.142135623730951</v>
      </c>
      <c r="F124" s="1">
        <f t="shared" si="28"/>
        <v>2.0506096654409878</v>
      </c>
      <c r="G124" s="1">
        <f t="shared" si="29"/>
        <v>9.1216774773064628</v>
      </c>
      <c r="H124">
        <f t="shared" si="30"/>
        <v>3.7316266007680755E-3</v>
      </c>
      <c r="I124">
        <f t="shared" si="31"/>
        <v>4.5009717868301572E-38</v>
      </c>
      <c r="J124">
        <f t="shared" si="32"/>
        <v>1.4276838118129198E+17</v>
      </c>
      <c r="K124">
        <f t="shared" si="33"/>
        <v>7.0043520261686453E-18</v>
      </c>
      <c r="L124">
        <f t="shared" si="34"/>
        <v>1.4276838118129198E+17</v>
      </c>
      <c r="M124" s="1">
        <f t="shared" si="35"/>
        <v>1.4071010216838573</v>
      </c>
    </row>
    <row r="125" spans="1:13" x14ac:dyDescent="0.2">
      <c r="A125" s="1">
        <v>80</v>
      </c>
      <c r="B125" s="1">
        <f t="shared" si="24"/>
        <v>50</v>
      </c>
      <c r="C125" s="1">
        <f t="shared" si="25"/>
        <v>30</v>
      </c>
      <c r="D125" s="1">
        <f t="shared" si="26"/>
        <v>130</v>
      </c>
      <c r="E125" s="1">
        <f t="shared" si="27"/>
        <v>14.142135623730951</v>
      </c>
      <c r="F125" s="1">
        <f t="shared" si="28"/>
        <v>2.1213203435596424</v>
      </c>
      <c r="G125" s="1">
        <f t="shared" si="29"/>
        <v>9.1923881554251174</v>
      </c>
      <c r="H125">
        <f t="shared" si="30"/>
        <v>2.6997960632601909E-3</v>
      </c>
      <c r="I125">
        <f t="shared" si="31"/>
        <v>1.2234328799099763E-38</v>
      </c>
      <c r="J125">
        <f t="shared" si="32"/>
        <v>2.3538526683702E+17</v>
      </c>
      <c r="K125">
        <f t="shared" si="33"/>
        <v>4.2483542552915889E-18</v>
      </c>
      <c r="L125">
        <f t="shared" si="34"/>
        <v>2.3538526683702E+17</v>
      </c>
      <c r="M125" s="1">
        <f t="shared" si="35"/>
        <v>1.0109690516184839</v>
      </c>
    </row>
    <row r="126" spans="1:13" x14ac:dyDescent="0.2">
      <c r="A126" s="1">
        <v>81</v>
      </c>
      <c r="B126" s="1">
        <f t="shared" si="24"/>
        <v>50</v>
      </c>
      <c r="C126" s="1">
        <f t="shared" si="25"/>
        <v>31</v>
      </c>
      <c r="D126" s="1">
        <f t="shared" si="26"/>
        <v>131</v>
      </c>
      <c r="E126" s="1">
        <f t="shared" si="27"/>
        <v>14.142135623730951</v>
      </c>
      <c r="F126" s="1">
        <f t="shared" si="28"/>
        <v>2.1920310216782974</v>
      </c>
      <c r="G126" s="1">
        <f t="shared" si="29"/>
        <v>9.2630988335437721</v>
      </c>
      <c r="H126">
        <f t="shared" si="30"/>
        <v>1.9352064264367122E-3</v>
      </c>
      <c r="I126">
        <f t="shared" si="31"/>
        <v>3.2925766139017576E-39</v>
      </c>
      <c r="J126">
        <f t="shared" si="32"/>
        <v>3.8808469624362035E+17</v>
      </c>
      <c r="K126">
        <f t="shared" si="33"/>
        <v>2.576757109154981E-18</v>
      </c>
      <c r="L126">
        <f t="shared" si="34"/>
        <v>3.8808469624362035E+17</v>
      </c>
      <c r="M126" s="1">
        <f t="shared" si="35"/>
        <v>0.7196561734052106</v>
      </c>
    </row>
    <row r="127" spans="1:13" x14ac:dyDescent="0.2">
      <c r="A127" s="1">
        <v>82</v>
      </c>
      <c r="B127" s="1">
        <f t="shared" si="24"/>
        <v>50</v>
      </c>
      <c r="C127" s="1">
        <f t="shared" si="25"/>
        <v>32</v>
      </c>
      <c r="D127" s="1">
        <f t="shared" si="26"/>
        <v>132</v>
      </c>
      <c r="E127" s="1">
        <f t="shared" si="27"/>
        <v>14.142135623730951</v>
      </c>
      <c r="F127" s="1">
        <f t="shared" si="28"/>
        <v>2.2627416997969521</v>
      </c>
      <c r="G127" s="1">
        <f t="shared" si="29"/>
        <v>9.3338095116624267</v>
      </c>
      <c r="H127">
        <f t="shared" si="30"/>
        <v>1.3742758758316963E-3</v>
      </c>
      <c r="I127">
        <f t="shared" si="31"/>
        <v>8.7735054261485041E-40</v>
      </c>
      <c r="J127">
        <f t="shared" si="32"/>
        <v>6.3984349353005491E+17</v>
      </c>
      <c r="K127">
        <f t="shared" si="33"/>
        <v>1.5628821893349888E-18</v>
      </c>
      <c r="L127">
        <f t="shared" si="34"/>
        <v>6.3984349353005491E+17</v>
      </c>
      <c r="M127" s="1">
        <f t="shared" si="35"/>
        <v>0.50754441510654469</v>
      </c>
    </row>
    <row r="128" spans="1:13" x14ac:dyDescent="0.2">
      <c r="A128" s="1">
        <v>83</v>
      </c>
      <c r="B128" s="1">
        <f t="shared" si="24"/>
        <v>50</v>
      </c>
      <c r="C128" s="1">
        <f t="shared" si="25"/>
        <v>33</v>
      </c>
      <c r="D128" s="1">
        <f t="shared" si="26"/>
        <v>133</v>
      </c>
      <c r="E128" s="1">
        <f t="shared" si="27"/>
        <v>14.142135623730951</v>
      </c>
      <c r="F128" s="1">
        <f t="shared" si="28"/>
        <v>2.3334523779156067</v>
      </c>
      <c r="G128" s="1">
        <f t="shared" si="29"/>
        <v>9.4045201897810813</v>
      </c>
      <c r="H128">
        <f t="shared" si="30"/>
        <v>9.6684828476755488E-4</v>
      </c>
      <c r="I128">
        <f t="shared" si="31"/>
        <v>2.3146832567381364E-40</v>
      </c>
      <c r="J128">
        <f t="shared" si="32"/>
        <v>1.0549235777020814E+18</v>
      </c>
      <c r="K128">
        <f t="shared" si="33"/>
        <v>9.4793596535047566E-19</v>
      </c>
      <c r="L128">
        <f t="shared" si="34"/>
        <v>1.0549235777020814E+18</v>
      </c>
      <c r="M128" s="1">
        <f t="shared" si="35"/>
        <v>0.35462778737141643</v>
      </c>
    </row>
    <row r="129" spans="1:13" x14ac:dyDescent="0.2">
      <c r="A129" s="1">
        <v>84</v>
      </c>
      <c r="B129" s="1">
        <f t="shared" si="24"/>
        <v>50</v>
      </c>
      <c r="C129" s="1">
        <f t="shared" si="25"/>
        <v>34</v>
      </c>
      <c r="D129" s="1">
        <f t="shared" si="26"/>
        <v>134</v>
      </c>
      <c r="E129" s="1">
        <f t="shared" si="27"/>
        <v>14.142135623730951</v>
      </c>
      <c r="F129" s="1">
        <f t="shared" si="28"/>
        <v>2.4041630560342613</v>
      </c>
      <c r="G129" s="1">
        <f t="shared" si="29"/>
        <v>9.4752308678997359</v>
      </c>
      <c r="H129">
        <f t="shared" si="30"/>
        <v>6.7385853135376302E-4</v>
      </c>
      <c r="I129">
        <f t="shared" si="31"/>
        <v>6.0463154718904539E-41</v>
      </c>
      <c r="J129">
        <f t="shared" si="32"/>
        <v>1.739274941520501E+18</v>
      </c>
      <c r="K129">
        <f t="shared" si="33"/>
        <v>5.7495222642935599E-19</v>
      </c>
      <c r="L129">
        <f t="shared" si="34"/>
        <v>1.739274941520501E+18</v>
      </c>
      <c r="M129" s="1">
        <f t="shared" si="35"/>
        <v>0.24547640659243294</v>
      </c>
    </row>
    <row r="130" spans="1:13" x14ac:dyDescent="0.2">
      <c r="A130" s="1">
        <v>85</v>
      </c>
      <c r="B130" s="1">
        <f t="shared" si="24"/>
        <v>50</v>
      </c>
      <c r="C130" s="1">
        <f t="shared" si="25"/>
        <v>35</v>
      </c>
      <c r="D130" s="1">
        <f t="shared" si="26"/>
        <v>135</v>
      </c>
      <c r="E130" s="1">
        <f t="shared" si="27"/>
        <v>14.142135623730951</v>
      </c>
      <c r="F130" s="1">
        <f t="shared" si="28"/>
        <v>2.4748737341529163</v>
      </c>
      <c r="G130" s="1">
        <f t="shared" si="29"/>
        <v>9.5459415460183905</v>
      </c>
      <c r="H130">
        <f t="shared" si="30"/>
        <v>4.6525815807105009E-4</v>
      </c>
      <c r="I130">
        <f t="shared" si="31"/>
        <v>1.563761461131601E-41</v>
      </c>
      <c r="J130">
        <f t="shared" si="32"/>
        <v>2.8675795916805714E+18</v>
      </c>
      <c r="K130">
        <f t="shared" si="33"/>
        <v>3.4872615319944465E-19</v>
      </c>
      <c r="L130">
        <f t="shared" si="34"/>
        <v>2.8675795916805714E+18</v>
      </c>
      <c r="M130" s="1">
        <f t="shared" si="35"/>
        <v>0.16833492714791273</v>
      </c>
    </row>
    <row r="131" spans="1:13" x14ac:dyDescent="0.2">
      <c r="A131" s="1">
        <v>86</v>
      </c>
      <c r="B131" s="1">
        <f t="shared" si="24"/>
        <v>50</v>
      </c>
      <c r="C131" s="1">
        <f t="shared" si="25"/>
        <v>36</v>
      </c>
      <c r="D131" s="1">
        <f t="shared" si="26"/>
        <v>136</v>
      </c>
      <c r="E131" s="1">
        <f t="shared" si="27"/>
        <v>14.142135623730951</v>
      </c>
      <c r="F131" s="1">
        <f t="shared" si="28"/>
        <v>2.545584412271571</v>
      </c>
      <c r="G131" s="1">
        <f t="shared" si="29"/>
        <v>9.6166522241370451</v>
      </c>
      <c r="H131">
        <f t="shared" si="30"/>
        <v>3.1821718031506792E-4</v>
      </c>
      <c r="I131">
        <f t="shared" si="31"/>
        <v>4.0043344473630827E-42</v>
      </c>
      <c r="J131">
        <f t="shared" si="32"/>
        <v>4.7278394682293463E+18</v>
      </c>
      <c r="K131">
        <f t="shared" si="33"/>
        <v>2.1151310375910805E-19</v>
      </c>
      <c r="L131">
        <f t="shared" si="34"/>
        <v>4.7278394682293463E+18</v>
      </c>
      <c r="M131" s="1">
        <f t="shared" si="35"/>
        <v>0.11435521528910264</v>
      </c>
    </row>
    <row r="132" spans="1:13" x14ac:dyDescent="0.2">
      <c r="A132" s="1">
        <v>87</v>
      </c>
      <c r="B132" s="1">
        <f t="shared" si="24"/>
        <v>50</v>
      </c>
      <c r="C132" s="1">
        <f t="shared" si="25"/>
        <v>37</v>
      </c>
      <c r="D132" s="1">
        <f t="shared" si="26"/>
        <v>137</v>
      </c>
      <c r="E132" s="1">
        <f t="shared" si="27"/>
        <v>14.142135623730951</v>
      </c>
      <c r="F132" s="1">
        <f t="shared" si="28"/>
        <v>2.6162950903902256</v>
      </c>
      <c r="G132" s="1">
        <f t="shared" si="29"/>
        <v>9.6873629022557015</v>
      </c>
      <c r="H132">
        <f t="shared" si="30"/>
        <v>2.1559946695477692E-4</v>
      </c>
      <c r="I132">
        <f t="shared" si="31"/>
        <v>1.0152429623195524E-42</v>
      </c>
      <c r="J132">
        <f t="shared" si="32"/>
        <v>7.7948894957253069E+18</v>
      </c>
      <c r="K132">
        <f t="shared" si="33"/>
        <v>1.2828918236087849E-19</v>
      </c>
      <c r="L132">
        <f t="shared" si="34"/>
        <v>7.7948894957253069E+18</v>
      </c>
      <c r="M132" s="1">
        <f t="shared" si="35"/>
        <v>7.6956498853239089E-2</v>
      </c>
    </row>
    <row r="133" spans="1:13" x14ac:dyDescent="0.2">
      <c r="A133" s="1">
        <v>88</v>
      </c>
      <c r="B133" s="1">
        <f t="shared" si="24"/>
        <v>50</v>
      </c>
      <c r="C133" s="1">
        <f t="shared" si="25"/>
        <v>38</v>
      </c>
      <c r="D133" s="1">
        <f t="shared" si="26"/>
        <v>138</v>
      </c>
      <c r="E133" s="1">
        <f t="shared" si="27"/>
        <v>14.142135623730951</v>
      </c>
      <c r="F133" s="1">
        <f t="shared" si="28"/>
        <v>2.6870057685088806</v>
      </c>
      <c r="G133" s="1">
        <f t="shared" si="29"/>
        <v>9.7580735803743561</v>
      </c>
      <c r="H133">
        <f t="shared" si="30"/>
        <v>1.4469608785023998E-4</v>
      </c>
      <c r="I133">
        <f t="shared" si="31"/>
        <v>2.5485262910137112E-43</v>
      </c>
      <c r="J133">
        <f t="shared" si="32"/>
        <v>1.2851600114359308E+19</v>
      </c>
      <c r="K133">
        <f t="shared" si="33"/>
        <v>7.7811322411337966E-20</v>
      </c>
      <c r="L133">
        <f t="shared" si="34"/>
        <v>1.2851600114359308E+19</v>
      </c>
      <c r="M133" s="1">
        <f t="shared" si="35"/>
        <v>5.1301851829901796E-2</v>
      </c>
    </row>
    <row r="134" spans="1:13" x14ac:dyDescent="0.2">
      <c r="A134" s="1">
        <v>89</v>
      </c>
      <c r="B134" s="1">
        <f t="shared" si="24"/>
        <v>50</v>
      </c>
      <c r="C134" s="1">
        <f t="shared" si="25"/>
        <v>39</v>
      </c>
      <c r="D134" s="1">
        <f t="shared" si="26"/>
        <v>139</v>
      </c>
      <c r="E134" s="1">
        <f t="shared" si="27"/>
        <v>14.142135623730951</v>
      </c>
      <c r="F134" s="1">
        <f t="shared" si="28"/>
        <v>2.7577164466275352</v>
      </c>
      <c r="G134" s="1">
        <f t="shared" si="29"/>
        <v>9.8287842584930107</v>
      </c>
      <c r="H134">
        <f t="shared" si="30"/>
        <v>9.6192688035205486E-5</v>
      </c>
      <c r="I134">
        <f t="shared" si="31"/>
        <v>6.3341365362615652E-44</v>
      </c>
      <c r="J134">
        <f t="shared" si="32"/>
        <v>2.1188706471076393E+19</v>
      </c>
      <c r="K134">
        <f t="shared" si="33"/>
        <v>4.7194952715261231E-20</v>
      </c>
      <c r="L134">
        <f t="shared" si="34"/>
        <v>2.1188706471076393E+19</v>
      </c>
      <c r="M134" s="1">
        <f t="shared" si="35"/>
        <v>3.3877433721802491E-2</v>
      </c>
    </row>
    <row r="135" spans="1:13" x14ac:dyDescent="0.2">
      <c r="A135" s="1">
        <v>90</v>
      </c>
      <c r="B135" s="1">
        <f t="shared" si="24"/>
        <v>50</v>
      </c>
      <c r="C135" s="1">
        <f t="shared" si="25"/>
        <v>40</v>
      </c>
      <c r="D135" s="1">
        <f t="shared" si="26"/>
        <v>140</v>
      </c>
      <c r="E135" s="1">
        <f t="shared" si="27"/>
        <v>14.142135623730951</v>
      </c>
      <c r="F135" s="1">
        <f t="shared" si="28"/>
        <v>2.8284271247461898</v>
      </c>
      <c r="G135" s="1">
        <f t="shared" si="29"/>
        <v>9.8994949366116654</v>
      </c>
      <c r="H135">
        <f t="shared" si="30"/>
        <v>6.3342483666239944E-5</v>
      </c>
      <c r="I135">
        <f t="shared" si="31"/>
        <v>1.5587073638385603E-44</v>
      </c>
      <c r="J135">
        <f t="shared" si="32"/>
        <v>3.4934271057485095E+19</v>
      </c>
      <c r="K135">
        <f t="shared" si="33"/>
        <v>2.8625185805493937E-20</v>
      </c>
      <c r="L135">
        <f t="shared" si="34"/>
        <v>3.4934271057485095E+19</v>
      </c>
      <c r="M135" s="1">
        <f t="shared" si="35"/>
        <v>2.2159983824589693E-2</v>
      </c>
    </row>
    <row r="136" spans="1:13" x14ac:dyDescent="0.2">
      <c r="A136" s="1">
        <v>91</v>
      </c>
      <c r="B136" s="1">
        <f t="shared" si="24"/>
        <v>50</v>
      </c>
      <c r="C136" s="1">
        <f t="shared" si="25"/>
        <v>41</v>
      </c>
      <c r="D136" s="1">
        <f t="shared" si="26"/>
        <v>141</v>
      </c>
      <c r="E136" s="1">
        <f t="shared" si="27"/>
        <v>14.142135623730951</v>
      </c>
      <c r="F136" s="1">
        <f t="shared" si="28"/>
        <v>2.8991378028648449</v>
      </c>
      <c r="G136" s="1">
        <f t="shared" si="29"/>
        <v>9.97020561473032</v>
      </c>
      <c r="H136">
        <f t="shared" si="30"/>
        <v>4.1315013825093427E-5</v>
      </c>
      <c r="I136">
        <f t="shared" si="31"/>
        <v>3.7976970424583279E-45</v>
      </c>
      <c r="J136">
        <f t="shared" si="32"/>
        <v>5.7596875768879538E+19</v>
      </c>
      <c r="K136">
        <f t="shared" si="33"/>
        <v>1.7362052831002947E-20</v>
      </c>
      <c r="L136">
        <f t="shared" si="34"/>
        <v>5.7596875768879538E+19</v>
      </c>
      <c r="M136" s="1">
        <f t="shared" si="35"/>
        <v>1.4358266641496408E-2</v>
      </c>
    </row>
    <row r="137" spans="1:13" x14ac:dyDescent="0.2">
      <c r="A137" s="1">
        <v>92</v>
      </c>
      <c r="B137" s="1">
        <f t="shared" si="24"/>
        <v>50</v>
      </c>
      <c r="C137" s="1">
        <f t="shared" si="25"/>
        <v>42</v>
      </c>
      <c r="D137" s="1">
        <f t="shared" si="26"/>
        <v>142</v>
      </c>
      <c r="E137" s="1">
        <f t="shared" si="27"/>
        <v>14.142135623730951</v>
      </c>
      <c r="F137" s="1">
        <f t="shared" si="28"/>
        <v>2.9698484809834995</v>
      </c>
      <c r="G137" s="1">
        <f t="shared" si="29"/>
        <v>10.040916292848975</v>
      </c>
      <c r="H137">
        <f t="shared" si="30"/>
        <v>2.6691498031812672E-5</v>
      </c>
      <c r="I137">
        <f t="shared" si="31"/>
        <v>9.1612411037895451E-46</v>
      </c>
      <c r="J137">
        <f t="shared" si="32"/>
        <v>9.4961194206024483E+19</v>
      </c>
      <c r="K137">
        <f t="shared" si="33"/>
        <v>1.0530617357553812E-20</v>
      </c>
      <c r="L137">
        <f t="shared" si="34"/>
        <v>9.4961194206024483E+19</v>
      </c>
      <c r="M137" s="1">
        <f t="shared" si="35"/>
        <v>9.2151156157613164E-3</v>
      </c>
    </row>
    <row r="138" spans="1:13" x14ac:dyDescent="0.2">
      <c r="A138" s="1">
        <v>93</v>
      </c>
      <c r="B138" s="1">
        <f t="shared" si="24"/>
        <v>50</v>
      </c>
      <c r="C138" s="1">
        <f t="shared" si="25"/>
        <v>43</v>
      </c>
      <c r="D138" s="1">
        <f t="shared" si="26"/>
        <v>143</v>
      </c>
      <c r="E138" s="1">
        <f t="shared" si="27"/>
        <v>14.142135623730951</v>
      </c>
      <c r="F138" s="1">
        <f t="shared" si="28"/>
        <v>3.0405591591021541</v>
      </c>
      <c r="G138" s="1">
        <f t="shared" si="29"/>
        <v>10.111626970967629</v>
      </c>
      <c r="H138">
        <f t="shared" si="30"/>
        <v>1.7079810941983619E-5</v>
      </c>
      <c r="I138">
        <f t="shared" si="31"/>
        <v>2.1880955740378533E-46</v>
      </c>
      <c r="J138">
        <f t="shared" si="32"/>
        <v>1.5656454077855836E+20</v>
      </c>
      <c r="K138">
        <f t="shared" si="33"/>
        <v>6.3871422930584227E-21</v>
      </c>
      <c r="L138">
        <f t="shared" si="34"/>
        <v>1.5656454077855836E+20</v>
      </c>
      <c r="M138" s="1">
        <f t="shared" si="35"/>
        <v>5.8581257093200841E-3</v>
      </c>
    </row>
    <row r="139" spans="1:13" x14ac:dyDescent="0.2">
      <c r="A139" s="1">
        <v>94</v>
      </c>
      <c r="B139" s="1">
        <f t="shared" si="24"/>
        <v>50</v>
      </c>
      <c r="C139" s="1">
        <f t="shared" si="25"/>
        <v>44</v>
      </c>
      <c r="D139" s="1">
        <f t="shared" si="26"/>
        <v>144</v>
      </c>
      <c r="E139" s="1">
        <f t="shared" si="27"/>
        <v>14.142135623730951</v>
      </c>
      <c r="F139" s="1">
        <f t="shared" si="28"/>
        <v>3.1112698372208092</v>
      </c>
      <c r="G139" s="1">
        <f t="shared" si="29"/>
        <v>10.182337649086284</v>
      </c>
      <c r="H139">
        <f t="shared" si="30"/>
        <v>1.082508781540772E-5</v>
      </c>
      <c r="I139">
        <f t="shared" si="31"/>
        <v>5.1743518508045635E-47</v>
      </c>
      <c r="J139">
        <f t="shared" si="32"/>
        <v>2.5813128861900675E+20</v>
      </c>
      <c r="K139">
        <f t="shared" si="33"/>
        <v>3.8739976286871868E-21</v>
      </c>
      <c r="L139">
        <f t="shared" si="34"/>
        <v>2.5813128861900675E+20</v>
      </c>
      <c r="M139" s="1">
        <f t="shared" si="35"/>
        <v>3.6886629983227262E-3</v>
      </c>
    </row>
    <row r="140" spans="1:13" x14ac:dyDescent="0.2">
      <c r="A140" s="1">
        <v>95</v>
      </c>
      <c r="B140" s="1">
        <f t="shared" si="24"/>
        <v>50</v>
      </c>
      <c r="C140" s="1">
        <f t="shared" si="25"/>
        <v>45</v>
      </c>
      <c r="D140" s="1">
        <f t="shared" si="26"/>
        <v>145</v>
      </c>
      <c r="E140" s="1">
        <f t="shared" si="27"/>
        <v>14.142135623730951</v>
      </c>
      <c r="F140" s="1">
        <f t="shared" si="28"/>
        <v>3.1819805153394638</v>
      </c>
      <c r="G140" s="1">
        <f t="shared" si="29"/>
        <v>10.253048327204938</v>
      </c>
      <c r="H140">
        <f t="shared" si="30"/>
        <v>6.7953462494601213E-6</v>
      </c>
      <c r="I140">
        <f t="shared" si="31"/>
        <v>1.2114989528830618E-47</v>
      </c>
      <c r="J140">
        <f t="shared" si="32"/>
        <v>4.2558654617939031E+20</v>
      </c>
      <c r="K140">
        <f t="shared" si="33"/>
        <v>2.3496983374528171E-21</v>
      </c>
      <c r="L140">
        <f t="shared" si="34"/>
        <v>4.2558654617939031E+20</v>
      </c>
      <c r="M140" s="1">
        <f t="shared" si="35"/>
        <v>2.3005159985595961E-3</v>
      </c>
    </row>
    <row r="141" spans="1:13" x14ac:dyDescent="0.2">
      <c r="A141" s="1">
        <v>96</v>
      </c>
      <c r="B141" s="1">
        <f t="shared" si="24"/>
        <v>50</v>
      </c>
      <c r="C141" s="1">
        <f t="shared" si="25"/>
        <v>46</v>
      </c>
      <c r="D141" s="1">
        <f t="shared" si="26"/>
        <v>146</v>
      </c>
      <c r="E141" s="1">
        <f t="shared" si="27"/>
        <v>14.142135623730951</v>
      </c>
      <c r="F141" s="1">
        <f t="shared" si="28"/>
        <v>3.2526911934581184</v>
      </c>
      <c r="G141" s="1">
        <f t="shared" si="29"/>
        <v>10.323759005323593</v>
      </c>
      <c r="H141">
        <f t="shared" si="30"/>
        <v>4.2249094050057066E-6</v>
      </c>
      <c r="I141">
        <f t="shared" si="31"/>
        <v>2.8084537339253341E-48</v>
      </c>
      <c r="J141">
        <f t="shared" si="32"/>
        <v>7.0167359120976314E+20</v>
      </c>
      <c r="K141">
        <f t="shared" si="33"/>
        <v>1.4251640827409352E-21</v>
      </c>
      <c r="L141">
        <f t="shared" si="34"/>
        <v>7.0167359120976314E+20</v>
      </c>
      <c r="M141" s="1">
        <f t="shared" si="35"/>
        <v>1.4210894621440437E-3</v>
      </c>
    </row>
    <row r="142" spans="1:13" x14ac:dyDescent="0.2">
      <c r="A142" s="1">
        <v>97</v>
      </c>
      <c r="B142" s="1">
        <f t="shared" si="24"/>
        <v>50</v>
      </c>
      <c r="C142" s="1">
        <f t="shared" si="25"/>
        <v>47</v>
      </c>
      <c r="D142" s="1">
        <f t="shared" si="26"/>
        <v>147</v>
      </c>
      <c r="E142" s="1">
        <f t="shared" si="27"/>
        <v>14.142135623730951</v>
      </c>
      <c r="F142" s="1">
        <f t="shared" si="28"/>
        <v>3.323401871576773</v>
      </c>
      <c r="G142" s="1">
        <f t="shared" si="29"/>
        <v>10.394469683442248</v>
      </c>
      <c r="H142">
        <f t="shared" si="30"/>
        <v>2.6016149078345695E-6</v>
      </c>
      <c r="I142">
        <f t="shared" si="31"/>
        <v>6.4459715154897889E-49</v>
      </c>
      <c r="J142">
        <f t="shared" si="32"/>
        <v>1.156864174916083E+21</v>
      </c>
      <c r="K142">
        <f t="shared" si="33"/>
        <v>8.6440571130360953E-22</v>
      </c>
      <c r="L142">
        <f t="shared" si="34"/>
        <v>1.156864174916083E+21</v>
      </c>
      <c r="M142" s="1">
        <f t="shared" si="35"/>
        <v>8.6946408000819768E-4</v>
      </c>
    </row>
    <row r="143" spans="1:13" x14ac:dyDescent="0.2">
      <c r="A143" s="1">
        <v>98</v>
      </c>
      <c r="B143" s="1">
        <f t="shared" si="24"/>
        <v>50</v>
      </c>
      <c r="C143" s="1">
        <f t="shared" si="25"/>
        <v>48</v>
      </c>
      <c r="D143" s="1">
        <f t="shared" si="26"/>
        <v>148</v>
      </c>
      <c r="E143" s="1">
        <f t="shared" si="27"/>
        <v>14.142135623730951</v>
      </c>
      <c r="F143" s="1">
        <f t="shared" si="28"/>
        <v>3.3941125496954281</v>
      </c>
      <c r="G143" s="1">
        <f t="shared" si="29"/>
        <v>10.465180361560902</v>
      </c>
      <c r="H143">
        <f t="shared" si="30"/>
        <v>1.5866563039511896E-6</v>
      </c>
      <c r="I143">
        <f t="shared" si="31"/>
        <v>1.4648262239654597E-49</v>
      </c>
      <c r="J143">
        <f t="shared" si="32"/>
        <v>1.9073465724950998E+21</v>
      </c>
      <c r="K143">
        <f t="shared" si="33"/>
        <v>5.2428856633634639E-22</v>
      </c>
      <c r="L143">
        <f t="shared" si="34"/>
        <v>1.9073465724950998E+21</v>
      </c>
      <c r="M143" s="1">
        <f t="shared" si="35"/>
        <v>5.2687838967150236E-4</v>
      </c>
    </row>
    <row r="144" spans="1:13" x14ac:dyDescent="0.2">
      <c r="A144" s="1">
        <v>99</v>
      </c>
      <c r="B144" s="1">
        <f t="shared" si="24"/>
        <v>50</v>
      </c>
      <c r="C144" s="1">
        <f t="shared" si="25"/>
        <v>49</v>
      </c>
      <c r="D144" s="1">
        <f t="shared" si="26"/>
        <v>149</v>
      </c>
      <c r="E144" s="1">
        <f t="shared" si="27"/>
        <v>14.142135623730951</v>
      </c>
      <c r="F144" s="1">
        <f t="shared" si="28"/>
        <v>3.4648232278140827</v>
      </c>
      <c r="G144" s="1">
        <f t="shared" si="29"/>
        <v>10.535891039679557</v>
      </c>
      <c r="H144">
        <f t="shared" si="30"/>
        <v>9.583665531806407E-7</v>
      </c>
      <c r="I144">
        <f t="shared" si="31"/>
        <v>3.2957949954001292E-50</v>
      </c>
      <c r="J144">
        <f t="shared" si="32"/>
        <v>3.1446828646696548E+21</v>
      </c>
      <c r="K144">
        <f t="shared" si="33"/>
        <v>3.1799709001977496E-22</v>
      </c>
      <c r="L144">
        <f t="shared" si="34"/>
        <v>3.1446828646696548E+21</v>
      </c>
      <c r="M144" s="1">
        <f t="shared" si="35"/>
        <v>3.1622219341100131E-4</v>
      </c>
    </row>
    <row r="145" spans="1:13" x14ac:dyDescent="0.2">
      <c r="A145" s="1">
        <v>100</v>
      </c>
      <c r="B145" s="1">
        <f t="shared" si="24"/>
        <v>50</v>
      </c>
      <c r="C145" s="1">
        <f t="shared" si="25"/>
        <v>50</v>
      </c>
      <c r="D145" s="1">
        <f t="shared" si="26"/>
        <v>150</v>
      </c>
      <c r="E145" s="1">
        <f t="shared" si="27"/>
        <v>14.142135623730951</v>
      </c>
      <c r="F145" s="1">
        <f t="shared" si="28"/>
        <v>3.5355339059327373</v>
      </c>
      <c r="G145" s="1">
        <f t="shared" si="29"/>
        <v>10.606601717798213</v>
      </c>
      <c r="H145">
        <f t="shared" si="30"/>
        <v>5.7330314375838878E-7</v>
      </c>
      <c r="I145">
        <f t="shared" si="31"/>
        <v>7.3419323986253936E-51</v>
      </c>
      <c r="J145">
        <f t="shared" si="32"/>
        <v>5.184705528587072E+21</v>
      </c>
      <c r="K145">
        <f t="shared" si="33"/>
        <v>1.9287498479639178E-22</v>
      </c>
      <c r="L145">
        <f t="shared" si="34"/>
        <v>5.184705528587072E+21</v>
      </c>
      <c r="M145" s="1">
        <f t="shared" si="35"/>
        <v>1.8797170020519352E-4</v>
      </c>
    </row>
    <row r="146" spans="1:13" x14ac:dyDescent="0.2">
      <c r="A146" s="1"/>
      <c r="B146" s="1"/>
      <c r="C146" s="1"/>
      <c r="D146" s="1"/>
      <c r="E146" s="1"/>
      <c r="F146" s="1"/>
      <c r="G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M177" s="1"/>
    </row>
  </sheetData>
  <mergeCells count="2">
    <mergeCell ref="A20:H20"/>
    <mergeCell ref="A27:H2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1DINJADR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2024-09-19T19:23:50Z</dcterms:created>
  <dcterms:modified xsi:type="dcterms:W3CDTF">2024-09-19T19:42:47Z</dcterms:modified>
</cp:coreProperties>
</file>