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sting" sheetId="1" r:id="rId4"/>
    <sheet state="visible" name="Live Leaderboard" sheetId="2" r:id="rId5"/>
    <sheet state="visible" name="Team Scoreboard" sheetId="3" r:id="rId6"/>
    <sheet state="visible" name="Leaderboard" sheetId="4" r:id="rId7"/>
    <sheet state="visible" name="Pickem Board" sheetId="5" r:id="rId8"/>
    <sheet state="visible" name="Player Tiers" sheetId="6" r:id="rId9"/>
    <sheet state="visible" name="Payouts" sheetId="7" r:id="rId10"/>
    <sheet state="visible" name="Scoring" sheetId="8" r:id="rId11"/>
    <sheet state="hidden" name="Final" sheetId="9" r:id="rId12"/>
  </sheets>
  <definedNames>
    <definedName name="Round1">Leaderboard!$E:$E</definedName>
    <definedName name="Round2">Leaderboard!$F:$F</definedName>
    <definedName localSheetId="4" name="Tier2">'Player Tiers'!$B$2:$B$34</definedName>
    <definedName name="Round4">Leaderboard!$H:$H</definedName>
    <definedName name="PositionLeaderboard">Leaderboard!$B:$B</definedName>
    <definedName localSheetId="4" name="Tier3">'Player Tiers'!$C$2:$C$56</definedName>
    <definedName name="Round3">Leaderboard!$G:$G</definedName>
    <definedName name="LowRound2">Leaderboard!$N$2</definedName>
    <definedName localSheetId="4" name="Tier1">'Player Tiers'!$A$2:$A$31</definedName>
    <definedName name="Points">Scoring!$B$1:$B$7</definedName>
    <definedName name="LowRound1">Leaderboard!$M$2</definedName>
    <definedName name="LowRound3">Leaderboard!$O$2</definedName>
    <definedName localSheetId="4" name="Tier4">'Player Tiers'!$D$2:$D$67</definedName>
    <definedName name="LowRound4">Leaderboard!$P$2</definedName>
    <definedName name="PlayerLeaderboard">Leaderboard!$C:$C</definedName>
    <definedName name="PointNames">Scoring!$A$1:$A$7</definedName>
  </definedNames>
  <calcPr/>
</workbook>
</file>

<file path=xl/sharedStrings.xml><?xml version="1.0" encoding="utf-8"?>
<sst xmlns="http://schemas.openxmlformats.org/spreadsheetml/2006/main" count="1701" uniqueCount="493">
  <si>
    <t>http://www.espn.com/golf/leaderboard?</t>
  </si>
  <si>
    <t>Live Scoreboard</t>
  </si>
  <si>
    <t>1st</t>
  </si>
  <si>
    <t>Member's Bounce</t>
  </si>
  <si>
    <t>2nd</t>
  </si>
  <si>
    <t xml:space="preserve">Johnson Wagner </t>
  </si>
  <si>
    <t>3rd</t>
  </si>
  <si>
    <t>Putt Blugs</t>
  </si>
  <si>
    <t xml:space="preserve">Shankapotamus ⛳️ </t>
  </si>
  <si>
    <t xml:space="preserve">Bizzle Bone 🦴 </t>
  </si>
  <si>
    <t>Shooter's Turn</t>
  </si>
  <si>
    <t>Wish Louis was Playing</t>
  </si>
  <si>
    <t>Hosel Rocket</t>
  </si>
  <si>
    <t>And33znutz</t>
  </si>
  <si>
    <t>ParTee Animals</t>
  </si>
  <si>
    <t xml:space="preserve">Baseball Hacks Only </t>
  </si>
  <si>
    <t>Rob Won</t>
  </si>
  <si>
    <t>The Putt Pirates</t>
  </si>
  <si>
    <t>`</t>
  </si>
  <si>
    <t>It's all in the hips</t>
  </si>
  <si>
    <t>Magnolia Lane</t>
  </si>
  <si>
    <t>Better Than Most</t>
  </si>
  <si>
    <t>Back to back to back</t>
  </si>
  <si>
    <t>Nova</t>
  </si>
  <si>
    <t>Scottie Style</t>
  </si>
  <si>
    <t>9 O'clock on the 9th Green</t>
  </si>
  <si>
    <t>Good Good Good</t>
  </si>
  <si>
    <t>Kyle Beeler</t>
  </si>
  <si>
    <t>Maher</t>
  </si>
  <si>
    <t xml:space="preserve">Vandegriff </t>
  </si>
  <si>
    <t>Kroll's Holes</t>
  </si>
  <si>
    <t>Rob Won Two</t>
  </si>
  <si>
    <t>Putts n' Stuff</t>
  </si>
  <si>
    <t>Faldo &amp; Barker</t>
  </si>
  <si>
    <t>Only Boss That Has Won this Before</t>
  </si>
  <si>
    <t>Position</t>
  </si>
  <si>
    <t>Points</t>
  </si>
  <si>
    <t>Low Round Points</t>
  </si>
  <si>
    <t>SCOREBOARD</t>
  </si>
  <si>
    <t>Total  Points</t>
  </si>
  <si>
    <t>POS</t>
  </si>
  <si>
    <t>PLAYER</t>
  </si>
  <si>
    <t>SCORE</t>
  </si>
  <si>
    <t>R1</t>
  </si>
  <si>
    <t>R2</t>
  </si>
  <si>
    <t>R3</t>
  </si>
  <si>
    <t>R4</t>
  </si>
  <si>
    <t>TOT</t>
  </si>
  <si>
    <t>Low Round 1</t>
  </si>
  <si>
    <t>Low Round 2</t>
  </si>
  <si>
    <t>Low Round 3</t>
  </si>
  <si>
    <t>Low Round 4</t>
  </si>
  <si>
    <t>Rory McIlroy</t>
  </si>
  <si>
    <t>Justin Rose</t>
  </si>
  <si>
    <t>Patrick Reed</t>
  </si>
  <si>
    <t>Scottie Scheffler</t>
  </si>
  <si>
    <t>T5</t>
  </si>
  <si>
    <t>Sungjae Im</t>
  </si>
  <si>
    <t>Bryson DeChambeau</t>
  </si>
  <si>
    <t>Ludvig Åberg</t>
  </si>
  <si>
    <t>T8</t>
  </si>
  <si>
    <t>Zach Johnson</t>
  </si>
  <si>
    <t>Xander Schauffele</t>
  </si>
  <si>
    <t>Jason Day</t>
  </si>
  <si>
    <t>Corey Conners</t>
  </si>
  <si>
    <t>T12</t>
  </si>
  <si>
    <t>Harris English</t>
  </si>
  <si>
    <t>Max Homa</t>
  </si>
  <si>
    <t>T14</t>
  </si>
  <si>
    <t>Bubba Watson</t>
  </si>
  <si>
    <t>Jon Rahm</t>
  </si>
  <si>
    <t>Jordan Spieth</t>
  </si>
  <si>
    <t>Tom Hoge</t>
  </si>
  <si>
    <t>Tyrrell Hatton</t>
  </si>
  <si>
    <t>Matt McCarty</t>
  </si>
  <si>
    <t>Collin Morikawa</t>
  </si>
  <si>
    <t>T21</t>
  </si>
  <si>
    <t>Hideki Matsuyama</t>
  </si>
  <si>
    <t>Daniel Berger</t>
  </si>
  <si>
    <t>Davis Riley</t>
  </si>
  <si>
    <t>Tommy Fleetwood</t>
  </si>
  <si>
    <t>Byeong Hun An</t>
  </si>
  <si>
    <t>Viktor Hovland</t>
  </si>
  <si>
    <t>T27</t>
  </si>
  <si>
    <t>Aaron Rai</t>
  </si>
  <si>
    <t>Michael Kim</t>
  </si>
  <si>
    <t>T29</t>
  </si>
  <si>
    <t>Denny McCarthy</t>
  </si>
  <si>
    <t>E</t>
  </si>
  <si>
    <t>Sahith Theegala</t>
  </si>
  <si>
    <t>Joaquín Niemann</t>
  </si>
  <si>
    <t>T32</t>
  </si>
  <si>
    <t>Brian Campbell</t>
  </si>
  <si>
    <t>+1</t>
  </si>
  <si>
    <t>Maverick McNealy</t>
  </si>
  <si>
    <t>Max Greyserman</t>
  </si>
  <si>
    <t>Rasmus Højgaard</t>
  </si>
  <si>
    <t>T36</t>
  </si>
  <si>
    <t>Justin Thomas</t>
  </si>
  <si>
    <t>+2</t>
  </si>
  <si>
    <t>Patrick Cantlay</t>
  </si>
  <si>
    <t>Brian Harman</t>
  </si>
  <si>
    <t>Charl Schwartzel</t>
  </si>
  <si>
    <t>T40</t>
  </si>
  <si>
    <t>Nick Taylor</t>
  </si>
  <si>
    <t>+3</t>
  </si>
  <si>
    <t>Matt Fitzpatrick</t>
  </si>
  <si>
    <t>T42</t>
  </si>
  <si>
    <t>Akshay Bhatia</t>
  </si>
  <si>
    <t>+4</t>
  </si>
  <si>
    <t>Danny Willett</t>
  </si>
  <si>
    <t>J.T. Poston</t>
  </si>
  <si>
    <t>Shane Lowry</t>
  </si>
  <si>
    <t>T46</t>
  </si>
  <si>
    <t>Wyndham Clark</t>
  </si>
  <si>
    <t>+5</t>
  </si>
  <si>
    <t>Sam Burns</t>
  </si>
  <si>
    <t>Davis Thompson</t>
  </si>
  <si>
    <t>Min Woo Lee</t>
  </si>
  <si>
    <t>+6</t>
  </si>
  <si>
    <t>J.J. Spaun</t>
  </si>
  <si>
    <t>+7</t>
  </si>
  <si>
    <t>Nicolas Echavarria</t>
  </si>
  <si>
    <t>+8</t>
  </si>
  <si>
    <t>T52</t>
  </si>
  <si>
    <t>Stephan Jaeger</t>
  </si>
  <si>
    <t>+9</t>
  </si>
  <si>
    <t>Tom Kim</t>
  </si>
  <si>
    <t>-</t>
  </si>
  <si>
    <t>Russell Henley</t>
  </si>
  <si>
    <t>CUT</t>
  </si>
  <si>
    <t>--</t>
  </si>
  <si>
    <t>Chris Kirk</t>
  </si>
  <si>
    <t>Dustin Johnson</t>
  </si>
  <si>
    <t>Bernhard Langer</t>
  </si>
  <si>
    <t>Keegan Bradley</t>
  </si>
  <si>
    <t>Justin Hastings (a)</t>
  </si>
  <si>
    <t>Joe Highsmith</t>
  </si>
  <si>
    <t>Rafael Campos</t>
  </si>
  <si>
    <t>Mike Weir</t>
  </si>
  <si>
    <t>Tony Finau</t>
  </si>
  <si>
    <t>Adam Schenk</t>
  </si>
  <si>
    <t>Sergio Garcia</t>
  </si>
  <si>
    <t>Fred Couples</t>
  </si>
  <si>
    <t>Sepp Straka</t>
  </si>
  <si>
    <t>Adam Scott</t>
  </si>
  <si>
    <t>Billy Horschel</t>
  </si>
  <si>
    <t>Phil Mickelson</t>
  </si>
  <si>
    <t>Brooks Koepka</t>
  </si>
  <si>
    <t>Cameron Smith</t>
  </si>
  <si>
    <t>Austin Eckroat</t>
  </si>
  <si>
    <t>Nicolai Højgaard</t>
  </si>
  <si>
    <t>Kevin Yu</t>
  </si>
  <si>
    <t>Jhonattan Vegas</t>
  </si>
  <si>
    <t>Robert MacIntyre</t>
  </si>
  <si>
    <t>Hiroshi Tai (a)</t>
  </si>
  <si>
    <t>José María Olazábal</t>
  </si>
  <si>
    <t>Christiaan Bezuidenhout</t>
  </si>
  <si>
    <t>Cameron Young</t>
  </si>
  <si>
    <t>Patton Kizzire</t>
  </si>
  <si>
    <t>Lucas Glover</t>
  </si>
  <si>
    <t>Taylor Pendrith</t>
  </si>
  <si>
    <t>Will Zalatoris</t>
  </si>
  <si>
    <t>Thomas Detry</t>
  </si>
  <si>
    <t>Evan Beck (a)</t>
  </si>
  <si>
    <t>Cam Davis</t>
  </si>
  <si>
    <t>Matthieu Pavon</t>
  </si>
  <si>
    <t>Laurie Canter</t>
  </si>
  <si>
    <t>Jose Luis Ballester (a)</t>
  </si>
  <si>
    <t>Thriston Lawrence</t>
  </si>
  <si>
    <t>Noah Kent (a)</t>
  </si>
  <si>
    <t>Ángel Cabrera</t>
  </si>
  <si>
    <t>Nick Dunlap</t>
  </si>
  <si>
    <r>
      <t xml:space="preserve">Masters Pool
</t>
    </r>
    <r>
      <rPr>
        <rFont val="Calibri"/>
        <b val="0"/>
        <i/>
        <color rgb="FF000000"/>
        <sz val="11.0"/>
      </rPr>
      <t>It All Comes Down To Sunday</t>
    </r>
  </si>
  <si>
    <t>@dropdown</t>
  </si>
  <si>
    <t>Rocky</t>
  </si>
  <si>
    <t>&lt;Team Name Here&gt;</t>
  </si>
  <si>
    <t>Tier 1</t>
  </si>
  <si>
    <t>Tier 2</t>
  </si>
  <si>
    <t>Tier 3</t>
  </si>
  <si>
    <t>Tier 4</t>
  </si>
  <si>
    <t>Matt Mccarty</t>
  </si>
  <si>
    <t>Payments:</t>
  </si>
  <si>
    <t>Paid</t>
  </si>
  <si>
    <t xml:space="preserve">Paid </t>
  </si>
  <si>
    <t>Name</t>
  </si>
  <si>
    <t>Brett Dutcher</t>
  </si>
  <si>
    <t>Nate Feldpausch</t>
  </si>
  <si>
    <t>Dave Phillips</t>
  </si>
  <si>
    <t>John Maher</t>
  </si>
  <si>
    <t>Jake Wester</t>
  </si>
  <si>
    <t>Nick Ranns</t>
  </si>
  <si>
    <t>John Sinacola</t>
  </si>
  <si>
    <t>Troy</t>
  </si>
  <si>
    <t>Andy Semanson</t>
  </si>
  <si>
    <t xml:space="preserve">Steve Wester </t>
  </si>
  <si>
    <t>James Dutcher</t>
  </si>
  <si>
    <t>Duane Brown</t>
  </si>
  <si>
    <t>Patrick Doyle</t>
  </si>
  <si>
    <t>Joe N</t>
  </si>
  <si>
    <t xml:space="preserve">Aaron Vandegriff </t>
  </si>
  <si>
    <t>Kyle B.</t>
  </si>
  <si>
    <t xml:space="preserve">Kyle B. </t>
  </si>
  <si>
    <t>Nick W</t>
  </si>
  <si>
    <t>Nick K</t>
  </si>
  <si>
    <t>Evan Timm</t>
  </si>
  <si>
    <t>Mike Bielski</t>
  </si>
  <si>
    <t>Boss Team 1</t>
  </si>
  <si>
    <t>Boss Team 2</t>
  </si>
  <si>
    <t>Becca</t>
  </si>
  <si>
    <t xml:space="preserve">Mitch </t>
  </si>
  <si>
    <t>John L.</t>
  </si>
  <si>
    <t>Weasel</t>
  </si>
  <si>
    <t>OB</t>
  </si>
  <si>
    <t>Ganci</t>
  </si>
  <si>
    <t xml:space="preserve">Rocky </t>
  </si>
  <si>
    <t>&lt;Your Name Here&gt;</t>
  </si>
  <si>
    <t>***Draft Board closes by the first Tee time Thursday</t>
  </si>
  <si>
    <t/>
  </si>
  <si>
    <t>TIER 1</t>
  </si>
  <si>
    <t>TIER 2</t>
  </si>
  <si>
    <t>TIER 3</t>
  </si>
  <si>
    <t>TIER 4</t>
  </si>
  <si>
    <t>Scottie Scheffler +650</t>
  </si>
  <si>
    <t>Scottie Scheffler +450</t>
  </si>
  <si>
    <t>Rory McIlroy +750</t>
  </si>
  <si>
    <t>Rory McIlroy +650</t>
  </si>
  <si>
    <t>Angel Cabrera</t>
  </si>
  <si>
    <t>Jon Rahm +800</t>
  </si>
  <si>
    <t>Jon Rahm +1400</t>
  </si>
  <si>
    <t>Cameron Smith +1400</t>
  </si>
  <si>
    <t>Ludvig Åberg +1600</t>
  </si>
  <si>
    <t>Jordan Spieth +1400</t>
  </si>
  <si>
    <t>Collin Morikawa +1600</t>
  </si>
  <si>
    <t>Justin Thomas +1500</t>
  </si>
  <si>
    <t>Xander Schauffele +1800</t>
  </si>
  <si>
    <t>Will Zalatoris +1600</t>
  </si>
  <si>
    <t>Bryson DeChambeau +2000</t>
  </si>
  <si>
    <t>Justin Thomas +2200</t>
  </si>
  <si>
    <t>Max Homa +1600</t>
  </si>
  <si>
    <t>Joaquin Niemann +2800</t>
  </si>
  <si>
    <t>Xander Schauffele +2000</t>
  </si>
  <si>
    <t>Hideki Matsuyama +2800</t>
  </si>
  <si>
    <t>J. J. Spaun</t>
  </si>
  <si>
    <t>Patrick Cantlay +2000</t>
  </si>
  <si>
    <t>Brooks Koepka +3000</t>
  </si>
  <si>
    <t>Sam Burns +2500</t>
  </si>
  <si>
    <t>Jordan Spieth +3300</t>
  </si>
  <si>
    <t>Jason Day +2500</t>
  </si>
  <si>
    <t>Tommy Fleetwood +3500</t>
  </si>
  <si>
    <t>Tony Finau +2800</t>
  </si>
  <si>
    <t>Shane Lowry +3500</t>
  </si>
  <si>
    <t>Sungjae Im +2800</t>
  </si>
  <si>
    <t>Viktor Hovland +3500</t>
  </si>
  <si>
    <t>Evan Beck</t>
  </si>
  <si>
    <t>Dustin Johnson +2800</t>
  </si>
  <si>
    <t>Patrick Cantlay +3500</t>
  </si>
  <si>
    <t>Viktor Hovland +2800</t>
  </si>
  <si>
    <t>Tyrrell Hatton +4000</t>
  </si>
  <si>
    <t>Cameron Young +3000</t>
  </si>
  <si>
    <t>Robert MacIntyre +5500</t>
  </si>
  <si>
    <t>Hiroshi Tai</t>
  </si>
  <si>
    <t>Russell Henley +5500</t>
  </si>
  <si>
    <t>Tom Kim +3300</t>
  </si>
  <si>
    <t>Min Woo Lee +5500</t>
  </si>
  <si>
    <t>Hideki Matsuyama +3500</t>
  </si>
  <si>
    <t>Will Zalatoris +5500</t>
  </si>
  <si>
    <t>Matthew Fitzpatrick</t>
  </si>
  <si>
    <t>Matthew Fitzpatrick +3500</t>
  </si>
  <si>
    <t>Cameron Smith +6000</t>
  </si>
  <si>
    <t>Jose Luis Ballester</t>
  </si>
  <si>
    <t>Joaquin Niemann</t>
  </si>
  <si>
    <t>Joaquin Niemann +4000</t>
  </si>
  <si>
    <t>Akshay Bhatia +6500</t>
  </si>
  <si>
    <t>Jose Maria Olazábal</t>
  </si>
  <si>
    <t>Shane Lowry +4500</t>
  </si>
  <si>
    <t>Corey Conners +7500</t>
  </si>
  <si>
    <t>Justin Hastings</t>
  </si>
  <si>
    <t>Keith Mitchell</t>
  </si>
  <si>
    <t>Keith Mitchell +5000</t>
  </si>
  <si>
    <t>Tony Finau +7500</t>
  </si>
  <si>
    <t>Tyrrell Hatton +5500</t>
  </si>
  <si>
    <t>Jason Day +8000</t>
  </si>
  <si>
    <t>Tiger Woods</t>
  </si>
  <si>
    <t>Tiger Woods +6000</t>
  </si>
  <si>
    <t>Sepp Straka +8000</t>
  </si>
  <si>
    <t>Tommy Fleetwood +6000</t>
  </si>
  <si>
    <t>Wyndham Clark +8000</t>
  </si>
  <si>
    <t>Bryson DeChambeau +6500</t>
  </si>
  <si>
    <t>Dustin Johnson +8000</t>
  </si>
  <si>
    <t>Justin Rose +7000</t>
  </si>
  <si>
    <t>Sergio Garcia +8000</t>
  </si>
  <si>
    <t>Sahith Theegala +9000</t>
  </si>
  <si>
    <t>Louis Oosthuizen</t>
  </si>
  <si>
    <t>Louis Oosthuizen +7500</t>
  </si>
  <si>
    <t>Patrick Reed +9000</t>
  </si>
  <si>
    <t>Patrick Reed +8000</t>
  </si>
  <si>
    <t>Keegan Bradley +11000</t>
  </si>
  <si>
    <t>Russell Henley +8000</t>
  </si>
  <si>
    <t>Tom Kim +11000</t>
  </si>
  <si>
    <t>Sahith Theegala +8000</t>
  </si>
  <si>
    <t>Justin Rose +11000</t>
  </si>
  <si>
    <t>Abraham Ancer</t>
  </si>
  <si>
    <t>Abraham Ancer +8500</t>
  </si>
  <si>
    <t>Sungjae Im +11000</t>
  </si>
  <si>
    <t>Talor Gooch</t>
  </si>
  <si>
    <t>Talor Gooch +9000</t>
  </si>
  <si>
    <t>Brian Harman +11000</t>
  </si>
  <si>
    <t>Si-Woo Kim</t>
  </si>
  <si>
    <t>Si-Woo Kim +9000</t>
  </si>
  <si>
    <t>Daniel Berger +11000</t>
  </si>
  <si>
    <t>Noah Kent</t>
  </si>
  <si>
    <t>Mito Pereira</t>
  </si>
  <si>
    <t>Mito Pereira +9000</t>
  </si>
  <si>
    <t>Matt Fitzpatrick +12000</t>
  </si>
  <si>
    <t>Adam Scott +10000</t>
  </si>
  <si>
    <t>Adam Scott +12000</t>
  </si>
  <si>
    <t>Bubba Watson +10000</t>
  </si>
  <si>
    <t>Sam Burns +12000</t>
  </si>
  <si>
    <t>Chris Kirk +12500</t>
  </si>
  <si>
    <t>Davis Thompson +12000</t>
  </si>
  <si>
    <t>Min Woo Lee +12500</t>
  </si>
  <si>
    <t>Phil Mickelson +12000</t>
  </si>
  <si>
    <t>Billy Horschel +12500</t>
  </si>
  <si>
    <t>Billy Horschel +15000</t>
  </si>
  <si>
    <t>Tom Hoge +12500</t>
  </si>
  <si>
    <t>Taylor Pendrith +15000</t>
  </si>
  <si>
    <t>Sergio Garcia +12500</t>
  </si>
  <si>
    <t>Aaron Rai +15000</t>
  </si>
  <si>
    <t>Vijay Singh</t>
  </si>
  <si>
    <t>Scott Stallings</t>
  </si>
  <si>
    <t>Scott Stallings +15000</t>
  </si>
  <si>
    <t>Byeong Hun An +15000</t>
  </si>
  <si>
    <t>Gary Woodland</t>
  </si>
  <si>
    <t>Gary Woodland +15000</t>
  </si>
  <si>
    <t>J. J. Spaun +15000</t>
  </si>
  <si>
    <t>Kurt Kitayama</t>
  </si>
  <si>
    <t>Kurt Kitayama +15000</t>
  </si>
  <si>
    <t>Maverick McNealy +15000</t>
  </si>
  <si>
    <t>K H Lee</t>
  </si>
  <si>
    <t>K H Lee +15000</t>
  </si>
  <si>
    <t>Lucas Glover +17000</t>
  </si>
  <si>
    <t>Sepp Straka +15000</t>
  </si>
  <si>
    <t>Thomas Detry +17000</t>
  </si>
  <si>
    <t>Keegan Bradley +15000</t>
  </si>
  <si>
    <t>Michael Kim +17000</t>
  </si>
  <si>
    <t>Ryan Fox</t>
  </si>
  <si>
    <t>Ryan Fox +15000</t>
  </si>
  <si>
    <t>Cameron Young +17000</t>
  </si>
  <si>
    <t>Harold Varner</t>
  </si>
  <si>
    <t>Harold Varner +15000</t>
  </si>
  <si>
    <t>Nicolai Højgaard +20000</t>
  </si>
  <si>
    <t>Brian Harman +15000</t>
  </si>
  <si>
    <t>Denny McCarthy +20000</t>
  </si>
  <si>
    <t>Kevin Na</t>
  </si>
  <si>
    <t>Kevin Na +15000</t>
  </si>
  <si>
    <t>Rasmus Højgaard +20000</t>
  </si>
  <si>
    <t>Alex Noren</t>
  </si>
  <si>
    <t>Alex Noren +17500</t>
  </si>
  <si>
    <t>Laurie Canter +22000</t>
  </si>
  <si>
    <t>Seamus Power</t>
  </si>
  <si>
    <t>Seamus Power +17500</t>
  </si>
  <si>
    <t>Max Homa +25000</t>
  </si>
  <si>
    <t>Harris English +17500</t>
  </si>
  <si>
    <t>Harris English +25000</t>
  </si>
  <si>
    <t>Cameron Champ</t>
  </si>
  <si>
    <t>Cameron Champ +17500</t>
  </si>
  <si>
    <t>Stephan Jaeger +27000</t>
  </si>
  <si>
    <t>Thomas Pieters</t>
  </si>
  <si>
    <t>Thomas Pieters +17500</t>
  </si>
  <si>
    <t>Nick Taylor +27000</t>
  </si>
  <si>
    <t>Charl Schwartzel +20000</t>
  </si>
  <si>
    <t>Nicolas Echavarria +30000</t>
  </si>
  <si>
    <t>Jason Kokrak</t>
  </si>
  <si>
    <t>Jason Kokrak +20000</t>
  </si>
  <si>
    <t>J.T. Poston +30000</t>
  </si>
  <si>
    <t>Phil Mickelson +20000</t>
  </si>
  <si>
    <t>Christiaan Bezuidenhout +30000</t>
  </si>
  <si>
    <t>Kevin Kisner</t>
  </si>
  <si>
    <t>Kevin Kisner +20000</t>
  </si>
  <si>
    <t>Joe Highsmith +30000</t>
  </si>
  <si>
    <t>Danny Willett +22500</t>
  </si>
  <si>
    <t>Cameron Davis +30000</t>
  </si>
  <si>
    <t>Adrian Meronk</t>
  </si>
  <si>
    <t>Adrian Meronk +22500</t>
  </si>
  <si>
    <t>Max Greyserman +30000</t>
  </si>
  <si>
    <t>J T Poston</t>
  </si>
  <si>
    <t>J T Poston +22500</t>
  </si>
  <si>
    <t>Austin Eckroat +35000</t>
  </si>
  <si>
    <t>Mackenzie Hughes</t>
  </si>
  <si>
    <t>Mackenzie Hughes +25000</t>
  </si>
  <si>
    <t>Tom Hoge +35000</t>
  </si>
  <si>
    <t>Taylor Moore</t>
  </si>
  <si>
    <t>Taylor Moore +25000</t>
  </si>
  <si>
    <t>Chris Kirk +35000</t>
  </si>
  <si>
    <t>Francesco Molinari</t>
  </si>
  <si>
    <t>Francesco Molinari +25000</t>
  </si>
  <si>
    <t>Nick Dunlap +40000</t>
  </si>
  <si>
    <t>Adam Svensson</t>
  </si>
  <si>
    <t>Adam Svensson +30000</t>
  </si>
  <si>
    <t>Charl Schwartzel +40000</t>
  </si>
  <si>
    <t>Zach Johnson +35000</t>
  </si>
  <si>
    <t>Kevin Yu +40000</t>
  </si>
  <si>
    <t>Kazuki Higa</t>
  </si>
  <si>
    <t>Kazuki Higa +50000</t>
  </si>
  <si>
    <t>Davis Riley +50000</t>
  </si>
  <si>
    <t>Fred Couples +100000</t>
  </si>
  <si>
    <t>Matt Mccarty +50000</t>
  </si>
  <si>
    <t>Bernhard Langer +100000</t>
  </si>
  <si>
    <t>Jhonattan Vegas +50000</t>
  </si>
  <si>
    <t>Vijay Singh +150000</t>
  </si>
  <si>
    <t>Matthieu Pavon +50000</t>
  </si>
  <si>
    <t>Mike Weir +150000</t>
  </si>
  <si>
    <t>Bubba Watson +50000</t>
  </si>
  <si>
    <t>Larry Mize</t>
  </si>
  <si>
    <t>Larry Mize +250000</t>
  </si>
  <si>
    <t>Adam Schenk +75000</t>
  </si>
  <si>
    <t>Jose Maria Olazabal</t>
  </si>
  <si>
    <t>Jose Maria Olazabal +250000</t>
  </si>
  <si>
    <t>Thriston Lawrence +75000</t>
  </si>
  <si>
    <t>Sandy Lyle</t>
  </si>
  <si>
    <t>Sandy Lyle +500000</t>
  </si>
  <si>
    <t>Danny Willett +75000</t>
  </si>
  <si>
    <t>Zach Johnson +75000</t>
  </si>
  <si>
    <t>Brian Campbell +100000</t>
  </si>
  <si>
    <t>Angel Cabrera +100000</t>
  </si>
  <si>
    <t>Evan Beck +100000</t>
  </si>
  <si>
    <t>Hiroshi Tai +100000</t>
  </si>
  <si>
    <t>Justin Hastings +100000</t>
  </si>
  <si>
    <t>Rafael Campos +100000</t>
  </si>
  <si>
    <t>Vijay Singh +100000</t>
  </si>
  <si>
    <t>Noah Kent +100000</t>
  </si>
  <si>
    <t>Mike Weir +100000</t>
  </si>
  <si>
    <t>Jose Maria Olazábal +100000</t>
  </si>
  <si>
    <t>Patton Kizzire +100000</t>
  </si>
  <si>
    <t>Jose Luis Ballester +100000</t>
  </si>
  <si>
    <t>Buy In</t>
  </si>
  <si>
    <t>Percent of Pot</t>
  </si>
  <si>
    <t>Number of Teams (in case of ties)</t>
  </si>
  <si>
    <t>Number of Entries</t>
  </si>
  <si>
    <t>Total Pot</t>
  </si>
  <si>
    <t>***Scoring - Refer to Scoring Tab</t>
  </si>
  <si>
    <t>PAYMENT:</t>
  </si>
  <si>
    <t>Please use Venmo for payment - @Brett-Dutcher</t>
  </si>
  <si>
    <t>Top 10</t>
  </si>
  <si>
    <t>Top 25</t>
  </si>
  <si>
    <t>Made Cut</t>
  </si>
  <si>
    <t>Missed Cut</t>
  </si>
  <si>
    <t>Low Round</t>
  </si>
  <si>
    <t>TODAY</t>
  </si>
  <si>
    <t>THRU</t>
  </si>
  <si>
    <t>F</t>
  </si>
  <si>
    <t>T3</t>
  </si>
  <si>
    <t>T6</t>
  </si>
  <si>
    <t>T10</t>
  </si>
  <si>
    <t>Harry Higgs</t>
  </si>
  <si>
    <t>Lee Westwood</t>
  </si>
  <si>
    <t>T23</t>
  </si>
  <si>
    <t>Harold Varner III</t>
  </si>
  <si>
    <t>T30</t>
  </si>
  <si>
    <t>Hudson Swafford</t>
  </si>
  <si>
    <t>Marc Leishman</t>
  </si>
  <si>
    <t>T35</t>
  </si>
  <si>
    <t>Webb Simpson</t>
  </si>
  <si>
    <t>T39</t>
  </si>
  <si>
    <t>Si Woo Kim</t>
  </si>
  <si>
    <t>T44</t>
  </si>
  <si>
    <t>+12</t>
  </si>
  <si>
    <t>+13</t>
  </si>
  <si>
    <t>T48</t>
  </si>
  <si>
    <t>+14</t>
  </si>
  <si>
    <t>T50</t>
  </si>
  <si>
    <t>+15</t>
  </si>
  <si>
    <t>+17</t>
  </si>
  <si>
    <t>Padraig Harrington</t>
  </si>
  <si>
    <t>K.H. Lee</t>
  </si>
  <si>
    <t>Takumi Kanaya</t>
  </si>
  <si>
    <t>Ryan Palmer</t>
  </si>
  <si>
    <t>Lucas Herbert</t>
  </si>
  <si>
    <t>Austin Greaser (a)</t>
  </si>
  <si>
    <t>Stewart Cink</t>
  </si>
  <si>
    <t>Keita Nakajima (a)</t>
  </si>
  <si>
    <t>Guido Migliozzi</t>
  </si>
  <si>
    <t>Luke List</t>
  </si>
  <si>
    <t>Erik van Rooyen</t>
  </si>
  <si>
    <t>Garrick Higgo</t>
  </si>
  <si>
    <t>Aaron Jarvis (a)</t>
  </si>
  <si>
    <t>James Piot (a)</t>
  </si>
  <si>
    <t>Matthew Wolff</t>
  </si>
  <si>
    <t>Stewart Hagestad (a)</t>
  </si>
  <si>
    <t>Laird Shepherd (a)</t>
  </si>
  <si>
    <t>WD</t>
  </si>
  <si>
    <t>Paul Casey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</si>
</sst>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22">
    <font>
      <sz val="11.0"/>
      <color rgb="FF000000"/>
      <name val="Calibri"/>
    </font>
    <font>
      <sz val="11.0"/>
      <color rgb="FF000000"/>
      <name val="Inconsolata"/>
    </font>
    <font>
      <u/>
      <color rgb="FF0000FF"/>
    </font>
    <font>
      <b/>
    </font>
    <font/>
    <font>
      <color rgb="FFFF0000"/>
    </font>
    <font>
      <b/>
      <color rgb="FF000000"/>
    </font>
    <font>
      <i/>
    </font>
    <font>
      <sz val="9.0"/>
      <color rgb="FF000000"/>
      <name val="&quot;Google Sans Mono&quot;"/>
    </font>
    <font>
      <sz val="11.0"/>
      <name val="Calibri"/>
    </font>
    <font>
      <b/>
      <sz val="11.0"/>
      <name val="Calibri"/>
    </font>
    <font>
      <b/>
      <sz val="11.0"/>
      <color rgb="FF000000"/>
      <name val="Calibri"/>
    </font>
    <font>
      <u/>
      <sz val="11.0"/>
      <color rgb="FF0000FF"/>
      <name val="Calibri"/>
    </font>
    <font>
      <b/>
      <i/>
    </font>
    <font>
      <i/>
      <color rgb="FFFF0000"/>
    </font>
    <font>
      <sz val="12.0"/>
      <color rgb="FF1E1E1E"/>
      <name val="Inherit"/>
    </font>
    <font>
      <sz val="14.0"/>
      <color rgb="FF202121"/>
      <name val="Arial"/>
    </font>
    <font>
      <sz val="14.0"/>
      <color rgb="FF181818"/>
      <name val="&quot;FS Industrie&quot;"/>
    </font>
    <font>
      <sz val="12.0"/>
      <color rgb="FF000000"/>
      <name val="&quot;Open Sans&quot;"/>
    </font>
    <font>
      <sz val="12.0"/>
      <color rgb="FF000000"/>
      <name val="Arial"/>
    </font>
    <font>
      <sz val="11.0"/>
      <color rgb="FFFF0000"/>
      <name val="Calibri"/>
    </font>
    <font>
      <sz val="11.0"/>
      <color rgb="FFFFFF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FF0000"/>
        <bgColor rgb="FFFF0000"/>
      </patternFill>
    </fill>
    <fill>
      <patternFill patternType="solid">
        <fgColor rgb="FFF7F1D2"/>
        <bgColor rgb="FFF7F1D2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BACC6"/>
        <bgColor rgb="FF4BACC6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D1D5"/>
      </top>
      <bottom style="thin">
        <color rgb="FFCCD1D5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ont="1"/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3" fontId="4" numFmtId="0" xfId="0" applyBorder="1" applyFill="1" applyFont="1"/>
    <xf borderId="0" fillId="0" fontId="5" numFmtId="0" xfId="0" applyAlignment="1" applyFont="1">
      <alignment readingOrder="0"/>
    </xf>
    <xf borderId="3" fillId="0" fontId="4" numFmtId="0" xfId="0" applyBorder="1" applyFont="1"/>
    <xf borderId="3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0" fillId="2" fontId="1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2" fontId="8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4" fillId="0" fontId="9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vertical="bottom"/>
    </xf>
    <xf borderId="0" fillId="2" fontId="1" numFmtId="0" xfId="0" applyAlignment="1" applyFont="1">
      <alignment horizontal="right" vertical="bottom"/>
    </xf>
    <xf borderId="0" fillId="4" fontId="4" numFmtId="0" xfId="0" applyFill="1" applyFont="1"/>
    <xf borderId="6" fillId="0" fontId="11" numFmtId="0" xfId="0" applyAlignment="1" applyBorder="1" applyFont="1">
      <alignment horizontal="center" readingOrder="0" shrinkToFit="0" wrapText="1"/>
    </xf>
    <xf borderId="7" fillId="0" fontId="4" numFmtId="0" xfId="0" applyBorder="1" applyFont="1"/>
    <xf borderId="8" fillId="0" fontId="4" numFmtId="0" xfId="0" applyBorder="1" applyFont="1"/>
    <xf borderId="9" fillId="4" fontId="12" numFmtId="0" xfId="0" applyBorder="1" applyFont="1"/>
    <xf borderId="8" fillId="0" fontId="11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10" fillId="5" fontId="11" numFmtId="0" xfId="0" applyAlignment="1" applyBorder="1" applyFill="1" applyFont="1">
      <alignment horizontal="center" readingOrder="0"/>
    </xf>
    <xf borderId="3" fillId="6" fontId="11" numFmtId="0" xfId="0" applyAlignment="1" applyBorder="1" applyFill="1" applyFont="1">
      <alignment readingOrder="0"/>
    </xf>
    <xf borderId="3" fillId="7" fontId="0" numFmtId="0" xfId="0" applyAlignment="1" applyBorder="1" applyFill="1" applyFont="1">
      <alignment readingOrder="0"/>
    </xf>
    <xf borderId="3" fillId="0" fontId="0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5" numFmtId="0" xfId="0" applyFont="1"/>
    <xf borderId="0" fillId="0" fontId="1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Font="1"/>
    <xf quotePrefix="1" borderId="0" fillId="0" fontId="4" numFmtId="0" xfId="0" applyAlignment="1" applyFont="1">
      <alignment readingOrder="0"/>
    </xf>
    <xf borderId="11" fillId="2" fontId="15" numFmtId="0" xfId="0" applyAlignment="1" applyBorder="1" applyFont="1">
      <alignment horizontal="left" readingOrder="0" vertical="bottom"/>
    </xf>
    <xf borderId="0" fillId="3" fontId="4" numFmtId="0" xfId="0" applyAlignment="1" applyFont="1">
      <alignment readingOrder="0"/>
    </xf>
    <xf borderId="0" fillId="2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0" fillId="3" fontId="0" numFmtId="0" xfId="0" applyAlignment="1" applyFont="1">
      <alignment readingOrder="0" shrinkToFit="0" vertical="bottom" wrapText="0"/>
    </xf>
    <xf borderId="11" fillId="8" fontId="15" numFmtId="0" xfId="0" applyAlignment="1" applyBorder="1" applyFill="1" applyFont="1">
      <alignment horizontal="left" readingOrder="0" vertical="bottom"/>
    </xf>
    <xf borderId="0" fillId="9" fontId="0" numFmtId="0" xfId="0" applyAlignment="1" applyFill="1" applyFont="1">
      <alignment readingOrder="0" shrinkToFit="0" vertical="bottom" wrapText="0"/>
    </xf>
    <xf borderId="0" fillId="9" fontId="4" numFmtId="0" xfId="0" applyAlignment="1" applyFont="1">
      <alignment readingOrder="0"/>
    </xf>
    <xf borderId="0" fillId="2" fontId="18" numFmtId="0" xfId="0" applyAlignment="1" applyFont="1">
      <alignment readingOrder="0"/>
    </xf>
    <xf borderId="0" fillId="10" fontId="4" numFmtId="0" xfId="0" applyAlignment="1" applyFill="1" applyFont="1">
      <alignment readingOrder="0"/>
    </xf>
    <xf borderId="0" fillId="2" fontId="19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11" numFmtId="0" xfId="0" applyFont="1"/>
    <xf borderId="0" fillId="0" fontId="20" numFmtId="164" xfId="0" applyAlignment="1" applyFont="1" applyNumberFormat="1">
      <alignment readingOrder="0"/>
    </xf>
    <xf borderId="0" fillId="0" fontId="0" numFmtId="164" xfId="0" applyFont="1" applyNumberFormat="1"/>
    <xf borderId="0" fillId="0" fontId="11" numFmtId="0" xfId="0" applyAlignment="1" applyFont="1">
      <alignment readingOrder="0"/>
    </xf>
    <xf borderId="0" fillId="0" fontId="20" numFmtId="1" xfId="0" applyAlignment="1" applyFont="1" applyNumberFormat="1">
      <alignment readingOrder="0"/>
    </xf>
    <xf borderId="9" fillId="11" fontId="21" numFmtId="164" xfId="0" applyBorder="1" applyFill="1" applyFont="1" applyNumberFormat="1"/>
    <xf borderId="0" fillId="0" fontId="0" numFmtId="9" xfId="0" applyFont="1" applyNumberFormat="1"/>
    <xf borderId="0" fillId="0" fontId="20" numFmtId="0" xfId="0" applyFont="1"/>
    <xf borderId="0" fillId="0" fontId="0" numFmtId="9" xfId="0" applyAlignment="1" applyFont="1" applyNumberFormat="1">
      <alignment readingOrder="0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2">
    <dxf>
      <font>
        <b/>
        <i/>
      </font>
      <fill>
        <patternFill patternType="solid">
          <fgColor rgb="FFFFFF00"/>
          <bgColor rgb="FFFFFF00"/>
        </patternFill>
      </fill>
      <border/>
    </dxf>
    <dxf>
      <font>
        <b/>
        <u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238125</xdr:rowOff>
    </xdr:from>
    <xdr:ext cx="2038350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spn.com/golf/leaderboard?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43"/>
  </cols>
  <sheetData>
    <row r="1">
      <c r="A1" s="1" t="str">
        <f>year(today()) &amp; month(today()) &amp; day(today()) &amp; hour(today()) &amp; minute(today())</f>
        <v>20264400</v>
      </c>
    </row>
    <row r="2">
      <c r="A2" s="2" t="s">
        <v>0</v>
      </c>
    </row>
    <row r="3">
      <c r="A3" s="3" t="str">
        <f>IFERROR(__xludf.DUMMYFUNCTION("ImportHtml(A2,""table"",3)"),"#N/A")</f>
        <v>#N/A</v>
      </c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62.14"/>
    <col customWidth="1" min="2" max="2" width="6.71"/>
  </cols>
  <sheetData>
    <row r="1">
      <c r="A1" s="4" t="s">
        <v>1</v>
      </c>
      <c r="B1" s="5"/>
    </row>
    <row r="2">
      <c r="A2" s="6" t="str">
        <f t="array" ref="A2:B36">Sort('Team Scoreboard'!E2:F36,2,false)</f>
        <v>Rocky</v>
      </c>
      <c r="B2" s="6">
        <v>58.0</v>
      </c>
      <c r="C2" s="7" t="s">
        <v>2</v>
      </c>
    </row>
    <row r="3">
      <c r="A3" s="6" t="s">
        <v>3</v>
      </c>
      <c r="B3" s="6">
        <v>45.0</v>
      </c>
      <c r="C3" s="7" t="s">
        <v>4</v>
      </c>
    </row>
    <row r="4">
      <c r="A4" s="6" t="s">
        <v>5</v>
      </c>
      <c r="B4" s="6">
        <v>44.0</v>
      </c>
      <c r="C4" s="7" t="s">
        <v>6</v>
      </c>
    </row>
    <row r="5">
      <c r="A5" s="8" t="s">
        <v>7</v>
      </c>
      <c r="B5" s="8">
        <v>38.0</v>
      </c>
      <c r="C5" s="7"/>
    </row>
    <row r="6">
      <c r="A6" s="8" t="s">
        <v>8</v>
      </c>
      <c r="B6" s="8">
        <v>35.0</v>
      </c>
      <c r="C6" s="7"/>
    </row>
    <row r="7">
      <c r="A7" s="8" t="s">
        <v>9</v>
      </c>
      <c r="B7" s="8">
        <v>34.0</v>
      </c>
    </row>
    <row r="8">
      <c r="A8" s="8" t="s">
        <v>10</v>
      </c>
      <c r="B8" s="8">
        <v>33.0</v>
      </c>
    </row>
    <row r="9">
      <c r="A9" s="8" t="s">
        <v>11</v>
      </c>
      <c r="B9" s="8">
        <v>30.0</v>
      </c>
    </row>
    <row r="10">
      <c r="A10" s="8" t="s">
        <v>12</v>
      </c>
      <c r="B10" s="8">
        <v>30.0</v>
      </c>
    </row>
    <row r="11">
      <c r="A11" s="8" t="s">
        <v>13</v>
      </c>
      <c r="B11" s="8">
        <v>28.0</v>
      </c>
    </row>
    <row r="12">
      <c r="A12" s="8" t="s">
        <v>14</v>
      </c>
      <c r="B12" s="8">
        <v>28.0</v>
      </c>
    </row>
    <row r="13">
      <c r="A13" s="8" t="s">
        <v>15</v>
      </c>
      <c r="B13" s="8">
        <v>28.0</v>
      </c>
    </row>
    <row r="14">
      <c r="A14" s="9" t="s">
        <v>16</v>
      </c>
      <c r="B14" s="8">
        <v>26.0</v>
      </c>
    </row>
    <row r="15">
      <c r="A15" s="8" t="s">
        <v>17</v>
      </c>
      <c r="B15" s="8">
        <v>22.0</v>
      </c>
      <c r="C15" s="10" t="s">
        <v>18</v>
      </c>
    </row>
    <row r="16">
      <c r="A16" s="8" t="s">
        <v>19</v>
      </c>
      <c r="B16" s="8">
        <v>21.0</v>
      </c>
    </row>
    <row r="17">
      <c r="A17" s="8" t="s">
        <v>20</v>
      </c>
      <c r="B17" s="8">
        <v>17.0</v>
      </c>
    </row>
    <row r="18">
      <c r="A18" s="8" t="s">
        <v>21</v>
      </c>
      <c r="B18" s="8">
        <v>14.0</v>
      </c>
    </row>
    <row r="19">
      <c r="A19" s="8" t="s">
        <v>22</v>
      </c>
      <c r="B19" s="8">
        <v>14.0</v>
      </c>
    </row>
    <row r="20">
      <c r="A20" s="8" t="s">
        <v>23</v>
      </c>
      <c r="B20" s="8">
        <v>14.0</v>
      </c>
    </row>
    <row r="21">
      <c r="A21" s="8" t="s">
        <v>24</v>
      </c>
      <c r="B21" s="8">
        <v>12.0</v>
      </c>
    </row>
    <row r="22">
      <c r="A22" s="8" t="s">
        <v>25</v>
      </c>
      <c r="B22" s="8">
        <v>9.0</v>
      </c>
    </row>
    <row r="23">
      <c r="A23" s="8" t="s">
        <v>26</v>
      </c>
      <c r="B23" s="8">
        <v>9.0</v>
      </c>
    </row>
    <row r="24">
      <c r="A24" s="8" t="s">
        <v>27</v>
      </c>
      <c r="B24" s="8">
        <v>9.0</v>
      </c>
    </row>
    <row r="25">
      <c r="A25" s="8" t="s">
        <v>28</v>
      </c>
      <c r="B25" s="8">
        <v>7.0</v>
      </c>
    </row>
    <row r="26">
      <c r="A26" s="8" t="s">
        <v>29</v>
      </c>
      <c r="B26" s="8">
        <v>7.0</v>
      </c>
    </row>
    <row r="27">
      <c r="A27" s="8" t="s">
        <v>30</v>
      </c>
      <c r="B27" s="8">
        <v>7.0</v>
      </c>
    </row>
    <row r="28">
      <c r="A28" s="8" t="s">
        <v>31</v>
      </c>
      <c r="B28" s="8">
        <v>7.0</v>
      </c>
    </row>
    <row r="29">
      <c r="A29" s="8" t="s">
        <v>32</v>
      </c>
      <c r="B29" s="8">
        <v>4.0</v>
      </c>
    </row>
    <row r="30">
      <c r="A30" s="8" t="s">
        <v>33</v>
      </c>
      <c r="B30" s="8">
        <v>4.0</v>
      </c>
    </row>
    <row r="31">
      <c r="A31" s="8" t="s">
        <v>34</v>
      </c>
      <c r="B31" s="8">
        <v>-3.0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1.71"/>
    <col customWidth="1" min="4" max="4" width="20.0"/>
    <col customWidth="1" hidden="1" min="5" max="5" width="70.43"/>
    <col hidden="1" min="6" max="6" width="14.43"/>
  </cols>
  <sheetData>
    <row r="1">
      <c r="A1" s="11" t="str">
        <f>'Pickem Board'!B3</f>
        <v>Shankapotamus ⛳️ </v>
      </c>
      <c r="B1" s="12" t="s">
        <v>35</v>
      </c>
      <c r="C1" s="12" t="s">
        <v>36</v>
      </c>
      <c r="D1" s="12" t="s">
        <v>37</v>
      </c>
      <c r="E1" s="13" t="s">
        <v>38</v>
      </c>
    </row>
    <row r="2">
      <c r="A2" s="14" t="str">
        <f>'Pickem Board'!B4</f>
        <v>Rory McIlroy</v>
      </c>
      <c r="B2" s="15">
        <f t="array" ref="B2">If(Substitute(Index(PositionLeaderboard, Match(A2,PlayerLeaderboard, 0)), "T", "") = "-", "-", Value(Substitute(Index(PositionLeaderboard, Match(A2,PlayerLeaderboard, 0)), "T", "")))</f>
        <v>1</v>
      </c>
      <c r="C2" s="16">
        <f t="array" ref="C2">INDEX(Points, Match(If(AND(B2&gt;3,B2&lt;11),"Top 10", If(AND(B2&gt;10,NOT(B2=""), B2&lt;26),"Top 25", If(B2="-","Missed Cut", If(B2&gt;25,"Made Cut",B2)))),PointNames, 0))</f>
        <v>25</v>
      </c>
      <c r="D2" s="17">
        <f t="array" ref="D2">2*(SUM(If(Index(Round1, Match(A2,PlayerLeaderboard, 0))=LowRound1, 1, 0), If(Index(Round2, Match(A2,PlayerLeaderboard, 0))=LowRound2, 1, 0), If(Index(Round3, Match(A2,PlayerLeaderboard, 0))=LowRound3, 1, 0), If(Index(Round4, Match(A2,PlayerLeaderboard, 0))=LowRound4, 1, 0)))</f>
        <v>4</v>
      </c>
      <c r="E2" t="str">
        <f>A1</f>
        <v>Shankapotamus ⛳️ </v>
      </c>
      <c r="F2">
        <f>C6</f>
        <v>35</v>
      </c>
    </row>
    <row r="3">
      <c r="A3" s="14" t="str">
        <f>'Pickem Board'!B5</f>
        <v>Jordan Spieth</v>
      </c>
      <c r="B3" s="15">
        <f t="array" ref="B3">If(Substitute(Index(PositionLeaderboard, Match(A3,PlayerLeaderboard, 0)), "T", "") = "-", "-", Value(Substitute(Index(PositionLeaderboard, Match(A3,PlayerLeaderboard, 0)), "T", "")))</f>
        <v>14</v>
      </c>
      <c r="C3" s="16">
        <f t="array" ref="C3">INDEX(Points, Match(If(AND(B3&gt;3,B3&lt;11),"Top 10", If(AND(B3&gt;10,NOT(B3=""), B3&lt;26),"Top 25", If(B3="-","Missed Cut", If(B3&gt;25,"Made Cut",B3)))),PointNames, 0))</f>
        <v>5</v>
      </c>
      <c r="D3" s="17">
        <f t="array" ref="D3">2*(SUM(If(Index(Round1, Match(A3,PlayerLeaderboard, 0))=LowRound1, 1, 0), If(Index(Round2, Match(A3,PlayerLeaderboard, 0))=LowRound2, 1, 0), If(Index(Round3, Match(A3,PlayerLeaderboard, 0))=LowRound3, 1, 0), If(Index(Round4, Match(A3,PlayerLeaderboard, 0))=LowRound4, 1, 0)))</f>
        <v>0</v>
      </c>
      <c r="E3" t="str">
        <f>A8</f>
        <v>9 O'clock on the 9th Green</v>
      </c>
      <c r="F3">
        <f>C13</f>
        <v>9</v>
      </c>
    </row>
    <row r="4">
      <c r="A4" s="14" t="str">
        <f>'Pickem Board'!B6</f>
        <v>Sahith Theegala</v>
      </c>
      <c r="B4" s="15">
        <f t="array" ref="B4">If(Substitute(Index(PositionLeaderboard, Match(A4,PlayerLeaderboard, 0)), "T", "") = "-", "-", Value(Substitute(Index(PositionLeaderboard, Match(A4,PlayerLeaderboard, 0)), "T", "")))</f>
        <v>29</v>
      </c>
      <c r="C4" s="16">
        <f t="array" ref="C4">INDEX(Points, Match(If(AND(B4&gt;3,B4&lt;11),"Top 10", If(AND(B4&gt;10,NOT(B4=""), B4&lt;26),"Top 25", If(B4="-","Missed Cut", If(B4&gt;25,"Made Cut",B4)))),PointNames, 0))</f>
        <v>3</v>
      </c>
      <c r="D4" s="17">
        <f t="array" ref="D4">2*(SUM(If(Index(Round1, Match(A4,PlayerLeaderboard, 0))=LowRound1, 1, 0), If(Index(Round2, Match(A4,PlayerLeaderboard, 0))=LowRound2, 1, 0), If(Index(Round3, Match(A4,PlayerLeaderboard, 0))=LowRound3, 1, 0), If(Index(Round4, Match(A4,PlayerLeaderboard, 0))=LowRound4, 1, 0)))</f>
        <v>0</v>
      </c>
      <c r="E4" t="str">
        <f>A15</f>
        <v>Better Than Most</v>
      </c>
      <c r="F4">
        <f>C20</f>
        <v>14</v>
      </c>
    </row>
    <row r="5">
      <c r="A5" s="14" t="str">
        <f>'Pickem Board'!B7</f>
        <v>Cam Davis</v>
      </c>
      <c r="B5" s="15" t="str">
        <f t="array" ref="B5">If(Substitute(Index(PositionLeaderboard, Match(A5,PlayerLeaderboard, 0)), "T", "") = "-", "-", Value(Substitute(Index(PositionLeaderboard, Match(A5,PlayerLeaderboard, 0)), "T", "")))</f>
        <v>-</v>
      </c>
      <c r="C5" s="16">
        <f t="array" ref="C5">INDEX(Points, Match(If(AND(B5&gt;3,B5&lt;11),"Top 10", If(AND(B5&gt;10,NOT(B5=""), B5&lt;26),"Top 25", If(B5="-","Missed Cut", If(B5&gt;25,"Made Cut",B5)))),PointNames, 0))</f>
        <v>-2</v>
      </c>
      <c r="D5" s="17">
        <f t="array" ref="D5">2*(SUM(If(Index(Round1, Match(A5,PlayerLeaderboard, 0))=LowRound1, 1, 0), If(Index(Round2, Match(A5,PlayerLeaderboard, 0))=LowRound2, 1, 0), If(Index(Round3, Match(A5,PlayerLeaderboard, 0))=LowRound3, 1, 0), If(Index(Round4, Match(A5,PlayerLeaderboard, 0))=LowRound4, 1, 0)))</f>
        <v>0</v>
      </c>
      <c r="E5" t="str">
        <f>A22</f>
        <v>Maher</v>
      </c>
      <c r="F5">
        <f>C27</f>
        <v>7</v>
      </c>
    </row>
    <row r="6">
      <c r="A6" s="18" t="s">
        <v>39</v>
      </c>
      <c r="B6" s="19"/>
      <c r="C6" s="20">
        <f>SUM(C2:C5)+SUM(D2:D5)</f>
        <v>35</v>
      </c>
      <c r="D6" s="19"/>
      <c r="E6" t="str">
        <f>A29</f>
        <v>Wish Louis was Playing</v>
      </c>
      <c r="F6">
        <f>C34</f>
        <v>30</v>
      </c>
    </row>
    <row r="7">
      <c r="B7" s="19"/>
      <c r="C7" s="19"/>
      <c r="D7" s="19"/>
      <c r="E7" t="str">
        <f>A36</f>
        <v>Putts n' Stuff</v>
      </c>
      <c r="F7">
        <f>C41</f>
        <v>4</v>
      </c>
    </row>
    <row r="8">
      <c r="A8" s="11" t="str">
        <f>'Pickem Board'!C3</f>
        <v>9 O'clock on the 9th Green</v>
      </c>
      <c r="B8" s="12" t="s">
        <v>35</v>
      </c>
      <c r="C8" s="12" t="s">
        <v>36</v>
      </c>
      <c r="D8" s="12" t="s">
        <v>37</v>
      </c>
      <c r="E8" t="str">
        <f>A43</f>
        <v>Scottie Style</v>
      </c>
      <c r="F8">
        <f>C48</f>
        <v>12</v>
      </c>
    </row>
    <row r="9">
      <c r="A9" s="14" t="str">
        <f>'Pickem Board'!C4</f>
        <v>Scottie Scheffler</v>
      </c>
      <c r="B9" s="15">
        <f t="array" ref="B9">If(Substitute(Index(PositionLeaderboard, Match(A9,PlayerLeaderboard, 0)), "T", "") = "-", "-", Value(Substitute(Index(PositionLeaderboard, Match(A9,PlayerLeaderboard, 0)), "T", "")))</f>
        <v>4</v>
      </c>
      <c r="C9" s="16">
        <f t="array" ref="C9">INDEX(Points, Match(If(AND(B9&gt;3,B9&lt;11),"Top 10", If(AND(B9&gt;10,NOT(B9=""), B9&lt;26),"Top 25", If(B9="-","Missed Cut", If(B9&gt;25,"Made Cut",B9)))),PointNames, 0))</f>
        <v>8</v>
      </c>
      <c r="D9" s="17">
        <f t="array" ref="D9">2*(SUM(If(Index(Round1, Match(A9,PlayerLeaderboard, 0))=LowRound1, 1, 0), If(Index(Round2, Match(A9,PlayerLeaderboard, 0))=LowRound2, 1, 0), If(Index(Round3, Match(A9,PlayerLeaderboard, 0))=LowRound3, 1, 0), If(Index(Round4, Match(A9,PlayerLeaderboard, 0))=LowRound4, 1, 0)))</f>
        <v>0</v>
      </c>
      <c r="E9" t="str">
        <f>A50</f>
        <v>Back to back to back</v>
      </c>
      <c r="F9">
        <f>C55</f>
        <v>14</v>
      </c>
    </row>
    <row r="10">
      <c r="A10" s="14" t="str">
        <f>'Pickem Board'!C5</f>
        <v>Tommy Fleetwood</v>
      </c>
      <c r="B10" s="15">
        <f t="array" ref="B10">If(Substitute(Index(PositionLeaderboard, Match(A10,PlayerLeaderboard, 0)), "T", "") = "-", "-", Value(Substitute(Index(PositionLeaderboard, Match(A10,PlayerLeaderboard, 0)), "T", "")))</f>
        <v>21</v>
      </c>
      <c r="C10" s="16">
        <f t="array" ref="C10">INDEX(Points, Match(If(AND(B10&gt;3,B10&lt;11),"Top 10", If(AND(B10&gt;10,NOT(B10=""), B10&lt;26),"Top 25", If(B10="-","Missed Cut", If(B10&gt;25,"Made Cut",B10)))),PointNames, 0))</f>
        <v>5</v>
      </c>
      <c r="D10" s="17">
        <f t="array" ref="D10">2*(SUM(If(Index(Round1, Match(A10,PlayerLeaderboard, 0))=LowRound1, 1, 0), If(Index(Round2, Match(A10,PlayerLeaderboard, 0))=LowRound2, 1, 0), If(Index(Round3, Match(A10,PlayerLeaderboard, 0))=LowRound3, 1, 0), If(Index(Round4, Match(A10,PlayerLeaderboard, 0))=LowRound4, 1, 0)))</f>
        <v>0</v>
      </c>
      <c r="E10" t="str">
        <f>A57</f>
        <v>And33znutz</v>
      </c>
      <c r="F10">
        <f>C62</f>
        <v>28</v>
      </c>
      <c r="G10" s="21"/>
    </row>
    <row r="11">
      <c r="A11" s="14" t="str">
        <f>'Pickem Board'!C6</f>
        <v>Sepp Straka</v>
      </c>
      <c r="B11" s="15" t="str">
        <f t="array" ref="B11">If(Substitute(Index(PositionLeaderboard, Match(A11,PlayerLeaderboard, 0)), "T", "") = "-", "-", Value(Substitute(Index(PositionLeaderboard, Match(A11,PlayerLeaderboard, 0)), "T", "")))</f>
        <v>-</v>
      </c>
      <c r="C11" s="16">
        <f t="array" ref="C11">INDEX(Points, Match(If(AND(B11&gt;3,B11&lt;11),"Top 10", If(AND(B11&gt;10,NOT(B11=""), B11&lt;26),"Top 25", If(B11="-","Missed Cut", If(B11&gt;25,"Made Cut",B11)))),PointNames, 0))</f>
        <v>-2</v>
      </c>
      <c r="D11" s="17">
        <f t="array" ref="D11">2*(SUM(If(Index(Round1, Match(A11,PlayerLeaderboard, 0))=LowRound1, 1, 0), If(Index(Round2, Match(A11,PlayerLeaderboard, 0))=LowRound2, 1, 0), If(Index(Round3, Match(A11,PlayerLeaderboard, 0))=LowRound3, 1, 0), If(Index(Round4, Match(A11,PlayerLeaderboard, 0))=LowRound4, 1, 0)))</f>
        <v>0</v>
      </c>
      <c r="E11" t="str">
        <f>A64</f>
        <v>Magnolia Lane</v>
      </c>
      <c r="F11">
        <f>C69</f>
        <v>17</v>
      </c>
    </row>
    <row r="12">
      <c r="A12" s="14" t="str">
        <f>'Pickem Board'!C7</f>
        <v>Thomas Detry</v>
      </c>
      <c r="B12" s="15" t="str">
        <f t="array" ref="B12">If(Substitute(Index(PositionLeaderboard, Match(A12,PlayerLeaderboard, 0)), "T", "") = "-", "-", Value(Substitute(Index(PositionLeaderboard, Match(A12,PlayerLeaderboard, 0)), "T", "")))</f>
        <v>-</v>
      </c>
      <c r="C12" s="16">
        <f t="array" ref="C12">INDEX(Points, Match(If(AND(B12&gt;3,B12&lt;11),"Top 10", If(AND(B12&gt;10,NOT(B12=""), B12&lt;26),"Top 25", If(B12="-","Missed Cut", If(B12&gt;25,"Made Cut",B12)))),PointNames, 0))</f>
        <v>-2</v>
      </c>
      <c r="D12" s="17">
        <f t="array" ref="D12">2*(SUM(If(Index(Round1, Match(A12,PlayerLeaderboard, 0))=LowRound1, 1, 0), If(Index(Round2, Match(A12,PlayerLeaderboard, 0))=LowRound2, 1, 0), If(Index(Round3, Match(A12,PlayerLeaderboard, 0))=LowRound3, 1, 0), If(Index(Round4, Match(A12,PlayerLeaderboard, 0))=LowRound4, 1, 0)))</f>
        <v>0</v>
      </c>
      <c r="E12" t="str">
        <f>A71</f>
        <v>Shooter's Turn</v>
      </c>
      <c r="F12">
        <f>C76</f>
        <v>33</v>
      </c>
    </row>
    <row r="13">
      <c r="A13" s="18" t="s">
        <v>39</v>
      </c>
      <c r="B13" s="19"/>
      <c r="C13" s="20">
        <f>SUM(C9:C12)+SUM(D9:D12)</f>
        <v>9</v>
      </c>
      <c r="D13" s="19"/>
      <c r="E13" t="str">
        <f>A78</f>
        <v>It's all in the hips</v>
      </c>
      <c r="F13">
        <f>C83</f>
        <v>21</v>
      </c>
    </row>
    <row r="14">
      <c r="B14" s="19"/>
      <c r="C14" s="19"/>
      <c r="D14" s="19"/>
      <c r="E14" t="str">
        <f>A85</f>
        <v>Member's Bounce</v>
      </c>
      <c r="F14">
        <f>C90</f>
        <v>45</v>
      </c>
    </row>
    <row r="15">
      <c r="A15" s="11" t="str">
        <f>'Pickem Board'!D3</f>
        <v>Better Than Most</v>
      </c>
      <c r="B15" s="12" t="s">
        <v>35</v>
      </c>
      <c r="C15" s="12" t="s">
        <v>36</v>
      </c>
      <c r="D15" s="12" t="s">
        <v>37</v>
      </c>
      <c r="E15" t="str">
        <f>A92</f>
        <v>Nova</v>
      </c>
      <c r="F15">
        <f>C97</f>
        <v>14</v>
      </c>
    </row>
    <row r="16">
      <c r="A16" s="22" t="str">
        <f>'Pickem Board'!D4</f>
        <v>Scottie Scheffler</v>
      </c>
      <c r="B16" s="15">
        <f t="array" ref="B16">If(Substitute(Index(PositionLeaderboard, Match(A16,PlayerLeaderboard, 0)), "T", "") = "-", "-", Value(Substitute(Index(PositionLeaderboard, Match(A16,PlayerLeaderboard, 0)), "T", "")))</f>
        <v>4</v>
      </c>
      <c r="C16" s="16">
        <f t="array" ref="C16">INDEX(Points, Match(If(AND(B16&gt;3,B16&lt;11),"Top 10", If(AND(B16&gt;10,NOT(B16=""), B16&lt;26),"Top 25", If(B16="-","Missed Cut", If(B16&gt;25,"Made Cut",B16)))),PointNames, 0))</f>
        <v>8</v>
      </c>
      <c r="D16" s="17">
        <f t="array" ref="D16">2*(SUM(If(Index(Round1, Match(A16,PlayerLeaderboard, 0))=LowRound1, 1, 0), If(Index(Round2, Match(A16,PlayerLeaderboard, 0))=LowRound2, 1, 0), If(Index(Round3, Match(A16,PlayerLeaderboard, 0))=LowRound3, 1, 0), If(Index(Round4, Match(A16,PlayerLeaderboard, 0))=LowRound4, 1, 0)))</f>
        <v>0</v>
      </c>
      <c r="E16" t="str">
        <f>A99</f>
        <v>Vandegriff </v>
      </c>
      <c r="F16">
        <f>C104</f>
        <v>7</v>
      </c>
    </row>
    <row r="17">
      <c r="A17" s="22" t="str">
        <f>'Pickem Board'!D5</f>
        <v>Viktor Hovland</v>
      </c>
      <c r="B17" s="15">
        <f t="array" ref="B17">If(Substitute(Index(PositionLeaderboard, Match(A17,PlayerLeaderboard, 0)), "T", "") = "-", "-", Value(Substitute(Index(PositionLeaderboard, Match(A17,PlayerLeaderboard, 0)), "T", "")))</f>
        <v>21</v>
      </c>
      <c r="C17" s="16">
        <f t="array" ref="C17">INDEX(Points, Match(If(AND(B17&gt;3,B17&lt;11),"Top 10", If(AND(B17&gt;10,NOT(B17=""), B17&lt;26),"Top 25", If(B17="-","Missed Cut", If(B17&gt;25,"Made Cut",B17)))),PointNames, 0))</f>
        <v>5</v>
      </c>
      <c r="D17" s="17">
        <f t="array" ref="D17">2*(SUM(If(Index(Round1, Match(A17,PlayerLeaderboard, 0))=LowRound1, 1, 0), If(Index(Round2, Match(A17,PlayerLeaderboard, 0))=LowRound2, 1, 0), If(Index(Round3, Match(A17,PlayerLeaderboard, 0))=LowRound3, 1, 0), If(Index(Round4, Match(A17,PlayerLeaderboard, 0))=LowRound4, 1, 0)))</f>
        <v>0</v>
      </c>
      <c r="E17" s="1" t="str">
        <f>A106</f>
        <v>Good Good Good</v>
      </c>
      <c r="F17" s="1">
        <f>C111</f>
        <v>9</v>
      </c>
    </row>
    <row r="18">
      <c r="A18" s="22" t="str">
        <f>'Pickem Board'!D6</f>
        <v>Sam Burns</v>
      </c>
      <c r="B18" s="15">
        <f t="array" ref="B18">If(Substitute(Index(PositionLeaderboard, Match(A18,PlayerLeaderboard, 0)), "T", "") = "-", "-", Value(Substitute(Index(PositionLeaderboard, Match(A18,PlayerLeaderboard, 0)), "T", "")))</f>
        <v>46</v>
      </c>
      <c r="C18" s="16">
        <f t="array" ref="C18">INDEX(Points, Match(If(AND(B18&gt;3,B18&lt;11),"Top 10", If(AND(B18&gt;10,NOT(B18=""), B18&lt;26),"Top 25", If(B18="-","Missed Cut", If(B18&gt;25,"Made Cut",B18)))),PointNames, 0))</f>
        <v>3</v>
      </c>
      <c r="D18" s="17">
        <f t="array" ref="D18">2*(SUM(If(Index(Round1, Match(A18,PlayerLeaderboard, 0))=LowRound1, 1, 0), If(Index(Round2, Match(A18,PlayerLeaderboard, 0))=LowRound2, 1, 0), If(Index(Round3, Match(A18,PlayerLeaderboard, 0))=LowRound3, 1, 0), If(Index(Round4, Match(A18,PlayerLeaderboard, 0))=LowRound4, 1, 0)))</f>
        <v>0</v>
      </c>
      <c r="E18" t="str">
        <f>A113</f>
        <v>Kyle Beeler</v>
      </c>
      <c r="F18">
        <f>C118</f>
        <v>9</v>
      </c>
    </row>
    <row r="19">
      <c r="A19" s="22" t="str">
        <f>'Pickem Board'!D7</f>
        <v>Cameron Young</v>
      </c>
      <c r="B19" s="15" t="str">
        <f t="array" ref="B19">If(Substitute(Index(PositionLeaderboard, Match(A19,PlayerLeaderboard, 0)), "T", "") = "-", "-", Value(Substitute(Index(PositionLeaderboard, Match(A19,PlayerLeaderboard, 0)), "T", "")))</f>
        <v>-</v>
      </c>
      <c r="C19" s="16">
        <f t="array" ref="C19">INDEX(Points, Match(If(AND(B19&gt;3,B19&lt;11),"Top 10", If(AND(B19&gt;10,NOT(B19=""), B19&lt;26),"Top 25", If(B19="-","Missed Cut", If(B19&gt;25,"Made Cut",B19)))),PointNames, 0))</f>
        <v>-2</v>
      </c>
      <c r="D19" s="17">
        <f t="array" ref="D19">2*(SUM(If(Index(Round1, Match(A19,PlayerLeaderboard, 0))=LowRound1, 1, 0), If(Index(Round2, Match(A19,PlayerLeaderboard, 0))=LowRound2, 1, 0), If(Index(Round3, Match(A19,PlayerLeaderboard, 0))=LowRound3, 1, 0), If(Index(Round4, Match(A19,PlayerLeaderboard, 0))=LowRound4, 1, 0)))</f>
        <v>0</v>
      </c>
      <c r="E19" t="str">
        <f>A120</f>
        <v>Faldo &amp; Barker</v>
      </c>
      <c r="F19">
        <f>C125</f>
        <v>4</v>
      </c>
    </row>
    <row r="20">
      <c r="A20" s="18" t="s">
        <v>39</v>
      </c>
      <c r="B20" s="19"/>
      <c r="C20" s="20">
        <f>SUM(C16:C19)+SUM(D16:D19)</f>
        <v>14</v>
      </c>
      <c r="D20" s="19"/>
      <c r="E20" t="str">
        <f>A127</f>
        <v>Kroll's Holes</v>
      </c>
      <c r="F20">
        <f>C132</f>
        <v>7</v>
      </c>
    </row>
    <row r="21">
      <c r="B21" s="19"/>
      <c r="C21" s="19"/>
      <c r="D21" s="19"/>
      <c r="E21" t="str">
        <f>A134</f>
        <v>The Putt Pirates</v>
      </c>
      <c r="F21">
        <f>C139</f>
        <v>22</v>
      </c>
    </row>
    <row r="22">
      <c r="A22" s="11" t="str">
        <f>'Pickem Board'!E3</f>
        <v>Maher</v>
      </c>
      <c r="B22" s="12" t="s">
        <v>35</v>
      </c>
      <c r="C22" s="12" t="s">
        <v>36</v>
      </c>
      <c r="D22" s="12" t="s">
        <v>37</v>
      </c>
      <c r="E22" t="str">
        <f>A141</f>
        <v>Bizzle Bone 🦴 </v>
      </c>
      <c r="F22">
        <f>C146</f>
        <v>34</v>
      </c>
    </row>
    <row r="23">
      <c r="A23" s="22" t="str">
        <f>'Pickem Board'!E4</f>
        <v>Scottie Scheffler</v>
      </c>
      <c r="B23" s="15">
        <f t="array" ref="B23">If(Substitute(Index(PositionLeaderboard, Match(A23,PlayerLeaderboard, 0)), "T", "") = "-", "-", Value(Substitute(Index(PositionLeaderboard, Match(A23,PlayerLeaderboard, 0)), "T", "")))</f>
        <v>4</v>
      </c>
      <c r="C23" s="16">
        <f t="array" ref="C23">INDEX(Points, Match(If(AND(B23&gt;3,B23&lt;11),"Top 10", If(AND(B23&gt;10,NOT(B23=""), B23&lt;26),"Top 25", If(B23="-","Missed Cut", If(B23&gt;25,"Made Cut",B23)))),PointNames, 0))</f>
        <v>8</v>
      </c>
      <c r="D23" s="17">
        <f t="array" ref="D23">2*(SUM(If(Index(Round1, Match(A23,PlayerLeaderboard, 0))=LowRound1, 1, 0), If(Index(Round2, Match(A23,PlayerLeaderboard, 0))=LowRound2, 1, 0), If(Index(Round3, Match(A23,PlayerLeaderboard, 0))=LowRound3, 1, 0), If(Index(Round4, Match(A23,PlayerLeaderboard, 0))=LowRound4, 1, 0)))</f>
        <v>0</v>
      </c>
      <c r="E23" t="str">
        <f>A148</f>
        <v>Rob Won</v>
      </c>
      <c r="F23">
        <f>C153</f>
        <v>26</v>
      </c>
    </row>
    <row r="24">
      <c r="A24" s="22" t="str">
        <f>'Pickem Board'!E5</f>
        <v>Brooks Koepka</v>
      </c>
      <c r="B24" s="15" t="str">
        <f t="array" ref="B24">If(Substitute(Index(PositionLeaderboard, Match(A24,PlayerLeaderboard, 0)), "T", "") = "-", "-", Value(Substitute(Index(PositionLeaderboard, Match(A24,PlayerLeaderboard, 0)), "T", "")))</f>
        <v>-</v>
      </c>
      <c r="C24" s="16">
        <f t="array" ref="C24">INDEX(Points, Match(If(AND(B24&gt;3,B24&lt;11),"Top 10", If(AND(B24&gt;10,NOT(B24=""), B24&lt;26),"Top 25", If(B24="-","Missed Cut", If(B24&gt;25,"Made Cut",B24)))),PointNames, 0))</f>
        <v>-2</v>
      </c>
      <c r="D24" s="17">
        <f t="array" ref="D24">2*(SUM(If(Index(Round1, Match(A24,PlayerLeaderboard, 0))=LowRound1, 1, 0), If(Index(Round2, Match(A24,PlayerLeaderboard, 0))=LowRound2, 1, 0), If(Index(Round3, Match(A24,PlayerLeaderboard, 0))=LowRound3, 1, 0), If(Index(Round4, Match(A24,PlayerLeaderboard, 0))=LowRound4, 1, 0)))</f>
        <v>0</v>
      </c>
      <c r="E24" t="str">
        <f>A155</f>
        <v>Rob Won Two</v>
      </c>
      <c r="F24">
        <f>C160</f>
        <v>7</v>
      </c>
      <c r="G24" s="1"/>
      <c r="H24" s="1"/>
      <c r="I24" s="1"/>
    </row>
    <row r="25">
      <c r="A25" s="22" t="str">
        <f>'Pickem Board'!E6</f>
        <v>Sergio Garcia</v>
      </c>
      <c r="B25" s="15" t="str">
        <f t="array" ref="B25">If(Substitute(Index(PositionLeaderboard, Match(A25,PlayerLeaderboard, 0)), "T", "") = "-", "-", Value(Substitute(Index(PositionLeaderboard, Match(A25,PlayerLeaderboard, 0)), "T", "")))</f>
        <v>-</v>
      </c>
      <c r="C25" s="16">
        <f t="array" ref="C25">INDEX(Points, Match(If(AND(B25&gt;3,B25&lt;11),"Top 10", If(AND(B25&gt;10,NOT(B25=""), B25&lt;26),"Top 25", If(B25="-","Missed Cut", If(B25&gt;25,"Made Cut",B25)))),PointNames, 0))</f>
        <v>-2</v>
      </c>
      <c r="D25" s="17">
        <f t="array" ref="D25">2*(SUM(If(Index(Round1, Match(A25,PlayerLeaderboard, 0))=LowRound1, 1, 0), If(Index(Round2, Match(A25,PlayerLeaderboard, 0))=LowRound2, 1, 0), If(Index(Round3, Match(A25,PlayerLeaderboard, 0))=LowRound3, 1, 0), If(Index(Round4, Match(A25,PlayerLeaderboard, 0))=LowRound4, 1, 0)))</f>
        <v>0</v>
      </c>
      <c r="E25" t="str">
        <f>A162</f>
        <v>Only Boss That Has Won this Before</v>
      </c>
      <c r="F25">
        <f>C167</f>
        <v>-3</v>
      </c>
    </row>
    <row r="26">
      <c r="A26" s="22" t="str">
        <f>'Pickem Board'!E7</f>
        <v>Danny Willett</v>
      </c>
      <c r="B26" s="15">
        <f t="array" ref="B26">If(Substitute(Index(PositionLeaderboard, Match(A26,PlayerLeaderboard, 0)), "T", "") = "-", "-", Value(Substitute(Index(PositionLeaderboard, Match(A26,PlayerLeaderboard, 0)), "T", "")))</f>
        <v>42</v>
      </c>
      <c r="C26" s="16">
        <f t="array" ref="C26">INDEX(Points, Match(If(AND(B26&gt;3,B26&lt;11),"Top 10", If(AND(B26&gt;10,NOT(B26=""), B26&lt;26),"Top 25", If(B26="-","Missed Cut", If(B26&gt;25,"Made Cut",B26)))),PointNames, 0))</f>
        <v>3</v>
      </c>
      <c r="D26" s="17">
        <f t="array" ref="D26">2*(SUM(If(Index(Round1, Match(A26,PlayerLeaderboard, 0))=LowRound1, 1, 0), If(Index(Round2, Match(A26,PlayerLeaderboard, 0))=LowRound2, 1, 0), If(Index(Round3, Match(A26,PlayerLeaderboard, 0))=LowRound3, 1, 0), If(Index(Round4, Match(A26,PlayerLeaderboard, 0))=LowRound4, 1, 0)))</f>
        <v>0</v>
      </c>
      <c r="E26" t="str">
        <f>A169</f>
        <v>Johnson Wagner </v>
      </c>
      <c r="F26">
        <f>C174</f>
        <v>44</v>
      </c>
    </row>
    <row r="27">
      <c r="A27" s="18" t="s">
        <v>39</v>
      </c>
      <c r="B27" s="19"/>
      <c r="C27" s="20">
        <f>SUM(C23:C26)+SUM(D23:D26)</f>
        <v>7</v>
      </c>
      <c r="D27" s="19"/>
      <c r="E27" t="str">
        <f>A176</f>
        <v>ParTee Animals</v>
      </c>
      <c r="F27">
        <f>C181</f>
        <v>28</v>
      </c>
    </row>
    <row r="28">
      <c r="B28" s="19"/>
      <c r="C28" s="19"/>
      <c r="D28" s="19"/>
      <c r="E28" t="str">
        <f>A183</f>
        <v>Hosel Rocket</v>
      </c>
      <c r="F28">
        <f>C188</f>
        <v>30</v>
      </c>
    </row>
    <row r="29">
      <c r="A29" s="11" t="str">
        <f>'Pickem Board'!F3</f>
        <v>Wish Louis was Playing</v>
      </c>
      <c r="B29" s="12" t="s">
        <v>35</v>
      </c>
      <c r="C29" s="12" t="s">
        <v>36</v>
      </c>
      <c r="D29" s="12" t="s">
        <v>37</v>
      </c>
      <c r="E29" t="str">
        <f>A190</f>
        <v>Putt Blugs</v>
      </c>
      <c r="F29">
        <f>C195</f>
        <v>38</v>
      </c>
    </row>
    <row r="30">
      <c r="A30" s="22" t="str">
        <f>'Pickem Board'!F4</f>
        <v>Collin Morikawa</v>
      </c>
      <c r="B30" s="15">
        <f t="array" ref="B30">If(Substitute(Index(PositionLeaderboard, Match(A30,PlayerLeaderboard, 0)), "T", "") = "-", "-", Value(Substitute(Index(PositionLeaderboard, Match(A30,PlayerLeaderboard, 0)), "T", "")))</f>
        <v>14</v>
      </c>
      <c r="C30" s="16">
        <f t="array" ref="C30">INDEX(Points, Match(If(AND(B30&gt;3,B30&lt;11),"Top 10", If(AND(B30&gt;10,NOT(B30=""), B30&lt;26),"Top 25", If(B30="-","Missed Cut", If(B30&gt;25,"Made Cut",B30)))),PointNames, 0))</f>
        <v>5</v>
      </c>
      <c r="D30" s="17">
        <f t="array" ref="D30">2*(SUM(If(Index(Round1, Match(A30,PlayerLeaderboard, 0))=LowRound1, 1, 0), If(Index(Round2, Match(A30,PlayerLeaderboard, 0))=LowRound2, 1, 0), If(Index(Round3, Match(A30,PlayerLeaderboard, 0))=LowRound3, 1, 0), If(Index(Round4, Match(A30,PlayerLeaderboard, 0))=LowRound4, 1, 0)))</f>
        <v>0</v>
      </c>
      <c r="E30" t="str">
        <f>A197</f>
        <v>Baseball Hacks Only </v>
      </c>
      <c r="F30">
        <f>C202</f>
        <v>28</v>
      </c>
    </row>
    <row r="31">
      <c r="A31" s="22" t="str">
        <f>'Pickem Board'!F5</f>
        <v>Shane Lowry</v>
      </c>
      <c r="B31" s="15">
        <f t="array" ref="B31">If(Substitute(Index(PositionLeaderboard, Match(A31,PlayerLeaderboard, 0)), "T", "") = "-", "-", Value(Substitute(Index(PositionLeaderboard, Match(A31,PlayerLeaderboard, 0)), "T", "")))</f>
        <v>42</v>
      </c>
      <c r="C31" s="16">
        <f t="array" ref="C31">INDEX(Points, Match(If(AND(B31&gt;3,B31&lt;11),"Top 10", If(AND(B31&gt;10,NOT(B31=""), B31&lt;26),"Top 25", If(B31="-","Missed Cut", If(B31&gt;25,"Made Cut",B31)))),PointNames, 0))</f>
        <v>3</v>
      </c>
      <c r="D31" s="17">
        <f t="array" ref="D31">2*(SUM(If(Index(Round1, Match(A31,PlayerLeaderboard, 0))=LowRound1, 1, 0), If(Index(Round2, Match(A31,PlayerLeaderboard, 0))=LowRound2, 1, 0), If(Index(Round3, Match(A31,PlayerLeaderboard, 0))=LowRound3, 1, 0), If(Index(Round4, Match(A31,PlayerLeaderboard, 0))=LowRound4, 1, 0)))</f>
        <v>0</v>
      </c>
      <c r="E31" t="str">
        <f>A204</f>
        <v>Rocky</v>
      </c>
      <c r="F31">
        <f>C209</f>
        <v>58</v>
      </c>
    </row>
    <row r="32">
      <c r="A32" s="22" t="str">
        <f>'Pickem Board'!F6</f>
        <v>Justin Rose</v>
      </c>
      <c r="B32" s="15">
        <f t="array" ref="B32">If(Substitute(Index(PositionLeaderboard, Match(A32,PlayerLeaderboard, 0)), "T", "") = "-", "-", Value(Substitute(Index(PositionLeaderboard, Match(A32,PlayerLeaderboard, 0)), "T", "")))</f>
        <v>2</v>
      </c>
      <c r="C32" s="16">
        <f t="array" ref="C32">INDEX(Points, Match(If(AND(B32&gt;3,B32&lt;11),"Top 10", If(AND(B32&gt;10,NOT(B32=""), B32&lt;26),"Top 25", If(B32="-","Missed Cut", If(B32&gt;25,"Made Cut",B32)))),PointNames, 0))</f>
        <v>15</v>
      </c>
      <c r="D32" s="17">
        <f t="array" ref="D32">2*(SUM(If(Index(Round1, Match(A32,PlayerLeaderboard, 0))=LowRound1, 1, 0), If(Index(Round2, Match(A32,PlayerLeaderboard, 0))=LowRound2, 1, 0), If(Index(Round3, Match(A32,PlayerLeaderboard, 0))=LowRound3, 1, 0), If(Index(Round4, Match(A32,PlayerLeaderboard, 0))=LowRound4, 1, 0)))</f>
        <v>4</v>
      </c>
    </row>
    <row r="33">
      <c r="A33" s="22" t="str">
        <f>'Pickem Board'!F7</f>
        <v>Michael Kim</v>
      </c>
      <c r="B33" s="15">
        <f t="array" ref="B33">If(Substitute(Index(PositionLeaderboard, Match(A33,PlayerLeaderboard, 0)), "T", "") = "-", "-", Value(Substitute(Index(PositionLeaderboard, Match(A33,PlayerLeaderboard, 0)), "T", "")))</f>
        <v>27</v>
      </c>
      <c r="C33" s="16">
        <f t="array" ref="C33">INDEX(Points, Match(If(AND(B33&gt;3,B33&lt;11),"Top 10", If(AND(B33&gt;10,NOT(B33=""), B33&lt;26),"Top 25", If(B33="-","Missed Cut", If(B33&gt;25,"Made Cut",B33)))),PointNames, 0))</f>
        <v>3</v>
      </c>
      <c r="D33" s="17">
        <f t="array" ref="D33">2*(SUM(If(Index(Round1, Match(A33,PlayerLeaderboard, 0))=LowRound1, 1, 0), If(Index(Round2, Match(A33,PlayerLeaderboard, 0))=LowRound2, 1, 0), If(Index(Round3, Match(A33,PlayerLeaderboard, 0))=LowRound3, 1, 0), If(Index(Round4, Match(A33,PlayerLeaderboard, 0))=LowRound4, 1, 0)))</f>
        <v>0</v>
      </c>
    </row>
    <row r="34">
      <c r="A34" s="18" t="s">
        <v>39</v>
      </c>
      <c r="B34" s="19"/>
      <c r="C34" s="20">
        <f>SUM(C30:C33)+SUM(D30:D33)</f>
        <v>30</v>
      </c>
      <c r="D34" s="19"/>
    </row>
    <row r="35">
      <c r="B35" s="19"/>
      <c r="C35" s="19"/>
      <c r="D35" s="19"/>
    </row>
    <row r="36">
      <c r="A36" s="11" t="str">
        <f>'Pickem Board'!G3</f>
        <v>Putts n' Stuff</v>
      </c>
      <c r="B36" s="12" t="s">
        <v>35</v>
      </c>
      <c r="C36" s="12" t="s">
        <v>36</v>
      </c>
      <c r="D36" s="12" t="s">
        <v>37</v>
      </c>
    </row>
    <row r="37">
      <c r="A37" s="22" t="str">
        <f>'Pickem Board'!G4</f>
        <v>Collin Morikawa</v>
      </c>
      <c r="B37" s="15">
        <f t="array" ref="B37">If(Substitute(Index(PositionLeaderboard, Match(A37,PlayerLeaderboard, 0)), "T", "") = "-", "-", Value(Substitute(Index(PositionLeaderboard, Match(A37,PlayerLeaderboard, 0)), "T", "")))</f>
        <v>14</v>
      </c>
      <c r="C37" s="16">
        <f t="array" ref="C37">INDEX(Points, Match(If(AND(B37&gt;3,B37&lt;11),"Top 10", If(AND(B37&gt;10,NOT(B37=""), B37&lt;26),"Top 25", If(B37="-","Missed Cut", If(B37&gt;25,"Made Cut",B37)))),PointNames, 0))</f>
        <v>5</v>
      </c>
      <c r="D37" s="17">
        <f t="array" ref="D37">2*(SUM(If(Index(Round1, Match(A37,PlayerLeaderboard, 0))=LowRound1, 1, 0), If(Index(Round2, Match(A37,PlayerLeaderboard, 0))=LowRound2, 1, 0), If(Index(Round3, Match(A37,PlayerLeaderboard, 0))=LowRound3, 1, 0), If(Index(Round4, Match(A37,PlayerLeaderboard, 0))=LowRound4, 1, 0)))</f>
        <v>0</v>
      </c>
    </row>
    <row r="38">
      <c r="A38" s="22" t="str">
        <f>'Pickem Board'!G5</f>
        <v>Patrick Cantlay</v>
      </c>
      <c r="B38" s="15">
        <f t="array" ref="B38">If(Substitute(Index(PositionLeaderboard, Match(A38,PlayerLeaderboard, 0)), "T", "") = "-", "-", Value(Substitute(Index(PositionLeaderboard, Match(A38,PlayerLeaderboard, 0)), "T", "")))</f>
        <v>36</v>
      </c>
      <c r="C38" s="16">
        <f t="array" ref="C38">INDEX(Points, Match(If(AND(B38&gt;3,B38&lt;11),"Top 10", If(AND(B38&gt;10,NOT(B38=""), B38&lt;26),"Top 25", If(B38="-","Missed Cut", If(B38&gt;25,"Made Cut",B38)))),PointNames, 0))</f>
        <v>3</v>
      </c>
      <c r="D38" s="17">
        <f t="array" ref="D38">2*(SUM(If(Index(Round1, Match(A38,PlayerLeaderboard, 0))=LowRound1, 1, 0), If(Index(Round2, Match(A38,PlayerLeaderboard, 0))=LowRound2, 1, 0), If(Index(Round3, Match(A38,PlayerLeaderboard, 0))=LowRound3, 1, 0), If(Index(Round4, Match(A38,PlayerLeaderboard, 0))=LowRound4, 1, 0)))</f>
        <v>0</v>
      </c>
    </row>
    <row r="39">
      <c r="A39" s="22" t="str">
        <f>'Pickem Board'!G6</f>
        <v>Dustin Johnson</v>
      </c>
      <c r="B39" s="15" t="str">
        <f t="array" ref="B39">If(Substitute(Index(PositionLeaderboard, Match(A39,PlayerLeaderboard, 0)), "T", "") = "-", "-", Value(Substitute(Index(PositionLeaderboard, Match(A39,PlayerLeaderboard, 0)), "T", "")))</f>
        <v>-</v>
      </c>
      <c r="C39" s="16">
        <f t="array" ref="C39">INDEX(Points, Match(If(AND(B39&gt;3,B39&lt;11),"Top 10", If(AND(B39&gt;10,NOT(B39=""), B39&lt;26),"Top 25", If(B39="-","Missed Cut", If(B39&gt;25,"Made Cut",B39)))),PointNames, 0))</f>
        <v>-2</v>
      </c>
      <c r="D39" s="17">
        <f t="array" ref="D39">2*(SUM(If(Index(Round1, Match(A39,PlayerLeaderboard, 0))=LowRound1, 1, 0), If(Index(Round2, Match(A39,PlayerLeaderboard, 0))=LowRound2, 1, 0), If(Index(Round3, Match(A39,PlayerLeaderboard, 0))=LowRound3, 1, 0), If(Index(Round4, Match(A39,PlayerLeaderboard, 0))=LowRound4, 1, 0)))</f>
        <v>0</v>
      </c>
    </row>
    <row r="40">
      <c r="A40" s="22" t="str">
        <f>'Pickem Board'!G7</f>
        <v>Cameron Young</v>
      </c>
      <c r="B40" s="15" t="str">
        <f t="array" ref="B40">If(Substitute(Index(PositionLeaderboard, Match(A40,PlayerLeaderboard, 0)), "T", "") = "-", "-", Value(Substitute(Index(PositionLeaderboard, Match(A40,PlayerLeaderboard, 0)), "T", "")))</f>
        <v>-</v>
      </c>
      <c r="C40" s="16">
        <f t="array" ref="C40">INDEX(Points, Match(If(AND(B40&gt;3,B40&lt;11),"Top 10", If(AND(B40&gt;10,NOT(B40=""), B40&lt;26),"Top 25", If(B40="-","Missed Cut", If(B40&gt;25,"Made Cut",B40)))),PointNames, 0))</f>
        <v>-2</v>
      </c>
      <c r="D40" s="17">
        <f t="array" ref="D40">2*(SUM(If(Index(Round1, Match(A40,PlayerLeaderboard, 0))=LowRound1, 1, 0), If(Index(Round2, Match(A40,PlayerLeaderboard, 0))=LowRound2, 1, 0), If(Index(Round3, Match(A40,PlayerLeaderboard, 0))=LowRound3, 1, 0), If(Index(Round4, Match(A40,PlayerLeaderboard, 0))=LowRound4, 1, 0)))</f>
        <v>0</v>
      </c>
    </row>
    <row r="41">
      <c r="A41" s="18" t="s">
        <v>39</v>
      </c>
      <c r="B41" s="19"/>
      <c r="C41" s="20">
        <f>SUM(C37:C40)+SUM(D37:D40)</f>
        <v>4</v>
      </c>
      <c r="D41" s="19"/>
    </row>
    <row r="42">
      <c r="B42" s="19"/>
      <c r="C42" s="19"/>
      <c r="D42" s="19"/>
    </row>
    <row r="43">
      <c r="A43" s="11" t="str">
        <f>'Pickem Board'!H3</f>
        <v>Scottie Style</v>
      </c>
      <c r="B43" s="12" t="s">
        <v>35</v>
      </c>
      <c r="C43" s="12" t="s">
        <v>36</v>
      </c>
      <c r="D43" s="12" t="s">
        <v>37</v>
      </c>
    </row>
    <row r="44">
      <c r="A44" s="22" t="str">
        <f>'Pickem Board'!H4</f>
        <v>Scottie Scheffler</v>
      </c>
      <c r="B44" s="15">
        <f t="array" ref="B44">If(Substitute(Index(PositionLeaderboard, Match(A44,PlayerLeaderboard, 0)), "T", "") = "-", "-", Value(Substitute(Index(PositionLeaderboard, Match(A44,PlayerLeaderboard, 0)), "T", "")))</f>
        <v>4</v>
      </c>
      <c r="C44" s="16">
        <f t="array" ref="C44">INDEX(Points, Match(If(AND(B44&gt;3,B44&lt;11),"Top 10", If(AND(B44&gt;10,NOT(B44=""), B44&lt;26),"Top 25", If(B44="-","Missed Cut", If(B44&gt;25,"Made Cut",B44)))),PointNames, 0))</f>
        <v>8</v>
      </c>
      <c r="D44" s="17">
        <f t="array" ref="D44">2*(SUM(If(Index(Round1, Match(A44,PlayerLeaderboard, 0))=LowRound1, 1, 0), If(Index(Round2, Match(A44,PlayerLeaderboard, 0))=LowRound2, 1, 0), If(Index(Round3, Match(A44,PlayerLeaderboard, 0))=LowRound3, 1, 0), If(Index(Round4, Match(A44,PlayerLeaderboard, 0))=LowRound4, 1, 0)))</f>
        <v>0</v>
      </c>
    </row>
    <row r="45">
      <c r="A45" s="22" t="str">
        <f>'Pickem Board'!H5</f>
        <v>Shane Lowry</v>
      </c>
      <c r="B45" s="15">
        <f t="array" ref="B45">If(Substitute(Index(PositionLeaderboard, Match(A45,PlayerLeaderboard, 0)), "T", "") = "-", "-", Value(Substitute(Index(PositionLeaderboard, Match(A45,PlayerLeaderboard, 0)), "T", "")))</f>
        <v>42</v>
      </c>
      <c r="C45" s="16">
        <f t="array" ref="C45">INDEX(Points, Match(If(AND(B45&gt;3,B45&lt;11),"Top 10", If(AND(B45&gt;10,NOT(B45=""), B45&lt;26),"Top 25", If(B45="-","Missed Cut", If(B45&gt;25,"Made Cut",B45)))),PointNames, 0))</f>
        <v>3</v>
      </c>
      <c r="D45" s="17">
        <f t="array" ref="D45">2*(SUM(If(Index(Round1, Match(A45,PlayerLeaderboard, 0))=LowRound1, 1, 0), If(Index(Round2, Match(A45,PlayerLeaderboard, 0))=LowRound2, 1, 0), If(Index(Round3, Match(A45,PlayerLeaderboard, 0))=LowRound3, 1, 0), If(Index(Round4, Match(A45,PlayerLeaderboard, 0))=LowRound4, 1, 0)))</f>
        <v>0</v>
      </c>
    </row>
    <row r="46">
      <c r="A46" s="22" t="str">
        <f>'Pickem Board'!H6</f>
        <v>Sergio Garcia</v>
      </c>
      <c r="B46" s="15" t="str">
        <f t="array" ref="B46">If(Substitute(Index(PositionLeaderboard, Match(A46,PlayerLeaderboard, 0)), "T", "") = "-", "-", Value(Substitute(Index(PositionLeaderboard, Match(A46,PlayerLeaderboard, 0)), "T", "")))</f>
        <v>-</v>
      </c>
      <c r="C46" s="16">
        <f t="array" ref="C46">INDEX(Points, Match(If(AND(B46&gt;3,B46&lt;11),"Top 10", If(AND(B46&gt;10,NOT(B46=""), B46&lt;26),"Top 25", If(B46="-","Missed Cut", If(B46&gt;25,"Made Cut",B46)))),PointNames, 0))</f>
        <v>-2</v>
      </c>
      <c r="D46" s="17">
        <f t="array" ref="D46">2*(SUM(If(Index(Round1, Match(A46,PlayerLeaderboard, 0))=LowRound1, 1, 0), If(Index(Round2, Match(A46,PlayerLeaderboard, 0))=LowRound2, 1, 0), If(Index(Round3, Match(A46,PlayerLeaderboard, 0))=LowRound3, 1, 0), If(Index(Round4, Match(A46,PlayerLeaderboard, 0))=LowRound4, 1, 0)))</f>
        <v>0</v>
      </c>
    </row>
    <row r="47">
      <c r="A47" s="22" t="str">
        <f>'Pickem Board'!H7</f>
        <v>Denny McCarthy</v>
      </c>
      <c r="B47" s="15">
        <f t="array" ref="B47">If(Substitute(Index(PositionLeaderboard, Match(A47,PlayerLeaderboard, 0)), "T", "") = "-", "-", Value(Substitute(Index(PositionLeaderboard, Match(A47,PlayerLeaderboard, 0)), "T", "")))</f>
        <v>29</v>
      </c>
      <c r="C47" s="16">
        <f t="array" ref="C47">INDEX(Points, Match(If(AND(B47&gt;3,B47&lt;11),"Top 10", If(AND(B47&gt;10,NOT(B47=""), B47&lt;26),"Top 25", If(B47="-","Missed Cut", If(B47&gt;25,"Made Cut",B47)))),PointNames, 0))</f>
        <v>3</v>
      </c>
      <c r="D47" s="17">
        <f t="array" ref="D47">2*(SUM(If(Index(Round1, Match(A47,PlayerLeaderboard, 0))=LowRound1, 1, 0), If(Index(Round2, Match(A47,PlayerLeaderboard, 0))=LowRound2, 1, 0), If(Index(Round3, Match(A47,PlayerLeaderboard, 0))=LowRound3, 1, 0), If(Index(Round4, Match(A47,PlayerLeaderboard, 0))=LowRound4, 1, 0)))</f>
        <v>0</v>
      </c>
    </row>
    <row r="48">
      <c r="A48" s="18" t="s">
        <v>39</v>
      </c>
      <c r="B48" s="19"/>
      <c r="C48" s="20">
        <f>SUM(C44:C47)+SUM(D44:D47)</f>
        <v>12</v>
      </c>
      <c r="D48" s="19"/>
    </row>
    <row r="49">
      <c r="B49" s="19"/>
      <c r="C49" s="19"/>
      <c r="D49" s="19"/>
    </row>
    <row r="50">
      <c r="A50" s="11" t="str">
        <f>'Pickem Board'!I3</f>
        <v>Back to back to back</v>
      </c>
      <c r="B50" s="12" t="s">
        <v>35</v>
      </c>
      <c r="C50" s="12" t="s">
        <v>36</v>
      </c>
      <c r="D50" s="12" t="s">
        <v>37</v>
      </c>
    </row>
    <row r="51">
      <c r="A51" s="22" t="str">
        <f>'Pickem Board'!I4</f>
        <v>Scottie Scheffler</v>
      </c>
      <c r="B51" s="15">
        <f t="array" ref="B51">If(Substitute(Index(PositionLeaderboard, Match(A51,PlayerLeaderboard, 0)), "T", "") = "-", "-", Value(Substitute(Index(PositionLeaderboard, Match(A51,PlayerLeaderboard, 0)), "T", "")))</f>
        <v>4</v>
      </c>
      <c r="C51" s="16">
        <f t="array" ref="C51">INDEX(Points, Match(If(AND(B51&gt;3,B51&lt;11),"Top 10", If(AND(B51&gt;10,NOT(B51=""), B51&lt;26),"Top 25", If(B51="-","Missed Cut", If(B51&gt;25,"Made Cut",B51)))),PointNames, 0))</f>
        <v>8</v>
      </c>
      <c r="D51" s="17">
        <f t="array" ref="D51">2*(SUM(If(Index(Round1, Match(A51,PlayerLeaderboard, 0))=LowRound1, 1, 0), If(Index(Round2, Match(A51,PlayerLeaderboard, 0))=LowRound2, 1, 0), If(Index(Round3, Match(A51,PlayerLeaderboard, 0))=LowRound3, 1, 0), If(Index(Round4, Match(A51,PlayerLeaderboard, 0))=LowRound4, 1, 0)))</f>
        <v>0</v>
      </c>
    </row>
    <row r="52">
      <c r="A52" s="22" t="str">
        <f>'Pickem Board'!I5</f>
        <v>Jordan Spieth</v>
      </c>
      <c r="B52" s="15">
        <f t="array" ref="B52">If(Substitute(Index(PositionLeaderboard, Match(A52,PlayerLeaderboard, 0)), "T", "") = "-", "-", Value(Substitute(Index(PositionLeaderboard, Match(A52,PlayerLeaderboard, 0)), "T", "")))</f>
        <v>14</v>
      </c>
      <c r="C52" s="16">
        <f t="array" ref="C52">INDEX(Points, Match(If(AND(B52&gt;3,B52&lt;11),"Top 10", If(AND(B52&gt;10,NOT(B52=""), B52&lt;26),"Top 25", If(B52="-","Missed Cut", If(B52&gt;25,"Made Cut",B52)))),PointNames, 0))</f>
        <v>5</v>
      </c>
      <c r="D52" s="17">
        <f t="array" ref="D52">2*(SUM(If(Index(Round1, Match(A52,PlayerLeaderboard, 0))=LowRound1, 1, 0), If(Index(Round2, Match(A52,PlayerLeaderboard, 0))=LowRound2, 1, 0), If(Index(Round3, Match(A52,PlayerLeaderboard, 0))=LowRound3, 1, 0), If(Index(Round4, Match(A52,PlayerLeaderboard, 0))=LowRound4, 1, 0)))</f>
        <v>0</v>
      </c>
    </row>
    <row r="53">
      <c r="A53" s="22" t="str">
        <f>'Pickem Board'!I6</f>
        <v>Maverick McNealy</v>
      </c>
      <c r="B53" s="15">
        <f t="array" ref="B53">If(Substitute(Index(PositionLeaderboard, Match(A53,PlayerLeaderboard, 0)), "T", "") = "-", "-", Value(Substitute(Index(PositionLeaderboard, Match(A53,PlayerLeaderboard, 0)), "T", "")))</f>
        <v>32</v>
      </c>
      <c r="C53" s="16">
        <f t="array" ref="C53">INDEX(Points, Match(If(AND(B53&gt;3,B53&lt;11),"Top 10", If(AND(B53&gt;10,NOT(B53=""), B53&lt;26),"Top 25", If(B53="-","Missed Cut", If(B53&gt;25,"Made Cut",B53)))),PointNames, 0))</f>
        <v>3</v>
      </c>
      <c r="D53" s="17">
        <f t="array" ref="D53">2*(SUM(If(Index(Round1, Match(A53,PlayerLeaderboard, 0))=LowRound1, 1, 0), If(Index(Round2, Match(A53,PlayerLeaderboard, 0))=LowRound2, 1, 0), If(Index(Round3, Match(A53,PlayerLeaderboard, 0))=LowRound3, 1, 0), If(Index(Round4, Match(A53,PlayerLeaderboard, 0))=LowRound4, 1, 0)))</f>
        <v>0</v>
      </c>
    </row>
    <row r="54">
      <c r="A54" s="22" t="str">
        <f>'Pickem Board'!I7</f>
        <v>Cameron Young</v>
      </c>
      <c r="B54" s="15" t="str">
        <f t="array" ref="B54">If(Substitute(Index(PositionLeaderboard, Match(A54,PlayerLeaderboard, 0)), "T", "") = "-", "-", Value(Substitute(Index(PositionLeaderboard, Match(A54,PlayerLeaderboard, 0)), "T", "")))</f>
        <v>-</v>
      </c>
      <c r="C54" s="16">
        <f t="array" ref="C54">INDEX(Points, Match(If(AND(B54&gt;3,B54&lt;11),"Top 10", If(AND(B54&gt;10,NOT(B54=""), B54&lt;26),"Top 25", If(B54="-","Missed Cut", If(B54&gt;25,"Made Cut",B54)))),PointNames, 0))</f>
        <v>-2</v>
      </c>
      <c r="D54" s="17">
        <f t="array" ref="D54">2*(SUM(If(Index(Round1, Match(A54,PlayerLeaderboard, 0))=LowRound1, 1, 0), If(Index(Round2, Match(A54,PlayerLeaderboard, 0))=LowRound2, 1, 0), If(Index(Round3, Match(A54,PlayerLeaderboard, 0))=LowRound3, 1, 0), If(Index(Round4, Match(A54,PlayerLeaderboard, 0))=LowRound4, 1, 0)))</f>
        <v>0</v>
      </c>
    </row>
    <row r="55">
      <c r="A55" s="18" t="s">
        <v>39</v>
      </c>
      <c r="B55" s="19"/>
      <c r="C55" s="20">
        <f>SUM(C51:C54)+SUM(D51:D54)</f>
        <v>14</v>
      </c>
      <c r="D55" s="19"/>
    </row>
    <row r="56">
      <c r="B56" s="19"/>
      <c r="C56" s="19"/>
      <c r="D56" s="19"/>
    </row>
    <row r="57">
      <c r="A57" s="11" t="str">
        <f>'Pickem Board'!J3</f>
        <v>And33znutz</v>
      </c>
      <c r="B57" s="12" t="s">
        <v>35</v>
      </c>
      <c r="C57" s="12" t="s">
        <v>36</v>
      </c>
      <c r="D57" s="12" t="s">
        <v>37</v>
      </c>
    </row>
    <row r="58">
      <c r="A58" s="22" t="str">
        <f>'Pickem Board'!J4</f>
        <v>Rory McIlroy</v>
      </c>
      <c r="B58" s="15">
        <f t="array" ref="B58">If(Substitute(Index(PositionLeaderboard, Match(A58,PlayerLeaderboard, 0)), "T", "") = "-", "-", Value(Substitute(Index(PositionLeaderboard, Match(A58,PlayerLeaderboard, 0)), "T", "")))</f>
        <v>1</v>
      </c>
      <c r="C58" s="16">
        <f t="array" ref="C58">INDEX(Points, Match(If(AND(B58&gt;3,B58&lt;11),"Top 10", If(AND(B58&gt;10,NOT(B58=""), B58&lt;26),"Top 25", If(B58="-","Missed Cut", If(B58&gt;25,"Made Cut",B58)))),PointNames, 0))</f>
        <v>25</v>
      </c>
      <c r="D58" s="17">
        <f t="array" ref="D58">2*(SUM(If(Index(Round1, Match(A58,PlayerLeaderboard, 0))=LowRound1, 1, 0), If(Index(Round2, Match(A58,PlayerLeaderboard, 0))=LowRound2, 1, 0), If(Index(Round3, Match(A58,PlayerLeaderboard, 0))=LowRound3, 1, 0), If(Index(Round4, Match(A58,PlayerLeaderboard, 0))=LowRound4, 1, 0)))</f>
        <v>4</v>
      </c>
    </row>
    <row r="59">
      <c r="A59" s="22" t="str">
        <f>'Pickem Board'!J5</f>
        <v>Russell Henley</v>
      </c>
      <c r="B59" s="15" t="str">
        <f t="array" ref="B59">If(Substitute(Index(PositionLeaderboard, Match(A59,PlayerLeaderboard, 0)), "T", "") = "-", "-", Value(Substitute(Index(PositionLeaderboard, Match(A59,PlayerLeaderboard, 0)), "T", "")))</f>
        <v>-</v>
      </c>
      <c r="C59" s="16">
        <f t="array" ref="C59">INDEX(Points, Match(If(AND(B59&gt;3,B59&lt;11),"Top 10", If(AND(B59&gt;10,NOT(B59=""), B59&lt;26),"Top 25", If(B59="-","Missed Cut", If(B59&gt;25,"Made Cut",B59)))),PointNames, 0))</f>
        <v>-2</v>
      </c>
      <c r="D59" s="17">
        <f t="array" ref="D59">2*(SUM(If(Index(Round1, Match(A59,PlayerLeaderboard, 0))=LowRound1, 1, 0), If(Index(Round2, Match(A59,PlayerLeaderboard, 0))=LowRound2, 1, 0), If(Index(Round3, Match(A59,PlayerLeaderboard, 0))=LowRound3, 1, 0), If(Index(Round4, Match(A59,PlayerLeaderboard, 0))=LowRound4, 1, 0)))</f>
        <v>0</v>
      </c>
    </row>
    <row r="60">
      <c r="A60" s="22" t="str">
        <f>'Pickem Board'!J6</f>
        <v>Tony Finau</v>
      </c>
      <c r="B60" s="15" t="str">
        <f t="array" ref="B60">If(Substitute(Index(PositionLeaderboard, Match(A60,PlayerLeaderboard, 0)), "T", "") = "-", "-", Value(Substitute(Index(PositionLeaderboard, Match(A60,PlayerLeaderboard, 0)), "T", "")))</f>
        <v>-</v>
      </c>
      <c r="C60" s="16">
        <f t="array" ref="C60">INDEX(Points, Match(If(AND(B60&gt;3,B60&lt;11),"Top 10", If(AND(B60&gt;10,NOT(B60=""), B60&lt;26),"Top 25", If(B60="-","Missed Cut", If(B60&gt;25,"Made Cut",B60)))),PointNames, 0))</f>
        <v>-2</v>
      </c>
      <c r="D60" s="17">
        <f t="array" ref="D60">2*(SUM(If(Index(Round1, Match(A60,PlayerLeaderboard, 0))=LowRound1, 1, 0), If(Index(Round2, Match(A60,PlayerLeaderboard, 0))=LowRound2, 1, 0), If(Index(Round3, Match(A60,PlayerLeaderboard, 0))=LowRound3, 1, 0), If(Index(Round4, Match(A60,PlayerLeaderboard, 0))=LowRound4, 1, 0)))</f>
        <v>0</v>
      </c>
    </row>
    <row r="61">
      <c r="A61" s="22" t="str">
        <f>'Pickem Board'!J7</f>
        <v>J.T. Poston</v>
      </c>
      <c r="B61" s="15">
        <f t="array" ref="B61">If(Substitute(Index(PositionLeaderboard, Match(A61,PlayerLeaderboard, 0)), "T", "") = "-", "-", Value(Substitute(Index(PositionLeaderboard, Match(A61,PlayerLeaderboard, 0)), "T", "")))</f>
        <v>42</v>
      </c>
      <c r="C61" s="16">
        <f t="array" ref="C61">INDEX(Points, Match(If(AND(B61&gt;3,B61&lt;11),"Top 10", If(AND(B61&gt;10,NOT(B61=""), B61&lt;26),"Top 25", If(B61="-","Missed Cut", If(B61&gt;25,"Made Cut",B61)))),PointNames, 0))</f>
        <v>3</v>
      </c>
      <c r="D61" s="17">
        <f t="array" ref="D61">2*(SUM(If(Index(Round1, Match(A61,PlayerLeaderboard, 0))=LowRound1, 1, 0), If(Index(Round2, Match(A61,PlayerLeaderboard, 0))=LowRound2, 1, 0), If(Index(Round3, Match(A61,PlayerLeaderboard, 0))=LowRound3, 1, 0), If(Index(Round4, Match(A61,PlayerLeaderboard, 0))=LowRound4, 1, 0)))</f>
        <v>0</v>
      </c>
    </row>
    <row r="62">
      <c r="A62" s="18" t="s">
        <v>39</v>
      </c>
      <c r="B62" s="19"/>
      <c r="C62" s="20">
        <f>SUM(C58:C61)+SUM(D58:D61)</f>
        <v>28</v>
      </c>
      <c r="D62" s="19"/>
    </row>
    <row r="63">
      <c r="B63" s="19"/>
      <c r="C63" s="19"/>
      <c r="D63" s="19"/>
    </row>
    <row r="64">
      <c r="A64" s="11" t="str">
        <f>'Pickem Board'!K3</f>
        <v>Magnolia Lane</v>
      </c>
      <c r="B64" s="12" t="s">
        <v>35</v>
      </c>
      <c r="C64" s="12" t="s">
        <v>36</v>
      </c>
      <c r="D64" s="12" t="s">
        <v>37</v>
      </c>
    </row>
    <row r="65">
      <c r="A65" s="22" t="str">
        <f>'Pickem Board'!K4</f>
        <v>Scottie Scheffler</v>
      </c>
      <c r="B65" s="15">
        <f t="array" ref="B65">If(Substitute(Index(PositionLeaderboard, Match(A65,PlayerLeaderboard, 0)), "T", "") = "-", "-", Value(Substitute(Index(PositionLeaderboard, Match(A65,PlayerLeaderboard, 0)), "T", "")))</f>
        <v>4</v>
      </c>
      <c r="C65" s="16">
        <f t="array" ref="C65">INDEX(Points, Match(If(AND(B65&gt;3,B65&lt;11),"Top 10", If(AND(B65&gt;10,NOT(B65=""), B65&lt;26),"Top 25", If(B65="-","Missed Cut", If(B65&gt;25,"Made Cut",B65)))),PointNames, 0))</f>
        <v>8</v>
      </c>
      <c r="D65" s="17">
        <f t="array" ref="D65">2*(SUM(If(Index(Round1, Match(A65,PlayerLeaderboard, 0))=LowRound1, 1, 0), If(Index(Round2, Match(A65,PlayerLeaderboard, 0))=LowRound2, 1, 0), If(Index(Round3, Match(A65,PlayerLeaderboard, 0))=LowRound3, 1, 0), If(Index(Round4, Match(A65,PlayerLeaderboard, 0))=LowRound4, 1, 0)))</f>
        <v>0</v>
      </c>
    </row>
    <row r="66">
      <c r="A66" s="22" t="str">
        <f>'Pickem Board'!K5</f>
        <v>Brooks Koepka</v>
      </c>
      <c r="B66" s="15" t="str">
        <f t="array" ref="B66">If(Substitute(Index(PositionLeaderboard, Match(A66,PlayerLeaderboard, 0)), "T", "") = "-", "-", Value(Substitute(Index(PositionLeaderboard, Match(A66,PlayerLeaderboard, 0)), "T", "")))</f>
        <v>-</v>
      </c>
      <c r="C66" s="16">
        <f t="array" ref="C66">INDEX(Points, Match(If(AND(B66&gt;3,B66&lt;11),"Top 10", If(AND(B66&gt;10,NOT(B66=""), B66&lt;26),"Top 25", If(B66="-","Missed Cut", If(B66&gt;25,"Made Cut",B66)))),PointNames, 0))</f>
        <v>-2</v>
      </c>
      <c r="D66" s="17">
        <f t="array" ref="D66">2*(SUM(If(Index(Round1, Match(A66,PlayerLeaderboard, 0))=LowRound1, 1, 0), If(Index(Round2, Match(A66,PlayerLeaderboard, 0))=LowRound2, 1, 0), If(Index(Round3, Match(A66,PlayerLeaderboard, 0))=LowRound3, 1, 0), If(Index(Round4, Match(A66,PlayerLeaderboard, 0))=LowRound4, 1, 0)))</f>
        <v>0</v>
      </c>
    </row>
    <row r="67">
      <c r="A67" s="22" t="str">
        <f>'Pickem Board'!K6</f>
        <v>Corey Conners</v>
      </c>
      <c r="B67" s="15">
        <f t="array" ref="B67">If(Substitute(Index(PositionLeaderboard, Match(A67,PlayerLeaderboard, 0)), "T", "") = "-", "-", Value(Substitute(Index(PositionLeaderboard, Match(A67,PlayerLeaderboard, 0)), "T", "")))</f>
        <v>8</v>
      </c>
      <c r="C67" s="16">
        <f t="array" ref="C67">INDEX(Points, Match(If(AND(B67&gt;3,B67&lt;11),"Top 10", If(AND(B67&gt;10,NOT(B67=""), B67&lt;26),"Top 25", If(B67="-","Missed Cut", If(B67&gt;25,"Made Cut",B67)))),PointNames, 0))</f>
        <v>8</v>
      </c>
      <c r="D67" s="17">
        <f t="array" ref="D67">2*(SUM(If(Index(Round1, Match(A67,PlayerLeaderboard, 0))=LowRound1, 1, 0), If(Index(Round2, Match(A67,PlayerLeaderboard, 0))=LowRound2, 1, 0), If(Index(Round3, Match(A67,PlayerLeaderboard, 0))=LowRound3, 1, 0), If(Index(Round4, Match(A67,PlayerLeaderboard, 0))=LowRound4, 1, 0)))</f>
        <v>0</v>
      </c>
    </row>
    <row r="68">
      <c r="A68" s="22" t="str">
        <f>'Pickem Board'!K7</f>
        <v>Denny McCarthy</v>
      </c>
      <c r="B68" s="15">
        <f t="array" ref="B68">If(Substitute(Index(PositionLeaderboard, Match(A68,PlayerLeaderboard, 0)), "T", "") = "-", "-", Value(Substitute(Index(PositionLeaderboard, Match(A68,PlayerLeaderboard, 0)), "T", "")))</f>
        <v>29</v>
      </c>
      <c r="C68" s="16">
        <f t="array" ref="C68">INDEX(Points, Match(If(AND(B68&gt;3,B68&lt;11),"Top 10", If(AND(B68&gt;10,NOT(B68=""), B68&lt;26),"Top 25", If(B68="-","Missed Cut", If(B68&gt;25,"Made Cut",B68)))),PointNames, 0))</f>
        <v>3</v>
      </c>
      <c r="D68" s="17">
        <f t="array" ref="D68">2*(SUM(If(Index(Round1, Match(A68,PlayerLeaderboard, 0))=LowRound1, 1, 0), If(Index(Round2, Match(A68,PlayerLeaderboard, 0))=LowRound2, 1, 0), If(Index(Round3, Match(A68,PlayerLeaderboard, 0))=LowRound3, 1, 0), If(Index(Round4, Match(A68,PlayerLeaderboard, 0))=LowRound4, 1, 0)))</f>
        <v>0</v>
      </c>
    </row>
    <row r="69">
      <c r="A69" s="18" t="s">
        <v>39</v>
      </c>
      <c r="B69" s="19"/>
      <c r="C69" s="20">
        <f>SUM(C65:C68)+SUM(D65:D68)</f>
        <v>17</v>
      </c>
      <c r="D69" s="19"/>
    </row>
    <row r="70">
      <c r="B70" s="19"/>
      <c r="C70" s="19"/>
      <c r="D70" s="19"/>
    </row>
    <row r="71">
      <c r="A71" s="11" t="str">
        <f>'Pickem Board'!L3</f>
        <v>Shooter's Turn</v>
      </c>
      <c r="B71" s="12" t="s">
        <v>35</v>
      </c>
      <c r="C71" s="12" t="s">
        <v>36</v>
      </c>
      <c r="D71" s="12" t="s">
        <v>37</v>
      </c>
    </row>
    <row r="72">
      <c r="A72" s="22" t="str">
        <f>'Pickem Board'!L4</f>
        <v>Rory McIlroy</v>
      </c>
      <c r="B72" s="15">
        <f t="array" ref="B72">If(Substitute(Index(PositionLeaderboard, Match(A72,PlayerLeaderboard, 0)), "T", "") = "-", "-", Value(Substitute(Index(PositionLeaderboard, Match(A72,PlayerLeaderboard, 0)), "T", "")))</f>
        <v>1</v>
      </c>
      <c r="C72" s="16">
        <f t="array" ref="C72">INDEX(Points, Match(If(AND(B72&gt;3,B72&lt;11),"Top 10", If(AND(B72&gt;10,NOT(B72=""), B72&lt;26),"Top 25", If(B72="-","Missed Cut", If(B72&gt;25,"Made Cut",B72)))),PointNames, 0))</f>
        <v>25</v>
      </c>
      <c r="D72" s="17">
        <f t="array" ref="D72">2*(SUM(If(Index(Round1, Match(A72,PlayerLeaderboard, 0))=LowRound1, 1, 0), If(Index(Round2, Match(A72,PlayerLeaderboard, 0))=LowRound2, 1, 0), If(Index(Round3, Match(A72,PlayerLeaderboard, 0))=LowRound3, 1, 0), If(Index(Round4, Match(A72,PlayerLeaderboard, 0))=LowRound4, 1, 0)))</f>
        <v>4</v>
      </c>
    </row>
    <row r="73">
      <c r="A73" s="22" t="str">
        <f>'Pickem Board'!L5</f>
        <v>Shane Lowry</v>
      </c>
      <c r="B73" s="15">
        <f t="array" ref="B73">If(Substitute(Index(PositionLeaderboard, Match(A73,PlayerLeaderboard, 0)), "T", "") = "-", "-", Value(Substitute(Index(PositionLeaderboard, Match(A73,PlayerLeaderboard, 0)), "T", "")))</f>
        <v>42</v>
      </c>
      <c r="C73" s="16">
        <f t="array" ref="C73">INDEX(Points, Match(If(AND(B73&gt;3,B73&lt;11),"Top 10", If(AND(B73&gt;10,NOT(B73=""), B73&lt;26),"Top 25", If(B73="-","Missed Cut", If(B73&gt;25,"Made Cut",B73)))),PointNames, 0))</f>
        <v>3</v>
      </c>
      <c r="D73" s="17">
        <f t="array" ref="D73">2*(SUM(If(Index(Round1, Match(A73,PlayerLeaderboard, 0))=LowRound1, 1, 0), If(Index(Round2, Match(A73,PlayerLeaderboard, 0))=LowRound2, 1, 0), If(Index(Round3, Match(A73,PlayerLeaderboard, 0))=LowRound3, 1, 0), If(Index(Round4, Match(A73,PlayerLeaderboard, 0))=LowRound4, 1, 0)))</f>
        <v>0</v>
      </c>
    </row>
    <row r="74">
      <c r="A74" s="22" t="str">
        <f>'Pickem Board'!L6</f>
        <v>Maverick McNealy</v>
      </c>
      <c r="B74" s="15">
        <f t="array" ref="B74">If(Substitute(Index(PositionLeaderboard, Match(A74,PlayerLeaderboard, 0)), "T", "") = "-", "-", Value(Substitute(Index(PositionLeaderboard, Match(A74,PlayerLeaderboard, 0)), "T", "")))</f>
        <v>32</v>
      </c>
      <c r="C74" s="16">
        <f t="array" ref="C74">INDEX(Points, Match(If(AND(B74&gt;3,B74&lt;11),"Top 10", If(AND(B74&gt;10,NOT(B74=""), B74&lt;26),"Top 25", If(B74="-","Missed Cut", If(B74&gt;25,"Made Cut",B74)))),PointNames, 0))</f>
        <v>3</v>
      </c>
      <c r="D74" s="17">
        <f t="array" ref="D74">2*(SUM(If(Index(Round1, Match(A74,PlayerLeaderboard, 0))=LowRound1, 1, 0), If(Index(Round2, Match(A74,PlayerLeaderboard, 0))=LowRound2, 1, 0), If(Index(Round3, Match(A74,PlayerLeaderboard, 0))=LowRound3, 1, 0), If(Index(Round4, Match(A74,PlayerLeaderboard, 0))=LowRound4, 1, 0)))</f>
        <v>0</v>
      </c>
    </row>
    <row r="75">
      <c r="A75" s="22" t="str">
        <f>'Pickem Board'!L7</f>
        <v>Nicolai Højgaard</v>
      </c>
      <c r="B75" s="15" t="str">
        <f t="array" ref="B75">If(Substitute(Index(PositionLeaderboard, Match(A75,PlayerLeaderboard, 0)), "T", "") = "-", "-", Value(Substitute(Index(PositionLeaderboard, Match(A75,PlayerLeaderboard, 0)), "T", "")))</f>
        <v>-</v>
      </c>
      <c r="C75" s="16">
        <f t="array" ref="C75">INDEX(Points, Match(If(AND(B75&gt;3,B75&lt;11),"Top 10", If(AND(B75&gt;10,NOT(B75=""), B75&lt;26),"Top 25", If(B75="-","Missed Cut", If(B75&gt;25,"Made Cut",B75)))),PointNames, 0))</f>
        <v>-2</v>
      </c>
      <c r="D75" s="17">
        <f t="array" ref="D75">2*(SUM(If(Index(Round1, Match(A75,PlayerLeaderboard, 0))=LowRound1, 1, 0), If(Index(Round2, Match(A75,PlayerLeaderboard, 0))=LowRound2, 1, 0), If(Index(Round3, Match(A75,PlayerLeaderboard, 0))=LowRound3, 1, 0), If(Index(Round4, Match(A75,PlayerLeaderboard, 0))=LowRound4, 1, 0)))</f>
        <v>0</v>
      </c>
    </row>
    <row r="76">
      <c r="A76" s="18" t="s">
        <v>39</v>
      </c>
      <c r="B76" s="19"/>
      <c r="C76" s="20">
        <f>SUM(C72:C75)+SUM(D72:D75)</f>
        <v>33</v>
      </c>
      <c r="D76" s="19"/>
    </row>
    <row r="77">
      <c r="B77" s="19"/>
      <c r="C77" s="19"/>
      <c r="D77" s="19"/>
    </row>
    <row r="78">
      <c r="A78" s="11" t="str">
        <f>'Pickem Board'!M3</f>
        <v>It's all in the hips</v>
      </c>
      <c r="B78" s="12" t="s">
        <v>35</v>
      </c>
      <c r="C78" s="12" t="s">
        <v>36</v>
      </c>
      <c r="D78" s="12" t="s">
        <v>37</v>
      </c>
    </row>
    <row r="79">
      <c r="A79" s="22" t="str">
        <f>'Pickem Board'!M4</f>
        <v>Ludvig Åberg</v>
      </c>
      <c r="B79" s="15">
        <f t="array" ref="B79">If(Substitute(Index(PositionLeaderboard, Match(A79,PlayerLeaderboard, 0)), "T", "") = "-", "-", Value(Substitute(Index(PositionLeaderboard, Match(A79,PlayerLeaderboard, 0)), "T", "")))</f>
        <v>7</v>
      </c>
      <c r="C79" s="16">
        <f t="array" ref="C79">INDEX(Points, Match(If(AND(B79&gt;3,B79&lt;11),"Top 10", If(AND(B79&gt;10,NOT(B79=""), B79&lt;26),"Top 25", If(B79="-","Missed Cut", If(B79&gt;25,"Made Cut",B79)))),PointNames, 0))</f>
        <v>8</v>
      </c>
      <c r="D79" s="17">
        <f t="array" ref="D79">2*(SUM(If(Index(Round1, Match(A79,PlayerLeaderboard, 0))=LowRound1, 1, 0), If(Index(Round2, Match(A79,PlayerLeaderboard, 0))=LowRound2, 1, 0), If(Index(Round3, Match(A79,PlayerLeaderboard, 0))=LowRound3, 1, 0), If(Index(Round4, Match(A79,PlayerLeaderboard, 0))=LowRound4, 1, 0)))</f>
        <v>0</v>
      </c>
      <c r="I79" s="1"/>
    </row>
    <row r="80">
      <c r="A80" s="22" t="str">
        <f>'Pickem Board'!M5</f>
        <v>Patrick Cantlay</v>
      </c>
      <c r="B80" s="15">
        <f t="array" ref="B80">If(Substitute(Index(PositionLeaderboard, Match(A80,PlayerLeaderboard, 0)), "T", "") = "-", "-", Value(Substitute(Index(PositionLeaderboard, Match(A80,PlayerLeaderboard, 0)), "T", "")))</f>
        <v>36</v>
      </c>
      <c r="C80" s="16">
        <f t="array" ref="C80">INDEX(Points, Match(If(AND(B80&gt;3,B80&lt;11),"Top 10", If(AND(B80&gt;10,NOT(B80=""), B80&lt;26),"Top 25", If(B80="-","Missed Cut", If(B80&gt;25,"Made Cut",B80)))),PointNames, 0))</f>
        <v>3</v>
      </c>
      <c r="D80" s="17">
        <f t="array" ref="D80">2*(SUM(If(Index(Round1, Match(A80,PlayerLeaderboard, 0))=LowRound1, 1, 0), If(Index(Round2, Match(A80,PlayerLeaderboard, 0))=LowRound2, 1, 0), If(Index(Round3, Match(A80,PlayerLeaderboard, 0))=LowRound3, 1, 0), If(Index(Round4, Match(A80,PlayerLeaderboard, 0))=LowRound4, 1, 0)))</f>
        <v>0</v>
      </c>
    </row>
    <row r="81">
      <c r="A81" s="22" t="str">
        <f>'Pickem Board'!M6</f>
        <v>Patrick Reed</v>
      </c>
      <c r="B81" s="15">
        <f t="array" ref="B81">If(Substitute(Index(PositionLeaderboard, Match(A81,PlayerLeaderboard, 0)), "T", "") = "-", "-", Value(Substitute(Index(PositionLeaderboard, Match(A81,PlayerLeaderboard, 0)), "T", "")))</f>
        <v>3</v>
      </c>
      <c r="C81" s="16">
        <f t="array" ref="C81">INDEX(Points, Match(If(AND(B81&gt;3,B81&lt;11),"Top 10", If(AND(B81&gt;10,NOT(B81=""), B81&lt;26),"Top 25", If(B81="-","Missed Cut", If(B81&gt;25,"Made Cut",B81)))),PointNames, 0))</f>
        <v>12</v>
      </c>
      <c r="D81" s="17">
        <f t="array" ref="D81">2*(SUM(If(Index(Round1, Match(A81,PlayerLeaderboard, 0))=LowRound1, 1, 0), If(Index(Round2, Match(A81,PlayerLeaderboard, 0))=LowRound2, 1, 0), If(Index(Round3, Match(A81,PlayerLeaderboard, 0))=LowRound3, 1, 0), If(Index(Round4, Match(A81,PlayerLeaderboard, 0))=LowRound4, 1, 0)))</f>
        <v>0</v>
      </c>
    </row>
    <row r="82">
      <c r="A82" s="22" t="str">
        <f>'Pickem Board'!M7</f>
        <v>Cameron Young</v>
      </c>
      <c r="B82" s="15" t="str">
        <f t="array" ref="B82">If(Substitute(Index(PositionLeaderboard, Match(A82,PlayerLeaderboard, 0)), "T", "") = "-", "-", Value(Substitute(Index(PositionLeaderboard, Match(A82,PlayerLeaderboard, 0)), "T", "")))</f>
        <v>-</v>
      </c>
      <c r="C82" s="16">
        <f t="array" ref="C82">INDEX(Points, Match(If(AND(B82&gt;3,B82&lt;11),"Top 10", If(AND(B82&gt;10,NOT(B82=""), B82&lt;26),"Top 25", If(B82="-","Missed Cut", If(B82&gt;25,"Made Cut",B82)))),PointNames, 0))</f>
        <v>-2</v>
      </c>
      <c r="D82" s="17">
        <f t="array" ref="D82">2*(SUM(If(Index(Round1, Match(A82,PlayerLeaderboard, 0))=LowRound1, 1, 0), If(Index(Round2, Match(A82,PlayerLeaderboard, 0))=LowRound2, 1, 0), If(Index(Round3, Match(A82,PlayerLeaderboard, 0))=LowRound3, 1, 0), If(Index(Round4, Match(A82,PlayerLeaderboard, 0))=LowRound4, 1, 0)))</f>
        <v>0</v>
      </c>
    </row>
    <row r="83">
      <c r="A83" s="18" t="s">
        <v>39</v>
      </c>
      <c r="B83" s="19"/>
      <c r="C83" s="20">
        <f>SUM(C79:C82)+SUM(D79:D82)</f>
        <v>21</v>
      </c>
      <c r="D83" s="19"/>
    </row>
    <row r="84">
      <c r="B84" s="19"/>
      <c r="C84" s="19"/>
      <c r="D84" s="19"/>
    </row>
    <row r="85">
      <c r="A85" s="11" t="str">
        <f>'Pickem Board'!N3</f>
        <v>Member's Bounce</v>
      </c>
      <c r="B85" s="12" t="s">
        <v>35</v>
      </c>
      <c r="C85" s="12" t="s">
        <v>36</v>
      </c>
      <c r="D85" s="12" t="s">
        <v>37</v>
      </c>
    </row>
    <row r="86">
      <c r="A86" s="22" t="str">
        <f>'Pickem Board'!N4</f>
        <v>Rory McIlroy</v>
      </c>
      <c r="B86" s="15">
        <f t="array" ref="B86">If(Substitute(Index(PositionLeaderboard, Match(A86,PlayerLeaderboard, 0)), "T", "") = "-", "-", Value(Substitute(Index(PositionLeaderboard, Match(A86,PlayerLeaderboard, 0)), "T", "")))</f>
        <v>1</v>
      </c>
      <c r="C86" s="16">
        <f t="array" ref="C86">INDEX(Points, Match(If(AND(B86&gt;3,B86&lt;11),"Top 10", If(AND(B86&gt;10,NOT(B86=""), B86&lt;26),"Top 25", If(B86="-","Missed Cut", If(B86&gt;25,"Made Cut",B86)))),PointNames, 0))</f>
        <v>25</v>
      </c>
      <c r="D86" s="17">
        <f t="array" ref="D86">2*(SUM(If(Index(Round1, Match(A86,PlayerLeaderboard, 0))=LowRound1, 1, 0), If(Index(Round2, Match(A86,PlayerLeaderboard, 0))=LowRound2, 1, 0), If(Index(Round3, Match(A86,PlayerLeaderboard, 0))=LowRound3, 1, 0), If(Index(Round4, Match(A86,PlayerLeaderboard, 0))=LowRound4, 1, 0)))</f>
        <v>4</v>
      </c>
    </row>
    <row r="87">
      <c r="A87" s="22" t="str">
        <f>'Pickem Board'!N5</f>
        <v>Tommy Fleetwood</v>
      </c>
      <c r="B87" s="15">
        <f t="array" ref="B87">If(Substitute(Index(PositionLeaderboard, Match(A87,PlayerLeaderboard, 0)), "T", "") = "-", "-", Value(Substitute(Index(PositionLeaderboard, Match(A87,PlayerLeaderboard, 0)), "T", "")))</f>
        <v>21</v>
      </c>
      <c r="C87" s="16">
        <f t="array" ref="C87">INDEX(Points, Match(If(AND(B87&gt;3,B87&lt;11),"Top 10", If(AND(B87&gt;10,NOT(B87=""), B87&lt;26),"Top 25", If(B87="-","Missed Cut", If(B87&gt;25,"Made Cut",B87)))),PointNames, 0))</f>
        <v>5</v>
      </c>
      <c r="D87" s="17">
        <f t="array" ref="D87">2*(SUM(If(Index(Round1, Match(A87,PlayerLeaderboard, 0))=LowRound1, 1, 0), If(Index(Round2, Match(A87,PlayerLeaderboard, 0))=LowRound2, 1, 0), If(Index(Round3, Match(A87,PlayerLeaderboard, 0))=LowRound3, 1, 0), If(Index(Round4, Match(A87,PlayerLeaderboard, 0))=LowRound4, 1, 0)))</f>
        <v>0</v>
      </c>
    </row>
    <row r="88">
      <c r="A88" s="22" t="str">
        <f>'Pickem Board'!N6</f>
        <v>Corey Conners</v>
      </c>
      <c r="B88" s="15">
        <f t="array" ref="B88">If(Substitute(Index(PositionLeaderboard, Match(A88,PlayerLeaderboard, 0)), "T", "") = "-", "-", Value(Substitute(Index(PositionLeaderboard, Match(A88,PlayerLeaderboard, 0)), "T", "")))</f>
        <v>8</v>
      </c>
      <c r="C88" s="16">
        <f t="array" ref="C88">INDEX(Points, Match(If(AND(B88&gt;3,B88&lt;11),"Top 10", If(AND(B88&gt;10,NOT(B88=""), B88&lt;26),"Top 25", If(B88="-","Missed Cut", If(B88&gt;25,"Made Cut",B88)))),PointNames, 0))</f>
        <v>8</v>
      </c>
      <c r="D88" s="17">
        <f t="array" ref="D88">2*(SUM(If(Index(Round1, Match(A88,PlayerLeaderboard, 0))=LowRound1, 1, 0), If(Index(Round2, Match(A88,PlayerLeaderboard, 0))=LowRound2, 1, 0), If(Index(Round3, Match(A88,PlayerLeaderboard, 0))=LowRound3, 1, 0), If(Index(Round4, Match(A88,PlayerLeaderboard, 0))=LowRound4, 1, 0)))</f>
        <v>0</v>
      </c>
    </row>
    <row r="89">
      <c r="A89" s="22" t="str">
        <f>'Pickem Board'!N7</f>
        <v>Nick Taylor</v>
      </c>
      <c r="B89" s="15">
        <f t="array" ref="B89">If(Substitute(Index(PositionLeaderboard, Match(A89,PlayerLeaderboard, 0)), "T", "") = "-", "-", Value(Substitute(Index(PositionLeaderboard, Match(A89,PlayerLeaderboard, 0)), "T", "")))</f>
        <v>40</v>
      </c>
      <c r="C89" s="16">
        <f t="array" ref="C89">INDEX(Points, Match(If(AND(B89&gt;3,B89&lt;11),"Top 10", If(AND(B89&gt;10,NOT(B89=""), B89&lt;26),"Top 25", If(B89="-","Missed Cut", If(B89&gt;25,"Made Cut",B89)))),PointNames, 0))</f>
        <v>3</v>
      </c>
      <c r="D89" s="17">
        <f t="array" ref="D89">2*(SUM(If(Index(Round1, Match(A89,PlayerLeaderboard, 0))=LowRound1, 1, 0), If(Index(Round2, Match(A89,PlayerLeaderboard, 0))=LowRound2, 1, 0), If(Index(Round3, Match(A89,PlayerLeaderboard, 0))=LowRound3, 1, 0), If(Index(Round4, Match(A89,PlayerLeaderboard, 0))=LowRound4, 1, 0)))</f>
        <v>0</v>
      </c>
    </row>
    <row r="90">
      <c r="A90" s="18" t="s">
        <v>39</v>
      </c>
      <c r="B90" s="19"/>
      <c r="C90" s="20">
        <f>SUM(C86:C89)+SUM(D86:D89)</f>
        <v>45</v>
      </c>
      <c r="D90" s="19"/>
    </row>
    <row r="91">
      <c r="B91" s="19"/>
      <c r="C91" s="19"/>
      <c r="D91" s="19"/>
    </row>
    <row r="92">
      <c r="A92" s="11" t="str">
        <f>'Pickem Board'!O3</f>
        <v>Nova</v>
      </c>
      <c r="B92" s="12" t="s">
        <v>35</v>
      </c>
      <c r="C92" s="12" t="s">
        <v>36</v>
      </c>
      <c r="D92" s="12" t="s">
        <v>37</v>
      </c>
    </row>
    <row r="93">
      <c r="A93" s="22" t="str">
        <f>'Pickem Board'!O4</f>
        <v>Scottie Scheffler</v>
      </c>
      <c r="B93" s="15">
        <f t="array" ref="B93">If(Substitute(Index(PositionLeaderboard, Match(A93,PlayerLeaderboard, 0)), "T", "") = "-", "-", Value(Substitute(Index(PositionLeaderboard, Match(A93,PlayerLeaderboard, 0)), "T", "")))</f>
        <v>4</v>
      </c>
      <c r="C93" s="16">
        <f t="array" ref="C93">INDEX(Points, Match(If(AND(B93&gt;3,B93&lt;11),"Top 10", If(AND(B93&gt;10,NOT(B93=""), B93&lt;26),"Top 25", If(B93="-","Missed Cut", If(B93&gt;25,"Made Cut",B93)))),PointNames, 0))</f>
        <v>8</v>
      </c>
      <c r="D93" s="17">
        <f t="array" ref="D93">2*(SUM(If(Index(Round1, Match(A93,PlayerLeaderboard, 0))=LowRound1, 1, 0), If(Index(Round2, Match(A93,PlayerLeaderboard, 0))=LowRound2, 1, 0), If(Index(Round3, Match(A93,PlayerLeaderboard, 0))=LowRound3, 1, 0), If(Index(Round4, Match(A93,PlayerLeaderboard, 0))=LowRound4, 1, 0)))</f>
        <v>0</v>
      </c>
    </row>
    <row r="94">
      <c r="A94" s="22" t="str">
        <f>'Pickem Board'!O5</f>
        <v>Brooks Koepka</v>
      </c>
      <c r="B94" s="15" t="str">
        <f t="array" ref="B94">If(Substitute(Index(PositionLeaderboard, Match(A94,PlayerLeaderboard, 0)), "T", "") = "-", "-", Value(Substitute(Index(PositionLeaderboard, Match(A94,PlayerLeaderboard, 0)), "T", "")))</f>
        <v>-</v>
      </c>
      <c r="C94" s="16">
        <f t="array" ref="C94">INDEX(Points, Match(If(AND(B94&gt;3,B94&lt;11),"Top 10", If(AND(B94&gt;10,NOT(B94=""), B94&lt;26),"Top 25", If(B94="-","Missed Cut", If(B94&gt;25,"Made Cut",B94)))),PointNames, 0))</f>
        <v>-2</v>
      </c>
      <c r="D94" s="17">
        <f t="array" ref="D94">2*(SUM(If(Index(Round1, Match(A94,PlayerLeaderboard, 0))=LowRound1, 1, 0), If(Index(Round2, Match(A94,PlayerLeaderboard, 0))=LowRound2, 1, 0), If(Index(Round3, Match(A94,PlayerLeaderboard, 0))=LowRound3, 1, 0), If(Index(Round4, Match(A94,PlayerLeaderboard, 0))=LowRound4, 1, 0)))</f>
        <v>0</v>
      </c>
    </row>
    <row r="95">
      <c r="A95" s="22" t="str">
        <f>'Pickem Board'!O6</f>
        <v>Sam Burns</v>
      </c>
      <c r="B95" s="15">
        <f t="array" ref="B95">If(Substitute(Index(PositionLeaderboard, Match(A95,PlayerLeaderboard, 0)), "T", "") = "-", "-", Value(Substitute(Index(PositionLeaderboard, Match(A95,PlayerLeaderboard, 0)), "T", "")))</f>
        <v>46</v>
      </c>
      <c r="C95" s="16">
        <f t="array" ref="C95">INDEX(Points, Match(If(AND(B95&gt;3,B95&lt;11),"Top 10", If(AND(B95&gt;10,NOT(B95=""), B95&lt;26),"Top 25", If(B95="-","Missed Cut", If(B95&gt;25,"Made Cut",B95)))),PointNames, 0))</f>
        <v>3</v>
      </c>
      <c r="D95" s="17">
        <f t="array" ref="D95">2*(SUM(If(Index(Round1, Match(A95,PlayerLeaderboard, 0))=LowRound1, 1, 0), If(Index(Round2, Match(A95,PlayerLeaderboard, 0))=LowRound2, 1, 0), If(Index(Round3, Match(A95,PlayerLeaderboard, 0))=LowRound3, 1, 0), If(Index(Round4, Match(A95,PlayerLeaderboard, 0))=LowRound4, 1, 0)))</f>
        <v>0</v>
      </c>
    </row>
    <row r="96">
      <c r="A96" s="22" t="str">
        <f>'Pickem Board'!O7</f>
        <v>Max Homa</v>
      </c>
      <c r="B96" s="15">
        <f t="array" ref="B96">If(Substitute(Index(PositionLeaderboard, Match(A96,PlayerLeaderboard, 0)), "T", "") = "-", "-", Value(Substitute(Index(PositionLeaderboard, Match(A96,PlayerLeaderboard, 0)), "T", "")))</f>
        <v>12</v>
      </c>
      <c r="C96" s="16">
        <f t="array" ref="C96">INDEX(Points, Match(If(AND(B96&gt;3,B96&lt;11),"Top 10", If(AND(B96&gt;10,NOT(B96=""), B96&lt;26),"Top 25", If(B96="-","Missed Cut", If(B96&gt;25,"Made Cut",B96)))),PointNames, 0))</f>
        <v>5</v>
      </c>
      <c r="D96" s="17">
        <f t="array" ref="D96">2*(SUM(If(Index(Round1, Match(A96,PlayerLeaderboard, 0))=LowRound1, 1, 0), If(Index(Round2, Match(A96,PlayerLeaderboard, 0))=LowRound2, 1, 0), If(Index(Round3, Match(A96,PlayerLeaderboard, 0))=LowRound3, 1, 0), If(Index(Round4, Match(A96,PlayerLeaderboard, 0))=LowRound4, 1, 0)))</f>
        <v>0</v>
      </c>
    </row>
    <row r="97">
      <c r="A97" s="18" t="s">
        <v>39</v>
      </c>
      <c r="B97" s="19"/>
      <c r="C97" s="20">
        <f>SUM(C93:C96)+SUM(D93:D96)</f>
        <v>14</v>
      </c>
      <c r="D97" s="19"/>
    </row>
    <row r="98">
      <c r="B98" s="19"/>
      <c r="C98" s="19"/>
      <c r="D98" s="19"/>
    </row>
    <row r="99">
      <c r="A99" s="11" t="str">
        <f>'Pickem Board'!P3</f>
        <v>Vandegriff </v>
      </c>
      <c r="B99" s="12" t="s">
        <v>35</v>
      </c>
      <c r="C99" s="12" t="s">
        <v>36</v>
      </c>
      <c r="D99" s="12" t="s">
        <v>37</v>
      </c>
    </row>
    <row r="100">
      <c r="A100" s="22" t="str">
        <f>'Pickem Board'!P4</f>
        <v>Scottie Scheffler</v>
      </c>
      <c r="B100" s="15">
        <f t="array" ref="B100">If(Substitute(Index(PositionLeaderboard, Match(A100,PlayerLeaderboard, 0)), "T", "") = "-", "-", Value(Substitute(Index(PositionLeaderboard, Match(A100,PlayerLeaderboard, 0)), "T", "")))</f>
        <v>4</v>
      </c>
      <c r="C100" s="16">
        <f t="array" ref="C100">INDEX(Points, Match(If(AND(B100&gt;3,B100&lt;11),"Top 10", If(AND(B100&gt;10,NOT(B100=""), B100&lt;26),"Top 25", If(B100="-","Missed Cut", If(B100&gt;25,"Made Cut",B100)))),PointNames, 0))</f>
        <v>8</v>
      </c>
      <c r="D100" s="17">
        <f t="array" ref="D100">2*(SUM(If(Index(Round1, Match(A100,PlayerLeaderboard, 0))=LowRound1, 1, 0), If(Index(Round2, Match(A100,PlayerLeaderboard, 0))=LowRound2, 1, 0), If(Index(Round3, Match(A100,PlayerLeaderboard, 0))=LowRound3, 1, 0), If(Index(Round4, Match(A100,PlayerLeaderboard, 0))=LowRound4, 1, 0)))</f>
        <v>0</v>
      </c>
    </row>
    <row r="101">
      <c r="A101" s="22" t="str">
        <f>'Pickem Board'!P5</f>
        <v>Akshay Bhatia</v>
      </c>
      <c r="B101" s="15">
        <f t="array" ref="B101">If(Substitute(Index(PositionLeaderboard, Match(A101,PlayerLeaderboard, 0)), "T", "") = "-", "-", Value(Substitute(Index(PositionLeaderboard, Match(A101,PlayerLeaderboard, 0)), "T", "")))</f>
        <v>42</v>
      </c>
      <c r="C101" s="16">
        <f t="array" ref="C101">INDEX(Points, Match(If(AND(B101&gt;3,B101&lt;11),"Top 10", If(AND(B101&gt;10,NOT(B101=""), B101&lt;26),"Top 25", If(B101="-","Missed Cut", If(B101&gt;25,"Made Cut",B101)))),PointNames, 0))</f>
        <v>3</v>
      </c>
      <c r="D101" s="17">
        <f t="array" ref="D101">2*(SUM(If(Index(Round1, Match(A101,PlayerLeaderboard, 0))=LowRound1, 1, 0), If(Index(Round2, Match(A101,PlayerLeaderboard, 0))=LowRound2, 1, 0), If(Index(Round3, Match(A101,PlayerLeaderboard, 0))=LowRound3, 1, 0), If(Index(Round4, Match(A101,PlayerLeaderboard, 0))=LowRound4, 1, 0)))</f>
        <v>0</v>
      </c>
    </row>
    <row r="102">
      <c r="A102" s="22" t="str">
        <f>'Pickem Board'!P6</f>
        <v>Billy Horschel</v>
      </c>
      <c r="B102" s="15" t="str">
        <f t="array" ref="B102">If(Substitute(Index(PositionLeaderboard, Match(A102,PlayerLeaderboard, 0)), "T", "") = "-", "-", Value(Substitute(Index(PositionLeaderboard, Match(A102,PlayerLeaderboard, 0)), "T", "")))</f>
        <v>-</v>
      </c>
      <c r="C102" s="16">
        <f t="array" ref="C102">INDEX(Points, Match(If(AND(B102&gt;3,B102&lt;11),"Top 10", If(AND(B102&gt;10,NOT(B102=""), B102&lt;26),"Top 25", If(B102="-","Missed Cut", If(B102&gt;25,"Made Cut",B102)))),PointNames, 0))</f>
        <v>-2</v>
      </c>
      <c r="D102" s="17">
        <f t="array" ref="D102">2*(SUM(If(Index(Round1, Match(A102,PlayerLeaderboard, 0))=LowRound1, 1, 0), If(Index(Round2, Match(A102,PlayerLeaderboard, 0))=LowRound2, 1, 0), If(Index(Round3, Match(A102,PlayerLeaderboard, 0))=LowRound3, 1, 0), If(Index(Round4, Match(A102,PlayerLeaderboard, 0))=LowRound4, 1, 0)))</f>
        <v>0</v>
      </c>
    </row>
    <row r="103">
      <c r="A103" s="22" t="str">
        <f>'Pickem Board'!P7</f>
        <v>Cameron Young</v>
      </c>
      <c r="B103" s="15" t="str">
        <f t="array" ref="B103">If(Substitute(Index(PositionLeaderboard, Match(A103,PlayerLeaderboard, 0)), "T", "") = "-", "-", Value(Substitute(Index(PositionLeaderboard, Match(A103,PlayerLeaderboard, 0)), "T", "")))</f>
        <v>-</v>
      </c>
      <c r="C103" s="16">
        <f t="array" ref="C103">INDEX(Points, Match(If(AND(B103&gt;3,B103&lt;11),"Top 10", If(AND(B103&gt;10,NOT(B103=""), B103&lt;26),"Top 25", If(B103="-","Missed Cut", If(B103&gt;25,"Made Cut",B103)))),PointNames, 0))</f>
        <v>-2</v>
      </c>
      <c r="D103" s="17">
        <f t="array" ref="D103">2*(SUM(If(Index(Round1, Match(A103,PlayerLeaderboard, 0))=LowRound1, 1, 0), If(Index(Round2, Match(A103,PlayerLeaderboard, 0))=LowRound2, 1, 0), If(Index(Round3, Match(A103,PlayerLeaderboard, 0))=LowRound3, 1, 0), If(Index(Round4, Match(A103,PlayerLeaderboard, 0))=LowRound4, 1, 0)))</f>
        <v>0</v>
      </c>
    </row>
    <row r="104">
      <c r="A104" s="18" t="s">
        <v>39</v>
      </c>
      <c r="B104" s="19"/>
      <c r="C104" s="20">
        <f>SUM(C100:C103)+SUM(D100:D103)</f>
        <v>7</v>
      </c>
      <c r="D104" s="19"/>
    </row>
    <row r="105">
      <c r="B105" s="19"/>
      <c r="C105" s="19"/>
      <c r="D105" s="19"/>
    </row>
    <row r="106">
      <c r="A106" s="11" t="str">
        <f>'Pickem Board'!Q3</f>
        <v>Good Good Good</v>
      </c>
      <c r="B106" s="12" t="s">
        <v>35</v>
      </c>
      <c r="C106" s="12" t="s">
        <v>36</v>
      </c>
      <c r="D106" s="12" t="s">
        <v>37</v>
      </c>
    </row>
    <row r="107">
      <c r="A107" s="22" t="str">
        <f>'Pickem Board'!Q4</f>
        <v>Scottie Scheffler</v>
      </c>
      <c r="B107" s="15">
        <f t="array" ref="B107">If(Substitute(Index(PositionLeaderboard, Match(A107,PlayerLeaderboard, 0)), "T", "") = "-", "-", Value(Substitute(Index(PositionLeaderboard, Match(A107,PlayerLeaderboard, 0)), "T", "")))</f>
        <v>4</v>
      </c>
      <c r="C107" s="16">
        <f t="array" ref="C107">INDEX(Points, Match(If(AND(B107&gt;3,B107&lt;11),"Top 10", If(AND(B107&gt;10,NOT(B107=""), B107&lt;26),"Top 25", If(B107="-","Missed Cut", If(B107&gt;25,"Made Cut",B107)))),PointNames, 0))</f>
        <v>8</v>
      </c>
      <c r="D107" s="17">
        <f t="array" ref="D107">2*(SUM(If(Index(Round1, Match(A107,PlayerLeaderboard, 0))=LowRound1, 1, 0), If(Index(Round2, Match(A107,PlayerLeaderboard, 0))=LowRound2, 1, 0), If(Index(Round3, Match(A107,PlayerLeaderboard, 0))=LowRound3, 1, 0), If(Index(Round4, Match(A107,PlayerLeaderboard, 0))=LowRound4, 1, 0)))</f>
        <v>0</v>
      </c>
    </row>
    <row r="108">
      <c r="A108" s="22" t="str">
        <f>'Pickem Board'!Q5</f>
        <v>Brooks Koepka</v>
      </c>
      <c r="B108" s="15" t="str">
        <f t="array" ref="B108">If(Substitute(Index(PositionLeaderboard, Match(A108,PlayerLeaderboard, 0)), "T", "") = "-", "-", Value(Substitute(Index(PositionLeaderboard, Match(A108,PlayerLeaderboard, 0)), "T", "")))</f>
        <v>-</v>
      </c>
      <c r="C108" s="16">
        <f t="array" ref="C108">INDEX(Points, Match(If(AND(B108&gt;3,B108&lt;11),"Top 10", If(AND(B108&gt;10,NOT(B108=""), B108&lt;26),"Top 25", If(B108="-","Missed Cut", If(B108&gt;25,"Made Cut",B108)))),PointNames, 0))</f>
        <v>-2</v>
      </c>
      <c r="D108" s="17">
        <f t="array" ref="D108">2*(SUM(If(Index(Round1, Match(A108,PlayerLeaderboard, 0))=LowRound1, 1, 0), If(Index(Round2, Match(A108,PlayerLeaderboard, 0))=LowRound2, 1, 0), If(Index(Round3, Match(A108,PlayerLeaderboard, 0))=LowRound3, 1, 0), If(Index(Round4, Match(A108,PlayerLeaderboard, 0))=LowRound4, 1, 0)))</f>
        <v>0</v>
      </c>
    </row>
    <row r="109">
      <c r="A109" s="22" t="str">
        <f>'Pickem Board'!Q6</f>
        <v>Tony Finau</v>
      </c>
      <c r="B109" s="15" t="str">
        <f t="array" ref="B109">If(Substitute(Index(PositionLeaderboard, Match(A109,PlayerLeaderboard, 0)), "T", "") = "-", "-", Value(Substitute(Index(PositionLeaderboard, Match(A109,PlayerLeaderboard, 0)), "T", "")))</f>
        <v>-</v>
      </c>
      <c r="C109" s="16">
        <f t="array" ref="C109">INDEX(Points, Match(If(AND(B109&gt;3,B109&lt;11),"Top 10", If(AND(B109&gt;10,NOT(B109=""), B109&lt;26),"Top 25", If(B109="-","Missed Cut", If(B109&gt;25,"Made Cut",B109)))),PointNames, 0))</f>
        <v>-2</v>
      </c>
      <c r="D109" s="17">
        <f t="array" ref="D109">2*(SUM(If(Index(Round1, Match(A109,PlayerLeaderboard, 0))=LowRound1, 1, 0), If(Index(Round2, Match(A109,PlayerLeaderboard, 0))=LowRound2, 1, 0), If(Index(Round3, Match(A109,PlayerLeaderboard, 0))=LowRound3, 1, 0), If(Index(Round4, Match(A109,PlayerLeaderboard, 0))=LowRound4, 1, 0)))</f>
        <v>0</v>
      </c>
    </row>
    <row r="110">
      <c r="A110" s="22" t="str">
        <f>'Pickem Board'!Q7</f>
        <v>Matt Mccarty</v>
      </c>
      <c r="B110" s="15">
        <f t="array" ref="B110">If(Substitute(Index(PositionLeaderboard, Match(A110,PlayerLeaderboard, 0)), "T", "") = "-", "-", Value(Substitute(Index(PositionLeaderboard, Match(A110,PlayerLeaderboard, 0)), "T", "")))</f>
        <v>14</v>
      </c>
      <c r="C110" s="16">
        <f t="array" ref="C110">INDEX(Points, Match(If(AND(B110&gt;3,B110&lt;11),"Top 10", If(AND(B110&gt;10,NOT(B110=""), B110&lt;26),"Top 25", If(B110="-","Missed Cut", If(B110&gt;25,"Made Cut",B110)))),PointNames, 0))</f>
        <v>5</v>
      </c>
      <c r="D110" s="17">
        <f t="array" ref="D110">2*(SUM(If(Index(Round1, Match(A110,PlayerLeaderboard, 0))=LowRound1, 1, 0), If(Index(Round2, Match(A110,PlayerLeaderboard, 0))=LowRound2, 1, 0), If(Index(Round3, Match(A110,PlayerLeaderboard, 0))=LowRound3, 1, 0), If(Index(Round4, Match(A110,PlayerLeaderboard, 0))=LowRound4, 1, 0)))</f>
        <v>0</v>
      </c>
    </row>
    <row r="111">
      <c r="A111" s="18" t="s">
        <v>39</v>
      </c>
      <c r="B111" s="19"/>
      <c r="C111" s="20">
        <f>SUM(C107:C110)+SUM(D107:D110)</f>
        <v>9</v>
      </c>
      <c r="D111" s="19"/>
    </row>
    <row r="112">
      <c r="B112" s="19"/>
      <c r="C112" s="19"/>
      <c r="D112" s="19"/>
    </row>
    <row r="113">
      <c r="A113" s="11" t="str">
        <f>'Pickem Board'!R3</f>
        <v>Kyle Beeler</v>
      </c>
      <c r="B113" s="12" t="s">
        <v>35</v>
      </c>
      <c r="C113" s="12" t="s">
        <v>36</v>
      </c>
      <c r="D113" s="12" t="s">
        <v>37</v>
      </c>
    </row>
    <row r="114">
      <c r="A114" s="22" t="str">
        <f>'Pickem Board'!R4</f>
        <v>Collin Morikawa</v>
      </c>
      <c r="B114" s="15">
        <f t="array" ref="B114">If(Substitute(Index(PositionLeaderboard, Match(A114,PlayerLeaderboard, 0)), "T", "") = "-", "-", Value(Substitute(Index(PositionLeaderboard, Match(A114,PlayerLeaderboard, 0)), "T", "")))</f>
        <v>14</v>
      </c>
      <c r="C114" s="16">
        <f t="array" ref="C114">INDEX(Points, Match(If(AND(B114&gt;3,B114&lt;11),"Top 10", If(AND(B114&gt;10,NOT(B114=""), B114&lt;26),"Top 25", If(B114="-","Missed Cut", If(B114&gt;25,"Made Cut",B114)))),PointNames, 0))</f>
        <v>5</v>
      </c>
      <c r="D114" s="17">
        <f t="array" ref="D114">2*(SUM(If(Index(Round1, Match(A114,PlayerLeaderboard, 0))=LowRound1, 1, 0), If(Index(Round2, Match(A114,PlayerLeaderboard, 0))=LowRound2, 1, 0), If(Index(Round3, Match(A114,PlayerLeaderboard, 0))=LowRound3, 1, 0), If(Index(Round4, Match(A114,PlayerLeaderboard, 0))=LowRound4, 1, 0)))</f>
        <v>0</v>
      </c>
    </row>
    <row r="115">
      <c r="A115" s="22" t="str">
        <f>'Pickem Board'!R5</f>
        <v>Robert MacIntyre</v>
      </c>
      <c r="B115" s="15" t="str">
        <f t="array" ref="B115">If(Substitute(Index(PositionLeaderboard, Match(A115,PlayerLeaderboard, 0)), "T", "") = "-", "-", Value(Substitute(Index(PositionLeaderboard, Match(A115,PlayerLeaderboard, 0)), "T", "")))</f>
        <v>-</v>
      </c>
      <c r="C115" s="16">
        <f t="array" ref="C115">INDEX(Points, Match(If(AND(B115&gt;3,B115&lt;11),"Top 10", If(AND(B115&gt;10,NOT(B115=""), B115&lt;26),"Top 25", If(B115="-","Missed Cut", If(B115&gt;25,"Made Cut",B115)))),PointNames, 0))</f>
        <v>-2</v>
      </c>
      <c r="D115" s="17">
        <f t="array" ref="D115">2*(SUM(If(Index(Round1, Match(A115,PlayerLeaderboard, 0))=LowRound1, 1, 0), If(Index(Round2, Match(A115,PlayerLeaderboard, 0))=LowRound2, 1, 0), If(Index(Round3, Match(A115,PlayerLeaderboard, 0))=LowRound3, 1, 0), If(Index(Round4, Match(A115,PlayerLeaderboard, 0))=LowRound4, 1, 0)))</f>
        <v>0</v>
      </c>
    </row>
    <row r="116">
      <c r="A116" s="22" t="str">
        <f>'Pickem Board'!R6</f>
        <v>Corey Conners</v>
      </c>
      <c r="B116" s="15">
        <f t="array" ref="B116">If(Substitute(Index(PositionLeaderboard, Match(A116,PlayerLeaderboard, 0)), "T", "") = "-", "-", Value(Substitute(Index(PositionLeaderboard, Match(A116,PlayerLeaderboard, 0)), "T", "")))</f>
        <v>8</v>
      </c>
      <c r="C116" s="16">
        <f t="array" ref="C116">INDEX(Points, Match(If(AND(B116&gt;3,B116&lt;11),"Top 10", If(AND(B116&gt;10,NOT(B116=""), B116&lt;26),"Top 25", If(B116="-","Missed Cut", If(B116&gt;25,"Made Cut",B116)))),PointNames, 0))</f>
        <v>8</v>
      </c>
      <c r="D116" s="17">
        <f t="array" ref="D116">2*(SUM(If(Index(Round1, Match(A116,PlayerLeaderboard, 0))=LowRound1, 1, 0), If(Index(Round2, Match(A116,PlayerLeaderboard, 0))=LowRound2, 1, 0), If(Index(Round3, Match(A116,PlayerLeaderboard, 0))=LowRound3, 1, 0), If(Index(Round4, Match(A116,PlayerLeaderboard, 0))=LowRound4, 1, 0)))</f>
        <v>0</v>
      </c>
    </row>
    <row r="117">
      <c r="A117" s="22" t="str">
        <f>'Pickem Board'!R7</f>
        <v>Lucas Glover</v>
      </c>
      <c r="B117" s="15" t="str">
        <f t="array" ref="B117">If(Substitute(Index(PositionLeaderboard, Match(A117,PlayerLeaderboard, 0)), "T", "") = "-", "-", Value(Substitute(Index(PositionLeaderboard, Match(A117,PlayerLeaderboard, 0)), "T", "")))</f>
        <v>-</v>
      </c>
      <c r="C117" s="16">
        <f t="array" ref="C117">INDEX(Points, Match(If(AND(B117&gt;3,B117&lt;11),"Top 10", If(AND(B117&gt;10,NOT(B117=""), B117&lt;26),"Top 25", If(B117="-","Missed Cut", If(B117&gt;25,"Made Cut",B117)))),PointNames, 0))</f>
        <v>-2</v>
      </c>
      <c r="D117" s="17">
        <f t="array" ref="D117">2*(SUM(If(Index(Round1, Match(A117,PlayerLeaderboard, 0))=LowRound1, 1, 0), If(Index(Round2, Match(A117,PlayerLeaderboard, 0))=LowRound2, 1, 0), If(Index(Round3, Match(A117,PlayerLeaderboard, 0))=LowRound3, 1, 0), If(Index(Round4, Match(A117,PlayerLeaderboard, 0))=LowRound4, 1, 0)))</f>
        <v>0</v>
      </c>
    </row>
    <row r="118">
      <c r="A118" s="18" t="s">
        <v>39</v>
      </c>
      <c r="B118" s="19"/>
      <c r="C118" s="20">
        <f>SUM(C114:C117)+SUM(D114:D117)</f>
        <v>9</v>
      </c>
      <c r="D118" s="19"/>
    </row>
    <row r="119">
      <c r="B119" s="19"/>
      <c r="C119" s="19"/>
      <c r="D119" s="19"/>
    </row>
    <row r="120">
      <c r="A120" s="11" t="str">
        <f>'Pickem Board'!S3</f>
        <v>Faldo &amp; Barker</v>
      </c>
      <c r="B120" s="12" t="s">
        <v>35</v>
      </c>
      <c r="C120" s="12" t="s">
        <v>36</v>
      </c>
      <c r="D120" s="12" t="s">
        <v>37</v>
      </c>
    </row>
    <row r="121">
      <c r="A121" s="22" t="str">
        <f>'Pickem Board'!S4</f>
        <v>Jon Rahm</v>
      </c>
      <c r="B121" s="15">
        <f t="array" ref="B121">If(Substitute(Index(PositionLeaderboard, Match(A121,PlayerLeaderboard, 0)), "T", "") = "-", "-", Value(Substitute(Index(PositionLeaderboard, Match(A121,PlayerLeaderboard, 0)), "T", "")))</f>
        <v>14</v>
      </c>
      <c r="C121" s="16">
        <f t="array" ref="C121">INDEX(Points, Match(If(AND(B121&gt;3,B121&lt;11),"Top 10", If(AND(B121&gt;10,NOT(B121=""), B121&lt;26),"Top 25", If(B121="-","Missed Cut", If(B121&gt;25,"Made Cut",B121)))),PointNames, 0))</f>
        <v>5</v>
      </c>
      <c r="D121" s="17">
        <f t="array" ref="D121">2*(SUM(If(Index(Round1, Match(A121,PlayerLeaderboard, 0))=LowRound1, 1, 0), If(Index(Round2, Match(A121,PlayerLeaderboard, 0))=LowRound2, 1, 0), If(Index(Round3, Match(A121,PlayerLeaderboard, 0))=LowRound3, 1, 0), If(Index(Round4, Match(A121,PlayerLeaderboard, 0))=LowRound4, 1, 0)))</f>
        <v>0</v>
      </c>
    </row>
    <row r="122">
      <c r="A122" s="22" t="str">
        <f>'Pickem Board'!S5</f>
        <v>Brooks Koepka</v>
      </c>
      <c r="B122" s="15" t="str">
        <f t="array" ref="B122">If(Substitute(Index(PositionLeaderboard, Match(A122,PlayerLeaderboard, 0)), "T", "") = "-", "-", Value(Substitute(Index(PositionLeaderboard, Match(A122,PlayerLeaderboard, 0)), "T", "")))</f>
        <v>-</v>
      </c>
      <c r="C122" s="16">
        <f t="array" ref="C122">INDEX(Points, Match(If(AND(B122&gt;3,B122&lt;11),"Top 10", If(AND(B122&gt;10,NOT(B122=""), B122&lt;26),"Top 25", If(B122="-","Missed Cut", If(B122&gt;25,"Made Cut",B122)))),PointNames, 0))</f>
        <v>-2</v>
      </c>
      <c r="D122" s="17">
        <f t="array" ref="D122">2*(SUM(If(Index(Round1, Match(A122,PlayerLeaderboard, 0))=LowRound1, 1, 0), If(Index(Round2, Match(A122,PlayerLeaderboard, 0))=LowRound2, 1, 0), If(Index(Round3, Match(A122,PlayerLeaderboard, 0))=LowRound3, 1, 0), If(Index(Round4, Match(A122,PlayerLeaderboard, 0))=LowRound4, 1, 0)))</f>
        <v>0</v>
      </c>
    </row>
    <row r="123">
      <c r="A123" s="22" t="str">
        <f>'Pickem Board'!S6</f>
        <v>Wyndham Clark</v>
      </c>
      <c r="B123" s="15">
        <f t="array" ref="B123">If(Substitute(Index(PositionLeaderboard, Match(A123,PlayerLeaderboard, 0)), "T", "") = "-", "-", Value(Substitute(Index(PositionLeaderboard, Match(A123,PlayerLeaderboard, 0)), "T", "")))</f>
        <v>46</v>
      </c>
      <c r="C123" s="16">
        <f t="array" ref="C123">INDEX(Points, Match(If(AND(B123&gt;3,B123&lt;11),"Top 10", If(AND(B123&gt;10,NOT(B123=""), B123&lt;26),"Top 25", If(B123="-","Missed Cut", If(B123&gt;25,"Made Cut",B123)))),PointNames, 0))</f>
        <v>3</v>
      </c>
      <c r="D123" s="17">
        <f t="array" ref="D123">2*(SUM(If(Index(Round1, Match(A123,PlayerLeaderboard, 0))=LowRound1, 1, 0), If(Index(Round2, Match(A123,PlayerLeaderboard, 0))=LowRound2, 1, 0), If(Index(Round3, Match(A123,PlayerLeaderboard, 0))=LowRound3, 1, 0), If(Index(Round4, Match(A123,PlayerLeaderboard, 0))=LowRound4, 1, 0)))</f>
        <v>0</v>
      </c>
    </row>
    <row r="124">
      <c r="A124" s="22" t="str">
        <f>'Pickem Board'!S7</f>
        <v>Cameron Young</v>
      </c>
      <c r="B124" s="15" t="str">
        <f t="array" ref="B124">If(Substitute(Index(PositionLeaderboard, Match(A124,PlayerLeaderboard, 0)), "T", "") = "-", "-", Value(Substitute(Index(PositionLeaderboard, Match(A124,PlayerLeaderboard, 0)), "T", "")))</f>
        <v>-</v>
      </c>
      <c r="C124" s="16">
        <f t="array" ref="C124">INDEX(Points, Match(If(AND(B124&gt;3,B124&lt;11),"Top 10", If(AND(B124&gt;10,NOT(B124=""), B124&lt;26),"Top 25", If(B124="-","Missed Cut", If(B124&gt;25,"Made Cut",B124)))),PointNames, 0))</f>
        <v>-2</v>
      </c>
      <c r="D124" s="17">
        <f t="array" ref="D124">2*(SUM(If(Index(Round1, Match(A124,PlayerLeaderboard, 0))=LowRound1, 1, 0), If(Index(Round2, Match(A124,PlayerLeaderboard, 0))=LowRound2, 1, 0), If(Index(Round3, Match(A124,PlayerLeaderboard, 0))=LowRound3, 1, 0), If(Index(Round4, Match(A124,PlayerLeaderboard, 0))=LowRound4, 1, 0)))</f>
        <v>0</v>
      </c>
    </row>
    <row r="125">
      <c r="A125" s="18" t="s">
        <v>39</v>
      </c>
      <c r="B125" s="19"/>
      <c r="C125" s="20">
        <f>SUM(C121:C124)+SUM(D121:D124)</f>
        <v>4</v>
      </c>
      <c r="D125" s="19"/>
    </row>
    <row r="126">
      <c r="B126" s="19"/>
      <c r="C126" s="19"/>
      <c r="D126" s="19"/>
    </row>
    <row r="127">
      <c r="A127" s="11" t="str">
        <f>'Pickem Board'!T3</f>
        <v>Kroll's Holes</v>
      </c>
      <c r="B127" s="12" t="s">
        <v>35</v>
      </c>
      <c r="C127" s="12" t="s">
        <v>36</v>
      </c>
      <c r="D127" s="12" t="s">
        <v>37</v>
      </c>
    </row>
    <row r="128">
      <c r="A128" s="22" t="str">
        <f>'Pickem Board'!T4</f>
        <v>Bryson DeChambeau</v>
      </c>
      <c r="B128" s="15">
        <f t="array" ref="B128">If(Substitute(Index(PositionLeaderboard, Match(A128,PlayerLeaderboard, 0)), "T", "") = "-", "-", Value(Substitute(Index(PositionLeaderboard, Match(A128,PlayerLeaderboard, 0)), "T", "")))</f>
        <v>5</v>
      </c>
      <c r="C128" s="16">
        <f t="array" ref="C128">INDEX(Points, Match(If(AND(B128&gt;3,B128&lt;11),"Top 10", If(AND(B128&gt;10,NOT(B128=""), B128&lt;26),"Top 25", If(B128="-","Missed Cut", If(B128&gt;25,"Made Cut",B128)))),PointNames, 0))</f>
        <v>8</v>
      </c>
      <c r="D128" s="17">
        <f t="array" ref="D128">2*(SUM(If(Index(Round1, Match(A128,PlayerLeaderboard, 0))=LowRound1, 1, 0), If(Index(Round2, Match(A128,PlayerLeaderboard, 0))=LowRound2, 1, 0), If(Index(Round3, Match(A128,PlayerLeaderboard, 0))=LowRound3, 1, 0), If(Index(Round4, Match(A128,PlayerLeaderboard, 0))=LowRound4, 1, 0)))</f>
        <v>0</v>
      </c>
    </row>
    <row r="129">
      <c r="A129" s="22" t="str">
        <f>'Pickem Board'!T5</f>
        <v>Shane Lowry</v>
      </c>
      <c r="B129" s="15">
        <f t="array" ref="B129">If(Substitute(Index(PositionLeaderboard, Match(A129,PlayerLeaderboard, 0)), "T", "") = "-", "-", Value(Substitute(Index(PositionLeaderboard, Match(A129,PlayerLeaderboard, 0)), "T", "")))</f>
        <v>42</v>
      </c>
      <c r="C129" s="16">
        <f t="array" ref="C129">INDEX(Points, Match(If(AND(B129&gt;3,B129&lt;11),"Top 10", If(AND(B129&gt;10,NOT(B129=""), B129&lt;26),"Top 25", If(B129="-","Missed Cut", If(B129&gt;25,"Made Cut",B129)))),PointNames, 0))</f>
        <v>3</v>
      </c>
      <c r="D129" s="17">
        <f t="array" ref="D129">2*(SUM(If(Index(Round1, Match(A129,PlayerLeaderboard, 0))=LowRound1, 1, 0), If(Index(Round2, Match(A129,PlayerLeaderboard, 0))=LowRound2, 1, 0), If(Index(Round3, Match(A129,PlayerLeaderboard, 0))=LowRound3, 1, 0), If(Index(Round4, Match(A129,PlayerLeaderboard, 0))=LowRound4, 1, 0)))</f>
        <v>0</v>
      </c>
    </row>
    <row r="130">
      <c r="A130" s="22" t="str">
        <f>'Pickem Board'!T6</f>
        <v>Keegan Bradley</v>
      </c>
      <c r="B130" s="15" t="str">
        <f t="array" ref="B130">If(Substitute(Index(PositionLeaderboard, Match(A130,PlayerLeaderboard, 0)), "T", "") = "-", "-", Value(Substitute(Index(PositionLeaderboard, Match(A130,PlayerLeaderboard, 0)), "T", "")))</f>
        <v>-</v>
      </c>
      <c r="C130" s="16">
        <f t="array" ref="C130">INDEX(Points, Match(If(AND(B130&gt;3,B130&lt;11),"Top 10", If(AND(B130&gt;10,NOT(B130=""), B130&lt;26),"Top 25", If(B130="-","Missed Cut", If(B130&gt;25,"Made Cut",B130)))),PointNames, 0))</f>
        <v>-2</v>
      </c>
      <c r="D130" s="17">
        <f t="array" ref="D130">2*(SUM(If(Index(Round1, Match(A130,PlayerLeaderboard, 0))=LowRound1, 1, 0), If(Index(Round2, Match(A130,PlayerLeaderboard, 0))=LowRound2, 1, 0), If(Index(Round3, Match(A130,PlayerLeaderboard, 0))=LowRound3, 1, 0), If(Index(Round4, Match(A130,PlayerLeaderboard, 0))=LowRound4, 1, 0)))</f>
        <v>0</v>
      </c>
    </row>
    <row r="131">
      <c r="A131" s="22" t="str">
        <f>'Pickem Board'!T7</f>
        <v>Lucas Glover</v>
      </c>
      <c r="B131" s="15" t="str">
        <f t="array" ref="B131">If(Substitute(Index(PositionLeaderboard, Match(A131,PlayerLeaderboard, 0)), "T", "") = "-", "-", Value(Substitute(Index(PositionLeaderboard, Match(A131,PlayerLeaderboard, 0)), "T", "")))</f>
        <v>-</v>
      </c>
      <c r="C131" s="16">
        <f t="array" ref="C131">INDEX(Points, Match(If(AND(B131&gt;3,B131&lt;11),"Top 10", If(AND(B131&gt;10,NOT(B131=""), B131&lt;26),"Top 25", If(B131="-","Missed Cut", If(B131&gt;25,"Made Cut",B131)))),PointNames, 0))</f>
        <v>-2</v>
      </c>
      <c r="D131" s="17">
        <f t="array" ref="D131">2*(SUM(If(Index(Round1, Match(A131,PlayerLeaderboard, 0))=LowRound1, 1, 0), If(Index(Round2, Match(A131,PlayerLeaderboard, 0))=LowRound2, 1, 0), If(Index(Round3, Match(A131,PlayerLeaderboard, 0))=LowRound3, 1, 0), If(Index(Round4, Match(A131,PlayerLeaderboard, 0))=LowRound4, 1, 0)))</f>
        <v>0</v>
      </c>
    </row>
    <row r="132">
      <c r="A132" s="18" t="s">
        <v>39</v>
      </c>
      <c r="B132" s="19"/>
      <c r="C132" s="20">
        <f>SUM(C128:C131)+SUM(D128:D131)</f>
        <v>7</v>
      </c>
      <c r="D132" s="19"/>
    </row>
    <row r="133">
      <c r="B133" s="19"/>
      <c r="C133" s="19"/>
      <c r="D133" s="19"/>
    </row>
    <row r="134">
      <c r="A134" s="11" t="str">
        <f>'Pickem Board'!U3</f>
        <v>The Putt Pirates</v>
      </c>
      <c r="B134" s="12" t="s">
        <v>35</v>
      </c>
      <c r="C134" s="12" t="s">
        <v>36</v>
      </c>
      <c r="D134" s="12" t="s">
        <v>37</v>
      </c>
    </row>
    <row r="135">
      <c r="A135" s="22" t="str">
        <f>'Pickem Board'!U4</f>
        <v>Xander Schauffele</v>
      </c>
      <c r="B135" s="15">
        <f t="array" ref="B135">If(Substitute(Index(PositionLeaderboard, Match(A135,PlayerLeaderboard, 0)), "T", "") = "-", "-", Value(Substitute(Index(PositionLeaderboard, Match(A135,PlayerLeaderboard, 0)), "T", "")))</f>
        <v>8</v>
      </c>
      <c r="C135" s="16">
        <f t="array" ref="C135">INDEX(Points, Match(If(AND(B135&gt;3,B135&lt;11),"Top 10", If(AND(B135&gt;10,NOT(B135=""), B135&lt;26),"Top 25", If(B135="-","Missed Cut", If(B135&gt;25,"Made Cut",B135)))),PointNames, 0))</f>
        <v>8</v>
      </c>
      <c r="D135" s="17">
        <f t="array" ref="D135">2*(SUM(If(Index(Round1, Match(A135,PlayerLeaderboard, 0))=LowRound1, 1, 0), If(Index(Round2, Match(A135,PlayerLeaderboard, 0))=LowRound2, 1, 0), If(Index(Round3, Match(A135,PlayerLeaderboard, 0))=LowRound3, 1, 0), If(Index(Round4, Match(A135,PlayerLeaderboard, 0))=LowRound4, 1, 0)))</f>
        <v>0</v>
      </c>
    </row>
    <row r="136">
      <c r="A136" s="22" t="str">
        <f>'Pickem Board'!U5</f>
        <v>Shane Lowry</v>
      </c>
      <c r="B136" s="15">
        <f t="array" ref="B136">If(Substitute(Index(PositionLeaderboard, Match(A136,PlayerLeaderboard, 0)), "T", "") = "-", "-", Value(Substitute(Index(PositionLeaderboard, Match(A136,PlayerLeaderboard, 0)), "T", "")))</f>
        <v>42</v>
      </c>
      <c r="C136" s="16">
        <f t="array" ref="C136">INDEX(Points, Match(If(AND(B136&gt;3,B136&lt;11),"Top 10", If(AND(B136&gt;10,NOT(B136=""), B136&lt;26),"Top 25", If(B136="-","Missed Cut", If(B136&gt;25,"Made Cut",B136)))),PointNames, 0))</f>
        <v>3</v>
      </c>
      <c r="D136" s="17">
        <f t="array" ref="D136">2*(SUM(If(Index(Round1, Match(A136,PlayerLeaderboard, 0))=LowRound1, 1, 0), If(Index(Round2, Match(A136,PlayerLeaderboard, 0))=LowRound2, 1, 0), If(Index(Round3, Match(A136,PlayerLeaderboard, 0))=LowRound3, 1, 0), If(Index(Round4, Match(A136,PlayerLeaderboard, 0))=LowRound4, 1, 0)))</f>
        <v>0</v>
      </c>
    </row>
    <row r="137">
      <c r="A137" s="22" t="str">
        <f>'Pickem Board'!U6</f>
        <v>Jason Day</v>
      </c>
      <c r="B137" s="15">
        <f t="array" ref="B137">If(Substitute(Index(PositionLeaderboard, Match(A137,PlayerLeaderboard, 0)), "T", "") = "-", "-", Value(Substitute(Index(PositionLeaderboard, Match(A137,PlayerLeaderboard, 0)), "T", "")))</f>
        <v>8</v>
      </c>
      <c r="C137" s="16">
        <f t="array" ref="C137">INDEX(Points, Match(If(AND(B137&gt;3,B137&lt;11),"Top 10", If(AND(B137&gt;10,NOT(B137=""), B137&lt;26),"Top 25", If(B137="-","Missed Cut", If(B137&gt;25,"Made Cut",B137)))),PointNames, 0))</f>
        <v>8</v>
      </c>
      <c r="D137" s="17">
        <f t="array" ref="D137">2*(SUM(If(Index(Round1, Match(A137,PlayerLeaderboard, 0))=LowRound1, 1, 0), If(Index(Round2, Match(A137,PlayerLeaderboard, 0))=LowRound2, 1, 0), If(Index(Round3, Match(A137,PlayerLeaderboard, 0))=LowRound3, 1, 0), If(Index(Round4, Match(A137,PlayerLeaderboard, 0))=LowRound4, 1, 0)))</f>
        <v>0</v>
      </c>
    </row>
    <row r="138">
      <c r="A138" s="22" t="str">
        <f>'Pickem Board'!U7</f>
        <v>J.T. Poston</v>
      </c>
      <c r="B138" s="15">
        <f t="array" ref="B138">If(Substitute(Index(PositionLeaderboard, Match(A138,PlayerLeaderboard, 0)), "T", "") = "-", "-", Value(Substitute(Index(PositionLeaderboard, Match(A138,PlayerLeaderboard, 0)), "T", "")))</f>
        <v>42</v>
      </c>
      <c r="C138" s="16">
        <f t="array" ref="C138">INDEX(Points, Match(If(AND(B138&gt;3,B138&lt;11),"Top 10", If(AND(B138&gt;10,NOT(B138=""), B138&lt;26),"Top 25", If(B138="-","Missed Cut", If(B138&gt;25,"Made Cut",B138)))),PointNames, 0))</f>
        <v>3</v>
      </c>
      <c r="D138" s="17">
        <f t="array" ref="D138">2*(SUM(If(Index(Round1, Match(A138,PlayerLeaderboard, 0))=LowRound1, 1, 0), If(Index(Round2, Match(A138,PlayerLeaderboard, 0))=LowRound2, 1, 0), If(Index(Round3, Match(A138,PlayerLeaderboard, 0))=LowRound3, 1, 0), If(Index(Round4, Match(A138,PlayerLeaderboard, 0))=LowRound4, 1, 0)))</f>
        <v>0</v>
      </c>
    </row>
    <row r="139">
      <c r="A139" s="18" t="s">
        <v>39</v>
      </c>
      <c r="B139" s="19"/>
      <c r="C139" s="20">
        <f>SUM(C135:C138)+SUM(D135:D138)</f>
        <v>22</v>
      </c>
      <c r="D139" s="19"/>
    </row>
    <row r="140">
      <c r="B140" s="19"/>
      <c r="C140" s="19"/>
      <c r="D140" s="19"/>
    </row>
    <row r="141">
      <c r="A141" s="11" t="str">
        <f>'Pickem Board'!V3</f>
        <v>Bizzle Bone 🦴 </v>
      </c>
      <c r="B141" s="12" t="s">
        <v>35</v>
      </c>
      <c r="C141" s="12" t="s">
        <v>36</v>
      </c>
      <c r="D141" s="12" t="s">
        <v>37</v>
      </c>
    </row>
    <row r="142">
      <c r="A142" s="22" t="str">
        <f>'Pickem Board'!V4</f>
        <v>Collin Morikawa</v>
      </c>
      <c r="B142" s="15">
        <f t="array" ref="B142">If(Substitute(Index(PositionLeaderboard, Match(A142,PlayerLeaderboard, 0)), "T", "") = "-", "-", Value(Substitute(Index(PositionLeaderboard, Match(A142,PlayerLeaderboard, 0)), "T", "")))</f>
        <v>14</v>
      </c>
      <c r="C142" s="16">
        <f t="array" ref="C142">INDEX(Points, Match(If(AND(B142&gt;3,B142&lt;11),"Top 10", If(AND(B142&gt;10,NOT(B142=""), B142&lt;26),"Top 25", If(B142="-","Missed Cut", If(B142&gt;25,"Made Cut",B142)))),PointNames, 0))</f>
        <v>5</v>
      </c>
      <c r="D142" s="17">
        <f t="array" ref="D142">2*(SUM(If(Index(Round1, Match(A142,PlayerLeaderboard, 0))=LowRound1, 1, 0), If(Index(Round2, Match(A142,PlayerLeaderboard, 0))=LowRound2, 1, 0), If(Index(Round3, Match(A142,PlayerLeaderboard, 0))=LowRound3, 1, 0), If(Index(Round4, Match(A142,PlayerLeaderboard, 0))=LowRound4, 1, 0)))</f>
        <v>0</v>
      </c>
    </row>
    <row r="143">
      <c r="A143" s="22" t="str">
        <f>'Pickem Board'!V5</f>
        <v>Viktor Hovland</v>
      </c>
      <c r="B143" s="15">
        <f t="array" ref="B143">If(Substitute(Index(PositionLeaderboard, Match(A143,PlayerLeaderboard, 0)), "T", "") = "-", "-", Value(Substitute(Index(PositionLeaderboard, Match(A143,PlayerLeaderboard, 0)), "T", "")))</f>
        <v>21</v>
      </c>
      <c r="C143" s="16">
        <f t="array" ref="C143">INDEX(Points, Match(If(AND(B143&gt;3,B143&lt;11),"Top 10", If(AND(B143&gt;10,NOT(B143=""), B143&lt;26),"Top 25", If(B143="-","Missed Cut", If(B143&gt;25,"Made Cut",B143)))),PointNames, 0))</f>
        <v>5</v>
      </c>
      <c r="D143" s="17">
        <f t="array" ref="D143">2*(SUM(If(Index(Round1, Match(A143,PlayerLeaderboard, 0))=LowRound1, 1, 0), If(Index(Round2, Match(A143,PlayerLeaderboard, 0))=LowRound2, 1, 0), If(Index(Round3, Match(A143,PlayerLeaderboard, 0))=LowRound3, 1, 0), If(Index(Round4, Match(A143,PlayerLeaderboard, 0))=LowRound4, 1, 0)))</f>
        <v>0</v>
      </c>
    </row>
    <row r="144">
      <c r="A144" s="22" t="str">
        <f>'Pickem Board'!V6</f>
        <v>Justin Rose</v>
      </c>
      <c r="B144" s="15">
        <f t="array" ref="B144">If(Substitute(Index(PositionLeaderboard, Match(A144,PlayerLeaderboard, 0)), "T", "") = "-", "-", Value(Substitute(Index(PositionLeaderboard, Match(A144,PlayerLeaderboard, 0)), "T", "")))</f>
        <v>2</v>
      </c>
      <c r="C144" s="16">
        <f t="array" ref="C144">INDEX(Points, Match(If(AND(B144&gt;3,B144&lt;11),"Top 10", If(AND(B144&gt;10,NOT(B144=""), B144&lt;26),"Top 25", If(B144="-","Missed Cut", If(B144&gt;25,"Made Cut",B144)))),PointNames, 0))</f>
        <v>15</v>
      </c>
      <c r="D144" s="17">
        <f t="array" ref="D144">2*(SUM(If(Index(Round1, Match(A144,PlayerLeaderboard, 0))=LowRound1, 1, 0), If(Index(Round2, Match(A144,PlayerLeaderboard, 0))=LowRound2, 1, 0), If(Index(Round3, Match(A144,PlayerLeaderboard, 0))=LowRound3, 1, 0), If(Index(Round4, Match(A144,PlayerLeaderboard, 0))=LowRound4, 1, 0)))</f>
        <v>4</v>
      </c>
    </row>
    <row r="145">
      <c r="A145" s="22" t="str">
        <f>'Pickem Board'!V7</f>
        <v>Max Homa</v>
      </c>
      <c r="B145" s="15">
        <f t="array" ref="B145">If(Substitute(Index(PositionLeaderboard, Match(A145,PlayerLeaderboard, 0)), "T", "") = "-", "-", Value(Substitute(Index(PositionLeaderboard, Match(A145,PlayerLeaderboard, 0)), "T", "")))</f>
        <v>12</v>
      </c>
      <c r="C145" s="16">
        <f t="array" ref="C145">INDEX(Points, Match(If(AND(B145&gt;3,B145&lt;11),"Top 10", If(AND(B145&gt;10,NOT(B145=""), B145&lt;26),"Top 25", If(B145="-","Missed Cut", If(B145&gt;25,"Made Cut",B145)))),PointNames, 0))</f>
        <v>5</v>
      </c>
      <c r="D145" s="17">
        <f t="array" ref="D145">2*(SUM(If(Index(Round1, Match(A145,PlayerLeaderboard, 0))=LowRound1, 1, 0), If(Index(Round2, Match(A145,PlayerLeaderboard, 0))=LowRound2, 1, 0), If(Index(Round3, Match(A145,PlayerLeaderboard, 0))=LowRound3, 1, 0), If(Index(Round4, Match(A145,PlayerLeaderboard, 0))=LowRound4, 1, 0)))</f>
        <v>0</v>
      </c>
    </row>
    <row r="146">
      <c r="A146" s="18" t="s">
        <v>39</v>
      </c>
      <c r="B146" s="19"/>
      <c r="C146" s="20">
        <f>SUM(C142:C145)+SUM(D142:D145)</f>
        <v>34</v>
      </c>
      <c r="D146" s="19"/>
    </row>
    <row r="147">
      <c r="B147" s="19"/>
      <c r="C147" s="19"/>
      <c r="D147" s="19"/>
    </row>
    <row r="148">
      <c r="A148" s="11" t="str">
        <f>'Pickem Board'!W3</f>
        <v>Rob Won</v>
      </c>
      <c r="B148" s="12" t="s">
        <v>35</v>
      </c>
      <c r="C148" s="12" t="s">
        <v>36</v>
      </c>
      <c r="D148" s="12" t="s">
        <v>37</v>
      </c>
    </row>
    <row r="149">
      <c r="A149" s="22" t="str">
        <f>'Pickem Board'!W4</f>
        <v>Xander Schauffele</v>
      </c>
      <c r="B149" s="15">
        <f t="array" ref="B149">If(Substitute(Index(PositionLeaderboard, Match(A149,PlayerLeaderboard, 0)), "T", "") = "-", "-", Value(Substitute(Index(PositionLeaderboard, Match(A149,PlayerLeaderboard, 0)), "T", "")))</f>
        <v>8</v>
      </c>
      <c r="C149" s="16">
        <f t="array" ref="C149">INDEX(Points, Match(If(AND(B149&gt;3,B149&lt;11),"Top 10", If(AND(B149&gt;10,NOT(B149=""), B149&lt;26),"Top 25", If(B149="-","Missed Cut", If(B149&gt;25,"Made Cut",B149)))),PointNames, 0))</f>
        <v>8</v>
      </c>
      <c r="D149" s="17">
        <f t="array" ref="D149">2*(SUM(If(Index(Round1, Match(A149,PlayerLeaderboard, 0))=LowRound1, 1, 0), If(Index(Round2, Match(A149,PlayerLeaderboard, 0))=LowRound2, 1, 0), If(Index(Round3, Match(A149,PlayerLeaderboard, 0))=LowRound3, 1, 0), If(Index(Round4, Match(A149,PlayerLeaderboard, 0))=LowRound4, 1, 0)))</f>
        <v>0</v>
      </c>
    </row>
    <row r="150">
      <c r="A150" s="22" t="str">
        <f>'Pickem Board'!W5</f>
        <v>Viktor Hovland</v>
      </c>
      <c r="B150" s="15">
        <f t="array" ref="B150">If(Substitute(Index(PositionLeaderboard, Match(A150,PlayerLeaderboard, 0)), "T", "") = "-", "-", Value(Substitute(Index(PositionLeaderboard, Match(A150,PlayerLeaderboard, 0)), "T", "")))</f>
        <v>21</v>
      </c>
      <c r="C150" s="16">
        <f t="array" ref="C150">INDEX(Points, Match(If(AND(B150&gt;3,B150&lt;11),"Top 10", If(AND(B150&gt;10,NOT(B150=""), B150&lt;26),"Top 25", If(B150="-","Missed Cut", If(B150&gt;25,"Made Cut",B150)))),PointNames, 0))</f>
        <v>5</v>
      </c>
      <c r="D150" s="17">
        <f t="array" ref="D150">2*(SUM(If(Index(Round1, Match(A150,PlayerLeaderboard, 0))=LowRound1, 1, 0), If(Index(Round2, Match(A150,PlayerLeaderboard, 0))=LowRound2, 1, 0), If(Index(Round3, Match(A150,PlayerLeaderboard, 0))=LowRound3, 1, 0), If(Index(Round4, Match(A150,PlayerLeaderboard, 0))=LowRound4, 1, 0)))</f>
        <v>0</v>
      </c>
    </row>
    <row r="151">
      <c r="A151" s="22" t="str">
        <f>'Pickem Board'!W6</f>
        <v>Jason Day</v>
      </c>
      <c r="B151" s="15">
        <f t="array" ref="B151">If(Substitute(Index(PositionLeaderboard, Match(A151,PlayerLeaderboard, 0)), "T", "") = "-", "-", Value(Substitute(Index(PositionLeaderboard, Match(A151,PlayerLeaderboard, 0)), "T", "")))</f>
        <v>8</v>
      </c>
      <c r="C151" s="16">
        <f t="array" ref="C151">INDEX(Points, Match(If(AND(B151&gt;3,B151&lt;11),"Top 10", If(AND(B151&gt;10,NOT(B151=""), B151&lt;26),"Top 25", If(B151="-","Missed Cut", If(B151&gt;25,"Made Cut",B151)))),PointNames, 0))</f>
        <v>8</v>
      </c>
      <c r="D151" s="17">
        <f t="array" ref="D151">2*(SUM(If(Index(Round1, Match(A151,PlayerLeaderboard, 0))=LowRound1, 1, 0), If(Index(Round2, Match(A151,PlayerLeaderboard, 0))=LowRound2, 1, 0), If(Index(Round3, Match(A151,PlayerLeaderboard, 0))=LowRound3, 1, 0), If(Index(Round4, Match(A151,PlayerLeaderboard, 0))=LowRound4, 1, 0)))</f>
        <v>0</v>
      </c>
    </row>
    <row r="152">
      <c r="A152" s="22" t="str">
        <f>'Pickem Board'!W7</f>
        <v>Max Homa</v>
      </c>
      <c r="B152" s="15">
        <f t="array" ref="B152">If(Substitute(Index(PositionLeaderboard, Match(A152,PlayerLeaderboard, 0)), "T", "") = "-", "-", Value(Substitute(Index(PositionLeaderboard, Match(A152,PlayerLeaderboard, 0)), "T", "")))</f>
        <v>12</v>
      </c>
      <c r="C152" s="16">
        <f t="array" ref="C152">INDEX(Points, Match(If(AND(B152&gt;3,B152&lt;11),"Top 10", If(AND(B152&gt;10,NOT(B152=""), B152&lt;26),"Top 25", If(B152="-","Missed Cut", If(B152&gt;25,"Made Cut",B152)))),PointNames, 0))</f>
        <v>5</v>
      </c>
      <c r="D152" s="17">
        <f t="array" ref="D152">2*(SUM(If(Index(Round1, Match(A152,PlayerLeaderboard, 0))=LowRound1, 1, 0), If(Index(Round2, Match(A152,PlayerLeaderboard, 0))=LowRound2, 1, 0), If(Index(Round3, Match(A152,PlayerLeaderboard, 0))=LowRound3, 1, 0), If(Index(Round4, Match(A152,PlayerLeaderboard, 0))=LowRound4, 1, 0)))</f>
        <v>0</v>
      </c>
    </row>
    <row r="153">
      <c r="A153" s="18" t="s">
        <v>39</v>
      </c>
      <c r="B153" s="19"/>
      <c r="C153" s="20">
        <f>SUM(C149:C152)+SUM(D149:D152)</f>
        <v>26</v>
      </c>
      <c r="D153" s="19"/>
    </row>
    <row r="154">
      <c r="B154" s="19"/>
      <c r="C154" s="19"/>
      <c r="D154" s="19"/>
    </row>
    <row r="155">
      <c r="A155" s="11" t="str">
        <f>'Pickem Board'!X3</f>
        <v>Rob Won Two</v>
      </c>
      <c r="B155" s="12" t="s">
        <v>35</v>
      </c>
      <c r="C155" s="12" t="s">
        <v>36</v>
      </c>
      <c r="D155" s="12" t="s">
        <v>37</v>
      </c>
    </row>
    <row r="156">
      <c r="A156" s="22" t="str">
        <f>'Pickem Board'!X4</f>
        <v>Ludvig Åberg</v>
      </c>
      <c r="B156" s="15">
        <f t="array" ref="B156">If(Substitute(Index(PositionLeaderboard, Match(A156,PlayerLeaderboard, 0)), "T", "") = "-", "-", Value(Substitute(Index(PositionLeaderboard, Match(A156,PlayerLeaderboard, 0)), "T", "")))</f>
        <v>7</v>
      </c>
      <c r="C156" s="16">
        <f t="array" ref="C156">INDEX(Points, Match(If(AND(B156&gt;3,B156&lt;11),"Top 10", If(AND(B156&gt;10,NOT(B156=""), B156&lt;26),"Top 25", If(B156="-","Missed Cut", If(B156&gt;25,"Made Cut",B156)))),PointNames, 0))</f>
        <v>8</v>
      </c>
      <c r="D156" s="17">
        <f t="array" ref="D156">2*(SUM(If(Index(Round1, Match(A156,PlayerLeaderboard, 0))=LowRound1, 1, 0), If(Index(Round2, Match(A156,PlayerLeaderboard, 0))=LowRound2, 1, 0), If(Index(Round3, Match(A156,PlayerLeaderboard, 0))=LowRound3, 1, 0), If(Index(Round4, Match(A156,PlayerLeaderboard, 0))=LowRound4, 1, 0)))</f>
        <v>0</v>
      </c>
    </row>
    <row r="157">
      <c r="A157" s="22" t="str">
        <f>'Pickem Board'!X5</f>
        <v>Brooks Koepka</v>
      </c>
      <c r="B157" s="15" t="str">
        <f t="array" ref="B157">If(Substitute(Index(PositionLeaderboard, Match(A157,PlayerLeaderboard, 0)), "T", "") = "-", "-", Value(Substitute(Index(PositionLeaderboard, Match(A157,PlayerLeaderboard, 0)), "T", "")))</f>
        <v>-</v>
      </c>
      <c r="C157" s="16">
        <f t="array" ref="C157">INDEX(Points, Match(If(AND(B157&gt;3,B157&lt;11),"Top 10", If(AND(B157&gt;10,NOT(B157=""), B157&lt;26),"Top 25", If(B157="-","Missed Cut", If(B157&gt;25,"Made Cut",B157)))),PointNames, 0))</f>
        <v>-2</v>
      </c>
      <c r="D157" s="17">
        <f t="array" ref="D157">2*(SUM(If(Index(Round1, Match(A157,PlayerLeaderboard, 0))=LowRound1, 1, 0), If(Index(Round2, Match(A157,PlayerLeaderboard, 0))=LowRound2, 1, 0), If(Index(Round3, Match(A157,PlayerLeaderboard, 0))=LowRound3, 1, 0), If(Index(Round4, Match(A157,PlayerLeaderboard, 0))=LowRound4, 1, 0)))</f>
        <v>0</v>
      </c>
    </row>
    <row r="158">
      <c r="A158" s="22" t="str">
        <f>'Pickem Board'!X6</f>
        <v>Sahith Theegala</v>
      </c>
      <c r="B158" s="15">
        <f t="array" ref="B158">If(Substitute(Index(PositionLeaderboard, Match(A158,PlayerLeaderboard, 0)), "T", "") = "-", "-", Value(Substitute(Index(PositionLeaderboard, Match(A158,PlayerLeaderboard, 0)), "T", "")))</f>
        <v>29</v>
      </c>
      <c r="C158" s="16">
        <f t="array" ref="C158">INDEX(Points, Match(If(AND(B158&gt;3,B158&lt;11),"Top 10", If(AND(B158&gt;10,NOT(B158=""), B158&lt;26),"Top 25", If(B158="-","Missed Cut", If(B158&gt;25,"Made Cut",B158)))),PointNames, 0))</f>
        <v>3</v>
      </c>
      <c r="D158" s="17">
        <f t="array" ref="D158">2*(SUM(If(Index(Round1, Match(A158,PlayerLeaderboard, 0))=LowRound1, 1, 0), If(Index(Round2, Match(A158,PlayerLeaderboard, 0))=LowRound2, 1, 0), If(Index(Round3, Match(A158,PlayerLeaderboard, 0))=LowRound3, 1, 0), If(Index(Round4, Match(A158,PlayerLeaderboard, 0))=LowRound4, 1, 0)))</f>
        <v>0</v>
      </c>
    </row>
    <row r="159">
      <c r="A159" s="22" t="str">
        <f>'Pickem Board'!X7</f>
        <v>Cam Davis</v>
      </c>
      <c r="B159" s="15" t="str">
        <f t="array" ref="B159">If(Substitute(Index(PositionLeaderboard, Match(A159,PlayerLeaderboard, 0)), "T", "") = "-", "-", Value(Substitute(Index(PositionLeaderboard, Match(A159,PlayerLeaderboard, 0)), "T", "")))</f>
        <v>-</v>
      </c>
      <c r="C159" s="16">
        <f t="array" ref="C159">INDEX(Points, Match(If(AND(B159&gt;3,B159&lt;11),"Top 10", If(AND(B159&gt;10,NOT(B159=""), B159&lt;26),"Top 25", If(B159="-","Missed Cut", If(B159&gt;25,"Made Cut",B159)))),PointNames, 0))</f>
        <v>-2</v>
      </c>
      <c r="D159" s="17">
        <f t="array" ref="D159">2*(SUM(If(Index(Round1, Match(A159,PlayerLeaderboard, 0))=LowRound1, 1, 0), If(Index(Round2, Match(A159,PlayerLeaderboard, 0))=LowRound2, 1, 0), If(Index(Round3, Match(A159,PlayerLeaderboard, 0))=LowRound3, 1, 0), If(Index(Round4, Match(A159,PlayerLeaderboard, 0))=LowRound4, 1, 0)))</f>
        <v>0</v>
      </c>
    </row>
    <row r="160">
      <c r="A160" s="18" t="s">
        <v>39</v>
      </c>
      <c r="B160" s="19"/>
      <c r="C160" s="20">
        <f>SUM(C156:C159)+SUM(D156:D159)</f>
        <v>7</v>
      </c>
      <c r="D160" s="19"/>
    </row>
    <row r="161">
      <c r="B161" s="19"/>
      <c r="C161" s="19"/>
      <c r="D161" s="19"/>
    </row>
    <row r="162">
      <c r="A162" s="11" t="str">
        <f>'Pickem Board'!Y3</f>
        <v>Only Boss That Has Won this Before</v>
      </c>
      <c r="B162" s="12" t="s">
        <v>35</v>
      </c>
      <c r="C162" s="12" t="s">
        <v>36</v>
      </c>
      <c r="D162" s="12" t="s">
        <v>37</v>
      </c>
    </row>
    <row r="163">
      <c r="A163" s="22" t="str">
        <f>'Pickem Board'!Y4</f>
        <v>Joaquín Niemann</v>
      </c>
      <c r="B163" s="15">
        <f t="array" ref="B163">If(Substitute(Index(PositionLeaderboard, Match(A163,PlayerLeaderboard, 0)), "T", "") = "-", "-", Value(Substitute(Index(PositionLeaderboard, Match(A163,PlayerLeaderboard, 0)), "T", "")))</f>
        <v>29</v>
      </c>
      <c r="C163" s="16">
        <f t="array" ref="C163">INDEX(Points, Match(If(AND(B163&gt;3,B163&lt;11),"Top 10", If(AND(B163&gt;10,NOT(B163=""), B163&lt;26),"Top 25", If(B163="-","Missed Cut", If(B163&gt;25,"Made Cut",B163)))),PointNames, 0))</f>
        <v>3</v>
      </c>
      <c r="D163" s="17">
        <f t="array" ref="D163">2*(SUM(If(Index(Round1, Match(A163,PlayerLeaderboard, 0))=LowRound1, 1, 0), If(Index(Round2, Match(A163,PlayerLeaderboard, 0))=LowRound2, 1, 0), If(Index(Round3, Match(A163,PlayerLeaderboard, 0))=LowRound3, 1, 0), If(Index(Round4, Match(A163,PlayerLeaderboard, 0))=LowRound4, 1, 0)))</f>
        <v>0</v>
      </c>
    </row>
    <row r="164">
      <c r="A164" s="22" t="str">
        <f>'Pickem Board'!Y5</f>
        <v>Will Zalatoris</v>
      </c>
      <c r="B164" s="15" t="str">
        <f t="array" ref="B164">If(Substitute(Index(PositionLeaderboard, Match(A164,PlayerLeaderboard, 0)), "T", "") = "-", "-", Value(Substitute(Index(PositionLeaderboard, Match(A164,PlayerLeaderboard, 0)), "T", "")))</f>
        <v>-</v>
      </c>
      <c r="C164" s="16">
        <f t="array" ref="C164">INDEX(Points, Match(If(AND(B164&gt;3,B164&lt;11),"Top 10", If(AND(B164&gt;10,NOT(B164=""), B164&lt;26),"Top 25", If(B164="-","Missed Cut", If(B164&gt;25,"Made Cut",B164)))),PointNames, 0))</f>
        <v>-2</v>
      </c>
      <c r="D164" s="17">
        <f t="array" ref="D164">2*(SUM(If(Index(Round1, Match(A164,PlayerLeaderboard, 0))=LowRound1, 1, 0), If(Index(Round2, Match(A164,PlayerLeaderboard, 0))=LowRound2, 1, 0), If(Index(Round3, Match(A164,PlayerLeaderboard, 0))=LowRound3, 1, 0), If(Index(Round4, Match(A164,PlayerLeaderboard, 0))=LowRound4, 1, 0)))</f>
        <v>0</v>
      </c>
    </row>
    <row r="165">
      <c r="A165" s="22" t="str">
        <f>'Pickem Board'!Y6</f>
        <v>Tony Finau</v>
      </c>
      <c r="B165" s="15" t="str">
        <f t="array" ref="B165">If(Substitute(Index(PositionLeaderboard, Match(A165,PlayerLeaderboard, 0)), "T", "") = "-", "-", Value(Substitute(Index(PositionLeaderboard, Match(A165,PlayerLeaderboard, 0)), "T", "")))</f>
        <v>-</v>
      </c>
      <c r="C165" s="16">
        <f t="array" ref="C165">INDEX(Points, Match(If(AND(B165&gt;3,B165&lt;11),"Top 10", If(AND(B165&gt;10,NOT(B165=""), B165&lt;26),"Top 25", If(B165="-","Missed Cut", If(B165&gt;25,"Made Cut",B165)))),PointNames, 0))</f>
        <v>-2</v>
      </c>
      <c r="D165" s="17">
        <f t="array" ref="D165">2*(SUM(If(Index(Round1, Match(A165,PlayerLeaderboard, 0))=LowRound1, 1, 0), If(Index(Round2, Match(A165,PlayerLeaderboard, 0))=LowRound2, 1, 0), If(Index(Round3, Match(A165,PlayerLeaderboard, 0))=LowRound3, 1, 0), If(Index(Round4, Match(A165,PlayerLeaderboard, 0))=LowRound4, 1, 0)))</f>
        <v>0</v>
      </c>
    </row>
    <row r="166">
      <c r="A166" s="22" t="str">
        <f>'Pickem Board'!Y7</f>
        <v>Nicolai Højgaard</v>
      </c>
      <c r="B166" s="15" t="str">
        <f t="array" ref="B166">If(Substitute(Index(PositionLeaderboard, Match(A166,PlayerLeaderboard, 0)), "T", "") = "-", "-", Value(Substitute(Index(PositionLeaderboard, Match(A166,PlayerLeaderboard, 0)), "T", "")))</f>
        <v>-</v>
      </c>
      <c r="C166" s="16">
        <f t="array" ref="C166">INDEX(Points, Match(If(AND(B166&gt;3,B166&lt;11),"Top 10", If(AND(B166&gt;10,NOT(B166=""), B166&lt;26),"Top 25", If(B166="-","Missed Cut", If(B166&gt;25,"Made Cut",B166)))),PointNames, 0))</f>
        <v>-2</v>
      </c>
      <c r="D166" s="17">
        <f t="array" ref="D166">2*(SUM(If(Index(Round1, Match(A166,PlayerLeaderboard, 0))=LowRound1, 1, 0), If(Index(Round2, Match(A166,PlayerLeaderboard, 0))=LowRound2, 1, 0), If(Index(Round3, Match(A166,PlayerLeaderboard, 0))=LowRound3, 1, 0), If(Index(Round4, Match(A166,PlayerLeaderboard, 0))=LowRound4, 1, 0)))</f>
        <v>0</v>
      </c>
    </row>
    <row r="167">
      <c r="A167" s="18" t="s">
        <v>39</v>
      </c>
      <c r="B167" s="19"/>
      <c r="C167" s="20">
        <f>SUM(C163:C166)+SUM(D163:D166)</f>
        <v>-3</v>
      </c>
      <c r="D167" s="19"/>
    </row>
    <row r="168">
      <c r="B168" s="19"/>
      <c r="C168" s="19"/>
      <c r="D168" s="19"/>
    </row>
    <row r="169">
      <c r="A169" s="11" t="str">
        <f>'Pickem Board'!Z3</f>
        <v>Johnson Wagner </v>
      </c>
      <c r="B169" s="12" t="s">
        <v>35</v>
      </c>
      <c r="C169" s="12" t="s">
        <v>36</v>
      </c>
      <c r="D169" s="12" t="s">
        <v>37</v>
      </c>
    </row>
    <row r="170">
      <c r="A170" s="22" t="str">
        <f>'Pickem Board'!Z4</f>
        <v>Rory McIlroy</v>
      </c>
      <c r="B170" s="15">
        <f t="array" ref="B170">If(Substitute(Index(PositionLeaderboard, Match(A170,PlayerLeaderboard, 0)), "T", "") = "-", "-", Value(Substitute(Index(PositionLeaderboard, Match(A170,PlayerLeaderboard, 0)), "T", "")))</f>
        <v>1</v>
      </c>
      <c r="C170" s="16">
        <f t="array" ref="C170">INDEX(Points, Match(If(AND(B170&gt;3,B170&lt;11),"Top 10", If(AND(B170&gt;10,NOT(B170=""), B170&lt;26),"Top 25", If(B170="-","Missed Cut", If(B170&gt;25,"Made Cut",B170)))),PointNames, 0))</f>
        <v>25</v>
      </c>
      <c r="D170" s="17">
        <f t="array" ref="D170">2*(SUM(If(Index(Round1, Match(A170,PlayerLeaderboard, 0))=LowRound1, 1, 0), If(Index(Round2, Match(A170,PlayerLeaderboard, 0))=LowRound2, 1, 0), If(Index(Round3, Match(A170,PlayerLeaderboard, 0))=LowRound3, 1, 0), If(Index(Round4, Match(A170,PlayerLeaderboard, 0))=LowRound4, 1, 0)))</f>
        <v>4</v>
      </c>
    </row>
    <row r="171">
      <c r="A171" s="22" t="str">
        <f>'Pickem Board'!Z5</f>
        <v>Brooks Koepka</v>
      </c>
      <c r="B171" s="15" t="str">
        <f t="array" ref="B171">If(Substitute(Index(PositionLeaderboard, Match(A171,PlayerLeaderboard, 0)), "T", "") = "-", "-", Value(Substitute(Index(PositionLeaderboard, Match(A171,PlayerLeaderboard, 0)), "T", "")))</f>
        <v>-</v>
      </c>
      <c r="C171" s="16">
        <f t="array" ref="C171">INDEX(Points, Match(If(AND(B171&gt;3,B171&lt;11),"Top 10", If(AND(B171&gt;10,NOT(B171=""), B171&lt;26),"Top 25", If(B171="-","Missed Cut", If(B171&gt;25,"Made Cut",B171)))),PointNames, 0))</f>
        <v>-2</v>
      </c>
      <c r="D171" s="17">
        <f t="array" ref="D171">2*(SUM(If(Index(Round1, Match(A171,PlayerLeaderboard, 0))=LowRound1, 1, 0), If(Index(Round2, Match(A171,PlayerLeaderboard, 0))=LowRound2, 1, 0), If(Index(Round3, Match(A171,PlayerLeaderboard, 0))=LowRound3, 1, 0), If(Index(Round4, Match(A171,PlayerLeaderboard, 0))=LowRound4, 1, 0)))</f>
        <v>0</v>
      </c>
    </row>
    <row r="172">
      <c r="A172" s="22" t="str">
        <f>'Pickem Board'!Z6</f>
        <v>Justin Rose</v>
      </c>
      <c r="B172" s="15">
        <f t="array" ref="B172">If(Substitute(Index(PositionLeaderboard, Match(A172,PlayerLeaderboard, 0)), "T", "") = "-", "-", Value(Substitute(Index(PositionLeaderboard, Match(A172,PlayerLeaderboard, 0)), "T", "")))</f>
        <v>2</v>
      </c>
      <c r="C172" s="16">
        <f t="array" ref="C172">INDEX(Points, Match(If(AND(B172&gt;3,B172&lt;11),"Top 10", If(AND(B172&gt;10,NOT(B172=""), B172&lt;26),"Top 25", If(B172="-","Missed Cut", If(B172&gt;25,"Made Cut",B172)))),PointNames, 0))</f>
        <v>15</v>
      </c>
      <c r="D172" s="17">
        <f t="array" ref="D172">2*(SUM(If(Index(Round1, Match(A172,PlayerLeaderboard, 0))=LowRound1, 1, 0), If(Index(Round2, Match(A172,PlayerLeaderboard, 0))=LowRound2, 1, 0), If(Index(Round3, Match(A172,PlayerLeaderboard, 0))=LowRound3, 1, 0), If(Index(Round4, Match(A172,PlayerLeaderboard, 0))=LowRound4, 1, 0)))</f>
        <v>4</v>
      </c>
    </row>
    <row r="173">
      <c r="A173" s="22" t="str">
        <f>'Pickem Board'!Z7</f>
        <v>Nicolai Højgaard</v>
      </c>
      <c r="B173" s="15" t="str">
        <f t="array" ref="B173">If(Substitute(Index(PositionLeaderboard, Match(A173,PlayerLeaderboard, 0)), "T", "") = "-", "-", Value(Substitute(Index(PositionLeaderboard, Match(A173,PlayerLeaderboard, 0)), "T", "")))</f>
        <v>-</v>
      </c>
      <c r="C173" s="16">
        <f t="array" ref="C173">INDEX(Points, Match(If(AND(B173&gt;3,B173&lt;11),"Top 10", If(AND(B173&gt;10,NOT(B173=""), B173&lt;26),"Top 25", If(B173="-","Missed Cut", If(B173&gt;25,"Made Cut",B173)))),PointNames, 0))</f>
        <v>-2</v>
      </c>
      <c r="D173" s="17">
        <f t="array" ref="D173">2*(SUM(If(Index(Round1, Match(A173,PlayerLeaderboard, 0))=LowRound1, 1, 0), If(Index(Round2, Match(A173,PlayerLeaderboard, 0))=LowRound2, 1, 0), If(Index(Round3, Match(A173,PlayerLeaderboard, 0))=LowRound3, 1, 0), If(Index(Round4, Match(A173,PlayerLeaderboard, 0))=LowRound4, 1, 0)))</f>
        <v>0</v>
      </c>
    </row>
    <row r="174">
      <c r="A174" s="18" t="s">
        <v>39</v>
      </c>
      <c r="B174" s="19"/>
      <c r="C174" s="20">
        <f>SUM(C170:C173)+SUM(D170:D173)</f>
        <v>44</v>
      </c>
      <c r="D174" s="19"/>
    </row>
    <row r="175">
      <c r="B175" s="19"/>
      <c r="C175" s="19"/>
      <c r="D175" s="19"/>
    </row>
    <row r="176">
      <c r="A176" s="11" t="str">
        <f>'Pickem Board'!AA3</f>
        <v>ParTee Animals</v>
      </c>
      <c r="B176" s="12" t="s">
        <v>35</v>
      </c>
      <c r="C176" s="12" t="s">
        <v>36</v>
      </c>
      <c r="D176" s="12" t="s">
        <v>37</v>
      </c>
    </row>
    <row r="177">
      <c r="A177" s="22" t="str">
        <f>'Pickem Board'!AA4</f>
        <v>Rory McIlroy</v>
      </c>
      <c r="B177" s="15">
        <f t="array" ref="B177">If(Substitute(Index(PositionLeaderboard, Match(A177,PlayerLeaderboard, 0)), "T", "") = "-", "-", Value(Substitute(Index(PositionLeaderboard, Match(A177,PlayerLeaderboard, 0)), "T", "")))</f>
        <v>1</v>
      </c>
      <c r="C177" s="16">
        <f t="array" ref="C177">INDEX(Points, Match(If(AND(B177&gt;3,B177&lt;11),"Top 10", If(AND(B177&gt;10,NOT(B177=""), B177&lt;26),"Top 25", If(B177="-","Missed Cut", If(B177&gt;25,"Made Cut",B177)))),PointNames, 0))</f>
        <v>25</v>
      </c>
      <c r="D177" s="17">
        <f t="array" ref="D177">2*(SUM(If(Index(Round1, Match(A177,PlayerLeaderboard, 0))=LowRound1, 1, 0), If(Index(Round2, Match(A177,PlayerLeaderboard, 0))=LowRound2, 1, 0), If(Index(Round3, Match(A177,PlayerLeaderboard, 0))=LowRound3, 1, 0), If(Index(Round4, Match(A177,PlayerLeaderboard, 0))=LowRound4, 1, 0)))</f>
        <v>4</v>
      </c>
    </row>
    <row r="178">
      <c r="A178" s="22" t="str">
        <f>'Pickem Board'!AA5</f>
        <v>Brooks Koepka</v>
      </c>
      <c r="B178" s="15" t="str">
        <f t="array" ref="B178">If(Substitute(Index(PositionLeaderboard, Match(A178,PlayerLeaderboard, 0)), "T", "") = "-", "-", Value(Substitute(Index(PositionLeaderboard, Match(A178,PlayerLeaderboard, 0)), "T", "")))</f>
        <v>-</v>
      </c>
      <c r="C178" s="16">
        <f t="array" ref="C178">INDEX(Points, Match(If(AND(B178&gt;3,B178&lt;11),"Top 10", If(AND(B178&gt;10,NOT(B178=""), B178&lt;26),"Top 25", If(B178="-","Missed Cut", If(B178&gt;25,"Made Cut",B178)))),PointNames, 0))</f>
        <v>-2</v>
      </c>
      <c r="D178" s="17">
        <f t="array" ref="D178">2*(SUM(If(Index(Round1, Match(A178,PlayerLeaderboard, 0))=LowRound1, 1, 0), If(Index(Round2, Match(A178,PlayerLeaderboard, 0))=LowRound2, 1, 0), If(Index(Round3, Match(A178,PlayerLeaderboard, 0))=LowRound3, 1, 0), If(Index(Round4, Match(A178,PlayerLeaderboard, 0))=LowRound4, 1, 0)))</f>
        <v>0</v>
      </c>
    </row>
    <row r="179">
      <c r="A179" s="22" t="str">
        <f>'Pickem Board'!AA6</f>
        <v>Sergio Garcia</v>
      </c>
      <c r="B179" s="15" t="str">
        <f t="array" ref="B179">If(Substitute(Index(PositionLeaderboard, Match(A179,PlayerLeaderboard, 0)), "T", "") = "-", "-", Value(Substitute(Index(PositionLeaderboard, Match(A179,PlayerLeaderboard, 0)), "T", "")))</f>
        <v>-</v>
      </c>
      <c r="C179" s="16">
        <f t="array" ref="C179">INDEX(Points, Match(If(AND(B179&gt;3,B179&lt;11),"Top 10", If(AND(B179&gt;10,NOT(B179=""), B179&lt;26),"Top 25", If(B179="-","Missed Cut", If(B179&gt;25,"Made Cut",B179)))),PointNames, 0))</f>
        <v>-2</v>
      </c>
      <c r="D179" s="17">
        <f t="array" ref="D179">2*(SUM(If(Index(Round1, Match(A179,PlayerLeaderboard, 0))=LowRound1, 1, 0), If(Index(Round2, Match(A179,PlayerLeaderboard, 0))=LowRound2, 1, 0), If(Index(Round3, Match(A179,PlayerLeaderboard, 0))=LowRound3, 1, 0), If(Index(Round4, Match(A179,PlayerLeaderboard, 0))=LowRound4, 1, 0)))</f>
        <v>0</v>
      </c>
    </row>
    <row r="180">
      <c r="A180" s="22" t="str">
        <f>'Pickem Board'!AA7</f>
        <v>Michael Kim</v>
      </c>
      <c r="B180" s="15">
        <f t="array" ref="B180">If(Substitute(Index(PositionLeaderboard, Match(A180,PlayerLeaderboard, 0)), "T", "") = "-", "-", Value(Substitute(Index(PositionLeaderboard, Match(A180,PlayerLeaderboard, 0)), "T", "")))</f>
        <v>27</v>
      </c>
      <c r="C180" s="16">
        <f t="array" ref="C180">INDEX(Points, Match(If(AND(B180&gt;3,B180&lt;11),"Top 10", If(AND(B180&gt;10,NOT(B180=""), B180&lt;26),"Top 25", If(B180="-","Missed Cut", If(B180&gt;25,"Made Cut",B180)))),PointNames, 0))</f>
        <v>3</v>
      </c>
      <c r="D180" s="17">
        <f t="array" ref="D180">2*(SUM(If(Index(Round1, Match(A180,PlayerLeaderboard, 0))=LowRound1, 1, 0), If(Index(Round2, Match(A180,PlayerLeaderboard, 0))=LowRound2, 1, 0), If(Index(Round3, Match(A180,PlayerLeaderboard, 0))=LowRound3, 1, 0), If(Index(Round4, Match(A180,PlayerLeaderboard, 0))=LowRound4, 1, 0)))</f>
        <v>0</v>
      </c>
    </row>
    <row r="181">
      <c r="A181" s="18" t="s">
        <v>39</v>
      </c>
      <c r="B181" s="19"/>
      <c r="C181" s="20">
        <f>SUM(C177:C180)+SUM(D177:D180)</f>
        <v>28</v>
      </c>
      <c r="D181" s="19"/>
    </row>
    <row r="182">
      <c r="B182" s="19"/>
      <c r="C182" s="19"/>
      <c r="D182" s="19"/>
    </row>
    <row r="183">
      <c r="A183" s="11" t="str">
        <f>'Pickem Board'!AB3</f>
        <v>Hosel Rocket</v>
      </c>
      <c r="B183" s="12" t="s">
        <v>35</v>
      </c>
      <c r="C183" s="12" t="s">
        <v>36</v>
      </c>
      <c r="D183" s="12" t="s">
        <v>37</v>
      </c>
    </row>
    <row r="184">
      <c r="A184" s="22" t="str">
        <f>'Pickem Board'!AB4</f>
        <v>Rory McIlroy</v>
      </c>
      <c r="B184" s="15">
        <f t="array" ref="B184">If(Substitute(Index(PositionLeaderboard, Match(A184,PlayerLeaderboard, 0)), "T", "") = "-", "-", Value(Substitute(Index(PositionLeaderboard, Match(A184,PlayerLeaderboard, 0)), "T", "")))</f>
        <v>1</v>
      </c>
      <c r="C184" s="16">
        <f t="array" ref="C184">INDEX(Points, Match(If(AND(B184&gt;3,B184&lt;11),"Top 10", If(AND(B184&gt;10,NOT(B184=""), B184&lt;26),"Top 25", If(B184="-","Missed Cut", If(B184&gt;25,"Made Cut",B184)))),PointNames, 0))</f>
        <v>25</v>
      </c>
      <c r="D184" s="17">
        <f t="array" ref="D184">2*(SUM(If(Index(Round1, Match(A184,PlayerLeaderboard, 0))=LowRound1, 1, 0), If(Index(Round2, Match(A184,PlayerLeaderboard, 0))=LowRound2, 1, 0), If(Index(Round3, Match(A184,PlayerLeaderboard, 0))=LowRound3, 1, 0), If(Index(Round4, Match(A184,PlayerLeaderboard, 0))=LowRound4, 1, 0)))</f>
        <v>4</v>
      </c>
    </row>
    <row r="185">
      <c r="A185" s="22" t="str">
        <f>'Pickem Board'!AB5</f>
        <v>Tommy Fleetwood</v>
      </c>
      <c r="B185" s="15">
        <f t="array" ref="B185">If(Substitute(Index(PositionLeaderboard, Match(A185,PlayerLeaderboard, 0)), "T", "") = "-", "-", Value(Substitute(Index(PositionLeaderboard, Match(A185,PlayerLeaderboard, 0)), "T", "")))</f>
        <v>21</v>
      </c>
      <c r="C185" s="16">
        <f t="array" ref="C185">INDEX(Points, Match(If(AND(B185&gt;3,B185&lt;11),"Top 10", If(AND(B185&gt;10,NOT(B185=""), B185&lt;26),"Top 25", If(B185="-","Missed Cut", If(B185&gt;25,"Made Cut",B185)))),PointNames, 0))</f>
        <v>5</v>
      </c>
      <c r="D185" s="17">
        <f t="array" ref="D185">2*(SUM(If(Index(Round1, Match(A185,PlayerLeaderboard, 0))=LowRound1, 1, 0), If(Index(Round2, Match(A185,PlayerLeaderboard, 0))=LowRound2, 1, 0), If(Index(Round3, Match(A185,PlayerLeaderboard, 0))=LowRound3, 1, 0), If(Index(Round4, Match(A185,PlayerLeaderboard, 0))=LowRound4, 1, 0)))</f>
        <v>0</v>
      </c>
    </row>
    <row r="186">
      <c r="A186" s="22" t="str">
        <f>'Pickem Board'!AB6</f>
        <v>Sepp Straka</v>
      </c>
      <c r="B186" s="15" t="str">
        <f t="array" ref="B186">If(Substitute(Index(PositionLeaderboard, Match(A186,PlayerLeaderboard, 0)), "T", "") = "-", "-", Value(Substitute(Index(PositionLeaderboard, Match(A186,PlayerLeaderboard, 0)), "T", "")))</f>
        <v>-</v>
      </c>
      <c r="C186" s="16">
        <f t="array" ref="C186">INDEX(Points, Match(If(AND(B186&gt;3,B186&lt;11),"Top 10", If(AND(B186&gt;10,NOT(B186=""), B186&lt;26),"Top 25", If(B186="-","Missed Cut", If(B186&gt;25,"Made Cut",B186)))),PointNames, 0))</f>
        <v>-2</v>
      </c>
      <c r="D186" s="17">
        <f t="array" ref="D186">2*(SUM(If(Index(Round1, Match(A186,PlayerLeaderboard, 0))=LowRound1, 1, 0), If(Index(Round2, Match(A186,PlayerLeaderboard, 0))=LowRound2, 1, 0), If(Index(Round3, Match(A186,PlayerLeaderboard, 0))=LowRound3, 1, 0), If(Index(Round4, Match(A186,PlayerLeaderboard, 0))=LowRound4, 1, 0)))</f>
        <v>0</v>
      </c>
    </row>
    <row r="187">
      <c r="A187" s="22" t="str">
        <f>'Pickem Board'!AB7</f>
        <v>Lucas Glover</v>
      </c>
      <c r="B187" s="15" t="str">
        <f t="array" ref="B187">If(Substitute(Index(PositionLeaderboard, Match(A187,PlayerLeaderboard, 0)), "T", "") = "-", "-", Value(Substitute(Index(PositionLeaderboard, Match(A187,PlayerLeaderboard, 0)), "T", "")))</f>
        <v>-</v>
      </c>
      <c r="C187" s="16">
        <f t="array" ref="C187">INDEX(Points, Match(If(AND(B187&gt;3,B187&lt;11),"Top 10", If(AND(B187&gt;10,NOT(B187=""), B187&lt;26),"Top 25", If(B187="-","Missed Cut", If(B187&gt;25,"Made Cut",B187)))),PointNames, 0))</f>
        <v>-2</v>
      </c>
      <c r="D187" s="17">
        <f t="array" ref="D187">2*(SUM(If(Index(Round1, Match(A187,PlayerLeaderboard, 0))=LowRound1, 1, 0), If(Index(Round2, Match(A187,PlayerLeaderboard, 0))=LowRound2, 1, 0), If(Index(Round3, Match(A187,PlayerLeaderboard, 0))=LowRound3, 1, 0), If(Index(Round4, Match(A187,PlayerLeaderboard, 0))=LowRound4, 1, 0)))</f>
        <v>0</v>
      </c>
    </row>
    <row r="188">
      <c r="A188" s="18" t="s">
        <v>39</v>
      </c>
      <c r="B188" s="19"/>
      <c r="C188" s="20">
        <f>SUM(C184:C187)+SUM(D184:D187)</f>
        <v>30</v>
      </c>
      <c r="D188" s="19"/>
    </row>
    <row r="189">
      <c r="B189" s="19"/>
      <c r="C189" s="19"/>
      <c r="D189" s="19"/>
    </row>
    <row r="190">
      <c r="A190" s="11" t="str">
        <f>'Pickem Board'!AC3</f>
        <v>Putt Blugs</v>
      </c>
      <c r="B190" s="12" t="s">
        <v>35</v>
      </c>
      <c r="C190" s="12" t="s">
        <v>36</v>
      </c>
      <c r="D190" s="12" t="s">
        <v>37</v>
      </c>
    </row>
    <row r="191">
      <c r="A191" s="22" t="str">
        <f>'Pickem Board'!AC4</f>
        <v>Rory McIlroy</v>
      </c>
      <c r="B191" s="15">
        <f t="array" ref="B191">If(Substitute(Index(PositionLeaderboard, Match(A191,PlayerLeaderboard, 0)), "T", "") = "-", "-", Value(Substitute(Index(PositionLeaderboard, Match(A191,PlayerLeaderboard, 0)), "T", "")))</f>
        <v>1</v>
      </c>
      <c r="C191" s="16">
        <f t="array" ref="C191">INDEX(Points, Match(If(AND(B191&gt;3,B191&lt;11),"Top 10", If(AND(B191&gt;10,NOT(B191=""), B191&lt;26),"Top 25", If(B191="-","Missed Cut", If(B191&gt;25,"Made Cut",B191)))),PointNames, 0))</f>
        <v>25</v>
      </c>
      <c r="D191" s="17">
        <f t="array" ref="D191">2*(SUM(If(Index(Round1, Match(A191,PlayerLeaderboard, 0))=LowRound1, 1, 0), If(Index(Round2, Match(A191,PlayerLeaderboard, 0))=LowRound2, 1, 0), If(Index(Round3, Match(A191,PlayerLeaderboard, 0))=LowRound3, 1, 0), If(Index(Round4, Match(A191,PlayerLeaderboard, 0))=LowRound4, 1, 0)))</f>
        <v>4</v>
      </c>
    </row>
    <row r="192">
      <c r="A192" s="22" t="str">
        <f>'Pickem Board'!AC5</f>
        <v>Shane Lowry</v>
      </c>
      <c r="B192" s="15">
        <f t="array" ref="B192">If(Substitute(Index(PositionLeaderboard, Match(A192,PlayerLeaderboard, 0)), "T", "") = "-", "-", Value(Substitute(Index(PositionLeaderboard, Match(A192,PlayerLeaderboard, 0)), "T", "")))</f>
        <v>42</v>
      </c>
      <c r="C192" s="16">
        <f t="array" ref="C192">INDEX(Points, Match(If(AND(B192&gt;3,B192&lt;11),"Top 10", If(AND(B192&gt;10,NOT(B192=""), B192&lt;26),"Top 25", If(B192="-","Missed Cut", If(B192&gt;25,"Made Cut",B192)))),PointNames, 0))</f>
        <v>3</v>
      </c>
      <c r="D192" s="17">
        <f t="array" ref="D192">2*(SUM(If(Index(Round1, Match(A192,PlayerLeaderboard, 0))=LowRound1, 1, 0), If(Index(Round2, Match(A192,PlayerLeaderboard, 0))=LowRound2, 1, 0), If(Index(Round3, Match(A192,PlayerLeaderboard, 0))=LowRound3, 1, 0), If(Index(Round4, Match(A192,PlayerLeaderboard, 0))=LowRound4, 1, 0)))</f>
        <v>0</v>
      </c>
    </row>
    <row r="193">
      <c r="A193" s="22" t="str">
        <f>'Pickem Board'!AC6</f>
        <v>Maverick McNealy</v>
      </c>
      <c r="B193" s="15">
        <f t="array" ref="B193">If(Substitute(Index(PositionLeaderboard, Match(A193,PlayerLeaderboard, 0)), "T", "") = "-", "-", Value(Substitute(Index(PositionLeaderboard, Match(A193,PlayerLeaderboard, 0)), "T", "")))</f>
        <v>32</v>
      </c>
      <c r="C193" s="16">
        <f t="array" ref="C193">INDEX(Points, Match(If(AND(B193&gt;3,B193&lt;11),"Top 10", If(AND(B193&gt;10,NOT(B193=""), B193&lt;26),"Top 25", If(B193="-","Missed Cut", If(B193&gt;25,"Made Cut",B193)))),PointNames, 0))</f>
        <v>3</v>
      </c>
      <c r="D193" s="17">
        <f t="array" ref="D193">2*(SUM(If(Index(Round1, Match(A193,PlayerLeaderboard, 0))=LowRound1, 1, 0), If(Index(Round2, Match(A193,PlayerLeaderboard, 0))=LowRound2, 1, 0), If(Index(Round3, Match(A193,PlayerLeaderboard, 0))=LowRound3, 1, 0), If(Index(Round4, Match(A193,PlayerLeaderboard, 0))=LowRound4, 1, 0)))</f>
        <v>0</v>
      </c>
    </row>
    <row r="194">
      <c r="A194" s="22" t="str">
        <f>'Pickem Board'!AC7</f>
        <v>Stephan Jaeger</v>
      </c>
      <c r="B194" s="15">
        <f t="array" ref="B194">If(Substitute(Index(PositionLeaderboard, Match(A194,PlayerLeaderboard, 0)), "T", "") = "-", "-", Value(Substitute(Index(PositionLeaderboard, Match(A194,PlayerLeaderboard, 0)), "T", "")))</f>
        <v>52</v>
      </c>
      <c r="C194" s="16">
        <f t="array" ref="C194">INDEX(Points, Match(If(AND(B194&gt;3,B194&lt;11),"Top 10", If(AND(B194&gt;10,NOT(B194=""), B194&lt;26),"Top 25", If(B194="-","Missed Cut", If(B194&gt;25,"Made Cut",B194)))),PointNames, 0))</f>
        <v>3</v>
      </c>
      <c r="D194" s="17">
        <f t="array" ref="D194">2*(SUM(If(Index(Round1, Match(A194,PlayerLeaderboard, 0))=LowRound1, 1, 0), If(Index(Round2, Match(A194,PlayerLeaderboard, 0))=LowRound2, 1, 0), If(Index(Round3, Match(A194,PlayerLeaderboard, 0))=LowRound3, 1, 0), If(Index(Round4, Match(A194,PlayerLeaderboard, 0))=LowRound4, 1, 0)))</f>
        <v>0</v>
      </c>
    </row>
    <row r="195">
      <c r="A195" s="18" t="s">
        <v>39</v>
      </c>
      <c r="B195" s="19"/>
      <c r="C195" s="20">
        <f>SUM(C191:C194)+SUM(D191:D194)</f>
        <v>38</v>
      </c>
      <c r="D195" s="19"/>
    </row>
    <row r="196">
      <c r="B196" s="19"/>
      <c r="C196" s="19"/>
      <c r="D196" s="19"/>
    </row>
    <row r="197">
      <c r="A197" s="11" t="str">
        <f>'Pickem Board'!AD3</f>
        <v>Baseball Hacks Only </v>
      </c>
      <c r="B197" s="12" t="s">
        <v>35</v>
      </c>
      <c r="C197" s="12" t="s">
        <v>36</v>
      </c>
      <c r="D197" s="12" t="s">
        <v>37</v>
      </c>
    </row>
    <row r="198">
      <c r="A198" s="22" t="str">
        <f>'Pickem Board'!AD4</f>
        <v>Rory McIlroy</v>
      </c>
      <c r="B198" s="15">
        <f t="array" ref="B198">If(Substitute(Index(PositionLeaderboard, Match(A198,PlayerLeaderboard, 0)), "T", "") = "-", "-", Value(Substitute(Index(PositionLeaderboard, Match(A198,PlayerLeaderboard, 0)), "T", "")))</f>
        <v>1</v>
      </c>
      <c r="C198" s="16">
        <f t="array" ref="C198">INDEX(Points, Match(If(AND(B198&gt;3,B198&lt;11),"Top 10", If(AND(B198&gt;10,NOT(B198=""), B198&lt;26),"Top 25", If(B198="-","Missed Cut", If(B198&gt;25,"Made Cut",B198)))),PointNames, 0))</f>
        <v>25</v>
      </c>
      <c r="D198" s="17">
        <f t="array" ref="D198">2*(SUM(If(Index(Round1, Match(A198,PlayerLeaderboard, 0))=LowRound1, 1, 0), If(Index(Round2, Match(A198,PlayerLeaderboard, 0))=LowRound2, 1, 0), If(Index(Round3, Match(A198,PlayerLeaderboard, 0))=LowRound3, 1, 0), If(Index(Round4, Match(A198,PlayerLeaderboard, 0))=LowRound4, 1, 0)))</f>
        <v>4</v>
      </c>
    </row>
    <row r="199">
      <c r="A199" s="22" t="str">
        <f>'Pickem Board'!AD5</f>
        <v>Brooks Koepka</v>
      </c>
      <c r="B199" s="15" t="str">
        <f t="array" ref="B199">If(Substitute(Index(PositionLeaderboard, Match(A199,PlayerLeaderboard, 0)), "T", "") = "-", "-", Value(Substitute(Index(PositionLeaderboard, Match(A199,PlayerLeaderboard, 0)), "T", "")))</f>
        <v>-</v>
      </c>
      <c r="C199" s="16">
        <f t="array" ref="C199">INDEX(Points, Match(If(AND(B199&gt;3,B199&lt;11),"Top 10", If(AND(B199&gt;10,NOT(B199=""), B199&lt;26),"Top 25", If(B199="-","Missed Cut", If(B199&gt;25,"Made Cut",B199)))),PointNames, 0))</f>
        <v>-2</v>
      </c>
      <c r="D199" s="17">
        <f t="array" ref="D199">2*(SUM(If(Index(Round1, Match(A199,PlayerLeaderboard, 0))=LowRound1, 1, 0), If(Index(Round2, Match(A199,PlayerLeaderboard, 0))=LowRound2, 1, 0), If(Index(Round3, Match(A199,PlayerLeaderboard, 0))=LowRound3, 1, 0), If(Index(Round4, Match(A199,PlayerLeaderboard, 0))=LowRound4, 1, 0)))</f>
        <v>0</v>
      </c>
    </row>
    <row r="200">
      <c r="A200" s="22" t="str">
        <f>'Pickem Board'!AD6</f>
        <v>Sepp Straka</v>
      </c>
      <c r="B200" s="15" t="str">
        <f t="array" ref="B200">If(Substitute(Index(PositionLeaderboard, Match(A200,PlayerLeaderboard, 0)), "T", "") = "-", "-", Value(Substitute(Index(PositionLeaderboard, Match(A200,PlayerLeaderboard, 0)), "T", "")))</f>
        <v>-</v>
      </c>
      <c r="C200" s="16">
        <f t="array" ref="C200">INDEX(Points, Match(If(AND(B200&gt;3,B200&lt;11),"Top 10", If(AND(B200&gt;10,NOT(B200=""), B200&lt;26),"Top 25", If(B200="-","Missed Cut", If(B200&gt;25,"Made Cut",B200)))),PointNames, 0))</f>
        <v>-2</v>
      </c>
      <c r="D200" s="17">
        <f t="array" ref="D200">2*(SUM(If(Index(Round1, Match(A200,PlayerLeaderboard, 0))=LowRound1, 1, 0), If(Index(Round2, Match(A200,PlayerLeaderboard, 0))=LowRound2, 1, 0), If(Index(Round3, Match(A200,PlayerLeaderboard, 0))=LowRound3, 1, 0), If(Index(Round4, Match(A200,PlayerLeaderboard, 0))=LowRound4, 1, 0)))</f>
        <v>0</v>
      </c>
    </row>
    <row r="201">
      <c r="A201" s="22" t="str">
        <f>'Pickem Board'!AD7</f>
        <v>Denny McCarthy</v>
      </c>
      <c r="B201" s="15">
        <f t="array" ref="B201">If(Substitute(Index(PositionLeaderboard, Match(A201,PlayerLeaderboard, 0)), "T", "") = "-", "-", Value(Substitute(Index(PositionLeaderboard, Match(A201,PlayerLeaderboard, 0)), "T", "")))</f>
        <v>29</v>
      </c>
      <c r="C201" s="16">
        <f t="array" ref="C201">INDEX(Points, Match(If(AND(B201&gt;3,B201&lt;11),"Top 10", If(AND(B201&gt;10,NOT(B201=""), B201&lt;26),"Top 25", If(B201="-","Missed Cut", If(B201&gt;25,"Made Cut",B201)))),PointNames, 0))</f>
        <v>3</v>
      </c>
      <c r="D201" s="17">
        <f t="array" ref="D201">2*(SUM(If(Index(Round1, Match(A201,PlayerLeaderboard, 0))=LowRound1, 1, 0), If(Index(Round2, Match(A201,PlayerLeaderboard, 0))=LowRound2, 1, 0), If(Index(Round3, Match(A201,PlayerLeaderboard, 0))=LowRound3, 1, 0), If(Index(Round4, Match(A201,PlayerLeaderboard, 0))=LowRound4, 1, 0)))</f>
        <v>0</v>
      </c>
    </row>
    <row r="202">
      <c r="A202" s="18" t="s">
        <v>39</v>
      </c>
      <c r="B202" s="19"/>
      <c r="C202" s="20">
        <f>SUM(C198:C201)+SUM(D198:D201)</f>
        <v>28</v>
      </c>
      <c r="D202" s="19"/>
    </row>
    <row r="203">
      <c r="B203" s="19"/>
      <c r="C203" s="19"/>
      <c r="D203" s="19"/>
    </row>
    <row r="204">
      <c r="A204" s="11" t="str">
        <f>'Pickem Board'!AE3</f>
        <v>Rocky</v>
      </c>
      <c r="B204" s="12" t="s">
        <v>35</v>
      </c>
      <c r="C204" s="12" t="s">
        <v>36</v>
      </c>
      <c r="D204" s="12" t="s">
        <v>37</v>
      </c>
    </row>
    <row r="205">
      <c r="A205" s="22" t="str">
        <f>'Pickem Board'!AE4</f>
        <v>Rory McIlroy</v>
      </c>
      <c r="B205" s="15">
        <f t="array" ref="B205">If(Substitute(Index(PositionLeaderboard, Match(A205,PlayerLeaderboard, 0)), "T", "") = "-", "-", Value(Substitute(Index(PositionLeaderboard, Match(A205,PlayerLeaderboard, 0)), "T", "")))</f>
        <v>1</v>
      </c>
      <c r="C205" s="16">
        <f t="array" ref="C205">INDEX(Points, Match(If(AND(B205&gt;3,B205&lt;11),"Top 10", If(AND(B205&gt;10,NOT(B205=""), B205&lt;26),"Top 25", If(B205="-","Missed Cut", If(B205&gt;25,"Made Cut",B205)))),PointNames, 0))</f>
        <v>25</v>
      </c>
      <c r="D205" s="17">
        <f t="array" ref="D205">2*(SUM(If(Index(Round1, Match(A205,PlayerLeaderboard, 0))=LowRound1, 1, 0), If(Index(Round2, Match(A205,PlayerLeaderboard, 0))=LowRound2, 1, 0), If(Index(Round3, Match(A205,PlayerLeaderboard, 0))=LowRound3, 1, 0), If(Index(Round4, Match(A205,PlayerLeaderboard, 0))=LowRound4, 1, 0)))</f>
        <v>4</v>
      </c>
    </row>
    <row r="206">
      <c r="A206" s="22" t="str">
        <f>'Pickem Board'!AE5</f>
        <v>Viktor Hovland</v>
      </c>
      <c r="B206" s="15">
        <f t="array" ref="B206">If(Substitute(Index(PositionLeaderboard, Match(A206,PlayerLeaderboard, 0)), "T", "") = "-", "-", Value(Substitute(Index(PositionLeaderboard, Match(A206,PlayerLeaderboard, 0)), "T", "")))</f>
        <v>21</v>
      </c>
      <c r="C206" s="16">
        <f t="array" ref="C206">INDEX(Points, Match(If(AND(B206&gt;3,B206&lt;11),"Top 10", If(AND(B206&gt;10,NOT(B206=""), B206&lt;26),"Top 25", If(B206="-","Missed Cut", If(B206&gt;25,"Made Cut",B206)))),PointNames, 0))</f>
        <v>5</v>
      </c>
      <c r="D206" s="17">
        <f t="array" ref="D206">2*(SUM(If(Index(Round1, Match(A206,PlayerLeaderboard, 0))=LowRound1, 1, 0), If(Index(Round2, Match(A206,PlayerLeaderboard, 0))=LowRound2, 1, 0), If(Index(Round3, Match(A206,PlayerLeaderboard, 0))=LowRound3, 1, 0), If(Index(Round4, Match(A206,PlayerLeaderboard, 0))=LowRound4, 1, 0)))</f>
        <v>0</v>
      </c>
    </row>
    <row r="207">
      <c r="A207" s="22" t="str">
        <f>'Pickem Board'!AE6</f>
        <v>Justin Rose</v>
      </c>
      <c r="B207" s="15">
        <f t="array" ref="B207">If(Substitute(Index(PositionLeaderboard, Match(A207,PlayerLeaderboard, 0)), "T", "") = "-", "-", Value(Substitute(Index(PositionLeaderboard, Match(A207,PlayerLeaderboard, 0)), "T", "")))</f>
        <v>2</v>
      </c>
      <c r="C207" s="16">
        <f t="array" ref="C207">INDEX(Points, Match(If(AND(B207&gt;3,B207&lt;11),"Top 10", If(AND(B207&gt;10,NOT(B207=""), B207&lt;26),"Top 25", If(B207="-","Missed Cut", If(B207&gt;25,"Made Cut",B207)))),PointNames, 0))</f>
        <v>15</v>
      </c>
      <c r="D207" s="17">
        <f t="array" ref="D207">2*(SUM(If(Index(Round1, Match(A207,PlayerLeaderboard, 0))=LowRound1, 1, 0), If(Index(Round2, Match(A207,PlayerLeaderboard, 0))=LowRound2, 1, 0), If(Index(Round3, Match(A207,PlayerLeaderboard, 0))=LowRound3, 1, 0), If(Index(Round4, Match(A207,PlayerLeaderboard, 0))=LowRound4, 1, 0)))</f>
        <v>4</v>
      </c>
    </row>
    <row r="208">
      <c r="A208" s="22" t="str">
        <f>'Pickem Board'!AE7</f>
        <v>Max Homa</v>
      </c>
      <c r="B208" s="15">
        <f t="array" ref="B208">If(Substitute(Index(PositionLeaderboard, Match(A208,PlayerLeaderboard, 0)), "T", "") = "-", "-", Value(Substitute(Index(PositionLeaderboard, Match(A208,PlayerLeaderboard, 0)), "T", "")))</f>
        <v>12</v>
      </c>
      <c r="C208" s="16">
        <f t="array" ref="C208">INDEX(Points, Match(If(AND(B208&gt;3,B208&lt;11),"Top 10", If(AND(B208&gt;10,NOT(B208=""), B208&lt;26),"Top 25", If(B208="-","Missed Cut", If(B208&gt;25,"Made Cut",B208)))),PointNames, 0))</f>
        <v>5</v>
      </c>
      <c r="D208" s="17">
        <f t="array" ref="D208">2*(SUM(If(Index(Round1, Match(A208,PlayerLeaderboard, 0))=LowRound1, 1, 0), If(Index(Round2, Match(A208,PlayerLeaderboard, 0))=LowRound2, 1, 0), If(Index(Round3, Match(A208,PlayerLeaderboard, 0))=LowRound3, 1, 0), If(Index(Round4, Match(A208,PlayerLeaderboard, 0))=LowRound4, 1, 0)))</f>
        <v>0</v>
      </c>
    </row>
    <row r="209">
      <c r="A209" s="18" t="s">
        <v>39</v>
      </c>
      <c r="B209" s="19"/>
      <c r="C209" s="20">
        <f>SUM(C205:C208)+SUM(D205:D208)</f>
        <v>58</v>
      </c>
      <c r="D209" s="19"/>
    </row>
    <row r="210">
      <c r="B210" s="19"/>
      <c r="C210" s="19"/>
      <c r="D210" s="19"/>
    </row>
    <row r="211">
      <c r="A211" s="11" t="str">
        <f>'Pickem Board'!AF3</f>
        <v>&lt;Team Name Here&gt;</v>
      </c>
      <c r="B211" s="12" t="s">
        <v>35</v>
      </c>
      <c r="C211" s="12" t="s">
        <v>36</v>
      </c>
      <c r="D211" s="12" t="s">
        <v>37</v>
      </c>
    </row>
    <row r="212">
      <c r="A212" s="22" t="str">
        <f>'Pickem Board'!AF4</f>
        <v/>
      </c>
      <c r="B212" s="15" t="str">
        <f t="array" ref="B212">If(Substitute(Index(PositionLeaderboard, Match(A212,PlayerLeaderboard, 0)), "T", "") = "-", "-", Value(Substitute(Index(PositionLeaderboard, Match(A212,PlayerLeaderboard, 0)), "T", "")))</f>
        <v>#N/A</v>
      </c>
      <c r="C212" s="16" t="str">
        <f t="array" ref="C212">INDEX(Points, Match(If(AND(B212&gt;3,B212&lt;11),"Top 10", If(AND(B212&gt;10,NOT(B212=""), B212&lt;26),"Top 25", If(B212="-","Missed Cut", If(B212&gt;25,"Made Cut",B212)))),PointNames, 0))</f>
        <v>#N/A</v>
      </c>
      <c r="D212" s="17" t="str">
        <f t="array" ref="D212">2*(SUM(If(Index(Round1, Match(A212,PlayerLeaderboard, 0))=LowRound1, 1, 0), If(Index(Round2, Match(A212,PlayerLeaderboard, 0))=LowRound2, 1, 0), If(Index(Round3, Match(A212,PlayerLeaderboard, 0))=LowRound3, 1, 0), If(Index(Round4, Match(A212,PlayerLeaderboard, 0))=LowRound4, 1, 0)))</f>
        <v>#N/A</v>
      </c>
    </row>
    <row r="213">
      <c r="A213" s="22" t="str">
        <f>'Pickem Board'!AF5</f>
        <v/>
      </c>
      <c r="B213" s="15" t="str">
        <f t="array" ref="B213">If(Substitute(Index(PositionLeaderboard, Match(A213,PlayerLeaderboard, 0)), "T", "") = "-", "-", Value(Substitute(Index(PositionLeaderboard, Match(A213,PlayerLeaderboard, 0)), "T", "")))</f>
        <v>#N/A</v>
      </c>
      <c r="C213" s="16" t="str">
        <f t="array" ref="C213">INDEX(Points, Match(If(AND(B213&gt;3,B213&lt;11),"Top 10", If(AND(B213&gt;10,NOT(B213=""), B213&lt;26),"Top 25", If(B213="-","Missed Cut", If(B213&gt;25,"Made Cut",B213)))),PointNames, 0))</f>
        <v>#N/A</v>
      </c>
      <c r="D213" s="17" t="str">
        <f t="array" ref="D213">2*(SUM(If(Index(Round1, Match(A213,PlayerLeaderboard, 0))=LowRound1, 1, 0), If(Index(Round2, Match(A213,PlayerLeaderboard, 0))=LowRound2, 1, 0), If(Index(Round3, Match(A213,PlayerLeaderboard, 0))=LowRound3, 1, 0), If(Index(Round4, Match(A213,PlayerLeaderboard, 0))=LowRound4, 1, 0)))</f>
        <v>#N/A</v>
      </c>
    </row>
    <row r="214">
      <c r="A214" s="22" t="str">
        <f>'Pickem Board'!AF6</f>
        <v/>
      </c>
      <c r="B214" s="15" t="str">
        <f t="array" ref="B214">If(Substitute(Index(PositionLeaderboard, Match(A214,PlayerLeaderboard, 0)), "T", "") = "-", "-", Value(Substitute(Index(PositionLeaderboard, Match(A214,PlayerLeaderboard, 0)), "T", "")))</f>
        <v>#N/A</v>
      </c>
      <c r="C214" s="16" t="str">
        <f t="array" ref="C214">INDEX(Points, Match(If(AND(B214&gt;3,B214&lt;11),"Top 10", If(AND(B214&gt;10,NOT(B214=""), B214&lt;26),"Top 25", If(B214="-","Missed Cut", If(B214&gt;25,"Made Cut",B214)))),PointNames, 0))</f>
        <v>#N/A</v>
      </c>
      <c r="D214" s="17" t="str">
        <f t="array" ref="D214">2*(SUM(If(Index(Round1, Match(A214,PlayerLeaderboard, 0))=LowRound1, 1, 0), If(Index(Round2, Match(A214,PlayerLeaderboard, 0))=LowRound2, 1, 0), If(Index(Round3, Match(A214,PlayerLeaderboard, 0))=LowRound3, 1, 0), If(Index(Round4, Match(A214,PlayerLeaderboard, 0))=LowRound4, 1, 0)))</f>
        <v>#N/A</v>
      </c>
    </row>
    <row r="215">
      <c r="A215" s="22" t="str">
        <f>'Pickem Board'!AF7</f>
        <v/>
      </c>
      <c r="B215" s="15" t="str">
        <f t="array" ref="B215">If(Substitute(Index(PositionLeaderboard, Match(A215,PlayerLeaderboard, 0)), "T", "") = "-", "-", Value(Substitute(Index(PositionLeaderboard, Match(A215,PlayerLeaderboard, 0)), "T", "")))</f>
        <v>#N/A</v>
      </c>
      <c r="C215" s="16" t="str">
        <f t="array" ref="C215">INDEX(Points, Match(If(AND(B215&gt;3,B215&lt;11),"Top 10", If(AND(B215&gt;10,NOT(B215=""), B215&lt;26),"Top 25", If(B215="-","Missed Cut", If(B215&gt;25,"Made Cut",B215)))),PointNames, 0))</f>
        <v>#N/A</v>
      </c>
      <c r="D215" s="17" t="str">
        <f t="array" ref="D215">2*(SUM(If(Index(Round1, Match(A215,PlayerLeaderboard, 0))=LowRound1, 1, 0), If(Index(Round2, Match(A215,PlayerLeaderboard, 0))=LowRound2, 1, 0), If(Index(Round3, Match(A215,PlayerLeaderboard, 0))=LowRound3, 1, 0), If(Index(Round4, Match(A215,PlayerLeaderboard, 0))=LowRound4, 1, 0)))</f>
        <v>#N/A</v>
      </c>
    </row>
    <row r="216">
      <c r="A216" s="18" t="s">
        <v>39</v>
      </c>
      <c r="B216" s="19"/>
      <c r="C216" s="20" t="str">
        <f>SUM(C212:C215)+SUM(D212:D215)</f>
        <v>#N/A</v>
      </c>
      <c r="D216" s="19"/>
    </row>
    <row r="217">
      <c r="B217" s="19"/>
      <c r="C217" s="19"/>
      <c r="D217" s="19"/>
    </row>
    <row r="218">
      <c r="A218" s="11" t="str">
        <f>'Pickem Board'!AG3</f>
        <v>&lt;Team Name Here&gt;</v>
      </c>
      <c r="B218" s="12" t="s">
        <v>35</v>
      </c>
      <c r="C218" s="12" t="s">
        <v>36</v>
      </c>
      <c r="D218" s="12" t="s">
        <v>37</v>
      </c>
    </row>
    <row r="219">
      <c r="A219" s="22" t="str">
        <f>'Pickem Board'!AG4</f>
        <v/>
      </c>
      <c r="B219" s="15" t="str">
        <f t="array" ref="B219">If(Substitute(Index(PositionLeaderboard, Match(A219,PlayerLeaderboard, 0)), "T", "") = "-", "-", Value(Substitute(Index(PositionLeaderboard, Match(A219,PlayerLeaderboard, 0)), "T", "")))</f>
        <v>#N/A</v>
      </c>
      <c r="C219" s="16" t="str">
        <f t="array" ref="C219">INDEX(Points, Match(If(AND(B219&gt;3,B219&lt;11),"Top 10", If(AND(B219&gt;10,NOT(B219=""), B219&lt;26),"Top 25", If(B219="-","Missed Cut", If(B219&gt;25,"Made Cut",B219)))),PointNames, 0))</f>
        <v>#N/A</v>
      </c>
      <c r="D219" s="17" t="str">
        <f t="array" ref="D219">2*(SUM(If(Index(Round1, Match(A219,PlayerLeaderboard, 0))=LowRound1, 1, 0), If(Index(Round2, Match(A219,PlayerLeaderboard, 0))=LowRound2, 1, 0), If(Index(Round3, Match(A219,PlayerLeaderboard, 0))=LowRound3, 1, 0), If(Index(Round4, Match(A219,PlayerLeaderboard, 0))=LowRound4, 1, 0)))</f>
        <v>#N/A</v>
      </c>
    </row>
    <row r="220">
      <c r="A220" s="22" t="str">
        <f>'Pickem Board'!AG5</f>
        <v/>
      </c>
      <c r="B220" s="15" t="str">
        <f t="array" ref="B220">If(Substitute(Index(PositionLeaderboard, Match(A220,PlayerLeaderboard, 0)), "T", "") = "-", "-", Value(Substitute(Index(PositionLeaderboard, Match(A220,PlayerLeaderboard, 0)), "T", "")))</f>
        <v>#N/A</v>
      </c>
      <c r="C220" s="16" t="str">
        <f t="array" ref="C220">INDEX(Points, Match(If(AND(B220&gt;3,B220&lt;11),"Top 10", If(AND(B220&gt;10,NOT(B220=""), B220&lt;26),"Top 25", If(B220="-","Missed Cut", If(B220&gt;25,"Made Cut",B220)))),PointNames, 0))</f>
        <v>#N/A</v>
      </c>
      <c r="D220" s="17" t="str">
        <f t="array" ref="D220">2*(SUM(If(Index(Round1, Match(A220,PlayerLeaderboard, 0))=LowRound1, 1, 0), If(Index(Round2, Match(A220,PlayerLeaderboard, 0))=LowRound2, 1, 0), If(Index(Round3, Match(A220,PlayerLeaderboard, 0))=LowRound3, 1, 0), If(Index(Round4, Match(A220,PlayerLeaderboard, 0))=LowRound4, 1, 0)))</f>
        <v>#N/A</v>
      </c>
    </row>
    <row r="221">
      <c r="A221" s="22" t="str">
        <f>'Pickem Board'!AG6</f>
        <v/>
      </c>
      <c r="B221" s="15" t="str">
        <f t="array" ref="B221">If(Substitute(Index(PositionLeaderboard, Match(A221,PlayerLeaderboard, 0)), "T", "") = "-", "-", Value(Substitute(Index(PositionLeaderboard, Match(A221,PlayerLeaderboard, 0)), "T", "")))</f>
        <v>#N/A</v>
      </c>
      <c r="C221" s="16" t="str">
        <f t="array" ref="C221">INDEX(Points, Match(If(AND(B221&gt;3,B221&lt;11),"Top 10", If(AND(B221&gt;10,NOT(B221=""), B221&lt;26),"Top 25", If(B221="-","Missed Cut", If(B221&gt;25,"Made Cut",B221)))),PointNames, 0))</f>
        <v>#N/A</v>
      </c>
      <c r="D221" s="17" t="str">
        <f t="array" ref="D221">2*(SUM(If(Index(Round1, Match(A221,PlayerLeaderboard, 0))=LowRound1, 1, 0), If(Index(Round2, Match(A221,PlayerLeaderboard, 0))=LowRound2, 1, 0), If(Index(Round3, Match(A221,PlayerLeaderboard, 0))=LowRound3, 1, 0), If(Index(Round4, Match(A221,PlayerLeaderboard, 0))=LowRound4, 1, 0)))</f>
        <v>#N/A</v>
      </c>
    </row>
    <row r="222">
      <c r="A222" s="22" t="str">
        <f>'Pickem Board'!AG7</f>
        <v/>
      </c>
      <c r="B222" s="15" t="str">
        <f t="array" ref="B222">If(Substitute(Index(PositionLeaderboard, Match(A222,PlayerLeaderboard, 0)), "T", "") = "-", "-", Value(Substitute(Index(PositionLeaderboard, Match(A222,PlayerLeaderboard, 0)), "T", "")))</f>
        <v>#N/A</v>
      </c>
      <c r="C222" s="16" t="str">
        <f t="array" ref="C222">INDEX(Points, Match(If(AND(B222&gt;3,B222&lt;11),"Top 10", If(AND(B222&gt;10,NOT(B222=""), B222&lt;26),"Top 25", If(B222="-","Missed Cut", If(B222&gt;25,"Made Cut",B222)))),PointNames, 0))</f>
        <v>#N/A</v>
      </c>
      <c r="D222" s="17" t="str">
        <f t="array" ref="D222">2*(SUM(If(Index(Round1, Match(A222,PlayerLeaderboard, 0))=LowRound1, 1, 0), If(Index(Round2, Match(A222,PlayerLeaderboard, 0))=LowRound2, 1, 0), If(Index(Round3, Match(A222,PlayerLeaderboard, 0))=LowRound3, 1, 0), If(Index(Round4, Match(A222,PlayerLeaderboard, 0))=LowRound4, 1, 0)))</f>
        <v>#N/A</v>
      </c>
    </row>
    <row r="223">
      <c r="A223" s="18" t="s">
        <v>39</v>
      </c>
      <c r="B223" s="19"/>
      <c r="C223" s="20" t="str">
        <f>SUM(C219:C222)+SUM(D219:D222)</f>
        <v>#N/A</v>
      </c>
      <c r="D223" s="19"/>
    </row>
    <row r="224">
      <c r="B224" s="19"/>
      <c r="C224" s="19"/>
      <c r="D224" s="19"/>
    </row>
    <row r="225">
      <c r="A225" s="11" t="str">
        <f>'Pickem Board'!AH3</f>
        <v>&lt;Team Name Here&gt;</v>
      </c>
      <c r="B225" s="12" t="s">
        <v>35</v>
      </c>
      <c r="C225" s="12" t="s">
        <v>36</v>
      </c>
      <c r="D225" s="12" t="s">
        <v>37</v>
      </c>
    </row>
    <row r="226">
      <c r="A226" s="22" t="str">
        <f>'Pickem Board'!AH4</f>
        <v/>
      </c>
      <c r="B226" s="15" t="str">
        <f t="array" ref="B226">If(Substitute(Index(PositionLeaderboard, Match(A226,PlayerLeaderboard, 0)), "T", "") = "-", "-", Value(Substitute(Index(PositionLeaderboard, Match(A226,PlayerLeaderboard, 0)), "T", "")))</f>
        <v>#N/A</v>
      </c>
      <c r="C226" s="16" t="str">
        <f t="array" ref="C226">INDEX(Points, Match(If(AND(B226&gt;3,B226&lt;11),"Top 10", If(AND(B226&gt;10,NOT(B226=""), B226&lt;26),"Top 25", If(B226="-","Missed Cut", If(B226&gt;25,"Made Cut",B226)))),PointNames, 0))</f>
        <v>#N/A</v>
      </c>
      <c r="D226" s="17" t="str">
        <f t="array" ref="D226">2*(SUM(If(Index(Round1, Match(A226,PlayerLeaderboard, 0))=LowRound1, 1, 0), If(Index(Round2, Match(A226,PlayerLeaderboard, 0))=LowRound2, 1, 0), If(Index(Round3, Match(A226,PlayerLeaderboard, 0))=LowRound3, 1, 0), If(Index(Round4, Match(A226,PlayerLeaderboard, 0))=LowRound4, 1, 0)))</f>
        <v>#N/A</v>
      </c>
    </row>
    <row r="227">
      <c r="A227" s="22" t="str">
        <f>'Pickem Board'!AH5</f>
        <v/>
      </c>
      <c r="B227" s="15" t="str">
        <f t="array" ref="B227">If(Substitute(Index(PositionLeaderboard, Match(A227,PlayerLeaderboard, 0)), "T", "") = "-", "-", Value(Substitute(Index(PositionLeaderboard, Match(A227,PlayerLeaderboard, 0)), "T", "")))</f>
        <v>#N/A</v>
      </c>
      <c r="C227" s="16" t="str">
        <f t="array" ref="C227">INDEX(Points, Match(If(AND(B227&gt;3,B227&lt;11),"Top 10", If(AND(B227&gt;10,NOT(B227=""), B227&lt;26),"Top 25", If(B227="-","Missed Cut", If(B227&gt;25,"Made Cut",B227)))),PointNames, 0))</f>
        <v>#N/A</v>
      </c>
      <c r="D227" s="17" t="str">
        <f t="array" ref="D227">2*(SUM(If(Index(Round1, Match(A227,PlayerLeaderboard, 0))=LowRound1, 1, 0), If(Index(Round2, Match(A227,PlayerLeaderboard, 0))=LowRound2, 1, 0), If(Index(Round3, Match(A227,PlayerLeaderboard, 0))=LowRound3, 1, 0), If(Index(Round4, Match(A227,PlayerLeaderboard, 0))=LowRound4, 1, 0)))</f>
        <v>#N/A</v>
      </c>
    </row>
    <row r="228">
      <c r="A228" s="22" t="str">
        <f>'Pickem Board'!AH6</f>
        <v/>
      </c>
      <c r="B228" s="15" t="str">
        <f t="array" ref="B228">If(Substitute(Index(PositionLeaderboard, Match(A228,PlayerLeaderboard, 0)), "T", "") = "-", "-", Value(Substitute(Index(PositionLeaderboard, Match(A228,PlayerLeaderboard, 0)), "T", "")))</f>
        <v>#N/A</v>
      </c>
      <c r="C228" s="16" t="str">
        <f t="array" ref="C228">INDEX(Points, Match(If(AND(B228&gt;3,B228&lt;11),"Top 10", If(AND(B228&gt;10,NOT(B228=""), B228&lt;26),"Top 25", If(B228="-","Missed Cut", If(B228&gt;25,"Made Cut",B228)))),PointNames, 0))</f>
        <v>#N/A</v>
      </c>
      <c r="D228" s="17" t="str">
        <f t="array" ref="D228">2*(SUM(If(Index(Round1, Match(A228,PlayerLeaderboard, 0))=LowRound1, 1, 0), If(Index(Round2, Match(A228,PlayerLeaderboard, 0))=LowRound2, 1, 0), If(Index(Round3, Match(A228,PlayerLeaderboard, 0))=LowRound3, 1, 0), If(Index(Round4, Match(A228,PlayerLeaderboard, 0))=LowRound4, 1, 0)))</f>
        <v>#N/A</v>
      </c>
    </row>
    <row r="229">
      <c r="A229" s="22" t="str">
        <f>'Pickem Board'!AH7</f>
        <v/>
      </c>
      <c r="B229" s="15" t="str">
        <f t="array" ref="B229">If(Substitute(Index(PositionLeaderboard, Match(A229,PlayerLeaderboard, 0)), "T", "") = "-", "-", Value(Substitute(Index(PositionLeaderboard, Match(A229,PlayerLeaderboard, 0)), "T", "")))</f>
        <v>#N/A</v>
      </c>
      <c r="C229" s="16" t="str">
        <f t="array" ref="C229">INDEX(Points, Match(If(AND(B229&gt;3,B229&lt;11),"Top 10", If(AND(B229&gt;10,NOT(B229=""), B229&lt;26),"Top 25", If(B229="-","Missed Cut", If(B229&gt;25,"Made Cut",B229)))),PointNames, 0))</f>
        <v>#N/A</v>
      </c>
      <c r="D229" s="17" t="str">
        <f t="array" ref="D229">2*(SUM(If(Index(Round1, Match(A229,PlayerLeaderboard, 0))=LowRound1, 1, 0), If(Index(Round2, Match(A229,PlayerLeaderboard, 0))=LowRound2, 1, 0), If(Index(Round3, Match(A229,PlayerLeaderboard, 0))=LowRound3, 1, 0), If(Index(Round4, Match(A229,PlayerLeaderboard, 0))=LowRound4, 1, 0)))</f>
        <v>#N/A</v>
      </c>
    </row>
    <row r="230">
      <c r="A230" s="18" t="s">
        <v>39</v>
      </c>
      <c r="B230" s="19"/>
      <c r="C230" s="20" t="str">
        <f>SUM(C226:C229)+SUM(D226:D229)</f>
        <v>#N/A</v>
      </c>
      <c r="D230" s="19"/>
    </row>
    <row r="231">
      <c r="B231" s="19"/>
      <c r="C231" s="19"/>
      <c r="D231" s="19"/>
    </row>
    <row r="232" hidden="1">
      <c r="A232" s="11" t="str">
        <f>'Pickem Board'!AI3</f>
        <v>&lt;Team Name Here&gt;</v>
      </c>
      <c r="B232" s="12" t="s">
        <v>35</v>
      </c>
      <c r="C232" s="12" t="s">
        <v>36</v>
      </c>
      <c r="D232" s="12" t="s">
        <v>37</v>
      </c>
    </row>
    <row r="233" hidden="1">
      <c r="A233" s="22" t="str">
        <f>'Pickem Board'!AI4</f>
        <v/>
      </c>
      <c r="B233" s="15" t="str">
        <f t="array" ref="B233">If(Substitute(Index(PositionLeaderboard, Match(A233,PlayerLeaderboard, 0)), "T", "") = "-", "-", Value(Substitute(Index(PositionLeaderboard, Match(A233,PlayerLeaderboard, 0)), "T", "")))</f>
        <v>#N/A</v>
      </c>
      <c r="C233" s="16" t="str">
        <f t="array" ref="C233">INDEX(Points, Match(If(AND(B233&gt;3,B233&lt;11),"Top 10", If(AND(B233&gt;10,NOT(B233=""), B233&lt;26),"Top 25", If(B233="-","Missed Cut", If(B233&gt;25,"Made Cut",B233)))),PointNames, 0))</f>
        <v>#N/A</v>
      </c>
      <c r="D233" s="17" t="str">
        <f t="array" ref="D233">2*(SUM(If(Index(Round1, Match(A233,PlayerLeaderboard, 0))=LowRound1, 1, 0), If(Index(Round2, Match(A233,PlayerLeaderboard, 0))=LowRound2, 1, 0), If(Index(Round3, Match(A233,PlayerLeaderboard, 0))=LowRound3, 1, 0), If(Index(Round4, Match(A233,PlayerLeaderboard, 0))=LowRound4, 1, 0)))</f>
        <v>#N/A</v>
      </c>
    </row>
    <row r="234" hidden="1">
      <c r="A234" s="22" t="str">
        <f>'Pickem Board'!AI5</f>
        <v/>
      </c>
      <c r="B234" s="15" t="str">
        <f t="array" ref="B234">If(Substitute(Index(PositionLeaderboard, Match(A234,PlayerLeaderboard, 0)), "T", "") = "-", "-", Value(Substitute(Index(PositionLeaderboard, Match(A234,PlayerLeaderboard, 0)), "T", "")))</f>
        <v>#N/A</v>
      </c>
      <c r="C234" s="16" t="str">
        <f t="array" ref="C234">INDEX(Points, Match(If(AND(B234&gt;3,B234&lt;11),"Top 10", If(AND(B234&gt;10,NOT(B234=""), B234&lt;26),"Top 25", If(B234="-","Missed Cut", If(B234&gt;25,"Made Cut",B234)))),PointNames, 0))</f>
        <v>#N/A</v>
      </c>
      <c r="D234" s="17" t="str">
        <f t="array" ref="D234">2*(SUM(If(Index(Round1, Match(A234,PlayerLeaderboard, 0))=LowRound1, 1, 0), If(Index(Round2, Match(A234,PlayerLeaderboard, 0))=LowRound2, 1, 0), If(Index(Round3, Match(A234,PlayerLeaderboard, 0))=LowRound3, 1, 0), If(Index(Round4, Match(A234,PlayerLeaderboard, 0))=LowRound4, 1, 0)))</f>
        <v>#N/A</v>
      </c>
    </row>
    <row r="235" hidden="1">
      <c r="A235" s="22" t="str">
        <f>'Pickem Board'!AI6</f>
        <v/>
      </c>
      <c r="B235" s="15" t="str">
        <f t="array" ref="B235">If(Substitute(Index(PositionLeaderboard, Match(A235,PlayerLeaderboard, 0)), "T", "") = "-", "-", Value(Substitute(Index(PositionLeaderboard, Match(A235,PlayerLeaderboard, 0)), "T", "")))</f>
        <v>#N/A</v>
      </c>
      <c r="C235" s="16" t="str">
        <f t="array" ref="C235">INDEX(Points, Match(If(AND(B235&gt;3,B235&lt;11),"Top 10", If(AND(B235&gt;10,NOT(B235=""), B235&lt;26),"Top 25", If(B235="-","Missed Cut", If(B235&gt;25,"Made Cut",B235)))),PointNames, 0))</f>
        <v>#N/A</v>
      </c>
      <c r="D235" s="17" t="str">
        <f t="array" ref="D235">2*(SUM(If(Index(Round1, Match(A235,PlayerLeaderboard, 0))=LowRound1, 1, 0), If(Index(Round2, Match(A235,PlayerLeaderboard, 0))=LowRound2, 1, 0), If(Index(Round3, Match(A235,PlayerLeaderboard, 0))=LowRound3, 1, 0), If(Index(Round4, Match(A235,PlayerLeaderboard, 0))=LowRound4, 1, 0)))</f>
        <v>#N/A</v>
      </c>
    </row>
    <row r="236" hidden="1">
      <c r="A236" s="22" t="str">
        <f>'Pickem Board'!AI7</f>
        <v/>
      </c>
      <c r="B236" s="15" t="str">
        <f t="array" ref="B236">If(Substitute(Index(PositionLeaderboard, Match(A236,PlayerLeaderboard, 0)), "T", "") = "-", "-", Value(Substitute(Index(PositionLeaderboard, Match(A236,PlayerLeaderboard, 0)), "T", "")))</f>
        <v>#N/A</v>
      </c>
      <c r="C236" s="16" t="str">
        <f t="array" ref="C236">INDEX(Points, Match(If(AND(B236&gt;3,B236&lt;11),"Top 10", If(AND(B236&gt;10,NOT(B236=""), B236&lt;26),"Top 25", If(B236="-","Missed Cut", If(B236&gt;25,"Made Cut",B236)))),PointNames, 0))</f>
        <v>#N/A</v>
      </c>
      <c r="D236" s="17" t="str">
        <f t="array" ref="D236">2*(SUM(If(Index(Round1, Match(A236,PlayerLeaderboard, 0))=LowRound1, 1, 0), If(Index(Round2, Match(A236,PlayerLeaderboard, 0))=LowRound2, 1, 0), If(Index(Round3, Match(A236,PlayerLeaderboard, 0))=LowRound3, 1, 0), If(Index(Round4, Match(A236,PlayerLeaderboard, 0))=LowRound4, 1, 0)))</f>
        <v>#N/A</v>
      </c>
    </row>
    <row r="237" hidden="1">
      <c r="A237" s="18" t="s">
        <v>39</v>
      </c>
      <c r="B237" s="19"/>
      <c r="C237" s="20" t="str">
        <f>SUM(C233:C236)+SUM(D233:D236)</f>
        <v>#N/A</v>
      </c>
      <c r="D237" s="19"/>
    </row>
    <row r="238" hidden="1">
      <c r="B238" s="19"/>
      <c r="C238" s="19"/>
      <c r="D238" s="19"/>
    </row>
    <row r="239" hidden="1">
      <c r="A239" s="11" t="str">
        <f>'Pickem Board'!AJ3</f>
        <v>&lt;Team Name Here&gt;</v>
      </c>
      <c r="B239" s="12" t="s">
        <v>35</v>
      </c>
      <c r="C239" s="12" t="s">
        <v>36</v>
      </c>
      <c r="D239" s="12" t="s">
        <v>37</v>
      </c>
    </row>
    <row r="240" hidden="1">
      <c r="A240" s="22" t="str">
        <f>'Pickem Board'!AJ4</f>
        <v/>
      </c>
      <c r="B240" s="15" t="str">
        <f t="array" ref="B240">If(Substitute(Index(PositionLeaderboard, Match(A240,PlayerLeaderboard, 0)), "T", "") = "-", "-", Value(Substitute(Index(PositionLeaderboard, Match(A240,PlayerLeaderboard, 0)), "T", "")))</f>
        <v>#N/A</v>
      </c>
      <c r="C240" s="16" t="str">
        <f t="array" ref="C240">INDEX(Points, Match(If(AND(B240&gt;3,B240&lt;11),"Top 10", If(AND(B240&gt;10,NOT(B240=""), B240&lt;26),"Top 25", If(B240="-","Missed Cut", If(B240&gt;25,"Made Cut",B240)))),PointNames, 0))</f>
        <v>#N/A</v>
      </c>
      <c r="D240" s="17" t="str">
        <f t="array" ref="D240">2*(SUM(If(Index(Round1, Match(A240,PlayerLeaderboard, 0))=LowRound1, 1, 0), If(Index(Round2, Match(A240,PlayerLeaderboard, 0))=LowRound2, 1, 0), If(Index(Round3, Match(A240,PlayerLeaderboard, 0))=LowRound3, 1, 0), If(Index(Round4, Match(A240,PlayerLeaderboard, 0))=LowRound4, 1, 0)))</f>
        <v>#N/A</v>
      </c>
    </row>
    <row r="241" hidden="1">
      <c r="A241" s="22" t="str">
        <f>'Pickem Board'!AJ5</f>
        <v/>
      </c>
      <c r="B241" s="15" t="str">
        <f t="array" ref="B241">If(Substitute(Index(PositionLeaderboard, Match(A241,PlayerLeaderboard, 0)), "T", "") = "-", "-", Value(Substitute(Index(PositionLeaderboard, Match(A241,PlayerLeaderboard, 0)), "T", "")))</f>
        <v>#N/A</v>
      </c>
      <c r="C241" s="16" t="str">
        <f t="array" ref="C241">INDEX(Points, Match(If(AND(B241&gt;3,B241&lt;11),"Top 10", If(AND(B241&gt;10,NOT(B241=""), B241&lt;26),"Top 25", If(B241="-","Missed Cut", If(B241&gt;25,"Made Cut",B241)))),PointNames, 0))</f>
        <v>#N/A</v>
      </c>
      <c r="D241" s="17" t="str">
        <f t="array" ref="D241">2*(SUM(If(Index(Round1, Match(A241,PlayerLeaderboard, 0))=LowRound1, 1, 0), If(Index(Round2, Match(A241,PlayerLeaderboard, 0))=LowRound2, 1, 0), If(Index(Round3, Match(A241,PlayerLeaderboard, 0))=LowRound3, 1, 0), If(Index(Round4, Match(A241,PlayerLeaderboard, 0))=LowRound4, 1, 0)))</f>
        <v>#N/A</v>
      </c>
    </row>
    <row r="242" hidden="1">
      <c r="A242" s="22" t="str">
        <f>'Pickem Board'!AJ6</f>
        <v/>
      </c>
      <c r="B242" s="15" t="str">
        <f t="array" ref="B242">If(Substitute(Index(PositionLeaderboard, Match(A242,PlayerLeaderboard, 0)), "T", "") = "-", "-", Value(Substitute(Index(PositionLeaderboard, Match(A242,PlayerLeaderboard, 0)), "T", "")))</f>
        <v>#N/A</v>
      </c>
      <c r="C242" s="16" t="str">
        <f t="array" ref="C242">INDEX(Points, Match(If(AND(B242&gt;3,B242&lt;11),"Top 10", If(AND(B242&gt;10,NOT(B242=""), B242&lt;26),"Top 25", If(B242="-","Missed Cut", If(B242&gt;25,"Made Cut",B242)))),PointNames, 0))</f>
        <v>#N/A</v>
      </c>
      <c r="D242" s="17" t="str">
        <f t="array" ref="D242">2*(SUM(If(Index(Round1, Match(A242,PlayerLeaderboard, 0))=LowRound1, 1, 0), If(Index(Round2, Match(A242,PlayerLeaderboard, 0))=LowRound2, 1, 0), If(Index(Round3, Match(A242,PlayerLeaderboard, 0))=LowRound3, 1, 0), If(Index(Round4, Match(A242,PlayerLeaderboard, 0))=LowRound4, 1, 0)))</f>
        <v>#N/A</v>
      </c>
    </row>
    <row r="243" hidden="1">
      <c r="A243" s="23" t="str">
        <f>'Pickem Board'!AJ7</f>
        <v/>
      </c>
      <c r="B243" s="15" t="str">
        <f t="array" ref="B243">If(Substitute(Index(PositionLeaderboard, Match(A243,PlayerLeaderboard, 0)), "T", "") = "-", "-", Value(Substitute(Index(PositionLeaderboard, Match(A243,PlayerLeaderboard, 0)), "T", "")))</f>
        <v>#N/A</v>
      </c>
      <c r="C243" s="16" t="str">
        <f t="array" ref="C243">INDEX(Points, Match(If(AND(B243&gt;3,B243&lt;11),"Top 10", If(AND(B243&gt;10,NOT(B243=""), B243&lt;26),"Top 25", If(B243="-","Missed Cut", If(B243&gt;25,"Made Cut",B243)))),PointNames, 0))</f>
        <v>#N/A</v>
      </c>
      <c r="D243" s="17" t="str">
        <f t="array" ref="D243">2*(SUM(If(Index(Round1, Match(A243,PlayerLeaderboard, 0))=LowRound1, 1, 0), If(Index(Round2, Match(A243,PlayerLeaderboard, 0))=LowRound2, 1, 0), If(Index(Round3, Match(A243,PlayerLeaderboard, 0))=LowRound3, 1, 0), If(Index(Round4, Match(A243,PlayerLeaderboard, 0))=LowRound4, 1, 0)))</f>
        <v>#N/A</v>
      </c>
    </row>
    <row r="244" hidden="1">
      <c r="A244" s="18" t="s">
        <v>39</v>
      </c>
      <c r="B244" s="19"/>
      <c r="C244" s="20" t="str">
        <f>SUM(C240:C243)+SUM(D240:D243)</f>
        <v>#N/A</v>
      </c>
      <c r="D244" s="19"/>
    </row>
    <row r="245">
      <c r="B245" s="19"/>
      <c r="C245" s="19"/>
      <c r="D245" s="19"/>
    </row>
    <row r="246">
      <c r="B246" s="19"/>
      <c r="C246" s="19"/>
      <c r="D246" s="19"/>
    </row>
    <row r="247">
      <c r="B247" s="19"/>
      <c r="C247" s="19"/>
      <c r="D247" s="19"/>
    </row>
    <row r="248">
      <c r="B248" s="19"/>
      <c r="C248" s="19"/>
      <c r="D248" s="19"/>
    </row>
    <row r="249">
      <c r="B249" s="19"/>
      <c r="C249" s="19"/>
      <c r="D249" s="19"/>
    </row>
    <row r="250">
      <c r="B250" s="19"/>
      <c r="C250" s="19"/>
      <c r="D250" s="19"/>
    </row>
    <row r="251">
      <c r="B251" s="19"/>
      <c r="C251" s="19"/>
      <c r="D251" s="19"/>
    </row>
    <row r="252">
      <c r="B252" s="19"/>
      <c r="C252" s="19"/>
      <c r="D252" s="19"/>
    </row>
    <row r="253">
      <c r="B253" s="19"/>
      <c r="C253" s="19"/>
      <c r="D253" s="19"/>
    </row>
    <row r="254">
      <c r="B254" s="19"/>
      <c r="C254" s="19"/>
      <c r="D254" s="19"/>
    </row>
    <row r="255">
      <c r="B255" s="19"/>
      <c r="C255" s="19"/>
      <c r="D255" s="19"/>
    </row>
    <row r="256">
      <c r="B256" s="19"/>
      <c r="C256" s="19"/>
      <c r="D256" s="19"/>
    </row>
    <row r="257">
      <c r="B257" s="19"/>
      <c r="C257" s="19"/>
      <c r="D257" s="19"/>
    </row>
    <row r="258">
      <c r="B258" s="19"/>
      <c r="C258" s="19"/>
      <c r="D258" s="19"/>
    </row>
    <row r="259">
      <c r="B259" s="19"/>
      <c r="C259" s="19"/>
      <c r="D259" s="19"/>
    </row>
    <row r="260">
      <c r="B260" s="19"/>
      <c r="C260" s="19"/>
      <c r="D260" s="19"/>
    </row>
    <row r="261">
      <c r="B261" s="19"/>
      <c r="C261" s="19"/>
      <c r="D261" s="19"/>
    </row>
    <row r="262">
      <c r="B262" s="19"/>
      <c r="C262" s="19"/>
      <c r="D262" s="19"/>
    </row>
    <row r="263">
      <c r="B263" s="19"/>
      <c r="C263" s="19"/>
      <c r="D263" s="19"/>
    </row>
    <row r="264">
      <c r="B264" s="19"/>
      <c r="C264" s="19"/>
      <c r="D264" s="19"/>
    </row>
    <row r="265">
      <c r="B265" s="19"/>
      <c r="C265" s="19"/>
      <c r="D265" s="19"/>
    </row>
    <row r="266">
      <c r="B266" s="19"/>
      <c r="C266" s="19"/>
      <c r="D266" s="19"/>
    </row>
    <row r="267">
      <c r="B267" s="19"/>
      <c r="C267" s="19"/>
      <c r="D267" s="19"/>
    </row>
    <row r="268">
      <c r="B268" s="19"/>
      <c r="C268" s="19"/>
      <c r="D268" s="19"/>
    </row>
    <row r="269">
      <c r="B269" s="19"/>
      <c r="C269" s="19"/>
      <c r="D269" s="19"/>
    </row>
    <row r="270">
      <c r="B270" s="19"/>
      <c r="C270" s="19"/>
      <c r="D270" s="19"/>
    </row>
    <row r="271">
      <c r="B271" s="19"/>
      <c r="C271" s="19"/>
      <c r="D271" s="19"/>
    </row>
    <row r="272">
      <c r="B272" s="19"/>
      <c r="C272" s="19"/>
      <c r="D272" s="19"/>
    </row>
    <row r="273">
      <c r="B273" s="19"/>
      <c r="C273" s="19"/>
      <c r="D273" s="19"/>
    </row>
    <row r="274">
      <c r="B274" s="19"/>
      <c r="C274" s="19"/>
      <c r="D274" s="19"/>
    </row>
    <row r="275">
      <c r="B275" s="19"/>
      <c r="C275" s="19"/>
      <c r="D275" s="19"/>
    </row>
    <row r="276">
      <c r="B276" s="19"/>
      <c r="C276" s="19"/>
      <c r="D276" s="19"/>
    </row>
    <row r="277">
      <c r="B277" s="19"/>
      <c r="C277" s="19"/>
      <c r="D277" s="19"/>
    </row>
    <row r="278">
      <c r="B278" s="19"/>
      <c r="C278" s="19"/>
      <c r="D278" s="19"/>
    </row>
    <row r="279">
      <c r="B279" s="19"/>
      <c r="C279" s="19"/>
      <c r="D279" s="19"/>
    </row>
    <row r="280">
      <c r="B280" s="19"/>
      <c r="C280" s="19"/>
      <c r="D280" s="19"/>
    </row>
    <row r="281">
      <c r="B281" s="19"/>
      <c r="C281" s="19"/>
      <c r="D281" s="19"/>
    </row>
    <row r="282">
      <c r="B282" s="19"/>
      <c r="C282" s="19"/>
      <c r="D282" s="19"/>
    </row>
    <row r="283">
      <c r="B283" s="19"/>
      <c r="C283" s="19"/>
      <c r="D283" s="19"/>
    </row>
    <row r="284">
      <c r="B284" s="19"/>
      <c r="C284" s="19"/>
      <c r="D284" s="19"/>
    </row>
    <row r="285">
      <c r="B285" s="19"/>
      <c r="C285" s="19"/>
      <c r="D285" s="19"/>
    </row>
    <row r="286">
      <c r="B286" s="19"/>
      <c r="C286" s="19"/>
      <c r="D286" s="19"/>
    </row>
    <row r="287">
      <c r="B287" s="19"/>
      <c r="C287" s="19"/>
      <c r="D287" s="19"/>
    </row>
    <row r="288">
      <c r="B288" s="19"/>
      <c r="C288" s="19"/>
      <c r="D288" s="19"/>
    </row>
    <row r="289">
      <c r="B289" s="19"/>
      <c r="C289" s="19"/>
      <c r="D289" s="19"/>
    </row>
    <row r="290">
      <c r="B290" s="19"/>
      <c r="C290" s="19"/>
      <c r="D290" s="19"/>
    </row>
    <row r="291">
      <c r="B291" s="19"/>
      <c r="C291" s="19"/>
      <c r="D291" s="19"/>
    </row>
    <row r="292">
      <c r="B292" s="19"/>
      <c r="C292" s="19"/>
      <c r="D292" s="19"/>
    </row>
    <row r="293">
      <c r="B293" s="19"/>
      <c r="C293" s="19"/>
      <c r="D293" s="19"/>
    </row>
    <row r="294">
      <c r="B294" s="19"/>
      <c r="C294" s="19"/>
      <c r="D294" s="19"/>
    </row>
    <row r="295">
      <c r="B295" s="19"/>
      <c r="C295" s="19"/>
      <c r="D295" s="19"/>
    </row>
    <row r="296">
      <c r="B296" s="19"/>
      <c r="C296" s="19"/>
      <c r="D296" s="19"/>
    </row>
    <row r="297">
      <c r="B297" s="19"/>
      <c r="C297" s="19"/>
      <c r="D297" s="19"/>
    </row>
    <row r="298">
      <c r="B298" s="19"/>
      <c r="C298" s="19"/>
      <c r="D298" s="19"/>
    </row>
    <row r="299">
      <c r="B299" s="19"/>
      <c r="C299" s="19"/>
      <c r="D299" s="19"/>
    </row>
    <row r="300">
      <c r="B300" s="19"/>
      <c r="C300" s="19"/>
      <c r="D300" s="19"/>
    </row>
    <row r="301">
      <c r="B301" s="19"/>
      <c r="C301" s="19"/>
      <c r="D301" s="19"/>
    </row>
    <row r="302">
      <c r="B302" s="19"/>
      <c r="C302" s="19"/>
      <c r="D302" s="19"/>
    </row>
    <row r="303">
      <c r="B303" s="19"/>
      <c r="C303" s="19"/>
      <c r="D303" s="19"/>
    </row>
    <row r="304">
      <c r="B304" s="19"/>
      <c r="C304" s="19"/>
      <c r="D304" s="19"/>
    </row>
    <row r="305">
      <c r="B305" s="19"/>
      <c r="C305" s="19"/>
      <c r="D305" s="19"/>
    </row>
    <row r="306">
      <c r="B306" s="19"/>
      <c r="C306" s="19"/>
      <c r="D306" s="19"/>
    </row>
    <row r="307">
      <c r="B307" s="19"/>
      <c r="C307" s="19"/>
      <c r="D307" s="19"/>
    </row>
    <row r="308">
      <c r="B308" s="19"/>
      <c r="C308" s="19"/>
      <c r="D308" s="19"/>
    </row>
    <row r="309">
      <c r="B309" s="19"/>
      <c r="C309" s="19"/>
      <c r="D309" s="19"/>
    </row>
    <row r="310">
      <c r="B310" s="19"/>
      <c r="C310" s="19"/>
      <c r="D310" s="19"/>
    </row>
    <row r="311">
      <c r="B311" s="19"/>
      <c r="C311" s="19"/>
      <c r="D311" s="19"/>
    </row>
    <row r="312">
      <c r="B312" s="19"/>
      <c r="C312" s="19"/>
      <c r="D312" s="19"/>
    </row>
    <row r="313">
      <c r="B313" s="19"/>
      <c r="C313" s="19"/>
      <c r="D313" s="19"/>
    </row>
    <row r="314">
      <c r="B314" s="19"/>
      <c r="C314" s="19"/>
      <c r="D314" s="19"/>
    </row>
    <row r="315">
      <c r="B315" s="19"/>
      <c r="C315" s="19"/>
      <c r="D315" s="19"/>
    </row>
    <row r="316">
      <c r="B316" s="19"/>
      <c r="C316" s="19"/>
      <c r="D316" s="19"/>
    </row>
    <row r="317">
      <c r="B317" s="19"/>
      <c r="C317" s="19"/>
      <c r="D317" s="19"/>
    </row>
    <row r="318">
      <c r="B318" s="19"/>
      <c r="C318" s="19"/>
      <c r="D318" s="19"/>
    </row>
    <row r="319">
      <c r="B319" s="19"/>
      <c r="C319" s="19"/>
      <c r="D319" s="19"/>
    </row>
    <row r="320">
      <c r="B320" s="19"/>
      <c r="C320" s="19"/>
      <c r="D320" s="19"/>
    </row>
    <row r="321">
      <c r="B321" s="19"/>
      <c r="C321" s="19"/>
      <c r="D321" s="19"/>
    </row>
    <row r="322">
      <c r="B322" s="19"/>
      <c r="C322" s="19"/>
      <c r="D322" s="19"/>
    </row>
    <row r="323">
      <c r="B323" s="19"/>
      <c r="C323" s="19"/>
      <c r="D323" s="19"/>
    </row>
    <row r="324">
      <c r="B324" s="19"/>
      <c r="C324" s="19"/>
      <c r="D324" s="19"/>
    </row>
    <row r="325">
      <c r="B325" s="19"/>
      <c r="C325" s="19"/>
      <c r="D325" s="19"/>
    </row>
    <row r="326">
      <c r="B326" s="19"/>
      <c r="C326" s="19"/>
      <c r="D326" s="19"/>
    </row>
    <row r="327">
      <c r="B327" s="19"/>
      <c r="C327" s="19"/>
      <c r="D327" s="19"/>
    </row>
    <row r="328">
      <c r="B328" s="19"/>
      <c r="C328" s="19"/>
      <c r="D328" s="19"/>
    </row>
    <row r="329">
      <c r="B329" s="19"/>
      <c r="C329" s="19"/>
      <c r="D329" s="19"/>
    </row>
    <row r="330">
      <c r="B330" s="19"/>
      <c r="C330" s="19"/>
      <c r="D330" s="19"/>
    </row>
    <row r="331">
      <c r="B331" s="19"/>
      <c r="C331" s="19"/>
      <c r="D331" s="19"/>
    </row>
    <row r="332">
      <c r="B332" s="19"/>
      <c r="C332" s="19"/>
      <c r="D332" s="19"/>
    </row>
    <row r="333">
      <c r="B333" s="19"/>
      <c r="C333" s="19"/>
      <c r="D333" s="19"/>
    </row>
    <row r="334">
      <c r="B334" s="19"/>
      <c r="C334" s="19"/>
      <c r="D334" s="19"/>
    </row>
    <row r="335">
      <c r="B335" s="19"/>
      <c r="C335" s="19"/>
      <c r="D335" s="19"/>
    </row>
    <row r="336">
      <c r="B336" s="19"/>
      <c r="C336" s="19"/>
      <c r="D336" s="19"/>
    </row>
    <row r="337">
      <c r="B337" s="19"/>
      <c r="C337" s="19"/>
      <c r="D337" s="19"/>
    </row>
    <row r="338">
      <c r="B338" s="19"/>
      <c r="C338" s="19"/>
      <c r="D338" s="19"/>
    </row>
    <row r="339">
      <c r="B339" s="19"/>
      <c r="C339" s="19"/>
      <c r="D339" s="19"/>
    </row>
    <row r="340">
      <c r="B340" s="19"/>
      <c r="C340" s="19"/>
      <c r="D340" s="19"/>
    </row>
    <row r="341">
      <c r="B341" s="19"/>
      <c r="C341" s="19"/>
      <c r="D341" s="19"/>
    </row>
    <row r="342">
      <c r="B342" s="19"/>
      <c r="C342" s="19"/>
      <c r="D342" s="19"/>
    </row>
    <row r="343">
      <c r="B343" s="19"/>
      <c r="C343" s="19"/>
      <c r="D343" s="19"/>
    </row>
    <row r="344">
      <c r="B344" s="19"/>
      <c r="C344" s="19"/>
      <c r="D344" s="19"/>
    </row>
    <row r="345">
      <c r="B345" s="19"/>
      <c r="C345" s="19"/>
      <c r="D345" s="19"/>
    </row>
    <row r="346">
      <c r="B346" s="19"/>
      <c r="C346" s="19"/>
      <c r="D346" s="19"/>
    </row>
    <row r="347">
      <c r="B347" s="19"/>
      <c r="C347" s="19"/>
      <c r="D347" s="19"/>
    </row>
    <row r="348">
      <c r="B348" s="19"/>
      <c r="C348" s="19"/>
      <c r="D348" s="19"/>
    </row>
    <row r="349">
      <c r="B349" s="19"/>
      <c r="C349" s="19"/>
      <c r="D349" s="19"/>
    </row>
    <row r="350">
      <c r="B350" s="19"/>
      <c r="C350" s="19"/>
      <c r="D350" s="19"/>
    </row>
    <row r="351">
      <c r="B351" s="19"/>
      <c r="C351" s="19"/>
      <c r="D351" s="19"/>
    </row>
    <row r="352">
      <c r="B352" s="19"/>
      <c r="C352" s="19"/>
      <c r="D352" s="19"/>
    </row>
    <row r="353">
      <c r="B353" s="19"/>
      <c r="C353" s="19"/>
      <c r="D353" s="19"/>
    </row>
    <row r="354">
      <c r="B354" s="19"/>
      <c r="C354" s="19"/>
      <c r="D354" s="19"/>
    </row>
    <row r="355">
      <c r="B355" s="19"/>
      <c r="C355" s="19"/>
      <c r="D355" s="19"/>
    </row>
    <row r="356">
      <c r="B356" s="19"/>
      <c r="C356" s="19"/>
      <c r="D356" s="19"/>
    </row>
    <row r="357">
      <c r="B357" s="19"/>
      <c r="C357" s="19"/>
      <c r="D357" s="19"/>
    </row>
    <row r="358">
      <c r="B358" s="19"/>
      <c r="C358" s="19"/>
      <c r="D358" s="19"/>
    </row>
    <row r="359">
      <c r="B359" s="19"/>
      <c r="C359" s="19"/>
      <c r="D359" s="19"/>
    </row>
    <row r="360">
      <c r="B360" s="19"/>
      <c r="C360" s="19"/>
      <c r="D360" s="19"/>
    </row>
    <row r="361">
      <c r="B361" s="19"/>
      <c r="C361" s="19"/>
      <c r="D361" s="19"/>
    </row>
    <row r="362">
      <c r="B362" s="19"/>
      <c r="C362" s="19"/>
      <c r="D362" s="19"/>
    </row>
    <row r="363">
      <c r="B363" s="19"/>
      <c r="C363" s="19"/>
      <c r="D363" s="19"/>
    </row>
    <row r="364">
      <c r="B364" s="19"/>
      <c r="C364" s="19"/>
      <c r="D364" s="19"/>
    </row>
    <row r="365">
      <c r="B365" s="19"/>
      <c r="C365" s="19"/>
      <c r="D365" s="19"/>
    </row>
    <row r="366">
      <c r="B366" s="19"/>
      <c r="C366" s="19"/>
      <c r="D366" s="19"/>
    </row>
    <row r="367">
      <c r="B367" s="19"/>
      <c r="C367" s="19"/>
      <c r="D367" s="19"/>
    </row>
    <row r="368">
      <c r="B368" s="19"/>
      <c r="C368" s="19"/>
      <c r="D368" s="19"/>
    </row>
    <row r="369">
      <c r="B369" s="19"/>
      <c r="C369" s="19"/>
      <c r="D369" s="19"/>
    </row>
    <row r="370">
      <c r="B370" s="19"/>
      <c r="C370" s="19"/>
      <c r="D370" s="19"/>
    </row>
    <row r="371">
      <c r="B371" s="19"/>
      <c r="C371" s="19"/>
      <c r="D371" s="19"/>
    </row>
    <row r="372">
      <c r="B372" s="19"/>
      <c r="C372" s="19"/>
      <c r="D372" s="19"/>
    </row>
    <row r="373">
      <c r="B373" s="19"/>
      <c r="C373" s="19"/>
      <c r="D373" s="19"/>
    </row>
    <row r="374">
      <c r="B374" s="19"/>
      <c r="C374" s="19"/>
      <c r="D374" s="19"/>
    </row>
    <row r="375">
      <c r="B375" s="19"/>
      <c r="C375" s="19"/>
      <c r="D375" s="19"/>
    </row>
    <row r="376">
      <c r="B376" s="19"/>
      <c r="C376" s="19"/>
      <c r="D376" s="19"/>
    </row>
    <row r="377">
      <c r="B377" s="19"/>
      <c r="C377" s="19"/>
      <c r="D377" s="19"/>
    </row>
    <row r="378">
      <c r="B378" s="19"/>
      <c r="C378" s="19"/>
      <c r="D378" s="19"/>
    </row>
    <row r="379">
      <c r="B379" s="19"/>
      <c r="C379" s="19"/>
      <c r="D379" s="19"/>
    </row>
    <row r="380">
      <c r="B380" s="19"/>
      <c r="C380" s="19"/>
      <c r="D380" s="19"/>
    </row>
    <row r="381">
      <c r="B381" s="19"/>
      <c r="C381" s="19"/>
      <c r="D381" s="19"/>
    </row>
    <row r="382">
      <c r="B382" s="19"/>
      <c r="C382" s="19"/>
      <c r="D382" s="19"/>
    </row>
    <row r="383">
      <c r="B383" s="19"/>
      <c r="C383" s="19"/>
      <c r="D383" s="19"/>
    </row>
    <row r="384">
      <c r="B384" s="19"/>
      <c r="C384" s="19"/>
      <c r="D384" s="19"/>
    </row>
    <row r="385">
      <c r="B385" s="19"/>
      <c r="C385" s="19"/>
      <c r="D385" s="19"/>
    </row>
    <row r="386">
      <c r="B386" s="19"/>
      <c r="C386" s="19"/>
      <c r="D386" s="19"/>
    </row>
    <row r="387">
      <c r="B387" s="19"/>
      <c r="C387" s="19"/>
      <c r="D387" s="19"/>
    </row>
    <row r="388">
      <c r="B388" s="19"/>
      <c r="C388" s="19"/>
      <c r="D388" s="19"/>
    </row>
    <row r="389">
      <c r="B389" s="19"/>
      <c r="C389" s="19"/>
      <c r="D389" s="19"/>
    </row>
    <row r="390">
      <c r="B390" s="19"/>
      <c r="C390" s="19"/>
      <c r="D390" s="19"/>
    </row>
    <row r="391">
      <c r="B391" s="19"/>
      <c r="C391" s="19"/>
      <c r="D391" s="19"/>
    </row>
    <row r="392">
      <c r="B392" s="19"/>
      <c r="C392" s="19"/>
      <c r="D392" s="19"/>
    </row>
    <row r="393">
      <c r="B393" s="19"/>
      <c r="C393" s="19"/>
      <c r="D393" s="19"/>
    </row>
    <row r="394">
      <c r="B394" s="19"/>
      <c r="C394" s="19"/>
      <c r="D394" s="19"/>
    </row>
    <row r="395">
      <c r="B395" s="19"/>
      <c r="C395" s="19"/>
      <c r="D395" s="19"/>
    </row>
    <row r="396">
      <c r="B396" s="19"/>
      <c r="C396" s="19"/>
      <c r="D396" s="19"/>
    </row>
    <row r="397">
      <c r="B397" s="19"/>
      <c r="C397" s="19"/>
      <c r="D397" s="19"/>
    </row>
    <row r="398">
      <c r="B398" s="19"/>
      <c r="C398" s="19"/>
      <c r="D398" s="19"/>
    </row>
    <row r="399">
      <c r="B399" s="19"/>
      <c r="C399" s="19"/>
      <c r="D399" s="19"/>
    </row>
    <row r="400">
      <c r="B400" s="19"/>
      <c r="C400" s="19"/>
      <c r="D400" s="19"/>
    </row>
    <row r="401">
      <c r="B401" s="19"/>
      <c r="C401" s="19"/>
      <c r="D401" s="19"/>
    </row>
    <row r="402">
      <c r="B402" s="19"/>
      <c r="C402" s="19"/>
      <c r="D402" s="19"/>
    </row>
    <row r="403">
      <c r="B403" s="19"/>
      <c r="C403" s="19"/>
      <c r="D403" s="19"/>
    </row>
    <row r="404">
      <c r="B404" s="19"/>
      <c r="C404" s="19"/>
      <c r="D404" s="19"/>
    </row>
    <row r="405">
      <c r="B405" s="19"/>
      <c r="C405" s="19"/>
      <c r="D405" s="19"/>
    </row>
    <row r="406">
      <c r="B406" s="19"/>
      <c r="C406" s="19"/>
      <c r="D406" s="19"/>
    </row>
    <row r="407">
      <c r="B407" s="19"/>
      <c r="C407" s="19"/>
      <c r="D407" s="19"/>
    </row>
    <row r="408">
      <c r="B408" s="19"/>
      <c r="C408" s="19"/>
      <c r="D408" s="19"/>
    </row>
    <row r="409">
      <c r="B409" s="19"/>
      <c r="C409" s="19"/>
      <c r="D409" s="19"/>
    </row>
    <row r="410">
      <c r="B410" s="19"/>
      <c r="C410" s="19"/>
      <c r="D410" s="19"/>
    </row>
    <row r="411">
      <c r="B411" s="19"/>
      <c r="C411" s="19"/>
      <c r="D411" s="19"/>
    </row>
    <row r="412">
      <c r="B412" s="19"/>
      <c r="C412" s="19"/>
      <c r="D412" s="19"/>
    </row>
    <row r="413">
      <c r="B413" s="19"/>
      <c r="C413" s="19"/>
      <c r="D413" s="19"/>
    </row>
    <row r="414">
      <c r="B414" s="19"/>
      <c r="C414" s="19"/>
      <c r="D414" s="19"/>
    </row>
    <row r="415">
      <c r="B415" s="19"/>
      <c r="C415" s="19"/>
      <c r="D415" s="19"/>
    </row>
    <row r="416">
      <c r="B416" s="19"/>
      <c r="C416" s="19"/>
      <c r="D416" s="19"/>
    </row>
    <row r="417">
      <c r="B417" s="19"/>
      <c r="C417" s="19"/>
      <c r="D417" s="19"/>
    </row>
    <row r="418">
      <c r="B418" s="19"/>
      <c r="C418" s="19"/>
      <c r="D418" s="19"/>
    </row>
    <row r="419">
      <c r="B419" s="19"/>
      <c r="C419" s="19"/>
      <c r="D419" s="19"/>
    </row>
    <row r="420">
      <c r="B420" s="19"/>
      <c r="C420" s="19"/>
      <c r="D420" s="19"/>
    </row>
    <row r="421">
      <c r="B421" s="19"/>
      <c r="C421" s="19"/>
      <c r="D421" s="19"/>
    </row>
    <row r="422">
      <c r="B422" s="19"/>
      <c r="C422" s="19"/>
      <c r="D422" s="19"/>
    </row>
    <row r="423">
      <c r="B423" s="19"/>
      <c r="C423" s="19"/>
      <c r="D423" s="19"/>
    </row>
    <row r="424">
      <c r="B424" s="19"/>
      <c r="C424" s="19"/>
      <c r="D424" s="19"/>
    </row>
    <row r="425">
      <c r="B425" s="19"/>
      <c r="C425" s="19"/>
      <c r="D425" s="19"/>
    </row>
    <row r="426">
      <c r="B426" s="19"/>
      <c r="C426" s="19"/>
      <c r="D426" s="19"/>
    </row>
    <row r="427">
      <c r="B427" s="19"/>
      <c r="C427" s="19"/>
      <c r="D427" s="19"/>
    </row>
    <row r="428">
      <c r="B428" s="19"/>
      <c r="C428" s="19"/>
      <c r="D428" s="19"/>
    </row>
    <row r="429">
      <c r="B429" s="19"/>
      <c r="C429" s="19"/>
      <c r="D429" s="19"/>
    </row>
    <row r="430">
      <c r="B430" s="19"/>
      <c r="C430" s="19"/>
      <c r="D430" s="19"/>
    </row>
    <row r="431">
      <c r="B431" s="19"/>
      <c r="C431" s="19"/>
      <c r="D431" s="19"/>
    </row>
    <row r="432">
      <c r="B432" s="19"/>
      <c r="C432" s="19"/>
      <c r="D432" s="19"/>
    </row>
    <row r="433">
      <c r="B433" s="19"/>
      <c r="C433" s="19"/>
      <c r="D433" s="19"/>
    </row>
    <row r="434">
      <c r="B434" s="19"/>
      <c r="C434" s="19"/>
      <c r="D434" s="19"/>
    </row>
    <row r="435">
      <c r="B435" s="19"/>
      <c r="C435" s="19"/>
      <c r="D435" s="19"/>
    </row>
    <row r="436">
      <c r="B436" s="19"/>
      <c r="C436" s="19"/>
      <c r="D436" s="19"/>
    </row>
    <row r="437">
      <c r="B437" s="19"/>
      <c r="C437" s="19"/>
      <c r="D437" s="19"/>
    </row>
    <row r="438">
      <c r="B438" s="19"/>
      <c r="C438" s="19"/>
      <c r="D438" s="19"/>
    </row>
    <row r="439">
      <c r="B439" s="19"/>
      <c r="C439" s="19"/>
      <c r="D439" s="19"/>
    </row>
    <row r="440">
      <c r="B440" s="19"/>
      <c r="C440" s="19"/>
      <c r="D440" s="19"/>
    </row>
    <row r="441">
      <c r="B441" s="19"/>
      <c r="C441" s="19"/>
      <c r="D441" s="19"/>
    </row>
    <row r="442">
      <c r="B442" s="19"/>
      <c r="C442" s="19"/>
      <c r="D442" s="19"/>
    </row>
    <row r="443">
      <c r="B443" s="19"/>
      <c r="C443" s="19"/>
      <c r="D443" s="19"/>
    </row>
    <row r="444">
      <c r="B444" s="19"/>
      <c r="C444" s="19"/>
      <c r="D444" s="19"/>
    </row>
    <row r="445">
      <c r="B445" s="19"/>
      <c r="C445" s="19"/>
      <c r="D445" s="19"/>
    </row>
    <row r="446">
      <c r="B446" s="19"/>
      <c r="C446" s="19"/>
      <c r="D446" s="19"/>
    </row>
    <row r="447">
      <c r="B447" s="19"/>
      <c r="C447" s="19"/>
      <c r="D447" s="19"/>
    </row>
    <row r="448">
      <c r="B448" s="19"/>
      <c r="C448" s="19"/>
      <c r="D448" s="19"/>
    </row>
    <row r="449">
      <c r="B449" s="19"/>
      <c r="C449" s="19"/>
      <c r="D449" s="19"/>
    </row>
    <row r="450">
      <c r="B450" s="19"/>
      <c r="C450" s="19"/>
      <c r="D450" s="19"/>
    </row>
    <row r="451">
      <c r="B451" s="19"/>
      <c r="C451" s="19"/>
      <c r="D451" s="19"/>
    </row>
    <row r="452">
      <c r="B452" s="19"/>
      <c r="C452" s="19"/>
      <c r="D452" s="19"/>
    </row>
    <row r="453">
      <c r="B453" s="19"/>
      <c r="C453" s="19"/>
      <c r="D453" s="19"/>
    </row>
    <row r="454">
      <c r="B454" s="19"/>
      <c r="C454" s="19"/>
      <c r="D454" s="19"/>
    </row>
    <row r="455">
      <c r="B455" s="19"/>
      <c r="C455" s="19"/>
      <c r="D455" s="19"/>
    </row>
    <row r="456">
      <c r="B456" s="19"/>
      <c r="C456" s="19"/>
      <c r="D456" s="19"/>
    </row>
    <row r="457">
      <c r="B457" s="19"/>
      <c r="C457" s="19"/>
      <c r="D457" s="19"/>
    </row>
    <row r="458">
      <c r="B458" s="19"/>
      <c r="C458" s="19"/>
      <c r="D458" s="19"/>
    </row>
    <row r="459">
      <c r="B459" s="19"/>
      <c r="C459" s="19"/>
      <c r="D459" s="19"/>
    </row>
    <row r="460">
      <c r="B460" s="19"/>
      <c r="C460" s="19"/>
      <c r="D460" s="19"/>
    </row>
    <row r="461">
      <c r="B461" s="19"/>
      <c r="C461" s="19"/>
      <c r="D461" s="19"/>
    </row>
    <row r="462">
      <c r="B462" s="19"/>
      <c r="C462" s="19"/>
      <c r="D462" s="19"/>
    </row>
    <row r="463">
      <c r="B463" s="19"/>
      <c r="C463" s="19"/>
      <c r="D463" s="19"/>
    </row>
    <row r="464">
      <c r="B464" s="19"/>
      <c r="C464" s="19"/>
      <c r="D464" s="19"/>
    </row>
    <row r="465">
      <c r="B465" s="19"/>
      <c r="C465" s="19"/>
      <c r="D465" s="19"/>
    </row>
    <row r="466">
      <c r="B466" s="19"/>
      <c r="C466" s="19"/>
      <c r="D466" s="19"/>
    </row>
    <row r="467">
      <c r="B467" s="19"/>
      <c r="C467" s="19"/>
      <c r="D467" s="19"/>
    </row>
    <row r="468">
      <c r="B468" s="19"/>
      <c r="C468" s="19"/>
      <c r="D468" s="19"/>
    </row>
    <row r="469">
      <c r="B469" s="19"/>
      <c r="C469" s="19"/>
      <c r="D469" s="19"/>
    </row>
    <row r="470">
      <c r="B470" s="19"/>
      <c r="C470" s="19"/>
      <c r="D470" s="19"/>
    </row>
    <row r="471">
      <c r="B471" s="19"/>
      <c r="C471" s="19"/>
      <c r="D471" s="19"/>
    </row>
    <row r="472">
      <c r="B472" s="19"/>
      <c r="C472" s="19"/>
      <c r="D472" s="19"/>
    </row>
    <row r="473">
      <c r="B473" s="19"/>
      <c r="C473" s="19"/>
      <c r="D473" s="19"/>
    </row>
    <row r="474">
      <c r="B474" s="19"/>
      <c r="C474" s="19"/>
      <c r="D474" s="19"/>
    </row>
    <row r="475">
      <c r="B475" s="19"/>
      <c r="C475" s="19"/>
      <c r="D475" s="19"/>
    </row>
    <row r="476">
      <c r="B476" s="19"/>
      <c r="C476" s="19"/>
      <c r="D476" s="19"/>
    </row>
    <row r="477">
      <c r="B477" s="19"/>
      <c r="C477" s="19"/>
      <c r="D477" s="19"/>
    </row>
    <row r="478">
      <c r="B478" s="19"/>
      <c r="C478" s="19"/>
      <c r="D478" s="19"/>
    </row>
    <row r="479">
      <c r="B479" s="19"/>
      <c r="C479" s="19"/>
      <c r="D479" s="19"/>
    </row>
    <row r="480">
      <c r="B480" s="19"/>
      <c r="C480" s="19"/>
      <c r="D480" s="19"/>
    </row>
    <row r="481">
      <c r="B481" s="19"/>
      <c r="C481" s="19"/>
      <c r="D481" s="19"/>
    </row>
    <row r="482">
      <c r="B482" s="19"/>
      <c r="C482" s="19"/>
      <c r="D482" s="19"/>
    </row>
    <row r="483">
      <c r="B483" s="19"/>
      <c r="C483" s="19"/>
      <c r="D483" s="19"/>
    </row>
    <row r="484">
      <c r="B484" s="19"/>
      <c r="C484" s="19"/>
      <c r="D484" s="19"/>
    </row>
    <row r="485">
      <c r="B485" s="19"/>
      <c r="C485" s="19"/>
      <c r="D485" s="19"/>
    </row>
    <row r="486">
      <c r="B486" s="19"/>
      <c r="C486" s="19"/>
      <c r="D486" s="19"/>
    </row>
    <row r="487">
      <c r="B487" s="19"/>
      <c r="C487" s="19"/>
      <c r="D487" s="19"/>
    </row>
    <row r="488">
      <c r="B488" s="19"/>
      <c r="C488" s="19"/>
      <c r="D488" s="19"/>
    </row>
    <row r="489">
      <c r="B489" s="19"/>
      <c r="C489" s="19"/>
      <c r="D489" s="19"/>
    </row>
    <row r="490">
      <c r="B490" s="19"/>
      <c r="C490" s="19"/>
      <c r="D490" s="19"/>
    </row>
    <row r="491">
      <c r="B491" s="19"/>
      <c r="C491" s="19"/>
      <c r="D491" s="19"/>
    </row>
    <row r="492">
      <c r="B492" s="19"/>
      <c r="C492" s="19"/>
      <c r="D492" s="19"/>
    </row>
    <row r="493">
      <c r="B493" s="19"/>
      <c r="C493" s="19"/>
      <c r="D493" s="19"/>
    </row>
    <row r="494">
      <c r="B494" s="19"/>
      <c r="C494" s="19"/>
      <c r="D494" s="19"/>
    </row>
    <row r="495">
      <c r="B495" s="19"/>
      <c r="C495" s="19"/>
      <c r="D495" s="19"/>
    </row>
    <row r="496">
      <c r="B496" s="19"/>
      <c r="C496" s="19"/>
      <c r="D496" s="19"/>
    </row>
    <row r="497">
      <c r="B497" s="19"/>
      <c r="C497" s="19"/>
      <c r="D497" s="19"/>
    </row>
    <row r="498">
      <c r="B498" s="19"/>
      <c r="C498" s="19"/>
      <c r="D498" s="19"/>
    </row>
    <row r="499">
      <c r="B499" s="19"/>
      <c r="C499" s="19"/>
      <c r="D499" s="19"/>
    </row>
    <row r="500">
      <c r="B500" s="19"/>
      <c r="C500" s="19"/>
      <c r="D500" s="19"/>
    </row>
    <row r="501">
      <c r="B501" s="19"/>
      <c r="C501" s="19"/>
      <c r="D501" s="19"/>
    </row>
    <row r="502">
      <c r="B502" s="19"/>
      <c r="C502" s="19"/>
      <c r="D502" s="19"/>
    </row>
    <row r="503">
      <c r="B503" s="19"/>
      <c r="C503" s="19"/>
      <c r="D503" s="19"/>
    </row>
    <row r="504">
      <c r="B504" s="19"/>
      <c r="C504" s="19"/>
      <c r="D504" s="19"/>
    </row>
    <row r="505">
      <c r="B505" s="19"/>
      <c r="C505" s="19"/>
      <c r="D505" s="19"/>
    </row>
    <row r="506">
      <c r="B506" s="19"/>
      <c r="C506" s="19"/>
      <c r="D506" s="19"/>
    </row>
    <row r="507">
      <c r="B507" s="19"/>
      <c r="C507" s="19"/>
      <c r="D507" s="19"/>
    </row>
    <row r="508">
      <c r="B508" s="19"/>
      <c r="C508" s="19"/>
      <c r="D508" s="19"/>
    </row>
    <row r="509">
      <c r="B509" s="19"/>
      <c r="C509" s="19"/>
      <c r="D509" s="19"/>
    </row>
    <row r="510">
      <c r="B510" s="19"/>
      <c r="C510" s="19"/>
      <c r="D510" s="19"/>
    </row>
    <row r="511">
      <c r="B511" s="19"/>
      <c r="C511" s="19"/>
      <c r="D511" s="19"/>
    </row>
    <row r="512">
      <c r="B512" s="19"/>
      <c r="C512" s="19"/>
      <c r="D512" s="19"/>
    </row>
    <row r="513">
      <c r="B513" s="19"/>
      <c r="C513" s="19"/>
      <c r="D513" s="19"/>
    </row>
    <row r="514">
      <c r="B514" s="19"/>
      <c r="C514" s="19"/>
      <c r="D514" s="19"/>
    </row>
    <row r="515">
      <c r="B515" s="19"/>
      <c r="C515" s="19"/>
      <c r="D515" s="19"/>
    </row>
    <row r="516">
      <c r="B516" s="19"/>
      <c r="C516" s="19"/>
      <c r="D516" s="19"/>
    </row>
    <row r="517">
      <c r="B517" s="19"/>
      <c r="C517" s="19"/>
      <c r="D517" s="19"/>
    </row>
    <row r="518">
      <c r="B518" s="19"/>
      <c r="C518" s="19"/>
      <c r="D518" s="19"/>
    </row>
    <row r="519">
      <c r="B519" s="19"/>
      <c r="C519" s="19"/>
      <c r="D519" s="19"/>
    </row>
    <row r="520">
      <c r="B520" s="19"/>
      <c r="C520" s="19"/>
      <c r="D520" s="19"/>
    </row>
    <row r="521">
      <c r="B521" s="19"/>
      <c r="C521" s="19"/>
      <c r="D521" s="19"/>
    </row>
    <row r="522">
      <c r="B522" s="19"/>
      <c r="C522" s="19"/>
      <c r="D522" s="19"/>
    </row>
    <row r="523">
      <c r="B523" s="19"/>
      <c r="C523" s="19"/>
      <c r="D523" s="19"/>
    </row>
    <row r="524">
      <c r="B524" s="19"/>
      <c r="C524" s="19"/>
      <c r="D524" s="19"/>
    </row>
    <row r="525">
      <c r="B525" s="19"/>
      <c r="C525" s="19"/>
      <c r="D525" s="19"/>
    </row>
    <row r="526">
      <c r="B526" s="19"/>
      <c r="C526" s="19"/>
      <c r="D526" s="19"/>
    </row>
    <row r="527">
      <c r="B527" s="19"/>
      <c r="C527" s="19"/>
      <c r="D527" s="19"/>
    </row>
    <row r="528">
      <c r="B528" s="19"/>
      <c r="C528" s="19"/>
      <c r="D528" s="19"/>
    </row>
    <row r="529">
      <c r="B529" s="19"/>
      <c r="C529" s="19"/>
      <c r="D529" s="19"/>
    </row>
    <row r="530">
      <c r="B530" s="19"/>
      <c r="C530" s="19"/>
      <c r="D530" s="19"/>
    </row>
    <row r="531">
      <c r="B531" s="19"/>
      <c r="C531" s="19"/>
      <c r="D531" s="19"/>
    </row>
    <row r="532">
      <c r="B532" s="19"/>
      <c r="C532" s="19"/>
      <c r="D532" s="19"/>
    </row>
    <row r="533">
      <c r="B533" s="19"/>
      <c r="C533" s="19"/>
      <c r="D533" s="19"/>
    </row>
    <row r="534">
      <c r="B534" s="19"/>
      <c r="C534" s="19"/>
      <c r="D534" s="19"/>
    </row>
    <row r="535">
      <c r="B535" s="19"/>
      <c r="C535" s="19"/>
      <c r="D535" s="19"/>
    </row>
    <row r="536">
      <c r="B536" s="19"/>
      <c r="C536" s="19"/>
      <c r="D536" s="19"/>
    </row>
    <row r="537">
      <c r="B537" s="19"/>
      <c r="C537" s="19"/>
      <c r="D537" s="19"/>
    </row>
    <row r="538">
      <c r="B538" s="19"/>
      <c r="C538" s="19"/>
      <c r="D538" s="19"/>
    </row>
    <row r="539">
      <c r="B539" s="19"/>
      <c r="C539" s="19"/>
      <c r="D539" s="19"/>
    </row>
    <row r="540">
      <c r="B540" s="19"/>
      <c r="C540" s="19"/>
      <c r="D540" s="19"/>
    </row>
    <row r="541">
      <c r="B541" s="19"/>
      <c r="C541" s="19"/>
      <c r="D541" s="19"/>
    </row>
    <row r="542">
      <c r="B542" s="19"/>
      <c r="C542" s="19"/>
      <c r="D542" s="19"/>
    </row>
    <row r="543">
      <c r="B543" s="19"/>
      <c r="C543" s="19"/>
      <c r="D543" s="19"/>
    </row>
    <row r="544">
      <c r="B544" s="19"/>
      <c r="C544" s="19"/>
      <c r="D544" s="19"/>
    </row>
    <row r="545">
      <c r="B545" s="19"/>
      <c r="C545" s="19"/>
      <c r="D545" s="19"/>
    </row>
    <row r="546">
      <c r="B546" s="19"/>
      <c r="C546" s="19"/>
      <c r="D546" s="19"/>
    </row>
    <row r="547">
      <c r="B547" s="19"/>
      <c r="C547" s="19"/>
      <c r="D547" s="19"/>
    </row>
    <row r="548">
      <c r="B548" s="19"/>
      <c r="C548" s="19"/>
      <c r="D548" s="19"/>
    </row>
    <row r="549">
      <c r="B549" s="19"/>
      <c r="C549" s="19"/>
      <c r="D549" s="19"/>
    </row>
    <row r="550">
      <c r="B550" s="19"/>
      <c r="C550" s="19"/>
      <c r="D550" s="19"/>
    </row>
    <row r="551">
      <c r="B551" s="19"/>
      <c r="C551" s="19"/>
      <c r="D551" s="19"/>
    </row>
    <row r="552">
      <c r="B552" s="19"/>
      <c r="C552" s="19"/>
      <c r="D552" s="19"/>
    </row>
    <row r="553">
      <c r="B553" s="19"/>
      <c r="C553" s="19"/>
      <c r="D553" s="19"/>
    </row>
    <row r="554">
      <c r="B554" s="19"/>
      <c r="C554" s="19"/>
      <c r="D554" s="19"/>
    </row>
    <row r="555">
      <c r="B555" s="19"/>
      <c r="C555" s="19"/>
      <c r="D555" s="19"/>
    </row>
    <row r="556">
      <c r="B556" s="19"/>
      <c r="C556" s="19"/>
      <c r="D556" s="19"/>
    </row>
    <row r="557">
      <c r="B557" s="19"/>
      <c r="C557" s="19"/>
      <c r="D557" s="19"/>
    </row>
    <row r="558">
      <c r="B558" s="19"/>
      <c r="C558" s="19"/>
      <c r="D558" s="19"/>
    </row>
    <row r="559">
      <c r="B559" s="19"/>
      <c r="C559" s="19"/>
      <c r="D559" s="19"/>
    </row>
    <row r="560">
      <c r="B560" s="19"/>
      <c r="C560" s="19"/>
      <c r="D560" s="19"/>
    </row>
    <row r="561">
      <c r="B561" s="19"/>
      <c r="C561" s="19"/>
      <c r="D561" s="19"/>
    </row>
    <row r="562">
      <c r="B562" s="19"/>
      <c r="C562" s="19"/>
      <c r="D562" s="19"/>
    </row>
    <row r="563">
      <c r="B563" s="19"/>
      <c r="C563" s="19"/>
      <c r="D563" s="19"/>
    </row>
    <row r="564">
      <c r="B564" s="19"/>
      <c r="C564" s="19"/>
      <c r="D564" s="19"/>
    </row>
    <row r="565">
      <c r="B565" s="19"/>
      <c r="C565" s="19"/>
      <c r="D565" s="19"/>
    </row>
    <row r="566">
      <c r="B566" s="19"/>
      <c r="C566" s="19"/>
      <c r="D566" s="19"/>
    </row>
    <row r="567">
      <c r="B567" s="19"/>
      <c r="C567" s="19"/>
      <c r="D567" s="19"/>
    </row>
    <row r="568">
      <c r="B568" s="19"/>
      <c r="C568" s="19"/>
      <c r="D568" s="19"/>
    </row>
    <row r="569">
      <c r="B569" s="19"/>
      <c r="C569" s="19"/>
      <c r="D569" s="19"/>
    </row>
    <row r="570">
      <c r="B570" s="19"/>
      <c r="C570" s="19"/>
      <c r="D570" s="19"/>
    </row>
    <row r="571">
      <c r="B571" s="19"/>
      <c r="C571" s="19"/>
      <c r="D571" s="19"/>
    </row>
    <row r="572">
      <c r="B572" s="19"/>
      <c r="C572" s="19"/>
      <c r="D572" s="19"/>
    </row>
    <row r="573">
      <c r="B573" s="19"/>
      <c r="C573" s="19"/>
      <c r="D573" s="19"/>
    </row>
    <row r="574">
      <c r="B574" s="19"/>
      <c r="C574" s="19"/>
      <c r="D574" s="19"/>
    </row>
    <row r="575">
      <c r="B575" s="19"/>
      <c r="C575" s="19"/>
      <c r="D575" s="19"/>
    </row>
    <row r="576">
      <c r="B576" s="19"/>
      <c r="C576" s="19"/>
      <c r="D576" s="19"/>
    </row>
    <row r="577">
      <c r="B577" s="19"/>
      <c r="C577" s="19"/>
      <c r="D577" s="19"/>
    </row>
    <row r="578">
      <c r="B578" s="19"/>
      <c r="C578" s="19"/>
      <c r="D578" s="19"/>
    </row>
    <row r="579">
      <c r="B579" s="19"/>
      <c r="C579" s="19"/>
      <c r="D579" s="19"/>
    </row>
    <row r="580">
      <c r="B580" s="19"/>
      <c r="C580" s="19"/>
      <c r="D580" s="19"/>
    </row>
    <row r="581">
      <c r="B581" s="19"/>
      <c r="C581" s="19"/>
      <c r="D581" s="19"/>
    </row>
    <row r="582">
      <c r="B582" s="19"/>
      <c r="C582" s="19"/>
      <c r="D582" s="19"/>
    </row>
    <row r="583">
      <c r="B583" s="19"/>
      <c r="C583" s="19"/>
      <c r="D583" s="19"/>
    </row>
    <row r="584">
      <c r="B584" s="19"/>
      <c r="C584" s="19"/>
      <c r="D584" s="19"/>
    </row>
    <row r="585">
      <c r="B585" s="19"/>
      <c r="C585" s="19"/>
      <c r="D585" s="19"/>
    </row>
    <row r="586">
      <c r="B586" s="19"/>
      <c r="C586" s="19"/>
      <c r="D586" s="19"/>
    </row>
    <row r="587">
      <c r="B587" s="19"/>
      <c r="C587" s="19"/>
      <c r="D587" s="19"/>
    </row>
    <row r="588">
      <c r="B588" s="19"/>
      <c r="C588" s="19"/>
      <c r="D588" s="19"/>
    </row>
    <row r="589">
      <c r="B589" s="19"/>
      <c r="C589" s="19"/>
      <c r="D589" s="19"/>
    </row>
    <row r="590">
      <c r="B590" s="19"/>
      <c r="C590" s="19"/>
      <c r="D590" s="19"/>
    </row>
    <row r="591">
      <c r="B591" s="19"/>
      <c r="C591" s="19"/>
      <c r="D591" s="19"/>
    </row>
    <row r="592">
      <c r="B592" s="19"/>
      <c r="C592" s="19"/>
      <c r="D592" s="19"/>
    </row>
    <row r="593">
      <c r="B593" s="19"/>
      <c r="C593" s="19"/>
      <c r="D593" s="19"/>
    </row>
    <row r="594">
      <c r="B594" s="19"/>
      <c r="C594" s="19"/>
      <c r="D594" s="19"/>
    </row>
    <row r="595">
      <c r="B595" s="19"/>
      <c r="C595" s="19"/>
      <c r="D595" s="19"/>
    </row>
    <row r="596">
      <c r="B596" s="19"/>
      <c r="C596" s="19"/>
      <c r="D596" s="19"/>
    </row>
    <row r="597">
      <c r="B597" s="19"/>
      <c r="C597" s="19"/>
      <c r="D597" s="19"/>
    </row>
    <row r="598">
      <c r="B598" s="19"/>
      <c r="C598" s="19"/>
      <c r="D598" s="19"/>
    </row>
    <row r="599">
      <c r="B599" s="19"/>
      <c r="C599" s="19"/>
      <c r="D599" s="19"/>
    </row>
    <row r="600">
      <c r="B600" s="19"/>
      <c r="C600" s="19"/>
      <c r="D600" s="19"/>
    </row>
    <row r="601">
      <c r="B601" s="19"/>
      <c r="C601" s="19"/>
      <c r="D601" s="19"/>
    </row>
    <row r="602">
      <c r="B602" s="19"/>
      <c r="C602" s="19"/>
      <c r="D602" s="19"/>
    </row>
    <row r="603">
      <c r="B603" s="19"/>
      <c r="C603" s="19"/>
      <c r="D603" s="19"/>
    </row>
    <row r="604">
      <c r="B604" s="19"/>
      <c r="C604" s="19"/>
      <c r="D604" s="19"/>
    </row>
    <row r="605">
      <c r="B605" s="19"/>
      <c r="C605" s="19"/>
      <c r="D605" s="19"/>
    </row>
    <row r="606">
      <c r="B606" s="19"/>
      <c r="C606" s="19"/>
      <c r="D606" s="19"/>
    </row>
    <row r="607">
      <c r="B607" s="19"/>
      <c r="C607" s="19"/>
      <c r="D607" s="19"/>
    </row>
    <row r="608">
      <c r="B608" s="19"/>
      <c r="C608" s="19"/>
      <c r="D608" s="19"/>
    </row>
    <row r="609">
      <c r="B609" s="19"/>
      <c r="C609" s="19"/>
      <c r="D609" s="19"/>
    </row>
    <row r="610">
      <c r="B610" s="19"/>
      <c r="C610" s="19"/>
      <c r="D610" s="19"/>
    </row>
    <row r="611">
      <c r="B611" s="19"/>
      <c r="C611" s="19"/>
      <c r="D611" s="19"/>
    </row>
    <row r="612">
      <c r="B612" s="19"/>
      <c r="C612" s="19"/>
      <c r="D612" s="19"/>
    </row>
    <row r="613">
      <c r="B613" s="19"/>
      <c r="C613" s="19"/>
      <c r="D613" s="19"/>
    </row>
    <row r="614">
      <c r="B614" s="19"/>
      <c r="C614" s="19"/>
      <c r="D614" s="19"/>
    </row>
    <row r="615">
      <c r="B615" s="19"/>
      <c r="C615" s="19"/>
      <c r="D615" s="19"/>
    </row>
    <row r="616">
      <c r="B616" s="19"/>
      <c r="C616" s="19"/>
      <c r="D616" s="19"/>
    </row>
    <row r="617">
      <c r="B617" s="19"/>
      <c r="C617" s="19"/>
      <c r="D617" s="19"/>
    </row>
    <row r="618">
      <c r="B618" s="19"/>
      <c r="C618" s="19"/>
      <c r="D618" s="19"/>
    </row>
    <row r="619">
      <c r="B619" s="19"/>
      <c r="C619" s="19"/>
      <c r="D619" s="19"/>
    </row>
    <row r="620">
      <c r="B620" s="19"/>
      <c r="C620" s="19"/>
      <c r="D620" s="19"/>
    </row>
    <row r="621">
      <c r="B621" s="19"/>
      <c r="C621" s="19"/>
      <c r="D621" s="19"/>
    </row>
    <row r="622">
      <c r="B622" s="19"/>
      <c r="C622" s="19"/>
      <c r="D622" s="19"/>
    </row>
    <row r="623">
      <c r="B623" s="19"/>
      <c r="C623" s="19"/>
      <c r="D623" s="19"/>
    </row>
    <row r="624">
      <c r="B624" s="19"/>
      <c r="C624" s="19"/>
      <c r="D624" s="19"/>
    </row>
    <row r="625">
      <c r="B625" s="19"/>
      <c r="C625" s="19"/>
      <c r="D625" s="19"/>
    </row>
    <row r="626">
      <c r="B626" s="19"/>
      <c r="C626" s="19"/>
      <c r="D626" s="19"/>
    </row>
    <row r="627">
      <c r="B627" s="19"/>
      <c r="C627" s="19"/>
      <c r="D627" s="19"/>
    </row>
    <row r="628">
      <c r="B628" s="19"/>
      <c r="C628" s="19"/>
      <c r="D628" s="19"/>
    </row>
    <row r="629">
      <c r="B629" s="19"/>
      <c r="C629" s="19"/>
      <c r="D629" s="19"/>
    </row>
    <row r="630">
      <c r="B630" s="19"/>
      <c r="C630" s="19"/>
      <c r="D630" s="19"/>
    </row>
    <row r="631">
      <c r="B631" s="19"/>
      <c r="C631" s="19"/>
      <c r="D631" s="19"/>
    </row>
    <row r="632">
      <c r="B632" s="19"/>
      <c r="C632" s="19"/>
      <c r="D632" s="19"/>
    </row>
    <row r="633">
      <c r="B633" s="19"/>
      <c r="C633" s="19"/>
      <c r="D633" s="19"/>
    </row>
    <row r="634">
      <c r="B634" s="19"/>
      <c r="C634" s="19"/>
      <c r="D634" s="19"/>
    </row>
    <row r="635">
      <c r="B635" s="19"/>
      <c r="C635" s="19"/>
      <c r="D635" s="19"/>
    </row>
    <row r="636">
      <c r="B636" s="19"/>
      <c r="C636" s="19"/>
      <c r="D636" s="19"/>
    </row>
    <row r="637">
      <c r="B637" s="19"/>
      <c r="C637" s="19"/>
      <c r="D637" s="19"/>
    </row>
    <row r="638">
      <c r="B638" s="19"/>
      <c r="C638" s="19"/>
      <c r="D638" s="19"/>
    </row>
    <row r="639">
      <c r="B639" s="19"/>
      <c r="C639" s="19"/>
      <c r="D639" s="19"/>
    </row>
    <row r="640">
      <c r="B640" s="19"/>
      <c r="C640" s="19"/>
      <c r="D640" s="19"/>
    </row>
    <row r="641">
      <c r="B641" s="19"/>
      <c r="C641" s="19"/>
      <c r="D641" s="19"/>
    </row>
    <row r="642">
      <c r="B642" s="19"/>
      <c r="C642" s="19"/>
      <c r="D642" s="19"/>
    </row>
    <row r="643">
      <c r="B643" s="19"/>
      <c r="C643" s="19"/>
      <c r="D643" s="19"/>
    </row>
    <row r="644">
      <c r="B644" s="19"/>
      <c r="C644" s="19"/>
      <c r="D644" s="19"/>
    </row>
    <row r="645">
      <c r="B645" s="19"/>
      <c r="C645" s="19"/>
      <c r="D645" s="19"/>
    </row>
    <row r="646">
      <c r="B646" s="19"/>
      <c r="C646" s="19"/>
      <c r="D646" s="19"/>
    </row>
    <row r="647">
      <c r="B647" s="19"/>
      <c r="C647" s="19"/>
      <c r="D647" s="19"/>
    </row>
    <row r="648">
      <c r="B648" s="19"/>
      <c r="C648" s="19"/>
      <c r="D648" s="19"/>
    </row>
    <row r="649">
      <c r="B649" s="19"/>
      <c r="C649" s="19"/>
      <c r="D649" s="19"/>
    </row>
    <row r="650">
      <c r="B650" s="19"/>
      <c r="C650" s="19"/>
      <c r="D650" s="19"/>
    </row>
    <row r="651">
      <c r="B651" s="19"/>
      <c r="C651" s="19"/>
      <c r="D651" s="19"/>
    </row>
    <row r="652">
      <c r="B652" s="19"/>
      <c r="C652" s="19"/>
      <c r="D652" s="19"/>
    </row>
    <row r="653">
      <c r="B653" s="19"/>
      <c r="C653" s="19"/>
      <c r="D653" s="19"/>
    </row>
    <row r="654">
      <c r="B654" s="19"/>
      <c r="C654" s="19"/>
      <c r="D654" s="19"/>
    </row>
    <row r="655">
      <c r="B655" s="19"/>
      <c r="C655" s="19"/>
      <c r="D655" s="19"/>
    </row>
    <row r="656">
      <c r="B656" s="19"/>
      <c r="C656" s="19"/>
      <c r="D656" s="19"/>
    </row>
    <row r="657">
      <c r="B657" s="19"/>
      <c r="C657" s="19"/>
      <c r="D657" s="19"/>
    </row>
    <row r="658">
      <c r="B658" s="19"/>
      <c r="C658" s="19"/>
      <c r="D658" s="19"/>
    </row>
    <row r="659">
      <c r="B659" s="19"/>
      <c r="C659" s="19"/>
      <c r="D659" s="19"/>
    </row>
    <row r="660">
      <c r="B660" s="19"/>
      <c r="C660" s="19"/>
      <c r="D660" s="19"/>
    </row>
    <row r="661">
      <c r="B661" s="19"/>
      <c r="C661" s="19"/>
      <c r="D661" s="19"/>
    </row>
    <row r="662">
      <c r="B662" s="19"/>
      <c r="C662" s="19"/>
      <c r="D662" s="19"/>
    </row>
    <row r="663">
      <c r="B663" s="19"/>
      <c r="C663" s="19"/>
      <c r="D663" s="19"/>
    </row>
    <row r="664">
      <c r="B664" s="19"/>
      <c r="C664" s="19"/>
      <c r="D664" s="19"/>
    </row>
    <row r="665">
      <c r="B665" s="19"/>
      <c r="C665" s="19"/>
      <c r="D665" s="19"/>
    </row>
    <row r="666">
      <c r="B666" s="19"/>
      <c r="C666" s="19"/>
      <c r="D666" s="19"/>
    </row>
    <row r="667">
      <c r="B667" s="19"/>
      <c r="C667" s="19"/>
      <c r="D667" s="19"/>
    </row>
    <row r="668">
      <c r="B668" s="19"/>
      <c r="C668" s="19"/>
      <c r="D668" s="19"/>
    </row>
    <row r="669">
      <c r="B669" s="19"/>
      <c r="C669" s="19"/>
      <c r="D669" s="19"/>
    </row>
    <row r="670">
      <c r="B670" s="19"/>
      <c r="C670" s="19"/>
      <c r="D670" s="19"/>
    </row>
    <row r="671">
      <c r="B671" s="19"/>
      <c r="C671" s="19"/>
      <c r="D671" s="19"/>
    </row>
    <row r="672">
      <c r="B672" s="19"/>
      <c r="C672" s="19"/>
      <c r="D672" s="19"/>
    </row>
    <row r="673">
      <c r="B673" s="19"/>
      <c r="C673" s="19"/>
      <c r="D673" s="19"/>
    </row>
    <row r="674">
      <c r="B674" s="19"/>
      <c r="C674" s="19"/>
      <c r="D674" s="19"/>
    </row>
    <row r="675">
      <c r="B675" s="19"/>
      <c r="C675" s="19"/>
      <c r="D675" s="19"/>
    </row>
    <row r="676">
      <c r="B676" s="19"/>
      <c r="C676" s="19"/>
      <c r="D676" s="19"/>
    </row>
    <row r="677">
      <c r="B677" s="19"/>
      <c r="C677" s="19"/>
      <c r="D677" s="19"/>
    </row>
    <row r="678">
      <c r="B678" s="19"/>
      <c r="C678" s="19"/>
      <c r="D678" s="19"/>
    </row>
    <row r="679">
      <c r="B679" s="19"/>
      <c r="C679" s="19"/>
      <c r="D679" s="19"/>
    </row>
    <row r="680">
      <c r="B680" s="19"/>
      <c r="C680" s="19"/>
      <c r="D680" s="19"/>
    </row>
    <row r="681">
      <c r="B681" s="19"/>
      <c r="C681" s="19"/>
      <c r="D681" s="19"/>
    </row>
    <row r="682">
      <c r="B682" s="19"/>
      <c r="C682" s="19"/>
      <c r="D682" s="19"/>
    </row>
    <row r="683">
      <c r="B683" s="19"/>
      <c r="C683" s="19"/>
      <c r="D683" s="19"/>
    </row>
    <row r="684">
      <c r="B684" s="19"/>
      <c r="C684" s="19"/>
      <c r="D684" s="19"/>
    </row>
    <row r="685">
      <c r="B685" s="19"/>
      <c r="C685" s="19"/>
      <c r="D685" s="19"/>
    </row>
    <row r="686">
      <c r="B686" s="19"/>
      <c r="C686" s="19"/>
      <c r="D686" s="19"/>
    </row>
    <row r="687">
      <c r="B687" s="19"/>
      <c r="C687" s="19"/>
      <c r="D687" s="19"/>
    </row>
    <row r="688">
      <c r="B688" s="19"/>
      <c r="C688" s="19"/>
      <c r="D688" s="19"/>
    </row>
    <row r="689">
      <c r="B689" s="19"/>
      <c r="C689" s="19"/>
      <c r="D689" s="19"/>
    </row>
    <row r="690">
      <c r="B690" s="19"/>
      <c r="C690" s="19"/>
      <c r="D690" s="19"/>
    </row>
    <row r="691">
      <c r="B691" s="19"/>
      <c r="C691" s="19"/>
      <c r="D691" s="19"/>
    </row>
    <row r="692">
      <c r="B692" s="19"/>
      <c r="C692" s="19"/>
      <c r="D692" s="19"/>
    </row>
    <row r="693">
      <c r="B693" s="19"/>
      <c r="C693" s="19"/>
      <c r="D693" s="19"/>
    </row>
    <row r="694">
      <c r="B694" s="19"/>
      <c r="C694" s="19"/>
      <c r="D694" s="19"/>
    </row>
    <row r="695">
      <c r="B695" s="19"/>
      <c r="C695" s="19"/>
      <c r="D695" s="19"/>
    </row>
    <row r="696">
      <c r="B696" s="19"/>
      <c r="C696" s="19"/>
      <c r="D696" s="19"/>
    </row>
    <row r="697">
      <c r="B697" s="19"/>
      <c r="C697" s="19"/>
      <c r="D697" s="19"/>
    </row>
    <row r="698">
      <c r="B698" s="19"/>
      <c r="C698" s="19"/>
      <c r="D698" s="19"/>
    </row>
    <row r="699">
      <c r="B699" s="19"/>
      <c r="C699" s="19"/>
      <c r="D699" s="19"/>
    </row>
    <row r="700">
      <c r="B700" s="19"/>
      <c r="C700" s="19"/>
      <c r="D700" s="19"/>
    </row>
    <row r="701">
      <c r="B701" s="19"/>
      <c r="C701" s="19"/>
      <c r="D701" s="19"/>
    </row>
    <row r="702">
      <c r="B702" s="19"/>
      <c r="C702" s="19"/>
      <c r="D702" s="19"/>
    </row>
    <row r="703">
      <c r="B703" s="19"/>
      <c r="C703" s="19"/>
      <c r="D703" s="19"/>
    </row>
    <row r="704">
      <c r="B704" s="19"/>
      <c r="C704" s="19"/>
      <c r="D704" s="19"/>
    </row>
    <row r="705">
      <c r="B705" s="19"/>
      <c r="C705" s="19"/>
      <c r="D705" s="19"/>
    </row>
    <row r="706">
      <c r="B706" s="19"/>
      <c r="C706" s="19"/>
      <c r="D706" s="19"/>
    </row>
    <row r="707">
      <c r="B707" s="19"/>
      <c r="C707" s="19"/>
      <c r="D707" s="19"/>
    </row>
    <row r="708">
      <c r="B708" s="19"/>
      <c r="C708" s="19"/>
      <c r="D708" s="19"/>
    </row>
    <row r="709">
      <c r="B709" s="19"/>
      <c r="C709" s="19"/>
      <c r="D709" s="19"/>
    </row>
    <row r="710">
      <c r="B710" s="19"/>
      <c r="C710" s="19"/>
      <c r="D710" s="19"/>
    </row>
    <row r="711">
      <c r="B711" s="19"/>
      <c r="C711" s="19"/>
      <c r="D711" s="19"/>
    </row>
    <row r="712">
      <c r="B712" s="19"/>
      <c r="C712" s="19"/>
      <c r="D712" s="19"/>
    </row>
    <row r="713">
      <c r="B713" s="19"/>
      <c r="C713" s="19"/>
      <c r="D713" s="19"/>
    </row>
    <row r="714">
      <c r="B714" s="19"/>
      <c r="C714" s="19"/>
      <c r="D714" s="19"/>
    </row>
    <row r="715">
      <c r="B715" s="19"/>
      <c r="C715" s="19"/>
      <c r="D715" s="19"/>
    </row>
    <row r="716">
      <c r="B716" s="19"/>
      <c r="C716" s="19"/>
      <c r="D716" s="19"/>
    </row>
    <row r="717">
      <c r="B717" s="19"/>
      <c r="C717" s="19"/>
      <c r="D717" s="19"/>
    </row>
    <row r="718">
      <c r="B718" s="19"/>
      <c r="C718" s="19"/>
      <c r="D718" s="19"/>
    </row>
    <row r="719">
      <c r="B719" s="19"/>
      <c r="C719" s="19"/>
      <c r="D719" s="19"/>
    </row>
    <row r="720">
      <c r="B720" s="19"/>
      <c r="C720" s="19"/>
      <c r="D720" s="19"/>
    </row>
    <row r="721">
      <c r="B721" s="19"/>
      <c r="C721" s="19"/>
      <c r="D721" s="19"/>
    </row>
    <row r="722">
      <c r="B722" s="19"/>
      <c r="C722" s="19"/>
      <c r="D722" s="19"/>
    </row>
    <row r="723">
      <c r="B723" s="19"/>
      <c r="C723" s="19"/>
      <c r="D723" s="19"/>
    </row>
    <row r="724">
      <c r="B724" s="19"/>
      <c r="C724" s="19"/>
      <c r="D724" s="19"/>
    </row>
    <row r="725">
      <c r="B725" s="19"/>
      <c r="C725" s="19"/>
      <c r="D725" s="19"/>
    </row>
    <row r="726">
      <c r="B726" s="19"/>
      <c r="C726" s="19"/>
      <c r="D726" s="19"/>
    </row>
    <row r="727">
      <c r="B727" s="19"/>
      <c r="C727" s="19"/>
      <c r="D727" s="19"/>
    </row>
    <row r="728">
      <c r="B728" s="19"/>
      <c r="C728" s="19"/>
      <c r="D728" s="19"/>
    </row>
    <row r="729">
      <c r="B729" s="19"/>
      <c r="C729" s="19"/>
      <c r="D729" s="19"/>
    </row>
    <row r="730">
      <c r="B730" s="19"/>
      <c r="C730" s="19"/>
      <c r="D730" s="19"/>
    </row>
    <row r="731">
      <c r="B731" s="19"/>
      <c r="C731" s="19"/>
      <c r="D731" s="19"/>
    </row>
    <row r="732">
      <c r="B732" s="19"/>
      <c r="C732" s="19"/>
      <c r="D732" s="19"/>
    </row>
    <row r="733">
      <c r="B733" s="19"/>
      <c r="C733" s="19"/>
      <c r="D733" s="19"/>
    </row>
    <row r="734">
      <c r="B734" s="19"/>
      <c r="C734" s="19"/>
      <c r="D734" s="19"/>
    </row>
    <row r="735">
      <c r="B735" s="19"/>
      <c r="C735" s="19"/>
      <c r="D735" s="19"/>
    </row>
    <row r="736">
      <c r="B736" s="19"/>
      <c r="C736" s="19"/>
      <c r="D736" s="19"/>
    </row>
    <row r="737">
      <c r="B737" s="19"/>
      <c r="C737" s="19"/>
      <c r="D737" s="19"/>
    </row>
    <row r="738">
      <c r="B738" s="19"/>
      <c r="C738" s="19"/>
      <c r="D738" s="19"/>
    </row>
    <row r="739">
      <c r="B739" s="19"/>
      <c r="C739" s="19"/>
      <c r="D739" s="19"/>
    </row>
    <row r="740">
      <c r="B740" s="19"/>
      <c r="C740" s="19"/>
      <c r="D740" s="19"/>
    </row>
    <row r="741">
      <c r="B741" s="19"/>
      <c r="C741" s="19"/>
      <c r="D741" s="19"/>
    </row>
    <row r="742">
      <c r="B742" s="19"/>
      <c r="C742" s="19"/>
      <c r="D742" s="19"/>
    </row>
    <row r="743">
      <c r="B743" s="19"/>
      <c r="C743" s="19"/>
      <c r="D743" s="19"/>
    </row>
    <row r="744">
      <c r="B744" s="19"/>
      <c r="C744" s="19"/>
      <c r="D744" s="19"/>
    </row>
    <row r="745">
      <c r="B745" s="19"/>
      <c r="C745" s="19"/>
      <c r="D745" s="19"/>
    </row>
    <row r="746">
      <c r="B746" s="19"/>
      <c r="C746" s="19"/>
      <c r="D746" s="19"/>
    </row>
    <row r="747">
      <c r="B747" s="19"/>
      <c r="C747" s="19"/>
      <c r="D747" s="19"/>
    </row>
    <row r="748">
      <c r="B748" s="19"/>
      <c r="C748" s="19"/>
      <c r="D748" s="19"/>
    </row>
    <row r="749">
      <c r="B749" s="19"/>
      <c r="C749" s="19"/>
      <c r="D749" s="19"/>
    </row>
    <row r="750">
      <c r="B750" s="19"/>
      <c r="C750" s="19"/>
      <c r="D750" s="19"/>
    </row>
    <row r="751">
      <c r="B751" s="19"/>
      <c r="C751" s="19"/>
      <c r="D751" s="19"/>
    </row>
    <row r="752">
      <c r="B752" s="19"/>
      <c r="C752" s="19"/>
      <c r="D752" s="19"/>
    </row>
    <row r="753">
      <c r="B753" s="19"/>
      <c r="C753" s="19"/>
      <c r="D753" s="19"/>
    </row>
    <row r="754">
      <c r="B754" s="19"/>
      <c r="C754" s="19"/>
      <c r="D754" s="19"/>
    </row>
    <row r="755">
      <c r="B755" s="19"/>
      <c r="C755" s="19"/>
      <c r="D755" s="19"/>
    </row>
    <row r="756">
      <c r="B756" s="19"/>
      <c r="C756" s="19"/>
      <c r="D756" s="19"/>
    </row>
    <row r="757">
      <c r="B757" s="19"/>
      <c r="C757" s="19"/>
      <c r="D757" s="19"/>
    </row>
    <row r="758">
      <c r="B758" s="19"/>
      <c r="C758" s="19"/>
      <c r="D758" s="19"/>
    </row>
    <row r="759">
      <c r="B759" s="19"/>
      <c r="C759" s="19"/>
      <c r="D759" s="19"/>
    </row>
    <row r="760">
      <c r="B760" s="19"/>
      <c r="C760" s="19"/>
      <c r="D760" s="19"/>
    </row>
    <row r="761">
      <c r="B761" s="19"/>
      <c r="C761" s="19"/>
      <c r="D761" s="19"/>
    </row>
    <row r="762">
      <c r="B762" s="19"/>
      <c r="C762" s="19"/>
      <c r="D762" s="19"/>
    </row>
    <row r="763">
      <c r="B763" s="19"/>
      <c r="C763" s="19"/>
      <c r="D763" s="19"/>
    </row>
    <row r="764">
      <c r="B764" s="19"/>
      <c r="C764" s="19"/>
      <c r="D764" s="19"/>
    </row>
    <row r="765">
      <c r="B765" s="19"/>
      <c r="C765" s="19"/>
      <c r="D765" s="19"/>
    </row>
    <row r="766">
      <c r="B766" s="19"/>
      <c r="C766" s="19"/>
      <c r="D766" s="19"/>
    </row>
    <row r="767">
      <c r="B767" s="19"/>
      <c r="C767" s="19"/>
      <c r="D767" s="19"/>
    </row>
    <row r="768">
      <c r="B768" s="19"/>
      <c r="C768" s="19"/>
      <c r="D768" s="19"/>
    </row>
    <row r="769">
      <c r="B769" s="19"/>
      <c r="C769" s="19"/>
      <c r="D769" s="19"/>
    </row>
    <row r="770">
      <c r="B770" s="19"/>
      <c r="C770" s="19"/>
      <c r="D770" s="19"/>
    </row>
    <row r="771">
      <c r="B771" s="19"/>
      <c r="C771" s="19"/>
      <c r="D771" s="19"/>
    </row>
    <row r="772">
      <c r="B772" s="19"/>
      <c r="C772" s="19"/>
      <c r="D772" s="19"/>
    </row>
    <row r="773">
      <c r="B773" s="19"/>
      <c r="C773" s="19"/>
      <c r="D773" s="19"/>
    </row>
    <row r="774">
      <c r="B774" s="19"/>
      <c r="C774" s="19"/>
      <c r="D774" s="19"/>
    </row>
    <row r="775">
      <c r="B775" s="19"/>
      <c r="C775" s="19"/>
      <c r="D775" s="19"/>
    </row>
    <row r="776">
      <c r="B776" s="19"/>
      <c r="C776" s="19"/>
      <c r="D776" s="19"/>
    </row>
    <row r="777">
      <c r="B777" s="19"/>
      <c r="C777" s="19"/>
      <c r="D777" s="19"/>
    </row>
    <row r="778">
      <c r="B778" s="19"/>
      <c r="C778" s="19"/>
      <c r="D778" s="19"/>
    </row>
    <row r="779">
      <c r="B779" s="19"/>
      <c r="C779" s="19"/>
      <c r="D779" s="19"/>
    </row>
    <row r="780">
      <c r="B780" s="19"/>
      <c r="C780" s="19"/>
      <c r="D780" s="19"/>
    </row>
    <row r="781">
      <c r="B781" s="19"/>
      <c r="C781" s="19"/>
      <c r="D781" s="19"/>
    </row>
    <row r="782">
      <c r="B782" s="19"/>
      <c r="C782" s="19"/>
      <c r="D782" s="19"/>
    </row>
    <row r="783">
      <c r="B783" s="19"/>
      <c r="C783" s="19"/>
      <c r="D783" s="19"/>
    </row>
    <row r="784">
      <c r="B784" s="19"/>
      <c r="C784" s="19"/>
      <c r="D784" s="19"/>
    </row>
    <row r="785">
      <c r="B785" s="19"/>
      <c r="C785" s="19"/>
      <c r="D785" s="19"/>
    </row>
    <row r="786">
      <c r="B786" s="19"/>
      <c r="C786" s="19"/>
      <c r="D786" s="19"/>
    </row>
    <row r="787">
      <c r="B787" s="19"/>
      <c r="C787" s="19"/>
      <c r="D787" s="19"/>
    </row>
    <row r="788">
      <c r="B788" s="19"/>
      <c r="C788" s="19"/>
      <c r="D788" s="19"/>
    </row>
    <row r="789">
      <c r="B789" s="19"/>
      <c r="C789" s="19"/>
      <c r="D789" s="19"/>
    </row>
    <row r="790">
      <c r="B790" s="19"/>
      <c r="C790" s="19"/>
      <c r="D790" s="19"/>
    </row>
    <row r="791">
      <c r="B791" s="19"/>
      <c r="C791" s="19"/>
      <c r="D791" s="19"/>
    </row>
    <row r="792">
      <c r="B792" s="19"/>
      <c r="C792" s="19"/>
      <c r="D792" s="19"/>
    </row>
    <row r="793">
      <c r="B793" s="19"/>
      <c r="C793" s="19"/>
      <c r="D793" s="19"/>
    </row>
    <row r="794">
      <c r="B794" s="19"/>
      <c r="C794" s="19"/>
      <c r="D794" s="19"/>
    </row>
    <row r="795">
      <c r="B795" s="19"/>
      <c r="C795" s="19"/>
      <c r="D795" s="19"/>
    </row>
    <row r="796">
      <c r="B796" s="19"/>
      <c r="C796" s="19"/>
      <c r="D796" s="19"/>
    </row>
    <row r="797">
      <c r="B797" s="19"/>
      <c r="C797" s="19"/>
      <c r="D797" s="19"/>
    </row>
    <row r="798">
      <c r="B798" s="19"/>
      <c r="C798" s="19"/>
      <c r="D798" s="19"/>
    </row>
    <row r="799">
      <c r="B799" s="19"/>
      <c r="C799" s="19"/>
      <c r="D799" s="19"/>
    </row>
    <row r="800">
      <c r="B800" s="19"/>
      <c r="C800" s="19"/>
      <c r="D800" s="19"/>
    </row>
    <row r="801">
      <c r="B801" s="19"/>
      <c r="C801" s="19"/>
      <c r="D801" s="19"/>
    </row>
    <row r="802">
      <c r="B802" s="19"/>
      <c r="C802" s="19"/>
      <c r="D802" s="19"/>
    </row>
    <row r="803">
      <c r="B803" s="19"/>
      <c r="C803" s="19"/>
      <c r="D803" s="19"/>
    </row>
    <row r="804">
      <c r="B804" s="19"/>
      <c r="C804" s="19"/>
      <c r="D804" s="19"/>
    </row>
    <row r="805">
      <c r="B805" s="19"/>
      <c r="C805" s="19"/>
      <c r="D805" s="19"/>
    </row>
    <row r="806">
      <c r="B806" s="19"/>
      <c r="C806" s="19"/>
      <c r="D806" s="19"/>
    </row>
    <row r="807">
      <c r="B807" s="19"/>
      <c r="C807" s="19"/>
      <c r="D807" s="19"/>
    </row>
    <row r="808">
      <c r="B808" s="19"/>
      <c r="C808" s="19"/>
      <c r="D808" s="19"/>
    </row>
    <row r="809">
      <c r="B809" s="19"/>
      <c r="C809" s="19"/>
      <c r="D809" s="19"/>
    </row>
    <row r="810">
      <c r="B810" s="19"/>
      <c r="C810" s="19"/>
      <c r="D810" s="19"/>
    </row>
    <row r="811">
      <c r="B811" s="19"/>
      <c r="C811" s="19"/>
      <c r="D811" s="19"/>
    </row>
    <row r="812">
      <c r="B812" s="19"/>
      <c r="C812" s="19"/>
      <c r="D812" s="19"/>
    </row>
    <row r="813">
      <c r="B813" s="19"/>
      <c r="C813" s="19"/>
      <c r="D813" s="19"/>
    </row>
    <row r="814">
      <c r="B814" s="19"/>
      <c r="C814" s="19"/>
      <c r="D814" s="19"/>
    </row>
    <row r="815">
      <c r="B815" s="19"/>
      <c r="C815" s="19"/>
      <c r="D815" s="19"/>
    </row>
    <row r="816">
      <c r="B816" s="19"/>
      <c r="C816" s="19"/>
      <c r="D816" s="19"/>
    </row>
    <row r="817">
      <c r="B817" s="19"/>
      <c r="C817" s="19"/>
      <c r="D817" s="19"/>
    </row>
    <row r="818">
      <c r="B818" s="19"/>
      <c r="C818" s="19"/>
      <c r="D818" s="19"/>
    </row>
    <row r="819">
      <c r="B819" s="19"/>
      <c r="C819" s="19"/>
      <c r="D819" s="19"/>
    </row>
    <row r="820">
      <c r="B820" s="19"/>
      <c r="C820" s="19"/>
      <c r="D820" s="19"/>
    </row>
    <row r="821">
      <c r="B821" s="19"/>
      <c r="C821" s="19"/>
      <c r="D821" s="19"/>
    </row>
    <row r="822">
      <c r="B822" s="19"/>
      <c r="C822" s="19"/>
      <c r="D822" s="19"/>
    </row>
    <row r="823">
      <c r="B823" s="19"/>
      <c r="C823" s="19"/>
      <c r="D823" s="19"/>
    </row>
    <row r="824">
      <c r="B824" s="19"/>
      <c r="C824" s="19"/>
      <c r="D824" s="19"/>
    </row>
    <row r="825">
      <c r="B825" s="19"/>
      <c r="C825" s="19"/>
      <c r="D825" s="19"/>
    </row>
    <row r="826">
      <c r="B826" s="19"/>
      <c r="C826" s="19"/>
      <c r="D826" s="19"/>
    </row>
    <row r="827">
      <c r="B827" s="19"/>
      <c r="C827" s="19"/>
      <c r="D827" s="19"/>
    </row>
    <row r="828">
      <c r="B828" s="19"/>
      <c r="C828" s="19"/>
      <c r="D828" s="19"/>
    </row>
    <row r="829">
      <c r="B829" s="19"/>
      <c r="C829" s="19"/>
      <c r="D829" s="19"/>
    </row>
    <row r="830">
      <c r="B830" s="19"/>
      <c r="C830" s="19"/>
      <c r="D830" s="19"/>
    </row>
    <row r="831">
      <c r="B831" s="19"/>
      <c r="C831" s="19"/>
      <c r="D831" s="19"/>
    </row>
    <row r="832">
      <c r="B832" s="19"/>
      <c r="C832" s="19"/>
      <c r="D832" s="19"/>
    </row>
    <row r="833">
      <c r="B833" s="19"/>
      <c r="C833" s="19"/>
      <c r="D833" s="19"/>
    </row>
    <row r="834">
      <c r="B834" s="19"/>
      <c r="C834" s="19"/>
      <c r="D834" s="19"/>
    </row>
    <row r="835">
      <c r="B835" s="19"/>
      <c r="C835" s="19"/>
      <c r="D835" s="19"/>
    </row>
    <row r="836">
      <c r="B836" s="19"/>
      <c r="C836" s="19"/>
      <c r="D836" s="19"/>
    </row>
    <row r="837">
      <c r="B837" s="19"/>
      <c r="C837" s="19"/>
      <c r="D837" s="19"/>
    </row>
    <row r="838">
      <c r="B838" s="19"/>
      <c r="C838" s="19"/>
      <c r="D838" s="19"/>
    </row>
    <row r="839">
      <c r="B839" s="19"/>
      <c r="C839" s="19"/>
      <c r="D839" s="19"/>
    </row>
    <row r="840">
      <c r="B840" s="19"/>
      <c r="C840" s="19"/>
      <c r="D840" s="19"/>
    </row>
    <row r="841">
      <c r="B841" s="19"/>
      <c r="C841" s="19"/>
      <c r="D841" s="19"/>
    </row>
    <row r="842">
      <c r="B842" s="19"/>
      <c r="C842" s="19"/>
      <c r="D842" s="19"/>
    </row>
    <row r="843">
      <c r="B843" s="19"/>
      <c r="C843" s="19"/>
      <c r="D843" s="19"/>
    </row>
    <row r="844">
      <c r="B844" s="19"/>
      <c r="C844" s="19"/>
      <c r="D844" s="19"/>
    </row>
    <row r="845">
      <c r="B845" s="19"/>
      <c r="C845" s="19"/>
      <c r="D845" s="19"/>
    </row>
    <row r="846">
      <c r="B846" s="19"/>
      <c r="C846" s="19"/>
      <c r="D846" s="19"/>
    </row>
    <row r="847">
      <c r="B847" s="19"/>
      <c r="C847" s="19"/>
      <c r="D847" s="19"/>
    </row>
    <row r="848">
      <c r="B848" s="19"/>
      <c r="C848" s="19"/>
      <c r="D848" s="19"/>
    </row>
    <row r="849">
      <c r="B849" s="19"/>
      <c r="C849" s="19"/>
      <c r="D849" s="19"/>
    </row>
    <row r="850">
      <c r="B850" s="19"/>
      <c r="C850" s="19"/>
      <c r="D850" s="19"/>
    </row>
    <row r="851">
      <c r="B851" s="19"/>
      <c r="C851" s="19"/>
      <c r="D851" s="19"/>
    </row>
    <row r="852">
      <c r="B852" s="19"/>
      <c r="C852" s="19"/>
      <c r="D852" s="19"/>
    </row>
    <row r="853">
      <c r="B853" s="19"/>
      <c r="C853" s="19"/>
      <c r="D853" s="19"/>
    </row>
    <row r="854">
      <c r="B854" s="19"/>
      <c r="C854" s="19"/>
      <c r="D854" s="19"/>
    </row>
    <row r="855">
      <c r="B855" s="19"/>
      <c r="C855" s="19"/>
      <c r="D855" s="19"/>
    </row>
    <row r="856">
      <c r="B856" s="19"/>
      <c r="C856" s="19"/>
      <c r="D856" s="19"/>
    </row>
    <row r="857">
      <c r="B857" s="19"/>
      <c r="C857" s="19"/>
      <c r="D857" s="19"/>
    </row>
    <row r="858">
      <c r="B858" s="19"/>
      <c r="C858" s="19"/>
      <c r="D858" s="19"/>
    </row>
    <row r="859">
      <c r="B859" s="19"/>
      <c r="C859" s="19"/>
      <c r="D859" s="19"/>
    </row>
    <row r="860">
      <c r="B860" s="19"/>
      <c r="C860" s="19"/>
      <c r="D860" s="19"/>
    </row>
    <row r="861">
      <c r="B861" s="19"/>
      <c r="C861" s="19"/>
      <c r="D861" s="19"/>
    </row>
    <row r="862">
      <c r="B862" s="19"/>
      <c r="C862" s="19"/>
      <c r="D862" s="19"/>
    </row>
    <row r="863">
      <c r="B863" s="19"/>
      <c r="C863" s="19"/>
      <c r="D863" s="19"/>
    </row>
    <row r="864">
      <c r="B864" s="19"/>
      <c r="C864" s="19"/>
      <c r="D864" s="19"/>
    </row>
    <row r="865">
      <c r="B865" s="19"/>
      <c r="C865" s="19"/>
      <c r="D865" s="19"/>
    </row>
    <row r="866">
      <c r="B866" s="19"/>
      <c r="C866" s="19"/>
      <c r="D866" s="19"/>
    </row>
    <row r="867">
      <c r="B867" s="19"/>
      <c r="C867" s="19"/>
      <c r="D867" s="19"/>
    </row>
    <row r="868">
      <c r="B868" s="19"/>
      <c r="C868" s="19"/>
      <c r="D868" s="19"/>
    </row>
    <row r="869">
      <c r="B869" s="19"/>
      <c r="C869" s="19"/>
      <c r="D869" s="19"/>
    </row>
    <row r="870">
      <c r="B870" s="19"/>
      <c r="C870" s="19"/>
      <c r="D870" s="19"/>
    </row>
    <row r="871">
      <c r="B871" s="19"/>
      <c r="C871" s="19"/>
      <c r="D871" s="19"/>
    </row>
    <row r="872">
      <c r="B872" s="19"/>
      <c r="C872" s="19"/>
      <c r="D872" s="19"/>
    </row>
    <row r="873">
      <c r="B873" s="19"/>
      <c r="C873" s="19"/>
      <c r="D873" s="19"/>
    </row>
    <row r="874">
      <c r="B874" s="19"/>
      <c r="C874" s="19"/>
      <c r="D874" s="19"/>
    </row>
    <row r="875">
      <c r="B875" s="19"/>
      <c r="C875" s="19"/>
      <c r="D875" s="19"/>
    </row>
    <row r="876">
      <c r="B876" s="19"/>
      <c r="C876" s="19"/>
      <c r="D876" s="19"/>
    </row>
    <row r="877">
      <c r="B877" s="19"/>
      <c r="C877" s="19"/>
      <c r="D877" s="19"/>
    </row>
    <row r="878">
      <c r="B878" s="19"/>
      <c r="C878" s="19"/>
      <c r="D878" s="19"/>
    </row>
    <row r="879">
      <c r="B879" s="19"/>
      <c r="C879" s="19"/>
      <c r="D879" s="19"/>
    </row>
    <row r="880">
      <c r="B880" s="19"/>
      <c r="C880" s="19"/>
      <c r="D880" s="19"/>
    </row>
    <row r="881">
      <c r="B881" s="19"/>
      <c r="C881" s="19"/>
      <c r="D881" s="19"/>
    </row>
    <row r="882">
      <c r="B882" s="19"/>
      <c r="C882" s="19"/>
      <c r="D882" s="19"/>
    </row>
    <row r="883">
      <c r="B883" s="19"/>
      <c r="C883" s="19"/>
      <c r="D883" s="19"/>
    </row>
    <row r="884">
      <c r="B884" s="19"/>
      <c r="C884" s="19"/>
      <c r="D884" s="19"/>
    </row>
    <row r="885">
      <c r="B885" s="19"/>
      <c r="C885" s="19"/>
      <c r="D885" s="19"/>
    </row>
    <row r="886">
      <c r="B886" s="19"/>
      <c r="C886" s="19"/>
      <c r="D886" s="19"/>
    </row>
    <row r="887">
      <c r="B887" s="19"/>
      <c r="C887" s="19"/>
      <c r="D887" s="19"/>
    </row>
    <row r="888">
      <c r="B888" s="19"/>
      <c r="C888" s="19"/>
      <c r="D888" s="19"/>
    </row>
    <row r="889">
      <c r="B889" s="19"/>
      <c r="C889" s="19"/>
      <c r="D889" s="19"/>
    </row>
    <row r="890">
      <c r="B890" s="19"/>
      <c r="C890" s="19"/>
      <c r="D890" s="19"/>
    </row>
    <row r="891">
      <c r="B891" s="19"/>
      <c r="C891" s="19"/>
      <c r="D891" s="19"/>
    </row>
    <row r="892">
      <c r="B892" s="19"/>
      <c r="C892" s="19"/>
      <c r="D892" s="19"/>
    </row>
    <row r="893">
      <c r="B893" s="19"/>
      <c r="C893" s="19"/>
      <c r="D893" s="19"/>
    </row>
    <row r="894">
      <c r="B894" s="19"/>
      <c r="C894" s="19"/>
      <c r="D894" s="19"/>
    </row>
    <row r="895">
      <c r="B895" s="19"/>
      <c r="C895" s="19"/>
      <c r="D895" s="19"/>
    </row>
    <row r="896">
      <c r="B896" s="19"/>
      <c r="C896" s="19"/>
      <c r="D896" s="19"/>
    </row>
    <row r="897">
      <c r="B897" s="19"/>
      <c r="C897" s="19"/>
      <c r="D897" s="19"/>
    </row>
    <row r="898">
      <c r="B898" s="19"/>
      <c r="C898" s="19"/>
      <c r="D898" s="19"/>
    </row>
    <row r="899">
      <c r="B899" s="19"/>
      <c r="C899" s="19"/>
      <c r="D899" s="19"/>
    </row>
    <row r="900">
      <c r="B900" s="19"/>
      <c r="C900" s="19"/>
      <c r="D900" s="19"/>
    </row>
    <row r="901">
      <c r="B901" s="19"/>
      <c r="C901" s="19"/>
      <c r="D901" s="19"/>
    </row>
    <row r="902">
      <c r="B902" s="19"/>
      <c r="C902" s="19"/>
      <c r="D902" s="19"/>
    </row>
    <row r="903">
      <c r="B903" s="19"/>
      <c r="C903" s="19"/>
      <c r="D903" s="19"/>
    </row>
    <row r="904">
      <c r="B904" s="19"/>
      <c r="C904" s="19"/>
      <c r="D904" s="19"/>
    </row>
    <row r="905">
      <c r="B905" s="19"/>
      <c r="C905" s="19"/>
      <c r="D905" s="19"/>
    </row>
    <row r="906">
      <c r="B906" s="19"/>
      <c r="C906" s="19"/>
      <c r="D906" s="19"/>
    </row>
    <row r="907">
      <c r="B907" s="19"/>
      <c r="C907" s="19"/>
      <c r="D907" s="19"/>
    </row>
    <row r="908">
      <c r="B908" s="19"/>
      <c r="C908" s="19"/>
      <c r="D908" s="19"/>
    </row>
    <row r="909">
      <c r="B909" s="19"/>
      <c r="C909" s="19"/>
      <c r="D909" s="19"/>
    </row>
    <row r="910">
      <c r="B910" s="19"/>
      <c r="C910" s="19"/>
      <c r="D910" s="19"/>
    </row>
    <row r="911">
      <c r="B911" s="19"/>
      <c r="C911" s="19"/>
      <c r="D911" s="19"/>
    </row>
    <row r="912">
      <c r="B912" s="19"/>
      <c r="C912" s="19"/>
      <c r="D912" s="19"/>
    </row>
    <row r="913">
      <c r="B913" s="19"/>
      <c r="C913" s="19"/>
      <c r="D913" s="19"/>
    </row>
    <row r="914">
      <c r="B914" s="19"/>
      <c r="C914" s="19"/>
      <c r="D914" s="19"/>
    </row>
    <row r="915">
      <c r="B915" s="19"/>
      <c r="C915" s="19"/>
      <c r="D915" s="19"/>
    </row>
    <row r="916">
      <c r="B916" s="19"/>
      <c r="C916" s="19"/>
      <c r="D916" s="19"/>
    </row>
    <row r="917">
      <c r="B917" s="19"/>
      <c r="C917" s="19"/>
      <c r="D917" s="19"/>
    </row>
    <row r="918">
      <c r="B918" s="19"/>
      <c r="C918" s="19"/>
      <c r="D918" s="19"/>
    </row>
    <row r="919">
      <c r="B919" s="19"/>
      <c r="C919" s="19"/>
      <c r="D919" s="19"/>
    </row>
    <row r="920">
      <c r="B920" s="19"/>
      <c r="C920" s="19"/>
      <c r="D920" s="19"/>
    </row>
    <row r="921">
      <c r="B921" s="19"/>
      <c r="C921" s="19"/>
      <c r="D921" s="19"/>
    </row>
    <row r="922">
      <c r="B922" s="19"/>
      <c r="C922" s="19"/>
      <c r="D922" s="19"/>
    </row>
    <row r="923">
      <c r="B923" s="19"/>
      <c r="C923" s="19"/>
      <c r="D923" s="19"/>
    </row>
    <row r="924">
      <c r="B924" s="19"/>
      <c r="C924" s="19"/>
      <c r="D924" s="19"/>
    </row>
    <row r="925">
      <c r="B925" s="19"/>
      <c r="C925" s="19"/>
      <c r="D925" s="19"/>
    </row>
    <row r="926">
      <c r="B926" s="19"/>
      <c r="C926" s="19"/>
      <c r="D926" s="19"/>
    </row>
    <row r="927">
      <c r="B927" s="19"/>
      <c r="C927" s="19"/>
      <c r="D927" s="19"/>
    </row>
    <row r="928">
      <c r="B928" s="19"/>
      <c r="C928" s="19"/>
      <c r="D928" s="19"/>
    </row>
    <row r="929">
      <c r="B929" s="19"/>
      <c r="C929" s="19"/>
      <c r="D929" s="19"/>
    </row>
    <row r="930">
      <c r="B930" s="19"/>
      <c r="C930" s="19"/>
      <c r="D930" s="19"/>
    </row>
    <row r="931">
      <c r="B931" s="19"/>
      <c r="C931" s="19"/>
      <c r="D931" s="19"/>
    </row>
    <row r="932">
      <c r="B932" s="19"/>
      <c r="C932" s="19"/>
      <c r="D932" s="19"/>
    </row>
    <row r="933">
      <c r="B933" s="19"/>
      <c r="C933" s="19"/>
      <c r="D933" s="19"/>
    </row>
    <row r="934">
      <c r="B934" s="19"/>
      <c r="C934" s="19"/>
      <c r="D934" s="19"/>
    </row>
    <row r="935">
      <c r="B935" s="19"/>
      <c r="C935" s="19"/>
      <c r="D935" s="19"/>
    </row>
    <row r="936">
      <c r="B936" s="19"/>
      <c r="C936" s="19"/>
      <c r="D936" s="19"/>
    </row>
    <row r="937">
      <c r="B937" s="19"/>
      <c r="C937" s="19"/>
      <c r="D937" s="19"/>
    </row>
    <row r="938">
      <c r="B938" s="19"/>
      <c r="C938" s="19"/>
      <c r="D938" s="19"/>
    </row>
    <row r="939">
      <c r="B939" s="19"/>
      <c r="C939" s="19"/>
      <c r="D939" s="19"/>
    </row>
    <row r="940">
      <c r="B940" s="19"/>
      <c r="C940" s="19"/>
      <c r="D940" s="19"/>
    </row>
    <row r="941">
      <c r="B941" s="19"/>
      <c r="C941" s="19"/>
      <c r="D941" s="19"/>
    </row>
    <row r="942">
      <c r="B942" s="19"/>
      <c r="C942" s="19"/>
      <c r="D942" s="19"/>
    </row>
    <row r="943">
      <c r="B943" s="19"/>
      <c r="C943" s="19"/>
      <c r="D943" s="19"/>
    </row>
    <row r="944">
      <c r="B944" s="19"/>
      <c r="C944" s="19"/>
      <c r="D944" s="19"/>
    </row>
    <row r="945">
      <c r="B945" s="19"/>
      <c r="C945" s="19"/>
      <c r="D945" s="19"/>
    </row>
    <row r="946">
      <c r="B946" s="19"/>
      <c r="C946" s="19"/>
      <c r="D946" s="19"/>
    </row>
    <row r="947">
      <c r="B947" s="19"/>
      <c r="C947" s="19"/>
      <c r="D947" s="19"/>
    </row>
    <row r="948">
      <c r="B948" s="19"/>
      <c r="C948" s="19"/>
      <c r="D948" s="19"/>
    </row>
    <row r="949">
      <c r="B949" s="19"/>
      <c r="C949" s="19"/>
      <c r="D949" s="19"/>
    </row>
    <row r="950">
      <c r="B950" s="19"/>
      <c r="C950" s="19"/>
      <c r="D950" s="19"/>
    </row>
    <row r="951">
      <c r="B951" s="19"/>
      <c r="C951" s="19"/>
      <c r="D951" s="19"/>
    </row>
    <row r="952">
      <c r="B952" s="19"/>
      <c r="C952" s="19"/>
      <c r="D952" s="19"/>
    </row>
    <row r="953">
      <c r="B953" s="19"/>
      <c r="C953" s="19"/>
      <c r="D953" s="19"/>
    </row>
    <row r="954">
      <c r="B954" s="19"/>
      <c r="C954" s="19"/>
      <c r="D954" s="19"/>
    </row>
    <row r="955">
      <c r="B955" s="19"/>
      <c r="C955" s="19"/>
      <c r="D955" s="19"/>
    </row>
    <row r="956">
      <c r="B956" s="19"/>
      <c r="C956" s="19"/>
      <c r="D956" s="19"/>
    </row>
    <row r="957">
      <c r="B957" s="19"/>
      <c r="C957" s="19"/>
      <c r="D957" s="19"/>
    </row>
    <row r="958">
      <c r="B958" s="19"/>
      <c r="C958" s="19"/>
      <c r="D958" s="19"/>
    </row>
    <row r="959">
      <c r="B959" s="19"/>
      <c r="C959" s="19"/>
      <c r="D959" s="19"/>
    </row>
    <row r="960">
      <c r="B960" s="19"/>
      <c r="C960" s="19"/>
      <c r="D960" s="19"/>
    </row>
    <row r="961">
      <c r="B961" s="19"/>
      <c r="C961" s="19"/>
      <c r="D961" s="19"/>
    </row>
    <row r="962">
      <c r="B962" s="19"/>
      <c r="C962" s="19"/>
      <c r="D962" s="19"/>
    </row>
    <row r="963">
      <c r="B963" s="19"/>
      <c r="C963" s="19"/>
      <c r="D963" s="19"/>
    </row>
    <row r="964">
      <c r="B964" s="19"/>
      <c r="C964" s="19"/>
      <c r="D964" s="19"/>
    </row>
    <row r="965">
      <c r="B965" s="19"/>
      <c r="C965" s="19"/>
      <c r="D965" s="19"/>
    </row>
    <row r="966">
      <c r="B966" s="19"/>
      <c r="C966" s="19"/>
      <c r="D966" s="19"/>
    </row>
    <row r="967">
      <c r="B967" s="19"/>
      <c r="C967" s="19"/>
      <c r="D967" s="19"/>
    </row>
    <row r="968">
      <c r="B968" s="19"/>
      <c r="C968" s="19"/>
      <c r="D968" s="19"/>
    </row>
    <row r="969">
      <c r="B969" s="19"/>
      <c r="C969" s="19"/>
      <c r="D969" s="19"/>
    </row>
    <row r="970">
      <c r="B970" s="19"/>
      <c r="C970" s="19"/>
      <c r="D970" s="19"/>
    </row>
    <row r="971">
      <c r="B971" s="19"/>
      <c r="C971" s="19"/>
      <c r="D971" s="19"/>
    </row>
    <row r="972">
      <c r="B972" s="19"/>
      <c r="C972" s="19"/>
      <c r="D972" s="19"/>
    </row>
    <row r="973">
      <c r="B973" s="19"/>
      <c r="C973" s="19"/>
      <c r="D973" s="19"/>
    </row>
    <row r="974">
      <c r="B974" s="19"/>
      <c r="C974" s="19"/>
      <c r="D974" s="19"/>
    </row>
    <row r="975">
      <c r="B975" s="19"/>
      <c r="C975" s="19"/>
      <c r="D975" s="19"/>
    </row>
    <row r="976">
      <c r="B976" s="19"/>
      <c r="C976" s="19"/>
      <c r="D976" s="19"/>
    </row>
    <row r="977">
      <c r="B977" s="19"/>
      <c r="C977" s="19"/>
      <c r="D977" s="19"/>
    </row>
    <row r="978">
      <c r="B978" s="19"/>
      <c r="C978" s="19"/>
      <c r="D978" s="19"/>
    </row>
    <row r="979">
      <c r="B979" s="19"/>
      <c r="C979" s="19"/>
      <c r="D979" s="19"/>
    </row>
    <row r="980">
      <c r="B980" s="19"/>
      <c r="C980" s="19"/>
      <c r="D980" s="19"/>
    </row>
  </sheetData>
  <mergeCells count="1">
    <mergeCell ref="E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23.57"/>
    <col customWidth="1" min="3" max="3" width="18.71"/>
    <col customWidth="1" min="4" max="4" width="21.86"/>
  </cols>
  <sheetData>
    <row r="1">
      <c r="A1" s="24"/>
      <c r="B1" s="25" t="s">
        <v>40</v>
      </c>
      <c r="C1" s="25" t="s">
        <v>41</v>
      </c>
      <c r="D1" s="25" t="s">
        <v>42</v>
      </c>
      <c r="E1" s="25" t="s">
        <v>43</v>
      </c>
      <c r="F1" s="25" t="s">
        <v>44</v>
      </c>
      <c r="G1" s="25" t="s">
        <v>45</v>
      </c>
      <c r="H1" s="25" t="s">
        <v>46</v>
      </c>
      <c r="I1" s="25" t="s">
        <v>47</v>
      </c>
      <c r="J1" s="25"/>
      <c r="K1" s="25"/>
      <c r="L1" s="26"/>
      <c r="M1" s="26" t="s">
        <v>48</v>
      </c>
      <c r="N1" s="26" t="s">
        <v>49</v>
      </c>
      <c r="O1" s="26" t="s">
        <v>50</v>
      </c>
      <c r="P1" s="26" t="s">
        <v>51</v>
      </c>
    </row>
    <row r="2">
      <c r="A2" s="27"/>
      <c r="B2" s="27">
        <v>1.0</v>
      </c>
      <c r="C2" s="25" t="s">
        <v>52</v>
      </c>
      <c r="D2" s="27">
        <v>-11.0</v>
      </c>
      <c r="E2" s="27">
        <v>72.0</v>
      </c>
      <c r="F2" s="27">
        <v>66.0</v>
      </c>
      <c r="G2" s="27">
        <v>66.0</v>
      </c>
      <c r="H2" s="27">
        <v>73.0</v>
      </c>
      <c r="I2" s="27">
        <v>277.0</v>
      </c>
      <c r="J2" s="27"/>
      <c r="K2" s="27"/>
      <c r="L2" s="27"/>
      <c r="M2">
        <f>int(MINIFS(Round1, Round1, "&gt;59"))</f>
        <v>65</v>
      </c>
      <c r="N2">
        <f>int(MINIFS(Round2, Round2, "&gt;59"))</f>
        <v>66</v>
      </c>
      <c r="O2">
        <f>int(MINIFS(Round3, Round3, "&gt;59"))</f>
        <v>66</v>
      </c>
      <c r="P2">
        <f>int(MINIFS(Round4, Round4, "&gt;59"))</f>
        <v>66</v>
      </c>
    </row>
    <row r="3">
      <c r="A3" s="25"/>
      <c r="B3" s="27">
        <v>2.0</v>
      </c>
      <c r="C3" s="27" t="s">
        <v>53</v>
      </c>
      <c r="D3" s="27">
        <v>-11.0</v>
      </c>
      <c r="E3" s="27">
        <v>65.0</v>
      </c>
      <c r="F3" s="27">
        <v>71.0</v>
      </c>
      <c r="G3" s="27">
        <v>75.0</v>
      </c>
      <c r="H3" s="27">
        <v>66.0</v>
      </c>
      <c r="I3" s="27">
        <v>277.0</v>
      </c>
      <c r="J3" s="27"/>
      <c r="K3" s="27"/>
      <c r="L3" s="27"/>
    </row>
    <row r="4">
      <c r="A4" s="25"/>
      <c r="B4" s="25">
        <v>3.0</v>
      </c>
      <c r="C4" s="27" t="s">
        <v>54</v>
      </c>
      <c r="D4" s="27">
        <v>-9.0</v>
      </c>
      <c r="E4" s="27">
        <v>71.0</v>
      </c>
      <c r="F4" s="27">
        <v>70.0</v>
      </c>
      <c r="G4" s="27">
        <v>69.0</v>
      </c>
      <c r="H4" s="27">
        <v>69.0</v>
      </c>
      <c r="I4" s="27">
        <v>279.0</v>
      </c>
      <c r="J4" s="27"/>
      <c r="K4" s="27"/>
      <c r="L4" s="27"/>
    </row>
    <row r="5">
      <c r="A5" s="27"/>
      <c r="B5" s="27">
        <v>4.0</v>
      </c>
      <c r="C5" s="27" t="s">
        <v>55</v>
      </c>
      <c r="D5" s="27">
        <v>-8.0</v>
      </c>
      <c r="E5" s="27">
        <v>68.0</v>
      </c>
      <c r="F5" s="25">
        <v>71.0</v>
      </c>
      <c r="G5" s="27">
        <v>72.0</v>
      </c>
      <c r="H5" s="27">
        <v>69.0</v>
      </c>
      <c r="I5" s="27">
        <v>280.0</v>
      </c>
      <c r="J5" s="27"/>
      <c r="K5" s="27"/>
      <c r="L5" s="27"/>
    </row>
    <row r="6">
      <c r="A6" s="25"/>
      <c r="B6" s="27" t="s">
        <v>56</v>
      </c>
      <c r="C6" s="27" t="s">
        <v>57</v>
      </c>
      <c r="D6" s="27">
        <v>-7.0</v>
      </c>
      <c r="E6" s="27">
        <v>71.0</v>
      </c>
      <c r="F6" s="27">
        <v>70.0</v>
      </c>
      <c r="G6" s="27">
        <v>71.0</v>
      </c>
      <c r="H6" s="27">
        <v>69.0</v>
      </c>
      <c r="I6" s="27">
        <v>281.0</v>
      </c>
      <c r="J6" s="27"/>
      <c r="K6" s="27"/>
      <c r="L6" s="27"/>
    </row>
    <row r="7">
      <c r="A7" s="25"/>
      <c r="B7" s="25" t="s">
        <v>56</v>
      </c>
      <c r="C7" s="27" t="s">
        <v>58</v>
      </c>
      <c r="D7" s="27">
        <v>-7.0</v>
      </c>
      <c r="E7" s="27">
        <v>69.0</v>
      </c>
      <c r="F7" s="27">
        <v>68.0</v>
      </c>
      <c r="G7" s="27">
        <v>69.0</v>
      </c>
      <c r="H7" s="27">
        <v>75.0</v>
      </c>
      <c r="I7" s="27">
        <v>281.0</v>
      </c>
      <c r="J7" s="27"/>
      <c r="K7" s="27"/>
      <c r="L7" s="27"/>
    </row>
    <row r="8">
      <c r="A8" s="25"/>
      <c r="B8" s="27">
        <v>7.0</v>
      </c>
      <c r="C8" s="25" t="s">
        <v>59</v>
      </c>
      <c r="D8" s="27">
        <v>-6.0</v>
      </c>
      <c r="E8" s="27">
        <v>68.0</v>
      </c>
      <c r="F8" s="27">
        <v>73.0</v>
      </c>
      <c r="G8" s="27">
        <v>69.0</v>
      </c>
      <c r="H8" s="27">
        <v>72.0</v>
      </c>
      <c r="I8" s="27">
        <v>282.0</v>
      </c>
      <c r="J8" s="27"/>
      <c r="K8" s="27"/>
      <c r="L8" s="27"/>
    </row>
    <row r="9">
      <c r="A9" s="25"/>
      <c r="B9" s="27" t="s">
        <v>60</v>
      </c>
      <c r="C9" s="27" t="s">
        <v>61</v>
      </c>
      <c r="D9" s="27">
        <v>-5.0</v>
      </c>
      <c r="E9" s="27">
        <v>72.0</v>
      </c>
      <c r="F9" s="25">
        <v>74.0</v>
      </c>
      <c r="G9" s="27">
        <v>66.0</v>
      </c>
      <c r="H9" s="27">
        <v>71.0</v>
      </c>
      <c r="I9" s="27">
        <v>283.0</v>
      </c>
      <c r="J9" s="27"/>
      <c r="K9" s="27"/>
      <c r="L9" s="27"/>
    </row>
    <row r="10">
      <c r="A10" s="25"/>
      <c r="B10" s="25" t="s">
        <v>60</v>
      </c>
      <c r="C10" s="27" t="s">
        <v>62</v>
      </c>
      <c r="D10" s="27">
        <v>-5.0</v>
      </c>
      <c r="E10" s="27">
        <v>73.0</v>
      </c>
      <c r="F10" s="25">
        <v>69.0</v>
      </c>
      <c r="G10" s="27">
        <v>70.0</v>
      </c>
      <c r="H10" s="27">
        <v>71.0</v>
      </c>
      <c r="I10" s="27">
        <v>283.0</v>
      </c>
      <c r="J10" s="27"/>
      <c r="K10" s="27"/>
      <c r="L10" s="27"/>
    </row>
    <row r="11">
      <c r="A11" s="25"/>
      <c r="B11" s="27" t="s">
        <v>60</v>
      </c>
      <c r="C11" s="27" t="s">
        <v>63</v>
      </c>
      <c r="D11" s="27">
        <v>-5.0</v>
      </c>
      <c r="E11" s="27">
        <v>70.0</v>
      </c>
      <c r="F11" s="27">
        <v>70.0</v>
      </c>
      <c r="G11" s="27">
        <v>71.0</v>
      </c>
      <c r="H11" s="27">
        <v>72.0</v>
      </c>
      <c r="I11" s="27">
        <v>283.0</v>
      </c>
      <c r="J11" s="27"/>
      <c r="K11" s="27"/>
      <c r="L11" s="27"/>
    </row>
    <row r="12">
      <c r="A12" s="25"/>
      <c r="B12" s="27" t="s">
        <v>60</v>
      </c>
      <c r="C12" s="27" t="s">
        <v>64</v>
      </c>
      <c r="D12" s="27">
        <v>-5.0</v>
      </c>
      <c r="E12" s="27">
        <v>68.0</v>
      </c>
      <c r="F12" s="25">
        <v>70.0</v>
      </c>
      <c r="G12" s="27">
        <v>70.0</v>
      </c>
      <c r="H12" s="27">
        <v>75.0</v>
      </c>
      <c r="I12" s="27">
        <v>283.0</v>
      </c>
      <c r="J12" s="27"/>
      <c r="K12" s="27"/>
      <c r="L12" s="27"/>
    </row>
    <row r="13">
      <c r="A13" s="25"/>
      <c r="B13" s="27" t="s">
        <v>65</v>
      </c>
      <c r="C13" s="27" t="s">
        <v>66</v>
      </c>
      <c r="D13" s="27">
        <v>-4.0</v>
      </c>
      <c r="E13" s="25">
        <v>70.0</v>
      </c>
      <c r="F13" s="25">
        <v>73.0</v>
      </c>
      <c r="G13" s="27">
        <v>73.0</v>
      </c>
      <c r="H13" s="27">
        <v>68.0</v>
      </c>
      <c r="I13" s="27">
        <v>284.0</v>
      </c>
      <c r="J13" s="27"/>
      <c r="K13" s="27"/>
      <c r="L13" s="27"/>
    </row>
    <row r="14">
      <c r="A14" s="25"/>
      <c r="B14" s="27" t="s">
        <v>65</v>
      </c>
      <c r="C14" s="27" t="s">
        <v>67</v>
      </c>
      <c r="D14" s="27">
        <v>-4.0</v>
      </c>
      <c r="E14" s="27">
        <v>74.0</v>
      </c>
      <c r="F14" s="25">
        <v>70.0</v>
      </c>
      <c r="G14" s="27">
        <v>69.0</v>
      </c>
      <c r="H14" s="27">
        <v>71.0</v>
      </c>
      <c r="I14" s="27">
        <v>284.0</v>
      </c>
      <c r="J14" s="27"/>
      <c r="K14" s="27"/>
      <c r="L14" s="27"/>
    </row>
    <row r="15">
      <c r="A15" s="25"/>
      <c r="B15" s="27" t="s">
        <v>68</v>
      </c>
      <c r="C15" s="27" t="s">
        <v>69</v>
      </c>
      <c r="D15" s="27">
        <v>-3.0</v>
      </c>
      <c r="E15" s="25">
        <v>71.0</v>
      </c>
      <c r="F15" s="27">
        <v>72.0</v>
      </c>
      <c r="G15" s="27">
        <v>74.0</v>
      </c>
      <c r="H15" s="27">
        <v>68.0</v>
      </c>
      <c r="I15" s="27">
        <v>285.0</v>
      </c>
      <c r="J15" s="27"/>
      <c r="K15" s="27"/>
      <c r="L15" s="27"/>
    </row>
    <row r="16">
      <c r="A16" s="25"/>
      <c r="B16" s="27" t="s">
        <v>68</v>
      </c>
      <c r="C16" s="27" t="s">
        <v>70</v>
      </c>
      <c r="D16" s="27">
        <v>-3.0</v>
      </c>
      <c r="E16" s="27">
        <v>75.0</v>
      </c>
      <c r="F16" s="27">
        <v>71.0</v>
      </c>
      <c r="G16" s="27">
        <v>70.0</v>
      </c>
      <c r="H16" s="27">
        <v>69.0</v>
      </c>
      <c r="I16" s="27">
        <v>285.0</v>
      </c>
      <c r="J16" s="27"/>
      <c r="K16" s="27"/>
      <c r="L16" s="27"/>
    </row>
    <row r="17">
      <c r="A17" s="25"/>
      <c r="B17" s="27" t="s">
        <v>68</v>
      </c>
      <c r="C17" s="27" t="s">
        <v>71</v>
      </c>
      <c r="D17" s="27">
        <v>-3.0</v>
      </c>
      <c r="E17" s="25">
        <v>73.0</v>
      </c>
      <c r="F17" s="27">
        <v>73.0</v>
      </c>
      <c r="G17" s="27">
        <v>69.0</v>
      </c>
      <c r="H17" s="27">
        <v>70.0</v>
      </c>
      <c r="I17" s="27">
        <v>285.0</v>
      </c>
      <c r="J17" s="27"/>
      <c r="K17" s="27"/>
      <c r="L17" s="27"/>
    </row>
    <row r="18">
      <c r="A18" s="25"/>
      <c r="B18" s="27" t="s">
        <v>68</v>
      </c>
      <c r="C18" s="27" t="s">
        <v>72</v>
      </c>
      <c r="D18" s="27">
        <v>-3.0</v>
      </c>
      <c r="E18" s="27">
        <v>72.0</v>
      </c>
      <c r="F18" s="27">
        <v>72.0</v>
      </c>
      <c r="G18" s="27">
        <v>70.0</v>
      </c>
      <c r="H18" s="27">
        <v>71.0</v>
      </c>
      <c r="I18" s="27">
        <v>285.0</v>
      </c>
      <c r="J18" s="27"/>
      <c r="K18" s="27"/>
      <c r="L18" s="27"/>
    </row>
    <row r="19">
      <c r="A19" s="25"/>
      <c r="B19" s="27" t="s">
        <v>68</v>
      </c>
      <c r="C19" s="27" t="s">
        <v>73</v>
      </c>
      <c r="D19" s="27">
        <v>-3.0</v>
      </c>
      <c r="E19" s="25">
        <v>69.0</v>
      </c>
      <c r="F19" s="27">
        <v>70.0</v>
      </c>
      <c r="G19" s="27">
        <v>75.0</v>
      </c>
      <c r="H19" s="27">
        <v>71.0</v>
      </c>
      <c r="I19" s="27">
        <v>285.0</v>
      </c>
      <c r="J19" s="27"/>
      <c r="K19" s="27"/>
      <c r="L19" s="27"/>
    </row>
    <row r="20">
      <c r="A20" s="25"/>
      <c r="B20" s="27" t="s">
        <v>68</v>
      </c>
      <c r="C20" s="27" t="s">
        <v>74</v>
      </c>
      <c r="D20" s="27">
        <v>-3.0</v>
      </c>
      <c r="E20" s="27">
        <v>71.0</v>
      </c>
      <c r="F20" s="27">
        <v>68.0</v>
      </c>
      <c r="G20" s="27">
        <v>75.0</v>
      </c>
      <c r="H20" s="27">
        <v>71.0</v>
      </c>
      <c r="I20" s="27">
        <v>285.0</v>
      </c>
      <c r="J20" s="27"/>
      <c r="K20" s="27"/>
      <c r="L20" s="27"/>
    </row>
    <row r="21">
      <c r="A21" s="25"/>
      <c r="B21" s="27" t="s">
        <v>68</v>
      </c>
      <c r="C21" s="25" t="s">
        <v>75</v>
      </c>
      <c r="D21" s="27">
        <v>-3.0</v>
      </c>
      <c r="E21" s="25">
        <v>72.0</v>
      </c>
      <c r="F21" s="25">
        <v>69.0</v>
      </c>
      <c r="G21" s="27">
        <v>72.0</v>
      </c>
      <c r="H21" s="27">
        <v>72.0</v>
      </c>
      <c r="I21" s="27">
        <v>285.0</v>
      </c>
      <c r="J21" s="27"/>
      <c r="K21" s="27"/>
      <c r="L21" s="27"/>
    </row>
    <row r="22">
      <c r="A22" s="25"/>
      <c r="B22" s="27" t="s">
        <v>76</v>
      </c>
      <c r="C22" s="27" t="s">
        <v>77</v>
      </c>
      <c r="D22" s="27">
        <v>-2.0</v>
      </c>
      <c r="E22" s="25">
        <v>73.0</v>
      </c>
      <c r="F22" s="25">
        <v>68.0</v>
      </c>
      <c r="G22" s="27">
        <v>79.0</v>
      </c>
      <c r="H22" s="27">
        <v>66.0</v>
      </c>
      <c r="I22" s="27">
        <v>286.0</v>
      </c>
      <c r="J22" s="27"/>
      <c r="K22" s="27"/>
      <c r="L22" s="27"/>
    </row>
    <row r="23">
      <c r="A23" s="25"/>
      <c r="B23" s="27" t="s">
        <v>76</v>
      </c>
      <c r="C23" s="27" t="s">
        <v>78</v>
      </c>
      <c r="D23" s="27">
        <v>-2.0</v>
      </c>
      <c r="E23" s="25">
        <v>71.0</v>
      </c>
      <c r="F23" s="25">
        <v>73.0</v>
      </c>
      <c r="G23" s="27">
        <v>73.0</v>
      </c>
      <c r="H23" s="27">
        <v>69.0</v>
      </c>
      <c r="I23" s="27">
        <v>286.0</v>
      </c>
      <c r="J23" s="27"/>
      <c r="K23" s="27"/>
      <c r="L23" s="27"/>
    </row>
    <row r="24">
      <c r="A24" s="25"/>
      <c r="B24" s="27" t="s">
        <v>76</v>
      </c>
      <c r="C24" s="27" t="s">
        <v>79</v>
      </c>
      <c r="D24" s="27">
        <v>-2.0</v>
      </c>
      <c r="E24" s="27">
        <v>73.0</v>
      </c>
      <c r="F24" s="27">
        <v>69.0</v>
      </c>
      <c r="G24" s="27">
        <v>75.0</v>
      </c>
      <c r="H24" s="27">
        <v>69.0</v>
      </c>
      <c r="I24" s="27">
        <v>286.0</v>
      </c>
      <c r="J24" s="27"/>
      <c r="K24" s="27"/>
      <c r="L24" s="27"/>
    </row>
    <row r="25">
      <c r="A25" s="25"/>
      <c r="B25" s="27" t="s">
        <v>76</v>
      </c>
      <c r="C25" s="27" t="s">
        <v>80</v>
      </c>
      <c r="D25" s="27">
        <v>-2.0</v>
      </c>
      <c r="E25" s="27">
        <v>73.0</v>
      </c>
      <c r="F25" s="27">
        <v>69.0</v>
      </c>
      <c r="G25" s="27">
        <v>75.0</v>
      </c>
      <c r="H25" s="27">
        <v>69.0</v>
      </c>
      <c r="I25" s="27">
        <v>286.0</v>
      </c>
      <c r="J25" s="27"/>
      <c r="K25" s="27"/>
      <c r="L25" s="27"/>
    </row>
    <row r="26">
      <c r="A26" s="25"/>
      <c r="B26" s="27" t="s">
        <v>76</v>
      </c>
      <c r="C26" s="27" t="s">
        <v>81</v>
      </c>
      <c r="D26" s="27">
        <v>-2.0</v>
      </c>
      <c r="E26" s="25">
        <v>74.0</v>
      </c>
      <c r="F26" s="27">
        <v>71.0</v>
      </c>
      <c r="G26" s="27">
        <v>70.0</v>
      </c>
      <c r="H26" s="27">
        <v>71.0</v>
      </c>
      <c r="I26" s="27">
        <v>286.0</v>
      </c>
      <c r="J26" s="27"/>
      <c r="K26" s="27"/>
      <c r="L26" s="27"/>
    </row>
    <row r="27">
      <c r="A27" s="25"/>
      <c r="B27" s="27" t="s">
        <v>76</v>
      </c>
      <c r="C27" s="27" t="s">
        <v>82</v>
      </c>
      <c r="D27" s="27">
        <v>-2.0</v>
      </c>
      <c r="E27" s="27">
        <v>71.0</v>
      </c>
      <c r="F27" s="25">
        <v>69.0</v>
      </c>
      <c r="G27" s="27">
        <v>73.0</v>
      </c>
      <c r="H27" s="27">
        <v>73.0</v>
      </c>
      <c r="I27" s="27">
        <v>286.0</v>
      </c>
      <c r="J27" s="27"/>
      <c r="K27" s="27"/>
      <c r="L27" s="27"/>
    </row>
    <row r="28">
      <c r="A28" s="25"/>
      <c r="B28" s="27" t="s">
        <v>83</v>
      </c>
      <c r="C28" s="27" t="s">
        <v>84</v>
      </c>
      <c r="D28" s="27">
        <v>-1.0</v>
      </c>
      <c r="E28" s="25">
        <v>70.0</v>
      </c>
      <c r="F28" s="27">
        <v>74.0</v>
      </c>
      <c r="G28" s="27">
        <v>73.0</v>
      </c>
      <c r="H28" s="27">
        <v>70.0</v>
      </c>
      <c r="I28" s="27">
        <v>287.0</v>
      </c>
      <c r="J28" s="27"/>
      <c r="K28" s="27"/>
      <c r="L28" s="27"/>
    </row>
    <row r="29">
      <c r="A29" s="25"/>
      <c r="B29" s="27" t="s">
        <v>83</v>
      </c>
      <c r="C29" s="27" t="s">
        <v>85</v>
      </c>
      <c r="D29" s="27">
        <v>-1.0</v>
      </c>
      <c r="E29" s="27">
        <v>71.0</v>
      </c>
      <c r="F29" s="27">
        <v>71.0</v>
      </c>
      <c r="G29" s="27">
        <v>74.0</v>
      </c>
      <c r="H29" s="27">
        <v>71.0</v>
      </c>
      <c r="I29" s="27">
        <v>287.0</v>
      </c>
      <c r="J29" s="27"/>
      <c r="K29" s="27"/>
      <c r="L29" s="27"/>
    </row>
    <row r="30">
      <c r="A30" s="25"/>
      <c r="B30" s="25" t="s">
        <v>86</v>
      </c>
      <c r="C30" s="27" t="s">
        <v>87</v>
      </c>
      <c r="D30" s="27" t="s">
        <v>88</v>
      </c>
      <c r="E30" s="25">
        <v>71.0</v>
      </c>
      <c r="F30" s="25">
        <v>75.0</v>
      </c>
      <c r="G30" s="27">
        <v>71.0</v>
      </c>
      <c r="H30" s="27">
        <v>71.0</v>
      </c>
      <c r="I30" s="27">
        <v>288.0</v>
      </c>
      <c r="J30" s="27"/>
      <c r="K30" s="27"/>
      <c r="L30" s="27"/>
    </row>
    <row r="31">
      <c r="A31" s="25"/>
      <c r="B31" s="27" t="s">
        <v>86</v>
      </c>
      <c r="C31" s="27" t="s">
        <v>89</v>
      </c>
      <c r="D31" s="27" t="s">
        <v>88</v>
      </c>
      <c r="E31" s="27">
        <v>72.0</v>
      </c>
      <c r="F31" s="27">
        <v>72.0</v>
      </c>
      <c r="G31" s="27">
        <v>73.0</v>
      </c>
      <c r="H31" s="27">
        <v>71.0</v>
      </c>
      <c r="I31" s="27">
        <v>288.0</v>
      </c>
      <c r="J31" s="27"/>
      <c r="K31" s="27"/>
      <c r="L31" s="27"/>
    </row>
    <row r="32">
      <c r="A32" s="25"/>
      <c r="B32" s="27" t="s">
        <v>86</v>
      </c>
      <c r="C32" s="27" t="s">
        <v>90</v>
      </c>
      <c r="D32" s="27" t="s">
        <v>88</v>
      </c>
      <c r="E32" s="27">
        <v>72.0</v>
      </c>
      <c r="F32" s="27">
        <v>74.0</v>
      </c>
      <c r="G32" s="27">
        <v>70.0</v>
      </c>
      <c r="H32" s="27">
        <v>72.0</v>
      </c>
      <c r="I32" s="27">
        <v>288.0</v>
      </c>
      <c r="J32" s="27"/>
      <c r="K32" s="27"/>
      <c r="L32" s="27"/>
    </row>
    <row r="33">
      <c r="A33" s="25"/>
      <c r="B33" s="27" t="s">
        <v>91</v>
      </c>
      <c r="C33" s="27" t="s">
        <v>92</v>
      </c>
      <c r="D33" s="27" t="s">
        <v>93</v>
      </c>
      <c r="E33" s="27">
        <v>72.0</v>
      </c>
      <c r="F33" s="25">
        <v>73.0</v>
      </c>
      <c r="G33" s="27">
        <v>76.0</v>
      </c>
      <c r="H33" s="27">
        <v>68.0</v>
      </c>
      <c r="I33" s="27">
        <v>289.0</v>
      </c>
      <c r="J33" s="27"/>
      <c r="K33" s="27"/>
      <c r="L33" s="27"/>
    </row>
    <row r="34">
      <c r="A34" s="25"/>
      <c r="B34" s="27" t="s">
        <v>91</v>
      </c>
      <c r="C34" s="27" t="s">
        <v>94</v>
      </c>
      <c r="D34" s="27" t="s">
        <v>93</v>
      </c>
      <c r="E34" s="27">
        <v>72.0</v>
      </c>
      <c r="F34" s="25">
        <v>73.0</v>
      </c>
      <c r="G34" s="27">
        <v>71.0</v>
      </c>
      <c r="H34" s="27">
        <v>73.0</v>
      </c>
      <c r="I34" s="27">
        <v>289.0</v>
      </c>
      <c r="J34" s="27"/>
      <c r="K34" s="27"/>
      <c r="L34" s="27"/>
    </row>
    <row r="35">
      <c r="A35" s="25"/>
      <c r="B35" s="27" t="s">
        <v>91</v>
      </c>
      <c r="C35" s="27" t="s">
        <v>95</v>
      </c>
      <c r="D35" s="27" t="s">
        <v>93</v>
      </c>
      <c r="E35" s="25">
        <v>71.0</v>
      </c>
      <c r="F35" s="25">
        <v>75.0</v>
      </c>
      <c r="G35" s="27">
        <v>69.0</v>
      </c>
      <c r="H35" s="27">
        <v>74.0</v>
      </c>
      <c r="I35" s="27">
        <v>289.0</v>
      </c>
      <c r="J35" s="27"/>
      <c r="K35" s="27"/>
      <c r="L35" s="27"/>
    </row>
    <row r="36">
      <c r="A36" s="25"/>
      <c r="B36" s="27" t="s">
        <v>91</v>
      </c>
      <c r="C36" s="27" t="s">
        <v>96</v>
      </c>
      <c r="D36" s="27" t="s">
        <v>93</v>
      </c>
      <c r="E36" s="25">
        <v>73.0</v>
      </c>
      <c r="F36" s="25">
        <v>67.0</v>
      </c>
      <c r="G36" s="27">
        <v>75.0</v>
      </c>
      <c r="H36" s="27">
        <v>74.0</v>
      </c>
      <c r="I36" s="27">
        <v>289.0</v>
      </c>
      <c r="J36" s="27"/>
      <c r="K36" s="27"/>
      <c r="L36" s="27"/>
    </row>
    <row r="37">
      <c r="A37" s="25"/>
      <c r="B37" s="27" t="s">
        <v>97</v>
      </c>
      <c r="C37" s="27" t="s">
        <v>98</v>
      </c>
      <c r="D37" s="27" t="s">
        <v>99</v>
      </c>
      <c r="E37" s="25">
        <v>73.0</v>
      </c>
      <c r="F37" s="25">
        <v>71.0</v>
      </c>
      <c r="G37" s="27">
        <v>76.0</v>
      </c>
      <c r="H37" s="27">
        <v>70.0</v>
      </c>
      <c r="I37" s="27">
        <v>290.0</v>
      </c>
      <c r="J37" s="27"/>
      <c r="K37" s="27"/>
      <c r="L37" s="27"/>
    </row>
    <row r="38">
      <c r="A38" s="25"/>
      <c r="B38" s="27" t="s">
        <v>97</v>
      </c>
      <c r="C38" s="27" t="s">
        <v>100</v>
      </c>
      <c r="D38" s="27" t="s">
        <v>99</v>
      </c>
      <c r="E38" s="25">
        <v>74.0</v>
      </c>
      <c r="F38" s="25">
        <v>72.0</v>
      </c>
      <c r="G38" s="27">
        <v>73.0</v>
      </c>
      <c r="H38" s="27">
        <v>71.0</v>
      </c>
      <c r="I38" s="27">
        <v>290.0</v>
      </c>
      <c r="J38" s="27"/>
      <c r="K38" s="27"/>
      <c r="L38" s="27"/>
    </row>
    <row r="39">
      <c r="A39" s="25"/>
      <c r="B39" s="27" t="s">
        <v>97</v>
      </c>
      <c r="C39" s="27" t="s">
        <v>101</v>
      </c>
      <c r="D39" s="27" t="s">
        <v>99</v>
      </c>
      <c r="E39" s="25">
        <v>71.0</v>
      </c>
      <c r="F39" s="25">
        <v>71.0</v>
      </c>
      <c r="G39" s="27">
        <v>77.0</v>
      </c>
      <c r="H39" s="27">
        <v>71.0</v>
      </c>
      <c r="I39" s="27">
        <v>290.0</v>
      </c>
      <c r="J39" s="27"/>
      <c r="K39" s="27"/>
      <c r="L39" s="27"/>
    </row>
    <row r="40">
      <c r="A40" s="25"/>
      <c r="B40" s="27" t="s">
        <v>97</v>
      </c>
      <c r="C40" s="27" t="s">
        <v>102</v>
      </c>
      <c r="D40" s="27" t="s">
        <v>99</v>
      </c>
      <c r="E40" s="25">
        <v>74.0</v>
      </c>
      <c r="F40" s="27">
        <v>72.0</v>
      </c>
      <c r="G40" s="27">
        <v>72.0</v>
      </c>
      <c r="H40" s="27">
        <v>72.0</v>
      </c>
      <c r="I40" s="27">
        <v>290.0</v>
      </c>
      <c r="J40" s="27"/>
      <c r="K40" s="27"/>
      <c r="L40" s="27"/>
    </row>
    <row r="41">
      <c r="A41" s="25"/>
      <c r="B41" s="27" t="s">
        <v>103</v>
      </c>
      <c r="C41" s="27" t="s">
        <v>104</v>
      </c>
      <c r="D41" s="27" t="s">
        <v>105</v>
      </c>
      <c r="E41" s="25">
        <v>73.0</v>
      </c>
      <c r="F41" s="27">
        <v>71.0</v>
      </c>
      <c r="G41" s="27">
        <v>74.0</v>
      </c>
      <c r="H41" s="27">
        <v>73.0</v>
      </c>
      <c r="I41" s="27">
        <v>291.0</v>
      </c>
      <c r="J41" s="27"/>
      <c r="K41" s="27"/>
      <c r="L41" s="27"/>
    </row>
    <row r="42">
      <c r="A42" s="25"/>
      <c r="B42" s="27" t="s">
        <v>103</v>
      </c>
      <c r="C42" s="27" t="s">
        <v>106</v>
      </c>
      <c r="D42" s="27" t="s">
        <v>105</v>
      </c>
      <c r="E42" s="25">
        <v>71.0</v>
      </c>
      <c r="F42" s="25">
        <v>73.0</v>
      </c>
      <c r="G42" s="27">
        <v>74.0</v>
      </c>
      <c r="H42" s="27">
        <v>73.0</v>
      </c>
      <c r="I42" s="27">
        <v>291.0</v>
      </c>
      <c r="J42" s="27"/>
      <c r="K42" s="27"/>
      <c r="L42" s="27"/>
    </row>
    <row r="43">
      <c r="A43" s="25"/>
      <c r="B43" s="27" t="s">
        <v>107</v>
      </c>
      <c r="C43" s="27" t="s">
        <v>108</v>
      </c>
      <c r="D43" s="27" t="s">
        <v>109</v>
      </c>
      <c r="E43" s="25">
        <v>70.0</v>
      </c>
      <c r="F43" s="25">
        <v>76.0</v>
      </c>
      <c r="G43" s="27">
        <v>75.0</v>
      </c>
      <c r="H43" s="27">
        <v>71.0</v>
      </c>
      <c r="I43" s="27">
        <v>292.0</v>
      </c>
      <c r="J43" s="27"/>
      <c r="K43" s="27"/>
      <c r="L43" s="27"/>
    </row>
    <row r="44">
      <c r="A44" s="25"/>
      <c r="B44" s="27" t="s">
        <v>107</v>
      </c>
      <c r="C44" s="27" t="s">
        <v>110</v>
      </c>
      <c r="D44" s="27" t="s">
        <v>109</v>
      </c>
      <c r="E44" s="27">
        <v>75.0</v>
      </c>
      <c r="F44" s="27">
        <v>71.0</v>
      </c>
      <c r="G44" s="27">
        <v>73.0</v>
      </c>
      <c r="H44" s="27">
        <v>73.0</v>
      </c>
      <c r="I44" s="27">
        <v>292.0</v>
      </c>
      <c r="J44" s="27"/>
      <c r="K44" s="27"/>
      <c r="L44" s="27"/>
    </row>
    <row r="45">
      <c r="A45" s="25"/>
      <c r="B45" s="27" t="s">
        <v>107</v>
      </c>
      <c r="C45" s="27" t="s">
        <v>111</v>
      </c>
      <c r="D45" s="25" t="s">
        <v>109</v>
      </c>
      <c r="E45" s="25">
        <v>74.0</v>
      </c>
      <c r="F45" s="25">
        <v>72.0</v>
      </c>
      <c r="G45" s="27">
        <v>73.0</v>
      </c>
      <c r="H45" s="27">
        <v>73.0</v>
      </c>
      <c r="I45" s="27">
        <v>292.0</v>
      </c>
      <c r="J45" s="27"/>
      <c r="K45" s="27"/>
      <c r="L45" s="27"/>
    </row>
    <row r="46">
      <c r="A46" s="25"/>
      <c r="B46" s="27" t="s">
        <v>107</v>
      </c>
      <c r="C46" s="27" t="s">
        <v>112</v>
      </c>
      <c r="D46" s="25" t="s">
        <v>109</v>
      </c>
      <c r="E46" s="25">
        <v>71.0</v>
      </c>
      <c r="F46" s="25">
        <v>68.0</v>
      </c>
      <c r="G46" s="27">
        <v>72.0</v>
      </c>
      <c r="H46" s="27">
        <v>81.0</v>
      </c>
      <c r="I46" s="27">
        <v>292.0</v>
      </c>
      <c r="J46" s="27"/>
      <c r="K46" s="27"/>
      <c r="L46" s="27"/>
    </row>
    <row r="47">
      <c r="A47" s="25"/>
      <c r="B47" s="27" t="s">
        <v>113</v>
      </c>
      <c r="C47" s="27" t="s">
        <v>114</v>
      </c>
      <c r="D47" s="25" t="s">
        <v>115</v>
      </c>
      <c r="E47" s="25">
        <v>76.0</v>
      </c>
      <c r="F47" s="25">
        <v>68.0</v>
      </c>
      <c r="G47" s="27">
        <v>75.0</v>
      </c>
      <c r="H47" s="27">
        <v>74.0</v>
      </c>
      <c r="I47" s="27">
        <v>293.0</v>
      </c>
      <c r="J47" s="27"/>
      <c r="K47" s="27"/>
      <c r="L47" s="27"/>
    </row>
    <row r="48">
      <c r="A48" s="25"/>
      <c r="B48" s="27" t="s">
        <v>113</v>
      </c>
      <c r="C48" s="27" t="s">
        <v>116</v>
      </c>
      <c r="D48" s="25" t="s">
        <v>115</v>
      </c>
      <c r="E48" s="25">
        <v>73.0</v>
      </c>
      <c r="F48" s="25">
        <v>70.0</v>
      </c>
      <c r="G48" s="27">
        <v>75.0</v>
      </c>
      <c r="H48" s="27">
        <v>75.0</v>
      </c>
      <c r="I48" s="27">
        <v>293.0</v>
      </c>
      <c r="J48" s="27"/>
      <c r="K48" s="27"/>
      <c r="L48" s="27"/>
    </row>
    <row r="49">
      <c r="A49" s="25"/>
      <c r="B49" s="27" t="s">
        <v>113</v>
      </c>
      <c r="C49" s="27" t="s">
        <v>117</v>
      </c>
      <c r="D49" s="25" t="s">
        <v>115</v>
      </c>
      <c r="E49" s="25">
        <v>71.0</v>
      </c>
      <c r="F49" s="25">
        <v>73.0</v>
      </c>
      <c r="G49" s="27">
        <v>70.0</v>
      </c>
      <c r="H49" s="27">
        <v>79.0</v>
      </c>
      <c r="I49" s="27">
        <v>293.0</v>
      </c>
      <c r="J49" s="27"/>
      <c r="K49" s="27"/>
      <c r="L49" s="27"/>
    </row>
    <row r="50">
      <c r="A50" s="25"/>
      <c r="B50" s="27">
        <v>49.0</v>
      </c>
      <c r="C50" s="27" t="s">
        <v>118</v>
      </c>
      <c r="D50" s="25" t="s">
        <v>119</v>
      </c>
      <c r="E50" s="25">
        <v>71.0</v>
      </c>
      <c r="F50" s="25">
        <v>72.0</v>
      </c>
      <c r="G50" s="27">
        <v>77.0</v>
      </c>
      <c r="H50" s="27">
        <v>74.0</v>
      </c>
      <c r="I50" s="27">
        <v>294.0</v>
      </c>
      <c r="J50" s="27"/>
      <c r="K50" s="27"/>
      <c r="L50" s="27"/>
    </row>
    <row r="51">
      <c r="A51" s="25"/>
      <c r="B51" s="27">
        <v>50.0</v>
      </c>
      <c r="C51" s="27" t="s">
        <v>120</v>
      </c>
      <c r="D51" s="25" t="s">
        <v>121</v>
      </c>
      <c r="E51" s="25">
        <v>74.0</v>
      </c>
      <c r="F51" s="25">
        <v>72.0</v>
      </c>
      <c r="G51" s="27">
        <v>74.0</v>
      </c>
      <c r="H51" s="27">
        <v>75.0</v>
      </c>
      <c r="I51" s="27">
        <v>295.0</v>
      </c>
      <c r="J51" s="27"/>
      <c r="K51" s="27"/>
      <c r="L51" s="27"/>
    </row>
    <row r="52">
      <c r="A52" s="25"/>
      <c r="B52" s="27">
        <v>51.0</v>
      </c>
      <c r="C52" s="27" t="s">
        <v>122</v>
      </c>
      <c r="D52" s="25" t="s">
        <v>123</v>
      </c>
      <c r="E52" s="25">
        <v>73.0</v>
      </c>
      <c r="F52" s="25">
        <v>70.0</v>
      </c>
      <c r="G52" s="27">
        <v>69.0</v>
      </c>
      <c r="H52" s="27">
        <v>84.0</v>
      </c>
      <c r="I52" s="27">
        <v>296.0</v>
      </c>
      <c r="J52" s="27"/>
      <c r="K52" s="27"/>
      <c r="L52" s="27"/>
    </row>
    <row r="53">
      <c r="A53" s="25"/>
      <c r="B53" s="27" t="s">
        <v>124</v>
      </c>
      <c r="C53" s="27" t="s">
        <v>125</v>
      </c>
      <c r="D53" s="25" t="s">
        <v>126</v>
      </c>
      <c r="E53" s="25">
        <v>72.0</v>
      </c>
      <c r="F53" s="25">
        <v>74.0</v>
      </c>
      <c r="G53" s="27">
        <v>73.0</v>
      </c>
      <c r="H53" s="27">
        <v>78.0</v>
      </c>
      <c r="I53" s="27">
        <v>297.0</v>
      </c>
      <c r="J53" s="27"/>
      <c r="K53" s="27"/>
      <c r="L53" s="27"/>
    </row>
    <row r="54">
      <c r="A54" s="25"/>
      <c r="B54" s="27" t="s">
        <v>124</v>
      </c>
      <c r="C54" s="25" t="s">
        <v>127</v>
      </c>
      <c r="D54" s="25" t="s">
        <v>126</v>
      </c>
      <c r="E54" s="25">
        <v>73.0</v>
      </c>
      <c r="F54" s="25">
        <v>73.0</v>
      </c>
      <c r="G54" s="27">
        <v>72.0</v>
      </c>
      <c r="H54" s="27">
        <v>79.0</v>
      </c>
      <c r="I54" s="27">
        <v>297.0</v>
      </c>
      <c r="J54" s="27"/>
      <c r="K54" s="27"/>
      <c r="L54" s="25"/>
    </row>
    <row r="55">
      <c r="A55" s="25"/>
      <c r="B55" s="27" t="s">
        <v>128</v>
      </c>
      <c r="C55" s="25" t="s">
        <v>129</v>
      </c>
      <c r="D55" s="25" t="s">
        <v>130</v>
      </c>
      <c r="E55" s="25">
        <v>79.0</v>
      </c>
      <c r="F55" s="25">
        <v>68.0</v>
      </c>
      <c r="G55" s="27" t="s">
        <v>131</v>
      </c>
      <c r="H55" s="27" t="s">
        <v>131</v>
      </c>
      <c r="I55" s="27">
        <v>147.0</v>
      </c>
      <c r="J55" s="27"/>
      <c r="K55" s="27"/>
      <c r="L55" s="27"/>
    </row>
    <row r="56">
      <c r="A56" s="25"/>
      <c r="B56" s="27" t="s">
        <v>128</v>
      </c>
      <c r="C56" s="25" t="s">
        <v>132</v>
      </c>
      <c r="D56" s="25" t="s">
        <v>130</v>
      </c>
      <c r="E56" s="25">
        <v>75.0</v>
      </c>
      <c r="F56" s="25">
        <v>72.0</v>
      </c>
      <c r="G56" s="27" t="s">
        <v>131</v>
      </c>
      <c r="H56" s="27" t="s">
        <v>131</v>
      </c>
      <c r="I56" s="27">
        <v>147.0</v>
      </c>
      <c r="J56" s="27"/>
      <c r="K56" s="27"/>
      <c r="L56" s="27"/>
    </row>
    <row r="57">
      <c r="A57" s="25"/>
      <c r="B57" s="27" t="s">
        <v>128</v>
      </c>
      <c r="C57" s="25" t="s">
        <v>133</v>
      </c>
      <c r="D57" s="25" t="s">
        <v>130</v>
      </c>
      <c r="E57" s="25">
        <v>74.0</v>
      </c>
      <c r="F57" s="25">
        <v>73.0</v>
      </c>
      <c r="G57" s="27" t="s">
        <v>131</v>
      </c>
      <c r="H57" s="27" t="s">
        <v>131</v>
      </c>
      <c r="I57" s="27">
        <v>147.0</v>
      </c>
      <c r="J57" s="27"/>
      <c r="K57" s="27"/>
      <c r="L57" s="27"/>
    </row>
    <row r="58">
      <c r="A58" s="27"/>
      <c r="B58" s="27" t="s">
        <v>128</v>
      </c>
      <c r="C58" s="25" t="s">
        <v>134</v>
      </c>
      <c r="D58" s="25" t="s">
        <v>130</v>
      </c>
      <c r="E58" s="25">
        <v>74.0</v>
      </c>
      <c r="F58" s="25">
        <v>73.0</v>
      </c>
      <c r="G58" s="27" t="s">
        <v>131</v>
      </c>
      <c r="H58" s="27" t="s">
        <v>131</v>
      </c>
      <c r="I58" s="27">
        <v>147.0</v>
      </c>
      <c r="J58" s="27"/>
      <c r="K58" s="27"/>
      <c r="L58" s="27"/>
    </row>
    <row r="59">
      <c r="A59" s="27"/>
      <c r="B59" s="27" t="s">
        <v>128</v>
      </c>
      <c r="C59" s="25" t="s">
        <v>135</v>
      </c>
      <c r="D59" s="25" t="s">
        <v>130</v>
      </c>
      <c r="E59" s="25">
        <v>74.0</v>
      </c>
      <c r="F59" s="25">
        <v>73.0</v>
      </c>
      <c r="G59" s="27" t="s">
        <v>131</v>
      </c>
      <c r="H59" s="27" t="s">
        <v>131</v>
      </c>
      <c r="I59" s="27">
        <v>147.0</v>
      </c>
      <c r="J59" s="27"/>
      <c r="K59" s="27"/>
      <c r="L59" s="27"/>
    </row>
    <row r="60">
      <c r="A60" s="27"/>
      <c r="B60" s="25" t="s">
        <v>128</v>
      </c>
      <c r="C60" s="25" t="s">
        <v>136</v>
      </c>
      <c r="D60" s="25" t="s">
        <v>130</v>
      </c>
      <c r="E60" s="25">
        <v>76.0</v>
      </c>
      <c r="F60" s="25">
        <v>72.0</v>
      </c>
      <c r="G60" s="27" t="s">
        <v>131</v>
      </c>
      <c r="H60" s="27" t="s">
        <v>131</v>
      </c>
      <c r="I60" s="27">
        <v>148.0</v>
      </c>
      <c r="J60" s="27"/>
      <c r="K60" s="27"/>
      <c r="L60" s="27"/>
    </row>
    <row r="61">
      <c r="A61" s="27"/>
      <c r="B61" s="27" t="s">
        <v>128</v>
      </c>
      <c r="C61" s="25" t="s">
        <v>137</v>
      </c>
      <c r="D61" s="25" t="s">
        <v>130</v>
      </c>
      <c r="E61" s="25">
        <v>76.0</v>
      </c>
      <c r="F61" s="25">
        <v>72.0</v>
      </c>
      <c r="G61" s="27" t="s">
        <v>131</v>
      </c>
      <c r="H61" s="27" t="s">
        <v>131</v>
      </c>
      <c r="I61" s="27">
        <v>148.0</v>
      </c>
      <c r="J61" s="27"/>
      <c r="K61" s="27"/>
      <c r="L61" s="27"/>
    </row>
    <row r="62">
      <c r="A62" s="28"/>
      <c r="B62" s="29" t="s">
        <v>128</v>
      </c>
      <c r="C62" s="25" t="s">
        <v>138</v>
      </c>
      <c r="D62" s="25" t="s">
        <v>130</v>
      </c>
      <c r="E62" s="25">
        <v>75.0</v>
      </c>
      <c r="F62" s="25">
        <v>73.0</v>
      </c>
      <c r="G62" s="25" t="s">
        <v>131</v>
      </c>
      <c r="H62" s="27" t="s">
        <v>131</v>
      </c>
      <c r="I62" s="27">
        <v>148.0</v>
      </c>
      <c r="J62" s="25"/>
      <c r="K62" s="25"/>
      <c r="L62" s="27"/>
    </row>
    <row r="63">
      <c r="A63" s="25"/>
      <c r="B63" s="25" t="s">
        <v>128</v>
      </c>
      <c r="C63" s="25" t="s">
        <v>139</v>
      </c>
      <c r="D63" s="25" t="s">
        <v>130</v>
      </c>
      <c r="E63" s="25">
        <v>75.0</v>
      </c>
      <c r="F63" s="25">
        <v>73.0</v>
      </c>
      <c r="G63" s="27" t="s">
        <v>131</v>
      </c>
      <c r="H63" s="27" t="s">
        <v>131</v>
      </c>
      <c r="I63" s="27">
        <v>148.0</v>
      </c>
      <c r="J63" s="25"/>
      <c r="K63" s="27"/>
      <c r="L63" s="27"/>
    </row>
    <row r="64">
      <c r="A64" s="25"/>
      <c r="B64" s="25" t="s">
        <v>128</v>
      </c>
      <c r="C64" s="25" t="s">
        <v>140</v>
      </c>
      <c r="D64" s="25" t="s">
        <v>130</v>
      </c>
      <c r="E64" s="25">
        <v>75.0</v>
      </c>
      <c r="F64" s="25">
        <v>73.0</v>
      </c>
      <c r="G64" s="27" t="s">
        <v>131</v>
      </c>
      <c r="H64" s="27" t="s">
        <v>131</v>
      </c>
      <c r="I64" s="27">
        <v>148.0</v>
      </c>
      <c r="J64" s="25"/>
      <c r="K64" s="27"/>
      <c r="L64" s="27"/>
    </row>
    <row r="65">
      <c r="A65" s="25"/>
      <c r="B65" s="25" t="s">
        <v>128</v>
      </c>
      <c r="C65" s="25" t="s">
        <v>141</v>
      </c>
      <c r="D65" s="25" t="s">
        <v>130</v>
      </c>
      <c r="E65" s="25">
        <v>73.0</v>
      </c>
      <c r="F65" s="25">
        <v>75.0</v>
      </c>
      <c r="G65" s="27" t="s">
        <v>131</v>
      </c>
      <c r="H65" s="27" t="s">
        <v>131</v>
      </c>
      <c r="I65" s="27">
        <v>148.0</v>
      </c>
      <c r="J65" s="25"/>
      <c r="K65" s="27"/>
      <c r="L65" s="27"/>
    </row>
    <row r="66">
      <c r="A66" s="25"/>
      <c r="B66" s="25" t="s">
        <v>128</v>
      </c>
      <c r="C66" s="25" t="s">
        <v>142</v>
      </c>
      <c r="D66" s="25" t="s">
        <v>130</v>
      </c>
      <c r="E66" s="25">
        <v>72.0</v>
      </c>
      <c r="F66" s="25">
        <v>76.0</v>
      </c>
      <c r="G66" s="27" t="s">
        <v>131</v>
      </c>
      <c r="H66" s="27" t="s">
        <v>131</v>
      </c>
      <c r="I66" s="27">
        <v>148.0</v>
      </c>
      <c r="J66" s="25"/>
      <c r="K66" s="27"/>
      <c r="L66" s="27"/>
    </row>
    <row r="67">
      <c r="A67" s="25"/>
      <c r="B67" s="25" t="s">
        <v>128</v>
      </c>
      <c r="C67" s="25" t="s">
        <v>143</v>
      </c>
      <c r="D67" s="25" t="s">
        <v>130</v>
      </c>
      <c r="E67" s="25">
        <v>71.0</v>
      </c>
      <c r="F67" s="25">
        <v>77.0</v>
      </c>
      <c r="G67" s="27" t="s">
        <v>131</v>
      </c>
      <c r="H67" s="27" t="s">
        <v>131</v>
      </c>
      <c r="I67" s="27">
        <v>148.0</v>
      </c>
      <c r="J67" s="25"/>
      <c r="K67" s="27"/>
      <c r="L67" s="27"/>
    </row>
    <row r="68">
      <c r="A68" s="25"/>
      <c r="B68" s="25" t="s">
        <v>128</v>
      </c>
      <c r="C68" s="25" t="s">
        <v>144</v>
      </c>
      <c r="D68" s="25" t="s">
        <v>130</v>
      </c>
      <c r="E68" s="25">
        <v>78.0</v>
      </c>
      <c r="F68" s="25">
        <v>71.0</v>
      </c>
      <c r="G68" s="27" t="s">
        <v>131</v>
      </c>
      <c r="H68" s="27" t="s">
        <v>131</v>
      </c>
      <c r="I68" s="27">
        <v>149.0</v>
      </c>
      <c r="J68" s="25"/>
      <c r="K68" s="27"/>
      <c r="L68" s="27"/>
    </row>
    <row r="69">
      <c r="A69" s="25"/>
      <c r="B69" s="25" t="s">
        <v>128</v>
      </c>
      <c r="C69" s="25" t="s">
        <v>145</v>
      </c>
      <c r="D69" s="25" t="s">
        <v>130</v>
      </c>
      <c r="E69" s="25">
        <v>77.0</v>
      </c>
      <c r="F69" s="25">
        <v>72.0</v>
      </c>
      <c r="G69" s="27" t="s">
        <v>131</v>
      </c>
      <c r="H69" s="27" t="s">
        <v>131</v>
      </c>
      <c r="I69" s="27">
        <v>149.0</v>
      </c>
      <c r="J69" s="25"/>
      <c r="K69" s="27"/>
      <c r="L69" s="27"/>
    </row>
    <row r="70">
      <c r="A70" s="25"/>
      <c r="B70" s="25" t="s">
        <v>128</v>
      </c>
      <c r="C70" s="25" t="s">
        <v>146</v>
      </c>
      <c r="D70" s="25" t="s">
        <v>130</v>
      </c>
      <c r="E70" s="25">
        <v>77.0</v>
      </c>
      <c r="F70" s="25">
        <v>72.0</v>
      </c>
      <c r="G70" s="27" t="s">
        <v>131</v>
      </c>
      <c r="H70" s="27" t="s">
        <v>131</v>
      </c>
      <c r="I70" s="27">
        <v>149.0</v>
      </c>
      <c r="J70" s="25"/>
      <c r="K70" s="27"/>
      <c r="L70" s="27"/>
    </row>
    <row r="71">
      <c r="A71" s="25"/>
      <c r="B71" s="25" t="s">
        <v>128</v>
      </c>
      <c r="C71" s="25" t="s">
        <v>147</v>
      </c>
      <c r="D71" s="25" t="s">
        <v>130</v>
      </c>
      <c r="E71" s="25">
        <v>75.0</v>
      </c>
      <c r="F71" s="25">
        <v>74.0</v>
      </c>
      <c r="G71" s="27" t="s">
        <v>131</v>
      </c>
      <c r="H71" s="27" t="s">
        <v>131</v>
      </c>
      <c r="I71" s="27">
        <v>149.0</v>
      </c>
      <c r="J71" s="25"/>
      <c r="K71" s="27"/>
      <c r="L71" s="27"/>
    </row>
    <row r="72">
      <c r="A72" s="25"/>
      <c r="B72" s="25" t="s">
        <v>128</v>
      </c>
      <c r="C72" s="25" t="s">
        <v>148</v>
      </c>
      <c r="D72" s="25" t="s">
        <v>130</v>
      </c>
      <c r="E72" s="25">
        <v>74.0</v>
      </c>
      <c r="F72" s="25">
        <v>75.0</v>
      </c>
      <c r="G72" s="27" t="s">
        <v>131</v>
      </c>
      <c r="H72" s="27" t="s">
        <v>131</v>
      </c>
      <c r="I72" s="27">
        <v>149.0</v>
      </c>
      <c r="J72" s="25"/>
      <c r="K72" s="27"/>
      <c r="L72" s="27"/>
    </row>
    <row r="73">
      <c r="A73" s="25"/>
      <c r="B73" s="25" t="s">
        <v>128</v>
      </c>
      <c r="C73" s="25" t="s">
        <v>149</v>
      </c>
      <c r="D73" s="25" t="s">
        <v>130</v>
      </c>
      <c r="E73" s="25">
        <v>71.0</v>
      </c>
      <c r="F73" s="25">
        <v>78.0</v>
      </c>
      <c r="G73" s="27" t="s">
        <v>131</v>
      </c>
      <c r="H73" s="27" t="s">
        <v>131</v>
      </c>
      <c r="I73" s="27">
        <v>149.0</v>
      </c>
      <c r="J73" s="25"/>
      <c r="K73" s="27"/>
      <c r="L73" s="27"/>
    </row>
    <row r="74">
      <c r="A74" s="25"/>
      <c r="B74" s="25" t="s">
        <v>128</v>
      </c>
      <c r="C74" s="25" t="s">
        <v>150</v>
      </c>
      <c r="D74" s="25" t="s">
        <v>130</v>
      </c>
      <c r="E74" s="25">
        <v>76.0</v>
      </c>
      <c r="F74" s="25">
        <v>74.0</v>
      </c>
      <c r="G74" s="27" t="s">
        <v>131</v>
      </c>
      <c r="H74" s="27" t="s">
        <v>131</v>
      </c>
      <c r="I74" s="27">
        <v>150.0</v>
      </c>
      <c r="J74" s="25"/>
      <c r="K74" s="27"/>
      <c r="L74" s="27"/>
    </row>
    <row r="75">
      <c r="A75" s="25"/>
      <c r="B75" s="25" t="s">
        <v>128</v>
      </c>
      <c r="C75" s="25" t="s">
        <v>151</v>
      </c>
      <c r="D75" s="25" t="s">
        <v>130</v>
      </c>
      <c r="E75" s="25">
        <v>76.0</v>
      </c>
      <c r="F75" s="25">
        <v>74.0</v>
      </c>
      <c r="G75" s="27" t="s">
        <v>131</v>
      </c>
      <c r="H75" s="27" t="s">
        <v>131</v>
      </c>
      <c r="I75" s="27">
        <v>150.0</v>
      </c>
      <c r="J75" s="25"/>
      <c r="K75" s="27"/>
      <c r="L75" s="27"/>
    </row>
    <row r="76">
      <c r="A76" s="25"/>
      <c r="B76" s="25" t="s">
        <v>128</v>
      </c>
      <c r="C76" s="25" t="s">
        <v>152</v>
      </c>
      <c r="D76" s="25" t="s">
        <v>130</v>
      </c>
      <c r="E76" s="25">
        <v>76.0</v>
      </c>
      <c r="F76" s="25">
        <v>74.0</v>
      </c>
      <c r="G76" s="27" t="s">
        <v>131</v>
      </c>
      <c r="H76" s="27" t="s">
        <v>131</v>
      </c>
      <c r="I76" s="27">
        <v>150.0</v>
      </c>
      <c r="J76" s="25"/>
      <c r="K76" s="27"/>
      <c r="L76" s="27"/>
    </row>
    <row r="77">
      <c r="A77" s="25"/>
      <c r="B77" s="25" t="s">
        <v>128</v>
      </c>
      <c r="C77" s="25" t="s">
        <v>153</v>
      </c>
      <c r="D77" s="25" t="s">
        <v>130</v>
      </c>
      <c r="E77" s="25">
        <v>75.0</v>
      </c>
      <c r="F77" s="25">
        <v>75.0</v>
      </c>
      <c r="G77" s="27" t="s">
        <v>131</v>
      </c>
      <c r="H77" s="27" t="s">
        <v>131</v>
      </c>
      <c r="I77" s="27">
        <v>150.0</v>
      </c>
      <c r="J77" s="25"/>
      <c r="K77" s="27"/>
      <c r="L77" s="27"/>
    </row>
    <row r="78">
      <c r="A78" s="25"/>
      <c r="B78" s="25" t="s">
        <v>128</v>
      </c>
      <c r="C78" s="25" t="s">
        <v>154</v>
      </c>
      <c r="D78" s="25" t="s">
        <v>130</v>
      </c>
      <c r="E78" s="25">
        <v>75.0</v>
      </c>
      <c r="F78" s="25">
        <v>75.0</v>
      </c>
      <c r="G78" s="27" t="s">
        <v>131</v>
      </c>
      <c r="H78" s="27" t="s">
        <v>131</v>
      </c>
      <c r="I78" s="27">
        <v>150.0</v>
      </c>
      <c r="J78" s="25"/>
      <c r="K78" s="27"/>
      <c r="L78" s="27"/>
    </row>
    <row r="79">
      <c r="A79" s="25"/>
      <c r="B79" s="25" t="s">
        <v>128</v>
      </c>
      <c r="C79" s="25" t="s">
        <v>155</v>
      </c>
      <c r="D79" s="25" t="s">
        <v>130</v>
      </c>
      <c r="E79" s="25">
        <v>73.0</v>
      </c>
      <c r="F79" s="25">
        <v>77.0</v>
      </c>
      <c r="G79" s="27" t="s">
        <v>131</v>
      </c>
      <c r="H79" s="27" t="s">
        <v>131</v>
      </c>
      <c r="I79" s="27">
        <v>150.0</v>
      </c>
      <c r="J79" s="25"/>
      <c r="K79" s="27"/>
      <c r="L79" s="27"/>
    </row>
    <row r="80">
      <c r="A80" s="25"/>
      <c r="B80" s="25" t="s">
        <v>128</v>
      </c>
      <c r="C80" s="25" t="s">
        <v>156</v>
      </c>
      <c r="D80" s="25" t="s">
        <v>130</v>
      </c>
      <c r="E80" s="25">
        <v>77.0</v>
      </c>
      <c r="F80" s="25">
        <v>74.0</v>
      </c>
      <c r="G80" s="27" t="s">
        <v>131</v>
      </c>
      <c r="H80" s="27" t="s">
        <v>131</v>
      </c>
      <c r="I80" s="27">
        <v>151.0</v>
      </c>
      <c r="J80" s="25"/>
      <c r="K80" s="27"/>
      <c r="L80" s="27"/>
    </row>
    <row r="81">
      <c r="A81" s="25"/>
      <c r="B81" s="25" t="s">
        <v>128</v>
      </c>
      <c r="C81" s="25" t="s">
        <v>157</v>
      </c>
      <c r="D81" s="25" t="s">
        <v>130</v>
      </c>
      <c r="E81" s="25">
        <v>76.0</v>
      </c>
      <c r="F81" s="25">
        <v>75.0</v>
      </c>
      <c r="G81" s="27" t="s">
        <v>131</v>
      </c>
      <c r="H81" s="27" t="s">
        <v>131</v>
      </c>
      <c r="I81" s="27">
        <v>151.0</v>
      </c>
      <c r="J81" s="25"/>
      <c r="K81" s="27"/>
      <c r="L81" s="27"/>
    </row>
    <row r="82">
      <c r="A82" s="25"/>
      <c r="B82" s="25" t="s">
        <v>128</v>
      </c>
      <c r="C82" s="25" t="s">
        <v>158</v>
      </c>
      <c r="D82" s="25" t="s">
        <v>130</v>
      </c>
      <c r="E82" s="25">
        <v>72.0</v>
      </c>
      <c r="F82" s="25">
        <v>79.0</v>
      </c>
      <c r="G82" s="27" t="s">
        <v>131</v>
      </c>
      <c r="H82" s="27" t="s">
        <v>131</v>
      </c>
      <c r="I82" s="27">
        <v>151.0</v>
      </c>
      <c r="J82" s="25"/>
      <c r="K82" s="27"/>
      <c r="L82" s="27"/>
    </row>
    <row r="83">
      <c r="A83" s="25"/>
      <c r="B83" s="25" t="s">
        <v>128</v>
      </c>
      <c r="C83" s="25" t="s">
        <v>159</v>
      </c>
      <c r="D83" s="25" t="s">
        <v>130</v>
      </c>
      <c r="E83" s="25">
        <v>79.0</v>
      </c>
      <c r="F83" s="25">
        <v>73.0</v>
      </c>
      <c r="G83" s="27" t="s">
        <v>131</v>
      </c>
      <c r="H83" s="27" t="s">
        <v>131</v>
      </c>
      <c r="I83" s="27">
        <v>152.0</v>
      </c>
      <c r="J83" s="25"/>
      <c r="K83" s="27"/>
      <c r="L83" s="27"/>
    </row>
    <row r="84">
      <c r="A84" s="25"/>
      <c r="B84" s="25" t="s">
        <v>128</v>
      </c>
      <c r="C84" s="25" t="s">
        <v>160</v>
      </c>
      <c r="D84" s="25" t="s">
        <v>130</v>
      </c>
      <c r="E84" s="25">
        <v>78.0</v>
      </c>
      <c r="F84" s="25">
        <v>74.0</v>
      </c>
      <c r="G84" s="27" t="s">
        <v>131</v>
      </c>
      <c r="H84" s="27" t="s">
        <v>131</v>
      </c>
      <c r="I84" s="27">
        <v>152.0</v>
      </c>
      <c r="J84" s="25"/>
      <c r="K84" s="27"/>
      <c r="L84" s="27"/>
    </row>
    <row r="85">
      <c r="A85" s="25"/>
      <c r="B85" s="25" t="s">
        <v>128</v>
      </c>
      <c r="C85" s="25" t="s">
        <v>161</v>
      </c>
      <c r="D85" s="25" t="s">
        <v>130</v>
      </c>
      <c r="E85" s="25">
        <v>77.0</v>
      </c>
      <c r="F85" s="25">
        <v>75.0</v>
      </c>
      <c r="G85" s="27" t="s">
        <v>131</v>
      </c>
      <c r="H85" s="27" t="s">
        <v>131</v>
      </c>
      <c r="I85" s="27">
        <v>152.0</v>
      </c>
      <c r="J85" s="25"/>
      <c r="K85" s="27"/>
      <c r="L85" s="27"/>
    </row>
    <row r="86">
      <c r="A86" s="25"/>
      <c r="B86" s="25" t="s">
        <v>128</v>
      </c>
      <c r="C86" s="25" t="s">
        <v>162</v>
      </c>
      <c r="D86" s="25" t="s">
        <v>130</v>
      </c>
      <c r="E86" s="25">
        <v>74.0</v>
      </c>
      <c r="F86" s="25">
        <v>78.0</v>
      </c>
      <c r="G86" s="27" t="s">
        <v>131</v>
      </c>
      <c r="H86" s="27" t="s">
        <v>131</v>
      </c>
      <c r="I86" s="27">
        <v>152.0</v>
      </c>
      <c r="J86" s="25"/>
      <c r="K86" s="27"/>
      <c r="L86" s="27"/>
    </row>
    <row r="87">
      <c r="A87" s="25"/>
      <c r="B87" s="25" t="s">
        <v>128</v>
      </c>
      <c r="C87" s="25" t="s">
        <v>163</v>
      </c>
      <c r="D87" s="25" t="s">
        <v>130</v>
      </c>
      <c r="E87" s="25">
        <v>79.0</v>
      </c>
      <c r="F87" s="25">
        <v>74.0</v>
      </c>
      <c r="G87" s="27" t="s">
        <v>131</v>
      </c>
      <c r="H87" s="27" t="s">
        <v>131</v>
      </c>
      <c r="I87" s="27">
        <v>153.0</v>
      </c>
      <c r="J87" s="25"/>
      <c r="K87" s="27"/>
      <c r="L87" s="27"/>
    </row>
    <row r="88">
      <c r="A88" s="25"/>
      <c r="B88" s="25" t="s">
        <v>128</v>
      </c>
      <c r="C88" s="25" t="s">
        <v>164</v>
      </c>
      <c r="D88" s="25" t="s">
        <v>130</v>
      </c>
      <c r="E88" s="25">
        <v>77.0</v>
      </c>
      <c r="F88" s="25">
        <v>76.0</v>
      </c>
      <c r="G88" s="27" t="s">
        <v>131</v>
      </c>
      <c r="H88" s="27" t="s">
        <v>131</v>
      </c>
      <c r="I88" s="27">
        <v>153.0</v>
      </c>
      <c r="J88" s="25"/>
      <c r="K88" s="27"/>
      <c r="L88" s="27"/>
    </row>
    <row r="89">
      <c r="A89" s="25"/>
      <c r="B89" s="25" t="s">
        <v>128</v>
      </c>
      <c r="C89" s="25" t="s">
        <v>165</v>
      </c>
      <c r="D89" s="25" t="s">
        <v>130</v>
      </c>
      <c r="E89" s="25">
        <v>74.0</v>
      </c>
      <c r="F89" s="25">
        <v>79.0</v>
      </c>
      <c r="G89" s="27" t="s">
        <v>131</v>
      </c>
      <c r="H89" s="27" t="s">
        <v>131</v>
      </c>
      <c r="I89" s="27">
        <v>153.0</v>
      </c>
      <c r="J89" s="25"/>
      <c r="K89" s="27"/>
      <c r="L89" s="27"/>
    </row>
    <row r="90">
      <c r="A90" s="25"/>
      <c r="B90" s="25" t="s">
        <v>128</v>
      </c>
      <c r="C90" s="25" t="s">
        <v>166</v>
      </c>
      <c r="D90" s="25" t="s">
        <v>130</v>
      </c>
      <c r="E90" s="25">
        <v>78.0</v>
      </c>
      <c r="F90" s="25">
        <v>76.0</v>
      </c>
      <c r="G90" s="30" t="s">
        <v>131</v>
      </c>
      <c r="H90" s="27" t="s">
        <v>131</v>
      </c>
      <c r="I90" s="27">
        <v>154.0</v>
      </c>
      <c r="J90" s="25"/>
      <c r="K90" s="27"/>
      <c r="L90" s="27"/>
    </row>
    <row r="91">
      <c r="A91" s="25"/>
      <c r="B91" s="25" t="s">
        <v>128</v>
      </c>
      <c r="C91" s="25" t="s">
        <v>167</v>
      </c>
      <c r="D91" s="25" t="s">
        <v>130</v>
      </c>
      <c r="E91" s="25">
        <v>77.0</v>
      </c>
      <c r="F91" s="25">
        <v>77.0</v>
      </c>
      <c r="G91" s="27" t="s">
        <v>131</v>
      </c>
      <c r="H91" s="27" t="s">
        <v>131</v>
      </c>
      <c r="I91" s="27">
        <v>154.0</v>
      </c>
      <c r="J91" s="25"/>
      <c r="K91" s="27"/>
      <c r="L91" s="27"/>
    </row>
    <row r="92">
      <c r="A92" s="25"/>
      <c r="B92" s="25" t="s">
        <v>128</v>
      </c>
      <c r="C92" s="25" t="s">
        <v>168</v>
      </c>
      <c r="D92" s="25" t="s">
        <v>130</v>
      </c>
      <c r="E92" s="25">
        <v>76.0</v>
      </c>
      <c r="F92" s="25">
        <v>78.0</v>
      </c>
      <c r="G92" s="27" t="s">
        <v>131</v>
      </c>
      <c r="H92" s="27" t="s">
        <v>131</v>
      </c>
      <c r="I92" s="25">
        <v>154.0</v>
      </c>
      <c r="J92" s="25"/>
      <c r="K92" s="27"/>
      <c r="L92" s="27"/>
    </row>
    <row r="93">
      <c r="A93" s="25"/>
      <c r="B93" s="25" t="s">
        <v>128</v>
      </c>
      <c r="C93" s="25" t="s">
        <v>169</v>
      </c>
      <c r="D93" s="25" t="s">
        <v>130</v>
      </c>
      <c r="E93" s="25">
        <v>79.0</v>
      </c>
      <c r="F93" s="25">
        <v>76.0</v>
      </c>
      <c r="G93" s="27" t="s">
        <v>131</v>
      </c>
      <c r="H93" s="25" t="s">
        <v>131</v>
      </c>
      <c r="I93" s="25">
        <v>155.0</v>
      </c>
      <c r="J93" s="25"/>
      <c r="K93" s="27"/>
      <c r="L93" s="25"/>
    </row>
    <row r="94">
      <c r="A94" s="25"/>
      <c r="B94" s="25" t="s">
        <v>128</v>
      </c>
      <c r="C94" s="25" t="s">
        <v>170</v>
      </c>
      <c r="D94" s="25" t="s">
        <v>130</v>
      </c>
      <c r="E94" s="25">
        <v>79.0</v>
      </c>
      <c r="F94" s="25">
        <v>76.0</v>
      </c>
      <c r="G94" s="27" t="s">
        <v>131</v>
      </c>
      <c r="H94" s="27" t="s">
        <v>131</v>
      </c>
      <c r="I94" s="25">
        <v>155.0</v>
      </c>
      <c r="J94" s="25"/>
      <c r="K94" s="27"/>
    </row>
    <row r="95">
      <c r="B95" t="s">
        <v>128</v>
      </c>
      <c r="C95" t="s">
        <v>171</v>
      </c>
      <c r="D95" t="s">
        <v>130</v>
      </c>
      <c r="E95">
        <v>75.0</v>
      </c>
      <c r="F95">
        <v>80.0</v>
      </c>
      <c r="G95" t="s">
        <v>131</v>
      </c>
      <c r="H95" t="s">
        <v>131</v>
      </c>
      <c r="I95">
        <v>155.0</v>
      </c>
    </row>
    <row r="96">
      <c r="B96" t="s">
        <v>128</v>
      </c>
      <c r="C96" t="s">
        <v>172</v>
      </c>
      <c r="D96" t="s">
        <v>130</v>
      </c>
      <c r="E96">
        <v>90.0</v>
      </c>
      <c r="F96">
        <v>71.0</v>
      </c>
      <c r="G96" t="s">
        <v>131</v>
      </c>
      <c r="H96" t="s">
        <v>131</v>
      </c>
      <c r="I96">
        <v>161.0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0.57"/>
    <col customWidth="1" min="2" max="2" width="27.0"/>
    <col customWidth="1" min="3" max="13" width="25.71"/>
    <col customWidth="1" min="14" max="14" width="28.57"/>
    <col customWidth="1" min="15" max="18" width="25.71"/>
    <col customWidth="1" min="19" max="49" width="25.86"/>
    <col customWidth="1" min="50" max="59" width="8.71"/>
  </cols>
  <sheetData>
    <row r="1" ht="29.25" customHeight="1">
      <c r="A1" s="31"/>
      <c r="B1" s="32" t="s">
        <v>173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4"/>
      <c r="AX1" s="10" t="s">
        <v>174</v>
      </c>
    </row>
    <row r="2" ht="31.5" customHeight="1">
      <c r="A2" s="35"/>
      <c r="AV2" s="36"/>
      <c r="AW2" s="36"/>
      <c r="AX2" s="37"/>
    </row>
    <row r="3" ht="45.75" customHeight="1">
      <c r="A3" s="38"/>
      <c r="B3" s="38" t="s">
        <v>8</v>
      </c>
      <c r="C3" s="38" t="s">
        <v>25</v>
      </c>
      <c r="D3" s="38" t="s">
        <v>21</v>
      </c>
      <c r="E3" s="38" t="s">
        <v>28</v>
      </c>
      <c r="F3" s="38" t="s">
        <v>11</v>
      </c>
      <c r="G3" s="38" t="s">
        <v>32</v>
      </c>
      <c r="H3" s="38" t="s">
        <v>24</v>
      </c>
      <c r="I3" s="38" t="s">
        <v>22</v>
      </c>
      <c r="J3" s="38" t="s">
        <v>13</v>
      </c>
      <c r="K3" s="38" t="s">
        <v>20</v>
      </c>
      <c r="L3" s="38" t="s">
        <v>10</v>
      </c>
      <c r="M3" s="38" t="s">
        <v>19</v>
      </c>
      <c r="N3" s="38" t="s">
        <v>3</v>
      </c>
      <c r="O3" s="38" t="s">
        <v>23</v>
      </c>
      <c r="P3" s="38" t="s">
        <v>29</v>
      </c>
      <c r="Q3" s="38" t="s">
        <v>26</v>
      </c>
      <c r="R3" s="38" t="s">
        <v>27</v>
      </c>
      <c r="S3" s="38" t="s">
        <v>33</v>
      </c>
      <c r="T3" s="38" t="s">
        <v>30</v>
      </c>
      <c r="U3" s="38" t="s">
        <v>17</v>
      </c>
      <c r="V3" s="38" t="s">
        <v>9</v>
      </c>
      <c r="W3" s="38" t="s">
        <v>16</v>
      </c>
      <c r="X3" s="38" t="s">
        <v>31</v>
      </c>
      <c r="Y3" s="38" t="s">
        <v>34</v>
      </c>
      <c r="Z3" s="38" t="s">
        <v>5</v>
      </c>
      <c r="AA3" s="38" t="s">
        <v>14</v>
      </c>
      <c r="AB3" s="38" t="s">
        <v>12</v>
      </c>
      <c r="AC3" s="38" t="s">
        <v>7</v>
      </c>
      <c r="AD3" s="38" t="s">
        <v>15</v>
      </c>
      <c r="AE3" s="38" t="s">
        <v>175</v>
      </c>
      <c r="AF3" s="38" t="s">
        <v>176</v>
      </c>
      <c r="AG3" s="38" t="s">
        <v>176</v>
      </c>
      <c r="AH3" s="38" t="s">
        <v>176</v>
      </c>
      <c r="AI3" s="38" t="s">
        <v>176</v>
      </c>
      <c r="AJ3" s="38" t="s">
        <v>176</v>
      </c>
      <c r="AK3" s="38" t="s">
        <v>176</v>
      </c>
      <c r="AL3" s="38" t="s">
        <v>176</v>
      </c>
      <c r="AM3" s="38" t="s">
        <v>176</v>
      </c>
      <c r="AN3" s="38" t="s">
        <v>176</v>
      </c>
      <c r="AO3" s="38" t="s">
        <v>176</v>
      </c>
      <c r="AP3" s="38" t="s">
        <v>176</v>
      </c>
      <c r="AQ3" s="38" t="s">
        <v>176</v>
      </c>
      <c r="AR3" s="38" t="s">
        <v>176</v>
      </c>
      <c r="AS3" s="38" t="s">
        <v>176</v>
      </c>
      <c r="AT3" s="38" t="s">
        <v>176</v>
      </c>
      <c r="AU3" s="38" t="s">
        <v>176</v>
      </c>
      <c r="AV3" s="38" t="s">
        <v>176</v>
      </c>
      <c r="AW3" s="38" t="s">
        <v>176</v>
      </c>
    </row>
    <row r="4" ht="45.75" customHeight="1">
      <c r="A4" s="39" t="s">
        <v>177</v>
      </c>
      <c r="B4" s="40" t="s">
        <v>52</v>
      </c>
      <c r="C4" s="40" t="s">
        <v>55</v>
      </c>
      <c r="D4" s="40" t="s">
        <v>55</v>
      </c>
      <c r="E4" s="40" t="s">
        <v>55</v>
      </c>
      <c r="F4" s="40" t="s">
        <v>75</v>
      </c>
      <c r="G4" s="40" t="s">
        <v>75</v>
      </c>
      <c r="H4" s="40" t="s">
        <v>55</v>
      </c>
      <c r="I4" s="40" t="s">
        <v>55</v>
      </c>
      <c r="J4" s="40" t="s">
        <v>52</v>
      </c>
      <c r="K4" s="40" t="s">
        <v>55</v>
      </c>
      <c r="L4" s="40" t="s">
        <v>52</v>
      </c>
      <c r="M4" s="40" t="s">
        <v>59</v>
      </c>
      <c r="N4" s="40" t="s">
        <v>52</v>
      </c>
      <c r="O4" s="40" t="s">
        <v>55</v>
      </c>
      <c r="P4" s="40" t="s">
        <v>55</v>
      </c>
      <c r="Q4" s="40" t="s">
        <v>55</v>
      </c>
      <c r="R4" s="40" t="s">
        <v>75</v>
      </c>
      <c r="S4" s="40" t="s">
        <v>70</v>
      </c>
      <c r="T4" s="40" t="s">
        <v>58</v>
      </c>
      <c r="U4" s="40" t="s">
        <v>62</v>
      </c>
      <c r="V4" s="40" t="s">
        <v>75</v>
      </c>
      <c r="W4" s="40" t="s">
        <v>62</v>
      </c>
      <c r="X4" s="40" t="s">
        <v>59</v>
      </c>
      <c r="Y4" s="40" t="s">
        <v>90</v>
      </c>
      <c r="Z4" s="40" t="s">
        <v>52</v>
      </c>
      <c r="AA4" s="40" t="s">
        <v>52</v>
      </c>
      <c r="AB4" s="40" t="s">
        <v>52</v>
      </c>
      <c r="AC4" s="40" t="s">
        <v>52</v>
      </c>
      <c r="AD4" s="40" t="s">
        <v>52</v>
      </c>
      <c r="AE4" s="40" t="s">
        <v>52</v>
      </c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</row>
    <row r="5" ht="45.75" customHeight="1">
      <c r="A5" s="39" t="s">
        <v>178</v>
      </c>
      <c r="B5" s="40" t="s">
        <v>71</v>
      </c>
      <c r="C5" s="40" t="s">
        <v>80</v>
      </c>
      <c r="D5" s="40" t="s">
        <v>82</v>
      </c>
      <c r="E5" s="40" t="s">
        <v>148</v>
      </c>
      <c r="F5" s="40" t="s">
        <v>112</v>
      </c>
      <c r="G5" s="40" t="s">
        <v>100</v>
      </c>
      <c r="H5" s="40" t="s">
        <v>112</v>
      </c>
      <c r="I5" s="40" t="s">
        <v>71</v>
      </c>
      <c r="J5" s="40" t="s">
        <v>129</v>
      </c>
      <c r="K5" s="40" t="s">
        <v>148</v>
      </c>
      <c r="L5" s="40" t="s">
        <v>112</v>
      </c>
      <c r="M5" s="40" t="s">
        <v>100</v>
      </c>
      <c r="N5" s="40" t="s">
        <v>80</v>
      </c>
      <c r="O5" s="40" t="s">
        <v>148</v>
      </c>
      <c r="P5" s="40" t="s">
        <v>108</v>
      </c>
      <c r="Q5" s="40" t="s">
        <v>148</v>
      </c>
      <c r="R5" s="40" t="s">
        <v>154</v>
      </c>
      <c r="S5" s="40" t="s">
        <v>148</v>
      </c>
      <c r="T5" s="40" t="s">
        <v>112</v>
      </c>
      <c r="U5" s="40" t="s">
        <v>112</v>
      </c>
      <c r="V5" s="40" t="s">
        <v>82</v>
      </c>
      <c r="W5" s="40" t="s">
        <v>82</v>
      </c>
      <c r="X5" s="40" t="s">
        <v>148</v>
      </c>
      <c r="Y5" s="40" t="s">
        <v>162</v>
      </c>
      <c r="Z5" s="40" t="s">
        <v>148</v>
      </c>
      <c r="AA5" s="40" t="s">
        <v>148</v>
      </c>
      <c r="AB5" s="40" t="s">
        <v>80</v>
      </c>
      <c r="AC5" s="40" t="s">
        <v>112</v>
      </c>
      <c r="AD5" s="40" t="s">
        <v>148</v>
      </c>
      <c r="AE5" s="40" t="s">
        <v>82</v>
      </c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1"/>
    </row>
    <row r="6" ht="45.75" customHeight="1">
      <c r="A6" s="39" t="s">
        <v>179</v>
      </c>
      <c r="B6" s="40" t="s">
        <v>89</v>
      </c>
      <c r="C6" s="40" t="s">
        <v>144</v>
      </c>
      <c r="D6" s="40" t="s">
        <v>116</v>
      </c>
      <c r="E6" s="40" t="s">
        <v>142</v>
      </c>
      <c r="F6" s="40" t="s">
        <v>53</v>
      </c>
      <c r="G6" s="40" t="s">
        <v>133</v>
      </c>
      <c r="H6" s="40" t="s">
        <v>142</v>
      </c>
      <c r="I6" s="40" t="s">
        <v>94</v>
      </c>
      <c r="J6" s="40" t="s">
        <v>140</v>
      </c>
      <c r="K6" s="40" t="s">
        <v>64</v>
      </c>
      <c r="L6" s="40" t="s">
        <v>94</v>
      </c>
      <c r="M6" s="40" t="s">
        <v>54</v>
      </c>
      <c r="N6" s="40" t="s">
        <v>64</v>
      </c>
      <c r="O6" s="40" t="s">
        <v>116</v>
      </c>
      <c r="P6" s="40" t="s">
        <v>146</v>
      </c>
      <c r="Q6" s="40" t="s">
        <v>140</v>
      </c>
      <c r="R6" s="40" t="s">
        <v>64</v>
      </c>
      <c r="S6" s="40" t="s">
        <v>114</v>
      </c>
      <c r="T6" s="40" t="s">
        <v>135</v>
      </c>
      <c r="U6" s="40" t="s">
        <v>63</v>
      </c>
      <c r="V6" s="40" t="s">
        <v>53</v>
      </c>
      <c r="W6" s="40" t="s">
        <v>63</v>
      </c>
      <c r="X6" s="40" t="s">
        <v>89</v>
      </c>
      <c r="Y6" s="40" t="s">
        <v>140</v>
      </c>
      <c r="Z6" s="40" t="s">
        <v>53</v>
      </c>
      <c r="AA6" s="40" t="s">
        <v>142</v>
      </c>
      <c r="AB6" s="40" t="s">
        <v>144</v>
      </c>
      <c r="AC6" s="40" t="s">
        <v>94</v>
      </c>
      <c r="AD6" s="40" t="s">
        <v>144</v>
      </c>
      <c r="AE6" s="40" t="s">
        <v>53</v>
      </c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1"/>
    </row>
    <row r="7" ht="45.75" customHeight="1">
      <c r="A7" s="39" t="s">
        <v>180</v>
      </c>
      <c r="B7" s="40" t="s">
        <v>165</v>
      </c>
      <c r="C7" s="40" t="s">
        <v>163</v>
      </c>
      <c r="D7" s="40" t="s">
        <v>158</v>
      </c>
      <c r="E7" s="40" t="s">
        <v>110</v>
      </c>
      <c r="F7" s="40" t="s">
        <v>85</v>
      </c>
      <c r="G7" s="40" t="s">
        <v>158</v>
      </c>
      <c r="H7" s="40" t="s">
        <v>87</v>
      </c>
      <c r="I7" s="40" t="s">
        <v>158</v>
      </c>
      <c r="J7" s="40" t="s">
        <v>111</v>
      </c>
      <c r="K7" s="40" t="s">
        <v>87</v>
      </c>
      <c r="L7" s="40" t="s">
        <v>151</v>
      </c>
      <c r="M7" s="40" t="s">
        <v>158</v>
      </c>
      <c r="N7" s="40" t="s">
        <v>104</v>
      </c>
      <c r="O7" s="40" t="s">
        <v>67</v>
      </c>
      <c r="P7" s="40" t="s">
        <v>158</v>
      </c>
      <c r="Q7" s="40" t="s">
        <v>181</v>
      </c>
      <c r="R7" s="40" t="s">
        <v>160</v>
      </c>
      <c r="S7" s="40" t="s">
        <v>158</v>
      </c>
      <c r="T7" s="40" t="s">
        <v>160</v>
      </c>
      <c r="U7" s="40" t="s">
        <v>111</v>
      </c>
      <c r="V7" s="40" t="s">
        <v>67</v>
      </c>
      <c r="W7" s="40" t="s">
        <v>67</v>
      </c>
      <c r="X7" s="40" t="s">
        <v>165</v>
      </c>
      <c r="Y7" s="40" t="s">
        <v>151</v>
      </c>
      <c r="Z7" s="40" t="s">
        <v>151</v>
      </c>
      <c r="AA7" s="40" t="s">
        <v>85</v>
      </c>
      <c r="AB7" s="40" t="s">
        <v>160</v>
      </c>
      <c r="AC7" s="40" t="s">
        <v>125</v>
      </c>
      <c r="AD7" s="40" t="s">
        <v>87</v>
      </c>
      <c r="AE7" s="40" t="s">
        <v>67</v>
      </c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1"/>
    </row>
    <row r="8" ht="14.25" customHeight="1">
      <c r="A8" s="42" t="s">
        <v>182</v>
      </c>
      <c r="B8" s="43" t="s">
        <v>183</v>
      </c>
      <c r="C8" s="43" t="s">
        <v>183</v>
      </c>
      <c r="D8" s="43" t="s">
        <v>183</v>
      </c>
      <c r="E8" s="43" t="s">
        <v>183</v>
      </c>
      <c r="F8" s="43" t="s">
        <v>183</v>
      </c>
      <c r="G8" s="43" t="s">
        <v>183</v>
      </c>
      <c r="H8" s="43" t="s">
        <v>183</v>
      </c>
      <c r="I8" s="43" t="s">
        <v>183</v>
      </c>
      <c r="J8" s="43" t="s">
        <v>183</v>
      </c>
      <c r="K8" s="43" t="s">
        <v>183</v>
      </c>
      <c r="L8" s="43" t="s">
        <v>183</v>
      </c>
      <c r="M8" s="43" t="s">
        <v>184</v>
      </c>
      <c r="N8" s="43" t="s">
        <v>183</v>
      </c>
      <c r="O8" s="43" t="s">
        <v>183</v>
      </c>
      <c r="P8" s="43" t="s">
        <v>183</v>
      </c>
      <c r="Q8" s="43" t="s">
        <v>183</v>
      </c>
      <c r="R8" s="43" t="s">
        <v>183</v>
      </c>
      <c r="S8" s="43" t="s">
        <v>183</v>
      </c>
      <c r="T8" s="43" t="s">
        <v>183</v>
      </c>
      <c r="U8" s="43" t="s">
        <v>183</v>
      </c>
      <c r="V8" s="43" t="s">
        <v>183</v>
      </c>
      <c r="W8" s="43" t="s">
        <v>183</v>
      </c>
      <c r="X8" s="43" t="s">
        <v>184</v>
      </c>
      <c r="Y8" s="43" t="s">
        <v>184</v>
      </c>
      <c r="Z8" s="43" t="s">
        <v>184</v>
      </c>
      <c r="AA8" s="43" t="s">
        <v>183</v>
      </c>
      <c r="AB8" s="43" t="s">
        <v>184</v>
      </c>
      <c r="AC8" s="43" t="s">
        <v>183</v>
      </c>
      <c r="AD8" s="43" t="s">
        <v>183</v>
      </c>
      <c r="AE8" s="43" t="s">
        <v>183</v>
      </c>
      <c r="AF8" s="43"/>
      <c r="AG8" s="43"/>
      <c r="AH8" s="43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5"/>
      <c r="AY8" s="45"/>
      <c r="AZ8" s="45"/>
      <c r="BA8" s="45"/>
      <c r="BB8" s="45"/>
      <c r="BC8" s="45"/>
      <c r="BD8" s="45"/>
      <c r="BE8" s="45"/>
      <c r="BF8" s="45"/>
      <c r="BG8" s="45"/>
    </row>
    <row r="9" ht="14.25" customHeight="1">
      <c r="A9" s="46" t="s">
        <v>185</v>
      </c>
      <c r="B9" s="47" t="s">
        <v>186</v>
      </c>
      <c r="C9" s="47" t="s">
        <v>187</v>
      </c>
      <c r="D9" s="47" t="s">
        <v>188</v>
      </c>
      <c r="E9" s="47" t="s">
        <v>189</v>
      </c>
      <c r="F9" s="47" t="s">
        <v>190</v>
      </c>
      <c r="G9" s="47" t="s">
        <v>191</v>
      </c>
      <c r="H9" s="47" t="s">
        <v>192</v>
      </c>
      <c r="I9" s="47" t="s">
        <v>193</v>
      </c>
      <c r="J9" s="47" t="s">
        <v>194</v>
      </c>
      <c r="K9" s="47" t="s">
        <v>195</v>
      </c>
      <c r="L9" s="47" t="s">
        <v>196</v>
      </c>
      <c r="M9" s="47" t="s">
        <v>197</v>
      </c>
      <c r="N9" s="47" t="s">
        <v>198</v>
      </c>
      <c r="O9" s="47" t="s">
        <v>199</v>
      </c>
      <c r="P9" s="47" t="s">
        <v>200</v>
      </c>
      <c r="Q9" s="47" t="s">
        <v>201</v>
      </c>
      <c r="R9" s="47" t="s">
        <v>202</v>
      </c>
      <c r="S9" s="47" t="s">
        <v>203</v>
      </c>
      <c r="T9" s="47" t="s">
        <v>204</v>
      </c>
      <c r="U9" s="47" t="s">
        <v>205</v>
      </c>
      <c r="V9" s="47" t="s">
        <v>206</v>
      </c>
      <c r="W9" s="47" t="s">
        <v>207</v>
      </c>
      <c r="X9" s="47" t="s">
        <v>208</v>
      </c>
      <c r="Y9" s="47" t="s">
        <v>209</v>
      </c>
      <c r="Z9" s="47" t="s">
        <v>210</v>
      </c>
      <c r="AA9" s="47" t="s">
        <v>211</v>
      </c>
      <c r="AB9" s="47" t="s">
        <v>212</v>
      </c>
      <c r="AC9" s="47" t="s">
        <v>213</v>
      </c>
      <c r="AD9" s="47" t="s">
        <v>214</v>
      </c>
      <c r="AE9" s="47" t="s">
        <v>215</v>
      </c>
      <c r="AF9" s="47" t="s">
        <v>216</v>
      </c>
      <c r="AG9" s="47" t="s">
        <v>216</v>
      </c>
      <c r="AH9" s="47" t="s">
        <v>216</v>
      </c>
      <c r="AI9" s="47" t="s">
        <v>216</v>
      </c>
      <c r="AJ9" s="47" t="s">
        <v>216</v>
      </c>
      <c r="AK9" s="47" t="s">
        <v>216</v>
      </c>
      <c r="AL9" s="47" t="s">
        <v>216</v>
      </c>
      <c r="AM9" s="47" t="s">
        <v>216</v>
      </c>
      <c r="AN9" s="47" t="s">
        <v>216</v>
      </c>
      <c r="AO9" s="47" t="s">
        <v>216</v>
      </c>
      <c r="AP9" s="47" t="s">
        <v>216</v>
      </c>
      <c r="AQ9" s="47" t="s">
        <v>216</v>
      </c>
      <c r="AR9" s="47" t="s">
        <v>216</v>
      </c>
      <c r="AS9" s="47" t="s">
        <v>216</v>
      </c>
      <c r="AT9" s="47" t="s">
        <v>216</v>
      </c>
      <c r="AU9" s="47" t="s">
        <v>216</v>
      </c>
      <c r="AV9" s="47" t="s">
        <v>216</v>
      </c>
      <c r="AW9" s="47" t="s">
        <v>216</v>
      </c>
      <c r="AX9" s="48"/>
      <c r="AY9" s="48"/>
      <c r="AZ9" s="48"/>
      <c r="BA9" s="48"/>
      <c r="BB9" s="48"/>
      <c r="BC9" s="48"/>
      <c r="BD9" s="48"/>
      <c r="BE9" s="48"/>
      <c r="BF9" s="48"/>
      <c r="BG9" s="48"/>
    </row>
    <row r="10" ht="14.25" customHeight="1">
      <c r="V10" s="49"/>
    </row>
    <row r="11" ht="30.0" customHeight="1">
      <c r="A11" s="50" t="s">
        <v>217</v>
      </c>
      <c r="B11" s="51"/>
      <c r="C11" s="52"/>
      <c r="D11" s="52"/>
    </row>
    <row r="12" ht="14.25" customHeight="1"/>
    <row r="13" ht="14.25" customHeight="1"/>
    <row r="14" ht="14.25" customHeight="1">
      <c r="G14" s="53" t="s">
        <v>218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AU1"/>
  </mergeCells>
  <conditionalFormatting sqref="B4:AW7">
    <cfRule type="notContainsText" dxfId="0" priority="1" operator="notContains" text="Pick #">
      <formula>ISERROR(SEARCH(("Pick #"),(B4)))</formula>
    </cfRule>
  </conditionalFormatting>
  <conditionalFormatting sqref="B4:AW7">
    <cfRule type="notContainsText" dxfId="0" priority="2" operator="notContains" text="Pick #">
      <formula>ISERROR(SEARCH(("Pick #"),(B4)))</formula>
    </cfRule>
  </conditionalFormatting>
  <conditionalFormatting sqref="B4:Q7">
    <cfRule type="notContainsText" dxfId="0" priority="3" operator="notContains" text="Pick #">
      <formula>ISERROR(SEARCH(("Pick #"),(B4)))</formula>
    </cfRule>
  </conditionalFormatting>
  <dataValidations>
    <dataValidation type="list" allowBlank="1" showInputMessage="1" showErrorMessage="1" prompt="Tier 3 Player" sqref="B6:AW6">
      <formula1>'Player Tiers'!$C$2:$C$56</formula1>
    </dataValidation>
    <dataValidation type="list" allowBlank="1" showInputMessage="1" showErrorMessage="1" prompt="Tier 2 Player" sqref="B5:AW5">
      <formula1>'Player Tiers'!$B$2:$B$34</formula1>
    </dataValidation>
    <dataValidation type="list" allowBlank="1" showInputMessage="1" showErrorMessage="1" prompt="Tier 1 Player" sqref="B4:AW4">
      <formula1>'Player Tiers'!$A$2:$A$31</formula1>
    </dataValidation>
    <dataValidation type="list" allowBlank="1" showInputMessage="1" showErrorMessage="1" prompt="Tier 4 Player" sqref="B7:AW7">
      <formula1>'Player Tiers'!$D$2:$D$67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35.14"/>
    <col customWidth="1" min="3" max="3" width="45.43"/>
    <col customWidth="1" min="4" max="4" width="25.57"/>
    <col customWidth="1" min="5" max="5" width="8.71"/>
    <col customWidth="1" hidden="1" min="6" max="6" width="45.14"/>
    <col customWidth="1" hidden="1" min="7" max="7" width="25.29"/>
    <col customWidth="1" hidden="1" min="8" max="8" width="40.0"/>
    <col customWidth="1" hidden="1" min="9" max="9" width="36.71"/>
    <col customWidth="1" hidden="1" min="10" max="10" width="26.29"/>
    <col customWidth="1" min="11" max="18" width="8.71"/>
  </cols>
  <sheetData>
    <row r="1" ht="14.25" customHeight="1">
      <c r="A1" s="10" t="s">
        <v>219</v>
      </c>
      <c r="B1" s="10" t="s">
        <v>220</v>
      </c>
      <c r="C1" s="10" t="s">
        <v>221</v>
      </c>
      <c r="D1" s="10" t="s">
        <v>222</v>
      </c>
      <c r="F1" s="54"/>
      <c r="G1" s="55" t="s">
        <v>55</v>
      </c>
      <c r="H1" s="56" t="s">
        <v>223</v>
      </c>
      <c r="I1" s="57" t="s">
        <v>224</v>
      </c>
      <c r="J1" s="58" t="str">
        <f t="shared" ref="J1:J96" si="1">trim(substitute(SUBSTITUTE(SUBSTITUTE(SUBSTITUTE(SUBSTITUTE(SUBSTITUTE(SUBSTITUTE(SUBSTITUTE(SUBSTITUTE(SUBSTITUTE(SUBSTITUTE(I1, "0", ""), "1", ""), "2", ""), "3", ""), "4", ""), "5", ""), "6", ""), "7", ""), "8", ""), "9", ""), "+",""))
</f>
        <v>Scottie Scheffler</v>
      </c>
    </row>
    <row r="2" ht="14.25" customHeight="1">
      <c r="A2" s="10" t="s">
        <v>58</v>
      </c>
      <c r="B2" s="10" t="s">
        <v>108</v>
      </c>
      <c r="C2" s="10" t="s">
        <v>84</v>
      </c>
      <c r="D2" s="10" t="s">
        <v>141</v>
      </c>
      <c r="F2" s="59"/>
      <c r="G2" s="55" t="s">
        <v>52</v>
      </c>
      <c r="H2" s="56" t="s">
        <v>225</v>
      </c>
      <c r="I2" s="57" t="s">
        <v>226</v>
      </c>
      <c r="J2" s="58" t="str">
        <f t="shared" si="1"/>
        <v>Rory McIlroy</v>
      </c>
    </row>
    <row r="3" ht="14.25" customHeight="1">
      <c r="A3" s="10" t="s">
        <v>75</v>
      </c>
      <c r="B3" s="10" t="s">
        <v>148</v>
      </c>
      <c r="C3" s="10" t="s">
        <v>145</v>
      </c>
      <c r="D3" s="10" t="s">
        <v>227</v>
      </c>
      <c r="F3" s="54"/>
      <c r="G3" s="55" t="s">
        <v>70</v>
      </c>
      <c r="H3" s="56" t="s">
        <v>228</v>
      </c>
      <c r="I3" s="57" t="s">
        <v>229</v>
      </c>
      <c r="J3" s="58" t="str">
        <f t="shared" si="1"/>
        <v>Jon Rahm</v>
      </c>
    </row>
    <row r="4" ht="14.25" customHeight="1">
      <c r="A4" s="10" t="s">
        <v>77</v>
      </c>
      <c r="B4" s="10" t="s">
        <v>149</v>
      </c>
      <c r="C4" s="10" t="s">
        <v>146</v>
      </c>
      <c r="D4" s="10" t="s">
        <v>150</v>
      </c>
      <c r="F4" s="59"/>
      <c r="G4" s="55" t="s">
        <v>149</v>
      </c>
      <c r="H4" s="56" t="s">
        <v>230</v>
      </c>
      <c r="I4" s="57" t="s">
        <v>231</v>
      </c>
      <c r="J4" s="58" t="str">
        <f t="shared" si="1"/>
        <v>Ludvig Åberg</v>
      </c>
    </row>
    <row r="5" ht="14.25" customHeight="1">
      <c r="A5" s="10" t="s">
        <v>90</v>
      </c>
      <c r="B5" s="10" t="s">
        <v>71</v>
      </c>
      <c r="C5" s="10" t="s">
        <v>101</v>
      </c>
      <c r="D5" s="10" t="s">
        <v>134</v>
      </c>
      <c r="F5" s="54"/>
      <c r="G5" s="55" t="s">
        <v>71</v>
      </c>
      <c r="H5" s="56" t="s">
        <v>232</v>
      </c>
      <c r="I5" s="57" t="s">
        <v>233</v>
      </c>
      <c r="J5" s="58" t="str">
        <f t="shared" si="1"/>
        <v>Collin Morikawa</v>
      </c>
    </row>
    <row r="6" ht="14.25" customHeight="1">
      <c r="A6" s="10" t="s">
        <v>70</v>
      </c>
      <c r="B6" s="10" t="s">
        <v>118</v>
      </c>
      <c r="C6" s="10" t="s">
        <v>81</v>
      </c>
      <c r="D6" s="10" t="s">
        <v>92</v>
      </c>
      <c r="F6" s="59"/>
      <c r="G6" s="55" t="s">
        <v>98</v>
      </c>
      <c r="H6" s="56" t="s">
        <v>234</v>
      </c>
      <c r="I6" s="57" t="s">
        <v>235</v>
      </c>
      <c r="J6" s="58" t="str">
        <f t="shared" si="1"/>
        <v>Xander Schauffele</v>
      </c>
    </row>
    <row r="7" ht="14.25" customHeight="1">
      <c r="A7" s="10" t="s">
        <v>98</v>
      </c>
      <c r="B7" s="10" t="s">
        <v>100</v>
      </c>
      <c r="C7" s="10" t="s">
        <v>64</v>
      </c>
      <c r="D7" s="10" t="s">
        <v>69</v>
      </c>
      <c r="F7" s="54"/>
      <c r="G7" s="55" t="s">
        <v>162</v>
      </c>
      <c r="H7" s="56" t="s">
        <v>236</v>
      </c>
      <c r="I7" s="57" t="s">
        <v>237</v>
      </c>
      <c r="J7" s="58" t="str">
        <f t="shared" si="1"/>
        <v>Bryson DeChambeau</v>
      </c>
    </row>
    <row r="8" ht="14.25" customHeight="1">
      <c r="A8" s="10" t="s">
        <v>59</v>
      </c>
      <c r="B8" s="10" t="s">
        <v>154</v>
      </c>
      <c r="C8" s="10" t="s">
        <v>78</v>
      </c>
      <c r="D8" s="10" t="s">
        <v>165</v>
      </c>
      <c r="F8" s="59"/>
      <c r="G8" s="55" t="s">
        <v>75</v>
      </c>
      <c r="H8" s="56" t="s">
        <v>233</v>
      </c>
      <c r="I8" s="57" t="s">
        <v>238</v>
      </c>
      <c r="J8" s="58" t="str">
        <f t="shared" si="1"/>
        <v>Justin Thomas</v>
      </c>
    </row>
    <row r="9" ht="14.25" customHeight="1">
      <c r="A9" s="10" t="s">
        <v>52</v>
      </c>
      <c r="B9" s="10" t="s">
        <v>129</v>
      </c>
      <c r="C9" s="10" t="s">
        <v>117</v>
      </c>
      <c r="D9" s="10" t="s">
        <v>158</v>
      </c>
      <c r="F9" s="54"/>
      <c r="G9" s="55" t="s">
        <v>67</v>
      </c>
      <c r="H9" s="56" t="s">
        <v>239</v>
      </c>
      <c r="I9" s="57" t="s">
        <v>240</v>
      </c>
      <c r="J9" s="58" t="str">
        <f t="shared" si="1"/>
        <v>Joaquin Niemann</v>
      </c>
    </row>
    <row r="10" ht="14.25" customHeight="1">
      <c r="A10" s="10" t="s">
        <v>55</v>
      </c>
      <c r="B10" s="10" t="s">
        <v>112</v>
      </c>
      <c r="C10" s="10" t="s">
        <v>133</v>
      </c>
      <c r="D10" s="10" t="s">
        <v>102</v>
      </c>
      <c r="F10" s="59"/>
      <c r="G10" s="55" t="s">
        <v>62</v>
      </c>
      <c r="H10" s="56" t="s">
        <v>241</v>
      </c>
      <c r="I10" s="57" t="s">
        <v>242</v>
      </c>
      <c r="J10" s="58" t="str">
        <f t="shared" si="1"/>
        <v>Hideki Matsuyama</v>
      </c>
    </row>
    <row r="11" ht="14.25" customHeight="1">
      <c r="A11" s="10" t="s">
        <v>62</v>
      </c>
      <c r="B11" s="10" t="s">
        <v>80</v>
      </c>
      <c r="C11" s="10" t="s">
        <v>243</v>
      </c>
      <c r="D11" s="10" t="s">
        <v>132</v>
      </c>
      <c r="F11" s="54"/>
      <c r="G11" s="55" t="s">
        <v>100</v>
      </c>
      <c r="H11" s="56" t="s">
        <v>244</v>
      </c>
      <c r="I11" s="57" t="s">
        <v>245</v>
      </c>
      <c r="J11" s="60" t="str">
        <f t="shared" si="1"/>
        <v>Brooks Koepka</v>
      </c>
    </row>
    <row r="12" ht="14.25" customHeight="1">
      <c r="B12" s="10" t="s">
        <v>73</v>
      </c>
      <c r="C12" s="10" t="s">
        <v>63</v>
      </c>
      <c r="D12" s="10" t="s">
        <v>157</v>
      </c>
      <c r="F12" s="59"/>
      <c r="G12" s="61" t="s">
        <v>116</v>
      </c>
      <c r="H12" s="56" t="s">
        <v>246</v>
      </c>
      <c r="I12" s="57" t="s">
        <v>247</v>
      </c>
      <c r="J12" s="60" t="str">
        <f t="shared" si="1"/>
        <v>Jordan Spieth</v>
      </c>
    </row>
    <row r="13" ht="14.25" customHeight="1">
      <c r="B13" s="10" t="s">
        <v>82</v>
      </c>
      <c r="C13" s="10" t="s">
        <v>53</v>
      </c>
      <c r="D13" s="10" t="s">
        <v>110</v>
      </c>
      <c r="F13" s="54"/>
      <c r="G13" s="61" t="s">
        <v>63</v>
      </c>
      <c r="H13" s="56" t="s">
        <v>248</v>
      </c>
      <c r="I13" s="57" t="s">
        <v>249</v>
      </c>
      <c r="J13" s="60" t="str">
        <f t="shared" si="1"/>
        <v>Tommy Fleetwood</v>
      </c>
    </row>
    <row r="14" ht="14.25" customHeight="1">
      <c r="B14" s="10" t="s">
        <v>162</v>
      </c>
      <c r="C14" s="10" t="s">
        <v>135</v>
      </c>
      <c r="D14" s="10" t="s">
        <v>79</v>
      </c>
      <c r="F14" s="59"/>
      <c r="G14" s="61" t="s">
        <v>140</v>
      </c>
      <c r="H14" s="56" t="s">
        <v>250</v>
      </c>
      <c r="I14" s="57" t="s">
        <v>251</v>
      </c>
      <c r="J14" s="60" t="str">
        <f t="shared" si="1"/>
        <v>Shane Lowry</v>
      </c>
    </row>
    <row r="15" ht="14.25" customHeight="1">
      <c r="C15" s="10" t="s">
        <v>106</v>
      </c>
      <c r="D15" s="10" t="s">
        <v>87</v>
      </c>
      <c r="F15" s="54"/>
      <c r="G15" s="61" t="s">
        <v>57</v>
      </c>
      <c r="H15" s="56" t="s">
        <v>252</v>
      </c>
      <c r="I15" s="57" t="s">
        <v>253</v>
      </c>
      <c r="J15" s="60" t="str">
        <f t="shared" si="1"/>
        <v>Viktor Hovland</v>
      </c>
    </row>
    <row r="16" ht="14.25" customHeight="1">
      <c r="A16" s="62"/>
      <c r="C16" s="10" t="s">
        <v>94</v>
      </c>
      <c r="D16" s="10" t="s">
        <v>254</v>
      </c>
      <c r="F16" s="59"/>
      <c r="G16" s="61" t="s">
        <v>133</v>
      </c>
      <c r="H16" s="56" t="s">
        <v>255</v>
      </c>
      <c r="I16" s="57" t="s">
        <v>256</v>
      </c>
      <c r="J16" s="60" t="str">
        <f t="shared" si="1"/>
        <v>Patrick Cantlay</v>
      </c>
    </row>
    <row r="17" ht="14.25" customHeight="1">
      <c r="A17" s="62"/>
      <c r="C17" s="10" t="s">
        <v>54</v>
      </c>
      <c r="D17" s="10" t="s">
        <v>143</v>
      </c>
      <c r="F17" s="54"/>
      <c r="G17" s="61" t="s">
        <v>82</v>
      </c>
      <c r="H17" s="56" t="s">
        <v>257</v>
      </c>
      <c r="I17" s="57" t="s">
        <v>258</v>
      </c>
      <c r="J17" s="60" t="str">
        <f t="shared" si="1"/>
        <v>Tyrrell Hatton</v>
      </c>
    </row>
    <row r="18" ht="14.25" customHeight="1">
      <c r="A18" s="62"/>
      <c r="C18" s="10" t="s">
        <v>147</v>
      </c>
      <c r="D18" s="10" t="s">
        <v>66</v>
      </c>
      <c r="F18" s="59"/>
      <c r="G18" s="61" t="s">
        <v>158</v>
      </c>
      <c r="H18" s="56" t="s">
        <v>259</v>
      </c>
      <c r="I18" s="57" t="s">
        <v>260</v>
      </c>
      <c r="J18" s="60" t="str">
        <f t="shared" si="1"/>
        <v>Robert MacIntyre</v>
      </c>
    </row>
    <row r="19" ht="14.25" customHeight="1">
      <c r="A19" s="62"/>
      <c r="C19" s="10" t="s">
        <v>89</v>
      </c>
      <c r="D19" s="10" t="s">
        <v>261</v>
      </c>
      <c r="F19" s="54"/>
      <c r="G19" s="61" t="s">
        <v>148</v>
      </c>
      <c r="H19" s="56" t="s">
        <v>245</v>
      </c>
      <c r="I19" s="57" t="s">
        <v>262</v>
      </c>
      <c r="J19" s="60" t="str">
        <f t="shared" si="1"/>
        <v>Russell Henley</v>
      </c>
    </row>
    <row r="20" ht="14.25" customHeight="1">
      <c r="A20" s="62"/>
      <c r="C20" s="10" t="s">
        <v>116</v>
      </c>
      <c r="D20" s="10" t="s">
        <v>111</v>
      </c>
      <c r="F20" s="59"/>
      <c r="G20" s="61" t="s">
        <v>127</v>
      </c>
      <c r="H20" s="56" t="s">
        <v>263</v>
      </c>
      <c r="I20" s="57" t="s">
        <v>264</v>
      </c>
      <c r="J20" s="60" t="str">
        <f t="shared" si="1"/>
        <v>Min Woo Lee</v>
      </c>
    </row>
    <row r="21" ht="14.25" customHeight="1">
      <c r="A21" s="62"/>
      <c r="C21" s="10" t="s">
        <v>144</v>
      </c>
      <c r="D21" s="10" t="s">
        <v>153</v>
      </c>
      <c r="F21" s="54"/>
      <c r="G21" s="61" t="s">
        <v>77</v>
      </c>
      <c r="H21" s="56" t="s">
        <v>265</v>
      </c>
      <c r="I21" s="57" t="s">
        <v>266</v>
      </c>
      <c r="J21" s="60" t="str">
        <f t="shared" si="1"/>
        <v>Will Zalatoris</v>
      </c>
    </row>
    <row r="22" ht="14.25" customHeight="1">
      <c r="A22" s="62"/>
      <c r="C22" s="10" t="s">
        <v>142</v>
      </c>
      <c r="D22" s="10" t="s">
        <v>137</v>
      </c>
      <c r="F22" s="59"/>
      <c r="G22" s="61" t="s">
        <v>267</v>
      </c>
      <c r="H22" s="56" t="s">
        <v>268</v>
      </c>
      <c r="I22" s="57" t="s">
        <v>269</v>
      </c>
      <c r="J22" s="60" t="str">
        <f t="shared" si="1"/>
        <v>Cameron Smith</v>
      </c>
    </row>
    <row r="23" ht="14.25" customHeight="1">
      <c r="A23" s="62"/>
      <c r="C23" s="10" t="s">
        <v>57</v>
      </c>
      <c r="D23" s="10" t="s">
        <v>270</v>
      </c>
      <c r="F23" s="54"/>
      <c r="G23" s="61" t="s">
        <v>271</v>
      </c>
      <c r="H23" s="56" t="s">
        <v>272</v>
      </c>
      <c r="I23" s="57" t="s">
        <v>273</v>
      </c>
      <c r="J23" s="60" t="str">
        <f t="shared" si="1"/>
        <v>Akshay Bhatia</v>
      </c>
    </row>
    <row r="24" ht="14.25" customHeight="1">
      <c r="A24" s="62"/>
      <c r="C24" s="10" t="s">
        <v>161</v>
      </c>
      <c r="D24" s="10" t="s">
        <v>274</v>
      </c>
      <c r="F24" s="59"/>
      <c r="G24" s="61" t="s">
        <v>112</v>
      </c>
      <c r="H24" s="56" t="s">
        <v>275</v>
      </c>
      <c r="I24" s="57" t="s">
        <v>276</v>
      </c>
      <c r="J24" s="63" t="str">
        <f t="shared" si="1"/>
        <v>Corey Conners</v>
      </c>
    </row>
    <row r="25" ht="14.25" customHeight="1">
      <c r="A25" s="62"/>
      <c r="C25" s="10" t="s">
        <v>127</v>
      </c>
      <c r="D25" s="10" t="s">
        <v>277</v>
      </c>
      <c r="F25" s="54"/>
      <c r="G25" s="63" t="s">
        <v>278</v>
      </c>
      <c r="H25" s="56" t="s">
        <v>279</v>
      </c>
      <c r="I25" s="57" t="s">
        <v>280</v>
      </c>
      <c r="J25" s="63" t="str">
        <f t="shared" si="1"/>
        <v>Tony Finau</v>
      </c>
    </row>
    <row r="26" ht="14.25" customHeight="1">
      <c r="A26" s="62"/>
      <c r="C26" s="10" t="s">
        <v>140</v>
      </c>
      <c r="D26" s="10" t="s">
        <v>152</v>
      </c>
      <c r="F26" s="59"/>
      <c r="G26" s="63" t="s">
        <v>73</v>
      </c>
      <c r="H26" s="56" t="s">
        <v>281</v>
      </c>
      <c r="I26" s="57" t="s">
        <v>282</v>
      </c>
      <c r="J26" s="63" t="str">
        <f t="shared" si="1"/>
        <v>Jason Day</v>
      </c>
    </row>
    <row r="27" ht="14.25" customHeight="1">
      <c r="A27" s="62"/>
      <c r="C27" s="10" t="s">
        <v>114</v>
      </c>
      <c r="D27" s="10" t="s">
        <v>167</v>
      </c>
      <c r="F27" s="54"/>
      <c r="G27" s="63" t="s">
        <v>283</v>
      </c>
      <c r="H27" s="56" t="s">
        <v>284</v>
      </c>
      <c r="I27" s="57" t="s">
        <v>285</v>
      </c>
      <c r="J27" s="63" t="str">
        <f t="shared" si="1"/>
        <v>Sepp Straka</v>
      </c>
    </row>
    <row r="28" ht="14.25" customHeight="1">
      <c r="A28" s="62"/>
      <c r="C28" s="10"/>
      <c r="D28" s="10" t="s">
        <v>160</v>
      </c>
      <c r="F28" s="59"/>
      <c r="G28" s="63" t="s">
        <v>80</v>
      </c>
      <c r="H28" s="56" t="s">
        <v>286</v>
      </c>
      <c r="I28" s="57" t="s">
        <v>287</v>
      </c>
      <c r="J28" s="63" t="str">
        <f t="shared" si="1"/>
        <v>Wyndham Clark</v>
      </c>
    </row>
    <row r="29" ht="14.25" customHeight="1">
      <c r="A29" s="62"/>
      <c r="C29" s="10"/>
      <c r="D29" s="10" t="s">
        <v>181</v>
      </c>
      <c r="F29" s="54"/>
      <c r="G29" s="63" t="s">
        <v>58</v>
      </c>
      <c r="H29" s="56" t="s">
        <v>288</v>
      </c>
      <c r="I29" s="57" t="s">
        <v>289</v>
      </c>
      <c r="J29" s="63" t="str">
        <f t="shared" si="1"/>
        <v>Dustin Johnson</v>
      </c>
    </row>
    <row r="30" ht="14.25" customHeight="1">
      <c r="A30" s="62"/>
      <c r="C30" s="10"/>
      <c r="D30" s="10" t="s">
        <v>166</v>
      </c>
      <c r="F30" s="59"/>
      <c r="G30" s="63" t="s">
        <v>53</v>
      </c>
      <c r="H30" s="56" t="s">
        <v>290</v>
      </c>
      <c r="I30" s="57" t="s">
        <v>291</v>
      </c>
      <c r="J30" s="63" t="str">
        <f t="shared" si="1"/>
        <v>Sergio Garcia</v>
      </c>
    </row>
    <row r="31" ht="14.25" customHeight="1">
      <c r="A31" s="62"/>
      <c r="C31" s="10"/>
      <c r="D31" s="10" t="s">
        <v>95</v>
      </c>
      <c r="F31" s="54"/>
      <c r="G31" s="63" t="s">
        <v>64</v>
      </c>
      <c r="H31" s="56" t="s">
        <v>276</v>
      </c>
      <c r="I31" s="57" t="s">
        <v>292</v>
      </c>
      <c r="J31" s="63" t="str">
        <f t="shared" si="1"/>
        <v>Sahith Theegala</v>
      </c>
    </row>
    <row r="32" ht="14.25" customHeight="1">
      <c r="A32" s="62"/>
      <c r="C32" s="10"/>
      <c r="D32" s="10" t="s">
        <v>67</v>
      </c>
      <c r="F32" s="59"/>
      <c r="G32" s="63" t="s">
        <v>293</v>
      </c>
      <c r="H32" s="56" t="s">
        <v>294</v>
      </c>
      <c r="I32" s="57" t="s">
        <v>295</v>
      </c>
      <c r="J32" s="63" t="str">
        <f t="shared" si="1"/>
        <v>Patrick Reed</v>
      </c>
    </row>
    <row r="33" ht="14.25" customHeight="1">
      <c r="A33" s="62"/>
      <c r="C33" s="10"/>
      <c r="D33" s="10" t="s">
        <v>85</v>
      </c>
      <c r="F33" s="54"/>
      <c r="G33" s="63" t="s">
        <v>54</v>
      </c>
      <c r="H33" s="56" t="s">
        <v>296</v>
      </c>
      <c r="I33" s="57" t="s">
        <v>297</v>
      </c>
      <c r="J33" s="63" t="str">
        <f t="shared" si="1"/>
        <v>Keegan Bradley</v>
      </c>
    </row>
    <row r="34" ht="14.25" customHeight="1">
      <c r="A34" s="62"/>
      <c r="C34" s="10"/>
      <c r="D34" s="10" t="s">
        <v>139</v>
      </c>
      <c r="F34" s="59"/>
      <c r="G34" s="63" t="s">
        <v>129</v>
      </c>
      <c r="H34" s="56" t="s">
        <v>298</v>
      </c>
      <c r="I34" s="57" t="s">
        <v>299</v>
      </c>
      <c r="J34" s="63" t="str">
        <f t="shared" si="1"/>
        <v>Tom Kim</v>
      </c>
    </row>
    <row r="35" ht="14.25" customHeight="1">
      <c r="A35" s="62"/>
      <c r="C35" s="10"/>
      <c r="D35" s="10" t="s">
        <v>172</v>
      </c>
      <c r="F35" s="54"/>
      <c r="G35" s="63" t="s">
        <v>89</v>
      </c>
      <c r="H35" s="56" t="s">
        <v>300</v>
      </c>
      <c r="I35" s="57" t="s">
        <v>301</v>
      </c>
      <c r="J35" s="63" t="str">
        <f t="shared" si="1"/>
        <v>Justin Rose</v>
      </c>
    </row>
    <row r="36" ht="14.25" customHeight="1">
      <c r="A36" s="62"/>
      <c r="C36" s="10"/>
      <c r="D36" s="10" t="s">
        <v>104</v>
      </c>
      <c r="F36" s="59"/>
      <c r="G36" s="63" t="s">
        <v>302</v>
      </c>
      <c r="H36" s="56" t="s">
        <v>303</v>
      </c>
      <c r="I36" s="57" t="s">
        <v>304</v>
      </c>
      <c r="J36" s="63" t="str">
        <f t="shared" si="1"/>
        <v>Sungjae Im</v>
      </c>
    </row>
    <row r="37" ht="14.25" customHeight="1">
      <c r="A37" s="62"/>
      <c r="C37" s="10"/>
      <c r="D37" s="10" t="s">
        <v>151</v>
      </c>
      <c r="F37" s="54"/>
      <c r="G37" s="63" t="s">
        <v>305</v>
      </c>
      <c r="H37" s="56" t="s">
        <v>306</v>
      </c>
      <c r="I37" s="57" t="s">
        <v>307</v>
      </c>
      <c r="J37" s="63" t="str">
        <f t="shared" si="1"/>
        <v>Brian Harman</v>
      </c>
    </row>
    <row r="38" ht="14.25" customHeight="1">
      <c r="A38" s="62"/>
      <c r="C38" s="10"/>
      <c r="D38" s="10" t="s">
        <v>122</v>
      </c>
      <c r="F38" s="59"/>
      <c r="G38" s="63" t="s">
        <v>308</v>
      </c>
      <c r="H38" s="56" t="s">
        <v>309</v>
      </c>
      <c r="I38" s="57" t="s">
        <v>310</v>
      </c>
      <c r="J38" s="63" t="str">
        <f t="shared" si="1"/>
        <v>Daniel Berger</v>
      </c>
    </row>
    <row r="39" ht="14.25" customHeight="1">
      <c r="A39" s="62"/>
      <c r="C39" s="10"/>
      <c r="D39" s="10" t="s">
        <v>311</v>
      </c>
      <c r="F39" s="54"/>
      <c r="G39" s="63" t="s">
        <v>312</v>
      </c>
      <c r="H39" s="56" t="s">
        <v>313</v>
      </c>
      <c r="I39" s="57" t="s">
        <v>314</v>
      </c>
      <c r="J39" s="63" t="str">
        <f t="shared" si="1"/>
        <v>Matt Fitzpatrick</v>
      </c>
    </row>
    <row r="40" ht="14.25" customHeight="1">
      <c r="A40" s="62"/>
      <c r="C40" s="10"/>
      <c r="D40" s="10" t="s">
        <v>159</v>
      </c>
      <c r="F40" s="59"/>
      <c r="G40" s="63" t="s">
        <v>145</v>
      </c>
      <c r="H40" s="56" t="s">
        <v>315</v>
      </c>
      <c r="I40" s="57" t="s">
        <v>316</v>
      </c>
      <c r="J40" s="63" t="str">
        <f t="shared" si="1"/>
        <v>Adam Scott</v>
      </c>
    </row>
    <row r="41" ht="14.25" customHeight="1">
      <c r="A41" s="62"/>
      <c r="C41" s="10"/>
      <c r="D41" s="10" t="s">
        <v>138</v>
      </c>
      <c r="F41" s="54"/>
      <c r="G41" s="63" t="s">
        <v>69</v>
      </c>
      <c r="H41" s="56" t="s">
        <v>317</v>
      </c>
      <c r="I41" s="57" t="s">
        <v>318</v>
      </c>
      <c r="J41" s="63" t="str">
        <f t="shared" si="1"/>
        <v>Sam Burns</v>
      </c>
    </row>
    <row r="42" ht="14.25" customHeight="1">
      <c r="A42" s="62"/>
      <c r="C42" s="10"/>
      <c r="D42" s="10" t="s">
        <v>96</v>
      </c>
      <c r="F42" s="59"/>
      <c r="G42" s="63" t="s">
        <v>132</v>
      </c>
      <c r="H42" s="56" t="s">
        <v>319</v>
      </c>
      <c r="I42" s="57" t="s">
        <v>320</v>
      </c>
      <c r="J42" s="63" t="str">
        <f t="shared" si="1"/>
        <v>Davis Thompson</v>
      </c>
    </row>
    <row r="43" ht="14.25" customHeight="1">
      <c r="A43" s="62"/>
      <c r="B43" s="62"/>
      <c r="C43" s="10"/>
      <c r="D43" s="10" t="s">
        <v>125</v>
      </c>
      <c r="F43" s="54"/>
      <c r="G43" s="63" t="s">
        <v>118</v>
      </c>
      <c r="H43" s="56" t="s">
        <v>321</v>
      </c>
      <c r="I43" s="57" t="s">
        <v>322</v>
      </c>
      <c r="J43" s="63" t="str">
        <f t="shared" si="1"/>
        <v>Phil Mickelson</v>
      </c>
    </row>
    <row r="44" ht="14.25" customHeight="1">
      <c r="A44" s="62"/>
      <c r="B44" s="62"/>
      <c r="C44" s="10"/>
      <c r="D44" s="10" t="s">
        <v>163</v>
      </c>
      <c r="F44" s="59"/>
      <c r="G44" s="63" t="s">
        <v>146</v>
      </c>
      <c r="H44" s="56" t="s">
        <v>323</v>
      </c>
      <c r="I44" s="57" t="s">
        <v>324</v>
      </c>
      <c r="J44" s="63" t="str">
        <f t="shared" si="1"/>
        <v>Billy Horschel</v>
      </c>
    </row>
    <row r="45" ht="14.25" customHeight="1">
      <c r="A45" s="62"/>
      <c r="B45" s="62"/>
      <c r="C45" s="10"/>
      <c r="D45" s="10" t="s">
        <v>169</v>
      </c>
      <c r="F45" s="54"/>
      <c r="G45" s="63" t="s">
        <v>72</v>
      </c>
      <c r="H45" s="56" t="s">
        <v>325</v>
      </c>
      <c r="I45" s="57" t="s">
        <v>326</v>
      </c>
      <c r="J45" s="63" t="str">
        <f t="shared" si="1"/>
        <v>Taylor Pendrith</v>
      </c>
    </row>
    <row r="46" ht="14.25" customHeight="1">
      <c r="A46" s="62"/>
      <c r="B46" s="62"/>
      <c r="C46" s="10"/>
      <c r="D46" s="10" t="s">
        <v>72</v>
      </c>
      <c r="F46" s="59"/>
      <c r="G46" s="63" t="s">
        <v>142</v>
      </c>
      <c r="H46" s="56" t="s">
        <v>327</v>
      </c>
      <c r="I46" s="57" t="s">
        <v>328</v>
      </c>
      <c r="J46" s="63" t="str">
        <f t="shared" si="1"/>
        <v>Aaron Rai</v>
      </c>
    </row>
    <row r="47" ht="14.25" customHeight="1">
      <c r="A47" s="62"/>
      <c r="B47" s="62"/>
      <c r="C47" s="10"/>
      <c r="D47" s="10" t="s">
        <v>329</v>
      </c>
      <c r="F47" s="54"/>
      <c r="G47" s="10" t="s">
        <v>330</v>
      </c>
      <c r="H47" s="56" t="s">
        <v>331</v>
      </c>
      <c r="I47" s="57" t="s">
        <v>332</v>
      </c>
      <c r="J47" s="63" t="str">
        <f t="shared" si="1"/>
        <v>Byeong Hun An</v>
      </c>
    </row>
    <row r="48" ht="14.25" customHeight="1">
      <c r="A48" s="62"/>
      <c r="B48" s="62"/>
      <c r="C48" s="10"/>
      <c r="D48" s="10" t="s">
        <v>61</v>
      </c>
      <c r="F48" s="59"/>
      <c r="G48" s="10" t="s">
        <v>333</v>
      </c>
      <c r="H48" s="56" t="s">
        <v>334</v>
      </c>
      <c r="I48" s="57" t="s">
        <v>335</v>
      </c>
      <c r="J48" s="63" t="str">
        <f t="shared" si="1"/>
        <v>J. J. Spaun</v>
      </c>
    </row>
    <row r="49" ht="14.25" customHeight="1">
      <c r="A49" s="62"/>
      <c r="B49" s="62"/>
      <c r="C49" s="64"/>
      <c r="D49" s="64"/>
      <c r="F49" s="54"/>
      <c r="G49" s="10" t="s">
        <v>336</v>
      </c>
      <c r="H49" s="56" t="s">
        <v>337</v>
      </c>
      <c r="I49" s="57" t="s">
        <v>338</v>
      </c>
      <c r="J49" s="63" t="str">
        <f t="shared" si="1"/>
        <v>Maverick McNealy</v>
      </c>
    </row>
    <row r="50" ht="14.25" customHeight="1">
      <c r="A50" s="62"/>
      <c r="B50" s="62"/>
      <c r="C50" s="62"/>
      <c r="D50" s="64"/>
      <c r="F50" s="59"/>
      <c r="G50" s="10" t="s">
        <v>339</v>
      </c>
      <c r="H50" s="56" t="s">
        <v>340</v>
      </c>
      <c r="I50" s="57" t="s">
        <v>341</v>
      </c>
      <c r="J50" s="60" t="str">
        <f t="shared" si="1"/>
        <v>Lucas Glover</v>
      </c>
    </row>
    <row r="51" ht="14.25" customHeight="1">
      <c r="A51" s="62"/>
      <c r="B51" s="62"/>
      <c r="C51" s="62"/>
      <c r="D51" s="64"/>
      <c r="F51" s="54"/>
      <c r="G51" s="10" t="s">
        <v>144</v>
      </c>
      <c r="H51" s="56" t="s">
        <v>342</v>
      </c>
      <c r="I51" s="57" t="s">
        <v>343</v>
      </c>
      <c r="J51" s="60" t="str">
        <f t="shared" si="1"/>
        <v>Thomas Detry</v>
      </c>
    </row>
    <row r="52" ht="14.25" customHeight="1">
      <c r="A52" s="62"/>
      <c r="B52" s="62"/>
      <c r="C52" s="62"/>
      <c r="D52" s="64"/>
      <c r="F52" s="59"/>
      <c r="G52" s="10" t="s">
        <v>135</v>
      </c>
      <c r="H52" s="56" t="s">
        <v>344</v>
      </c>
      <c r="I52" s="57" t="s">
        <v>345</v>
      </c>
      <c r="J52" s="60" t="str">
        <f t="shared" si="1"/>
        <v>Michael Kim</v>
      </c>
    </row>
    <row r="53" ht="14.25" customHeight="1">
      <c r="A53" s="62"/>
      <c r="B53" s="62"/>
      <c r="C53" s="62"/>
      <c r="D53" s="64"/>
      <c r="F53" s="54"/>
      <c r="G53" s="10" t="s">
        <v>346</v>
      </c>
      <c r="H53" s="56" t="s">
        <v>347</v>
      </c>
      <c r="I53" s="57" t="s">
        <v>348</v>
      </c>
      <c r="J53" s="60" t="str">
        <f t="shared" si="1"/>
        <v>Cameron Young</v>
      </c>
    </row>
    <row r="54" ht="14.25" customHeight="1">
      <c r="A54" s="62"/>
      <c r="B54" s="62"/>
      <c r="C54" s="62"/>
      <c r="D54" s="64"/>
      <c r="F54" s="59"/>
      <c r="G54" s="10" t="s">
        <v>349</v>
      </c>
      <c r="H54" s="56" t="s">
        <v>350</v>
      </c>
      <c r="I54" s="57" t="s">
        <v>351</v>
      </c>
      <c r="J54" s="60" t="str">
        <f t="shared" si="1"/>
        <v>Nicolai Højgaard</v>
      </c>
    </row>
    <row r="55" ht="14.25" customHeight="1">
      <c r="A55" s="62"/>
      <c r="B55" s="62"/>
      <c r="C55" s="62"/>
      <c r="D55" s="64"/>
      <c r="F55" s="54"/>
      <c r="G55" s="10" t="s">
        <v>101</v>
      </c>
      <c r="H55" s="56" t="s">
        <v>352</v>
      </c>
      <c r="I55" s="57" t="s">
        <v>353</v>
      </c>
      <c r="J55" s="60" t="str">
        <f t="shared" si="1"/>
        <v>Denny McCarthy</v>
      </c>
    </row>
    <row r="56" ht="14.25" customHeight="1">
      <c r="A56" s="62"/>
      <c r="B56" s="62"/>
      <c r="C56" s="62"/>
      <c r="D56" s="64"/>
      <c r="F56" s="59"/>
      <c r="G56" s="10" t="s">
        <v>354</v>
      </c>
      <c r="H56" s="56" t="s">
        <v>355</v>
      </c>
      <c r="I56" s="57" t="s">
        <v>356</v>
      </c>
      <c r="J56" s="60" t="str">
        <f t="shared" si="1"/>
        <v>Rasmus Højgaard</v>
      </c>
    </row>
    <row r="57" ht="14.25" customHeight="1">
      <c r="A57" s="62"/>
      <c r="B57" s="62"/>
      <c r="C57" s="62"/>
      <c r="D57" s="64"/>
      <c r="F57" s="54"/>
      <c r="G57" s="10" t="s">
        <v>357</v>
      </c>
      <c r="H57" s="56" t="s">
        <v>358</v>
      </c>
      <c r="I57" s="57" t="s">
        <v>359</v>
      </c>
      <c r="J57" s="60" t="str">
        <f t="shared" si="1"/>
        <v>Laurie Canter</v>
      </c>
    </row>
    <row r="58" ht="14.25" customHeight="1">
      <c r="A58" s="62"/>
      <c r="B58" s="62"/>
      <c r="C58" s="62"/>
      <c r="D58" s="64"/>
      <c r="F58" s="59"/>
      <c r="G58" s="10" t="s">
        <v>360</v>
      </c>
      <c r="H58" s="56" t="s">
        <v>361</v>
      </c>
      <c r="I58" s="57" t="s">
        <v>362</v>
      </c>
      <c r="J58" s="60" t="str">
        <f t="shared" si="1"/>
        <v>Max Homa</v>
      </c>
    </row>
    <row r="59" ht="14.25" customHeight="1">
      <c r="A59" s="62"/>
      <c r="B59" s="62"/>
      <c r="C59" s="62"/>
      <c r="D59" s="64"/>
      <c r="F59" s="54"/>
      <c r="G59" s="10" t="s">
        <v>66</v>
      </c>
      <c r="H59" s="56" t="s">
        <v>363</v>
      </c>
      <c r="I59" s="57" t="s">
        <v>364</v>
      </c>
      <c r="J59" s="60" t="str">
        <f t="shared" si="1"/>
        <v>Harris English</v>
      </c>
    </row>
    <row r="60" ht="14.25" customHeight="1">
      <c r="A60" s="62"/>
      <c r="B60" s="62"/>
      <c r="C60" s="62"/>
      <c r="D60" s="64"/>
      <c r="F60" s="59"/>
      <c r="G60" s="65" t="s">
        <v>365</v>
      </c>
      <c r="H60" s="56" t="s">
        <v>366</v>
      </c>
      <c r="I60" s="57" t="s">
        <v>367</v>
      </c>
      <c r="J60" s="60" t="str">
        <f t="shared" si="1"/>
        <v>Stephan Jaeger</v>
      </c>
    </row>
    <row r="61" ht="14.25" customHeight="1">
      <c r="A61" s="62"/>
      <c r="B61" s="62"/>
      <c r="C61" s="62"/>
      <c r="D61" s="64"/>
      <c r="F61" s="54"/>
      <c r="G61" s="65" t="s">
        <v>368</v>
      </c>
      <c r="H61" s="56" t="s">
        <v>369</v>
      </c>
      <c r="I61" s="57" t="s">
        <v>370</v>
      </c>
      <c r="J61" s="60" t="str">
        <f t="shared" si="1"/>
        <v>Nick Taylor</v>
      </c>
    </row>
    <row r="62" ht="14.25" customHeight="1">
      <c r="A62" s="62"/>
      <c r="B62" s="62"/>
      <c r="C62" s="62"/>
      <c r="D62" s="64"/>
      <c r="F62" s="59"/>
      <c r="G62" s="65" t="s">
        <v>102</v>
      </c>
      <c r="H62" s="56" t="s">
        <v>371</v>
      </c>
      <c r="I62" s="57" t="s">
        <v>372</v>
      </c>
      <c r="J62" s="60" t="str">
        <f t="shared" si="1"/>
        <v>Nicolas Echavarria</v>
      </c>
    </row>
    <row r="63" ht="14.25" customHeight="1">
      <c r="A63" s="62"/>
      <c r="B63" s="62"/>
      <c r="C63" s="62"/>
      <c r="D63" s="64"/>
      <c r="F63" s="54"/>
      <c r="G63" s="65" t="s">
        <v>373</v>
      </c>
      <c r="H63" s="56" t="s">
        <v>374</v>
      </c>
      <c r="I63" s="57" t="s">
        <v>375</v>
      </c>
      <c r="J63" s="60" t="str">
        <f t="shared" si="1"/>
        <v>J.T. Poston</v>
      </c>
    </row>
    <row r="64" ht="14.25" customHeight="1">
      <c r="A64" s="62"/>
      <c r="B64" s="62"/>
      <c r="C64" s="62"/>
      <c r="D64" s="64"/>
      <c r="F64" s="59"/>
      <c r="G64" s="65" t="s">
        <v>147</v>
      </c>
      <c r="H64" s="56" t="s">
        <v>376</v>
      </c>
      <c r="I64" s="57" t="s">
        <v>377</v>
      </c>
      <c r="J64" s="60" t="str">
        <f t="shared" si="1"/>
        <v>Christiaan Bezuidenhout</v>
      </c>
    </row>
    <row r="65" ht="14.25" customHeight="1">
      <c r="D65" s="64"/>
      <c r="F65" s="54"/>
      <c r="G65" s="65" t="s">
        <v>378</v>
      </c>
      <c r="H65" s="56" t="s">
        <v>379</v>
      </c>
      <c r="I65" s="57" t="s">
        <v>380</v>
      </c>
      <c r="J65" s="60" t="str">
        <f t="shared" si="1"/>
        <v>Joe Highsmith</v>
      </c>
    </row>
    <row r="66" ht="14.25" customHeight="1">
      <c r="D66" s="64"/>
      <c r="F66" s="59"/>
      <c r="G66" s="65" t="s">
        <v>110</v>
      </c>
      <c r="H66" s="56" t="s">
        <v>381</v>
      </c>
      <c r="I66" s="57" t="s">
        <v>382</v>
      </c>
      <c r="J66" s="60" t="str">
        <f t="shared" si="1"/>
        <v>Cameron Davis</v>
      </c>
    </row>
    <row r="67" ht="14.25" customHeight="1">
      <c r="D67" s="64"/>
      <c r="F67" s="54"/>
      <c r="G67" s="65" t="s">
        <v>383</v>
      </c>
      <c r="H67" s="56" t="s">
        <v>384</v>
      </c>
      <c r="I67" s="57" t="s">
        <v>385</v>
      </c>
      <c r="J67" s="60" t="str">
        <f t="shared" si="1"/>
        <v>Max Greyserman</v>
      </c>
    </row>
    <row r="68" ht="14.25" customHeight="1">
      <c r="F68" s="59"/>
      <c r="G68" s="65" t="s">
        <v>386</v>
      </c>
      <c r="H68" s="56" t="s">
        <v>387</v>
      </c>
      <c r="I68" s="57" t="s">
        <v>388</v>
      </c>
      <c r="J68" s="60" t="str">
        <f t="shared" si="1"/>
        <v>Austin Eckroat</v>
      </c>
    </row>
    <row r="69" ht="14.25" customHeight="1">
      <c r="F69" s="54"/>
      <c r="G69" s="65" t="s">
        <v>389</v>
      </c>
      <c r="H69" s="56" t="s">
        <v>390</v>
      </c>
      <c r="I69" s="57" t="s">
        <v>391</v>
      </c>
      <c r="J69" s="60" t="str">
        <f t="shared" si="1"/>
        <v>Tom Hoge</v>
      </c>
    </row>
    <row r="70" ht="14.25" customHeight="1">
      <c r="F70" s="59"/>
      <c r="G70" s="65" t="s">
        <v>392</v>
      </c>
      <c r="H70" s="56" t="s">
        <v>393</v>
      </c>
      <c r="I70" s="57" t="s">
        <v>394</v>
      </c>
      <c r="J70" s="60" t="str">
        <f t="shared" si="1"/>
        <v>Chris Kirk</v>
      </c>
    </row>
    <row r="71" ht="14.25" customHeight="1">
      <c r="F71" s="54"/>
      <c r="G71" s="65" t="s">
        <v>395</v>
      </c>
      <c r="H71" s="56" t="s">
        <v>396</v>
      </c>
      <c r="I71" s="57" t="s">
        <v>397</v>
      </c>
      <c r="J71" s="60" t="str">
        <f t="shared" si="1"/>
        <v>Nick Dunlap</v>
      </c>
    </row>
    <row r="72" ht="14.25" customHeight="1">
      <c r="F72" s="59"/>
      <c r="G72" s="65" t="s">
        <v>398</v>
      </c>
      <c r="H72" s="56" t="s">
        <v>399</v>
      </c>
      <c r="I72" s="57" t="s">
        <v>400</v>
      </c>
      <c r="J72" s="60" t="str">
        <f t="shared" si="1"/>
        <v>Charl Schwartzel</v>
      </c>
    </row>
    <row r="73" ht="14.25" customHeight="1">
      <c r="F73" s="54"/>
      <c r="G73" s="65" t="s">
        <v>61</v>
      </c>
      <c r="H73" s="56" t="s">
        <v>401</v>
      </c>
      <c r="I73" s="57" t="s">
        <v>402</v>
      </c>
      <c r="J73" s="60" t="str">
        <f t="shared" si="1"/>
        <v>Kevin Yu</v>
      </c>
    </row>
    <row r="74" ht="14.25" customHeight="1">
      <c r="F74" s="59"/>
      <c r="G74" s="65" t="s">
        <v>403</v>
      </c>
      <c r="H74" s="56" t="s">
        <v>404</v>
      </c>
      <c r="I74" s="57" t="s">
        <v>405</v>
      </c>
      <c r="J74" s="60" t="str">
        <f t="shared" si="1"/>
        <v>Davis Riley</v>
      </c>
    </row>
    <row r="75" ht="14.25" customHeight="1">
      <c r="F75" s="54"/>
      <c r="G75" s="65" t="s">
        <v>143</v>
      </c>
      <c r="H75" s="56" t="s">
        <v>406</v>
      </c>
      <c r="I75" s="57" t="s">
        <v>407</v>
      </c>
      <c r="J75" s="60" t="str">
        <f t="shared" si="1"/>
        <v>Matt Mccarty</v>
      </c>
    </row>
    <row r="76" ht="14.25" customHeight="1">
      <c r="F76" s="59"/>
      <c r="G76" s="65" t="s">
        <v>134</v>
      </c>
      <c r="H76" s="56" t="s">
        <v>408</v>
      </c>
      <c r="I76" s="57" t="s">
        <v>409</v>
      </c>
      <c r="J76" s="60" t="str">
        <f t="shared" si="1"/>
        <v>Jhonattan Vegas</v>
      </c>
    </row>
    <row r="77" ht="14.25" customHeight="1">
      <c r="F77" s="54"/>
      <c r="G77" s="65" t="s">
        <v>329</v>
      </c>
      <c r="H77" s="56" t="s">
        <v>410</v>
      </c>
      <c r="I77" s="57" t="s">
        <v>411</v>
      </c>
      <c r="J77" s="60" t="str">
        <f t="shared" si="1"/>
        <v>Matthieu Pavon</v>
      </c>
    </row>
    <row r="78" ht="14.25" customHeight="1">
      <c r="F78" s="59"/>
      <c r="G78" s="65" t="s">
        <v>139</v>
      </c>
      <c r="H78" s="56" t="s">
        <v>412</v>
      </c>
      <c r="I78" s="57" t="s">
        <v>413</v>
      </c>
      <c r="J78" s="60" t="str">
        <f t="shared" si="1"/>
        <v>Bubba Watson</v>
      </c>
    </row>
    <row r="79" ht="14.25" customHeight="1">
      <c r="F79" s="54"/>
      <c r="G79" s="65" t="s">
        <v>414</v>
      </c>
      <c r="H79" s="56" t="s">
        <v>415</v>
      </c>
      <c r="I79" s="57" t="s">
        <v>416</v>
      </c>
      <c r="J79" s="60" t="str">
        <f t="shared" si="1"/>
        <v>Adam Schenk</v>
      </c>
    </row>
    <row r="80" ht="14.25" customHeight="1">
      <c r="F80" s="59"/>
      <c r="G80" s="65" t="s">
        <v>417</v>
      </c>
      <c r="H80" s="56" t="s">
        <v>418</v>
      </c>
      <c r="I80" s="57" t="s">
        <v>419</v>
      </c>
      <c r="J80" s="60" t="str">
        <f t="shared" si="1"/>
        <v>Thriston Lawrence</v>
      </c>
    </row>
    <row r="81" ht="14.25" customHeight="1">
      <c r="F81" s="54"/>
      <c r="G81" s="65" t="s">
        <v>420</v>
      </c>
      <c r="H81" s="56" t="s">
        <v>421</v>
      </c>
      <c r="I81" s="57" t="s">
        <v>422</v>
      </c>
      <c r="J81" s="60" t="str">
        <f t="shared" si="1"/>
        <v>Danny Willett</v>
      </c>
    </row>
    <row r="82" ht="14.25" customHeight="1">
      <c r="F82" s="59"/>
      <c r="G82" s="65"/>
      <c r="I82" s="57" t="s">
        <v>423</v>
      </c>
      <c r="J82" s="60" t="str">
        <f t="shared" si="1"/>
        <v>Zach Johnson</v>
      </c>
    </row>
    <row r="83" ht="14.25" customHeight="1">
      <c r="F83" s="54"/>
      <c r="G83" s="65"/>
      <c r="I83" s="57" t="s">
        <v>424</v>
      </c>
      <c r="J83" s="60" t="str">
        <f t="shared" si="1"/>
        <v>Brian Campbell</v>
      </c>
    </row>
    <row r="84" ht="14.25" customHeight="1">
      <c r="F84" s="59"/>
      <c r="G84" s="65"/>
      <c r="I84" s="57" t="s">
        <v>425</v>
      </c>
      <c r="J84" s="60" t="str">
        <f t="shared" si="1"/>
        <v>Angel Cabrera</v>
      </c>
    </row>
    <row r="85" ht="14.25" customHeight="1">
      <c r="F85" s="54"/>
      <c r="G85" s="65"/>
      <c r="I85" s="57" t="s">
        <v>426</v>
      </c>
      <c r="J85" s="60" t="str">
        <f t="shared" si="1"/>
        <v>Evan Beck</v>
      </c>
    </row>
    <row r="86" ht="14.25" customHeight="1">
      <c r="D86" s="62"/>
      <c r="F86" s="59"/>
      <c r="G86" s="65"/>
      <c r="I86" s="57" t="s">
        <v>427</v>
      </c>
      <c r="J86" s="60" t="str">
        <f t="shared" si="1"/>
        <v>Hiroshi Tai</v>
      </c>
    </row>
    <row r="87" ht="14.25" customHeight="1">
      <c r="D87" s="62"/>
      <c r="F87" s="54"/>
      <c r="G87" s="65"/>
      <c r="I87" s="57" t="s">
        <v>428</v>
      </c>
      <c r="J87" s="60" t="str">
        <f t="shared" si="1"/>
        <v>Justin Hastings</v>
      </c>
    </row>
    <row r="88" ht="14.25" customHeight="1">
      <c r="D88" s="62"/>
      <c r="F88" s="59"/>
      <c r="G88" s="65"/>
      <c r="I88" s="57" t="s">
        <v>429</v>
      </c>
      <c r="J88" s="60" t="str">
        <f t="shared" si="1"/>
        <v>Rafael Campos</v>
      </c>
    </row>
    <row r="89" ht="14.25" customHeight="1">
      <c r="D89" s="62"/>
      <c r="F89" s="54"/>
      <c r="G89" s="65"/>
      <c r="I89" s="57" t="s">
        <v>430</v>
      </c>
      <c r="J89" s="60" t="str">
        <f t="shared" si="1"/>
        <v>Vijay Singh</v>
      </c>
    </row>
    <row r="90" ht="14.25" customHeight="1">
      <c r="D90" s="62"/>
      <c r="F90" s="59"/>
      <c r="G90" s="65"/>
      <c r="I90" s="57" t="s">
        <v>431</v>
      </c>
      <c r="J90" s="60" t="str">
        <f t="shared" si="1"/>
        <v>Noah Kent</v>
      </c>
    </row>
    <row r="91" ht="14.25" customHeight="1">
      <c r="F91" s="54"/>
      <c r="I91" s="57" t="s">
        <v>408</v>
      </c>
      <c r="J91" s="60" t="str">
        <f t="shared" si="1"/>
        <v>Bernhard Langer</v>
      </c>
    </row>
    <row r="92" ht="14.25" customHeight="1">
      <c r="F92" s="59"/>
      <c r="I92" s="57" t="s">
        <v>406</v>
      </c>
      <c r="J92" s="60" t="str">
        <f t="shared" si="1"/>
        <v>Fred Couples</v>
      </c>
    </row>
    <row r="93" ht="14.25" customHeight="1">
      <c r="F93" s="54"/>
      <c r="I93" s="57" t="s">
        <v>432</v>
      </c>
      <c r="J93" s="60" t="str">
        <f t="shared" si="1"/>
        <v>Mike Weir</v>
      </c>
    </row>
    <row r="94" ht="14.25" customHeight="1">
      <c r="F94" s="59"/>
      <c r="I94" s="57" t="s">
        <v>433</v>
      </c>
      <c r="J94" s="60" t="str">
        <f t="shared" si="1"/>
        <v>Jose Maria Olazábal</v>
      </c>
    </row>
    <row r="95" ht="14.25" customHeight="1">
      <c r="F95" s="54"/>
      <c r="I95" s="57" t="s">
        <v>434</v>
      </c>
      <c r="J95" s="60" t="str">
        <f t="shared" si="1"/>
        <v>Patton Kizzire</v>
      </c>
    </row>
    <row r="96" ht="14.25" customHeight="1">
      <c r="F96" s="59"/>
      <c r="I96" s="57" t="s">
        <v>435</v>
      </c>
      <c r="J96" s="60" t="str">
        <f t="shared" si="1"/>
        <v>Jose Luis Ballester</v>
      </c>
    </row>
    <row r="97" ht="14.25" customHeight="1">
      <c r="F97" s="54"/>
    </row>
    <row r="98" ht="14.25" customHeight="1">
      <c r="F98" s="59"/>
    </row>
    <row r="99" ht="14.25" customHeight="1">
      <c r="F99" s="54"/>
    </row>
    <row r="100" ht="14.25" customHeight="1">
      <c r="F100" s="59"/>
    </row>
    <row r="101" ht="14.25" customHeight="1">
      <c r="F101" s="54"/>
    </row>
    <row r="102" ht="14.25" customHeight="1">
      <c r="F102" s="59"/>
    </row>
    <row r="103" ht="14.25" customHeight="1">
      <c r="F103" s="54"/>
    </row>
    <row r="104" ht="14.25" customHeight="1">
      <c r="F104" s="59"/>
    </row>
    <row r="105" ht="14.25" customHeight="1">
      <c r="F105" s="54"/>
    </row>
    <row r="106" ht="14.25" customHeight="1">
      <c r="F106" s="59"/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:D1">
    <cfRule type="notContainsBlanks" dxfId="1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14"/>
    <col customWidth="1" min="2" max="2" width="8.57"/>
    <col customWidth="1" min="3" max="3" width="17.86"/>
    <col customWidth="1" min="4" max="4" width="28.71"/>
    <col customWidth="1" min="5" max="26" width="8.71"/>
  </cols>
  <sheetData>
    <row r="1" ht="14.25" customHeight="1">
      <c r="A1" s="66" t="s">
        <v>436</v>
      </c>
      <c r="B1" s="67">
        <v>20.0</v>
      </c>
      <c r="C1" t="s">
        <v>437</v>
      </c>
      <c r="D1" s="10" t="s">
        <v>438</v>
      </c>
    </row>
    <row r="2" ht="14.25" customHeight="1">
      <c r="A2" s="66"/>
      <c r="B2" s="68"/>
    </row>
    <row r="3" ht="14.25" customHeight="1">
      <c r="A3" s="69" t="s">
        <v>439</v>
      </c>
      <c r="B3" s="70">
        <f>COUNTIF('Pickem Board'!B3:AW3,"&lt;&gt;*&lt;Team Name Here&gt;*") 
</f>
        <v>30</v>
      </c>
    </row>
    <row r="4" ht="14.25" customHeight="1">
      <c r="A4" s="66"/>
      <c r="B4" s="68"/>
    </row>
    <row r="5" ht="14.25" customHeight="1">
      <c r="A5" s="66" t="s">
        <v>440</v>
      </c>
      <c r="B5" s="71">
        <f>B1*B3</f>
        <v>600</v>
      </c>
      <c r="C5" s="72">
        <f>SUM(C7:C9)</f>
        <v>1</v>
      </c>
    </row>
    <row r="6" ht="14.25" customHeight="1">
      <c r="B6" s="68"/>
    </row>
    <row r="7" ht="14.25" customHeight="1">
      <c r="A7" s="73" t="s">
        <v>2</v>
      </c>
      <c r="B7" s="68">
        <f>(C7*B5)/D7</f>
        <v>420</v>
      </c>
      <c r="C7" s="74">
        <v>0.7</v>
      </c>
      <c r="D7" s="10">
        <v>1.0</v>
      </c>
    </row>
    <row r="8" ht="14.25" customHeight="1">
      <c r="A8" s="73" t="s">
        <v>4</v>
      </c>
      <c r="B8" s="68">
        <f>(C8*B5)/D8</f>
        <v>120</v>
      </c>
      <c r="C8" s="74">
        <v>0.2</v>
      </c>
      <c r="D8" s="10">
        <v>1.0</v>
      </c>
    </row>
    <row r="9" ht="14.25" customHeight="1">
      <c r="A9" s="75" t="s">
        <v>6</v>
      </c>
      <c r="B9" s="68">
        <f>(C9*B5)/D9</f>
        <v>60</v>
      </c>
      <c r="C9" s="74">
        <v>0.1</v>
      </c>
      <c r="D9" s="10">
        <v>1.0</v>
      </c>
    </row>
    <row r="10" ht="14.25" customHeight="1">
      <c r="A10" s="10" t="s">
        <v>441</v>
      </c>
    </row>
    <row r="11" ht="14.25" customHeight="1"/>
    <row r="12" ht="14.25" customHeight="1"/>
    <row r="13" ht="14.25" customHeight="1">
      <c r="A13" s="49" t="s">
        <v>442</v>
      </c>
    </row>
    <row r="14" ht="14.25" customHeight="1">
      <c r="A14" s="10" t="s">
        <v>443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49">
        <v>1.0</v>
      </c>
      <c r="B1" s="10">
        <v>25.0</v>
      </c>
    </row>
    <row r="2">
      <c r="A2" s="49">
        <v>2.0</v>
      </c>
      <c r="B2" s="10">
        <v>15.0</v>
      </c>
    </row>
    <row r="3">
      <c r="A3" s="49">
        <v>3.0</v>
      </c>
      <c r="B3" s="10">
        <v>12.0</v>
      </c>
    </row>
    <row r="4">
      <c r="A4" s="49" t="s">
        <v>444</v>
      </c>
      <c r="B4" s="10">
        <v>8.0</v>
      </c>
    </row>
    <row r="5">
      <c r="A5" s="49" t="s">
        <v>445</v>
      </c>
      <c r="B5" s="10">
        <v>5.0</v>
      </c>
    </row>
    <row r="6">
      <c r="A6" s="49" t="s">
        <v>446</v>
      </c>
      <c r="B6" s="10">
        <v>3.0</v>
      </c>
    </row>
    <row r="7">
      <c r="A7" s="49" t="s">
        <v>447</v>
      </c>
      <c r="B7" s="10">
        <v>-2.0</v>
      </c>
    </row>
    <row r="8">
      <c r="A8" s="49" t="s">
        <v>448</v>
      </c>
      <c r="B8" s="10">
        <v>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5" t="s">
        <v>40</v>
      </c>
      <c r="B1" s="25"/>
      <c r="C1" s="25" t="s">
        <v>41</v>
      </c>
      <c r="D1" s="25" t="s">
        <v>42</v>
      </c>
      <c r="E1" s="25" t="s">
        <v>449</v>
      </c>
      <c r="F1" s="25" t="s">
        <v>450</v>
      </c>
      <c r="G1" s="25" t="s">
        <v>43</v>
      </c>
      <c r="H1" s="25" t="s">
        <v>44</v>
      </c>
      <c r="I1" s="25" t="s">
        <v>45</v>
      </c>
      <c r="J1" s="25" t="s">
        <v>46</v>
      </c>
      <c r="K1" s="26" t="s">
        <v>47</v>
      </c>
    </row>
    <row r="2">
      <c r="A2" s="25">
        <v>1.0</v>
      </c>
      <c r="B2" s="25" t="s">
        <v>128</v>
      </c>
      <c r="C2" s="27" t="s">
        <v>55</v>
      </c>
      <c r="D2" s="27">
        <v>-12.0</v>
      </c>
      <c r="E2" s="25">
        <v>-3.0</v>
      </c>
      <c r="F2" s="27">
        <v>17.0</v>
      </c>
      <c r="G2" s="27">
        <v>69.0</v>
      </c>
      <c r="H2" s="27">
        <v>67.0</v>
      </c>
      <c r="I2" s="27">
        <v>71.0</v>
      </c>
      <c r="J2" s="27" t="s">
        <v>131</v>
      </c>
      <c r="K2" s="27">
        <v>207.0</v>
      </c>
    </row>
    <row r="3">
      <c r="A3" s="25">
        <v>2.0</v>
      </c>
      <c r="B3" s="25">
        <v>7.0</v>
      </c>
      <c r="C3" s="27" t="s">
        <v>52</v>
      </c>
      <c r="D3" s="27">
        <v>-7.0</v>
      </c>
      <c r="E3" s="25">
        <v>-8.0</v>
      </c>
      <c r="F3" s="27" t="s">
        <v>451</v>
      </c>
      <c r="G3" s="27">
        <v>73.0</v>
      </c>
      <c r="H3" s="27">
        <v>73.0</v>
      </c>
      <c r="I3" s="27">
        <v>71.0</v>
      </c>
      <c r="J3" s="27">
        <v>64.0</v>
      </c>
      <c r="K3">
        <v>281.0</v>
      </c>
    </row>
    <row r="4">
      <c r="A4" s="25" t="s">
        <v>452</v>
      </c>
      <c r="B4" s="25">
        <v>1.0</v>
      </c>
      <c r="C4" s="27" t="s">
        <v>112</v>
      </c>
      <c r="D4" s="27">
        <v>-5.0</v>
      </c>
      <c r="E4" s="25">
        <v>-3.0</v>
      </c>
      <c r="F4" s="27" t="s">
        <v>451</v>
      </c>
      <c r="G4" s="27">
        <v>73.0</v>
      </c>
      <c r="H4" s="27">
        <v>68.0</v>
      </c>
      <c r="I4" s="27">
        <v>73.0</v>
      </c>
      <c r="J4" s="27">
        <v>69.0</v>
      </c>
      <c r="K4">
        <v>283.0</v>
      </c>
    </row>
    <row r="5">
      <c r="A5" s="27" t="s">
        <v>452</v>
      </c>
      <c r="B5" s="25">
        <v>1.0</v>
      </c>
      <c r="C5" s="27" t="s">
        <v>149</v>
      </c>
      <c r="D5" s="27">
        <v>-5.0</v>
      </c>
      <c r="E5" s="25" t="s">
        <v>93</v>
      </c>
      <c r="F5" s="27">
        <v>17.0</v>
      </c>
      <c r="G5" s="27">
        <v>68.0</v>
      </c>
      <c r="H5" s="27">
        <v>74.0</v>
      </c>
      <c r="I5" s="27">
        <v>68.0</v>
      </c>
      <c r="J5" s="27" t="s">
        <v>131</v>
      </c>
      <c r="K5">
        <v>210.0</v>
      </c>
    </row>
    <row r="6">
      <c r="A6" s="27">
        <v>5.0</v>
      </c>
      <c r="B6" s="25">
        <v>4.0</v>
      </c>
      <c r="C6" s="27" t="s">
        <v>75</v>
      </c>
      <c r="D6" s="27">
        <v>-4.0</v>
      </c>
      <c r="E6" s="25">
        <v>-5.0</v>
      </c>
      <c r="F6" s="27" t="s">
        <v>451</v>
      </c>
      <c r="G6" s="27">
        <v>73.0</v>
      </c>
      <c r="H6" s="27">
        <v>70.0</v>
      </c>
      <c r="I6" s="27">
        <v>74.0</v>
      </c>
      <c r="J6" s="27">
        <v>67.0</v>
      </c>
      <c r="K6">
        <v>284.0</v>
      </c>
    </row>
    <row r="7">
      <c r="A7" s="25" t="s">
        <v>453</v>
      </c>
      <c r="B7" s="25">
        <v>8.0</v>
      </c>
      <c r="C7" s="27" t="s">
        <v>162</v>
      </c>
      <c r="D7" s="25">
        <v>-3.0</v>
      </c>
      <c r="E7" s="25">
        <v>-5.0</v>
      </c>
      <c r="F7" s="27" t="s">
        <v>451</v>
      </c>
      <c r="G7" s="27">
        <v>71.0</v>
      </c>
      <c r="H7" s="27">
        <v>72.0</v>
      </c>
      <c r="I7" s="27">
        <v>75.0</v>
      </c>
      <c r="J7" s="27">
        <v>67.0</v>
      </c>
      <c r="K7">
        <v>285.0</v>
      </c>
    </row>
    <row r="8">
      <c r="A8" s="27" t="s">
        <v>453</v>
      </c>
      <c r="B8" s="25" t="s">
        <v>128</v>
      </c>
      <c r="C8" s="27" t="s">
        <v>64</v>
      </c>
      <c r="D8" s="27">
        <v>-3.0</v>
      </c>
      <c r="E8" s="25">
        <v>-2.0</v>
      </c>
      <c r="F8" s="27" t="s">
        <v>451</v>
      </c>
      <c r="G8" s="27">
        <v>70.0</v>
      </c>
      <c r="H8" s="27">
        <v>73.0</v>
      </c>
      <c r="I8" s="27">
        <v>72.0</v>
      </c>
      <c r="J8" s="27">
        <v>70.0</v>
      </c>
      <c r="K8">
        <v>285.0</v>
      </c>
    </row>
    <row r="9">
      <c r="A9" s="27" t="s">
        <v>60</v>
      </c>
      <c r="B9" s="25">
        <v>2.0</v>
      </c>
      <c r="C9" s="27" t="s">
        <v>98</v>
      </c>
      <c r="D9" s="27">
        <v>-1.0</v>
      </c>
      <c r="E9" s="25" t="s">
        <v>88</v>
      </c>
      <c r="F9" s="27" t="s">
        <v>451</v>
      </c>
      <c r="G9" s="27">
        <v>76.0</v>
      </c>
      <c r="H9" s="27">
        <v>67.0</v>
      </c>
      <c r="I9" s="27">
        <v>72.0</v>
      </c>
      <c r="J9" s="27">
        <v>72.0</v>
      </c>
      <c r="K9">
        <v>287.0</v>
      </c>
    </row>
    <row r="10">
      <c r="A10" s="25" t="s">
        <v>60</v>
      </c>
      <c r="B10" s="25">
        <v>5.0</v>
      </c>
      <c r="C10" s="27" t="s">
        <v>57</v>
      </c>
      <c r="D10" s="27">
        <v>-1.0</v>
      </c>
      <c r="E10" s="25" t="s">
        <v>105</v>
      </c>
      <c r="F10" s="27" t="s">
        <v>451</v>
      </c>
      <c r="G10" s="27">
        <v>67.0</v>
      </c>
      <c r="H10" s="27">
        <v>74.0</v>
      </c>
      <c r="I10" s="27">
        <v>71.0</v>
      </c>
      <c r="J10" s="27">
        <v>75.0</v>
      </c>
      <c r="K10">
        <v>287.0</v>
      </c>
    </row>
    <row r="11">
      <c r="A11" s="27" t="s">
        <v>454</v>
      </c>
      <c r="B11" s="25">
        <v>4.0</v>
      </c>
      <c r="C11" s="27" t="s">
        <v>365</v>
      </c>
      <c r="D11" s="27" t="s">
        <v>88</v>
      </c>
      <c r="E11" s="25">
        <v>-2.0</v>
      </c>
      <c r="F11" s="27" t="s">
        <v>451</v>
      </c>
      <c r="G11" s="27">
        <v>72.0</v>
      </c>
      <c r="H11" s="27">
        <v>75.0</v>
      </c>
      <c r="I11" s="27">
        <v>71.0</v>
      </c>
      <c r="J11" s="27">
        <v>70.0</v>
      </c>
      <c r="K11">
        <v>288.0</v>
      </c>
    </row>
    <row r="12">
      <c r="A12" s="27" t="s">
        <v>454</v>
      </c>
      <c r="B12" s="25">
        <v>6.0</v>
      </c>
      <c r="C12" s="27" t="s">
        <v>102</v>
      </c>
      <c r="D12" s="27" t="s">
        <v>88</v>
      </c>
      <c r="E12" s="25" t="s">
        <v>99</v>
      </c>
      <c r="F12" s="27" t="s">
        <v>451</v>
      </c>
      <c r="G12" s="27">
        <v>72.0</v>
      </c>
      <c r="H12" s="27">
        <v>69.0</v>
      </c>
      <c r="I12" s="27">
        <v>73.0</v>
      </c>
      <c r="J12" s="27">
        <v>74.0</v>
      </c>
      <c r="K12">
        <v>288.0</v>
      </c>
    </row>
    <row r="13">
      <c r="A13" s="27" t="s">
        <v>65</v>
      </c>
      <c r="B13" s="25">
        <v>3.0</v>
      </c>
      <c r="C13" s="27" t="s">
        <v>133</v>
      </c>
      <c r="D13" s="25" t="s">
        <v>93</v>
      </c>
      <c r="E13" s="25" t="s">
        <v>88</v>
      </c>
      <c r="F13" s="27" t="s">
        <v>451</v>
      </c>
      <c r="G13" s="27">
        <v>69.0</v>
      </c>
      <c r="H13" s="27">
        <v>73.0</v>
      </c>
      <c r="I13" s="27">
        <v>75.0</v>
      </c>
      <c r="J13" s="27">
        <v>72.0</v>
      </c>
      <c r="K13">
        <v>289.0</v>
      </c>
    </row>
    <row r="14">
      <c r="A14" s="27" t="s">
        <v>65</v>
      </c>
      <c r="B14" s="25">
        <v>4.0</v>
      </c>
      <c r="C14" s="27" t="s">
        <v>110</v>
      </c>
      <c r="D14" s="27" t="s">
        <v>93</v>
      </c>
      <c r="E14" s="25" t="s">
        <v>93</v>
      </c>
      <c r="F14" s="27" t="s">
        <v>451</v>
      </c>
      <c r="G14" s="27">
        <v>69.0</v>
      </c>
      <c r="H14" s="27">
        <v>74.0</v>
      </c>
      <c r="I14" s="27">
        <v>73.0</v>
      </c>
      <c r="J14" s="27">
        <v>73.0</v>
      </c>
      <c r="K14">
        <v>289.0</v>
      </c>
    </row>
    <row r="15">
      <c r="A15" s="27" t="s">
        <v>68</v>
      </c>
      <c r="B15" s="25">
        <v>20.0</v>
      </c>
      <c r="C15" s="27" t="s">
        <v>354</v>
      </c>
      <c r="D15" s="25" t="s">
        <v>99</v>
      </c>
      <c r="E15" s="25">
        <v>-3.0</v>
      </c>
      <c r="F15" s="27" t="s">
        <v>451</v>
      </c>
      <c r="G15" s="27">
        <v>71.0</v>
      </c>
      <c r="H15" s="27">
        <v>71.0</v>
      </c>
      <c r="I15" s="27">
        <v>79.0</v>
      </c>
      <c r="J15" s="27">
        <v>69.0</v>
      </c>
      <c r="K15">
        <v>290.0</v>
      </c>
    </row>
    <row r="16">
      <c r="A16" s="27" t="s">
        <v>68</v>
      </c>
      <c r="B16" s="25">
        <v>12.0</v>
      </c>
      <c r="C16" s="27" t="s">
        <v>106</v>
      </c>
      <c r="D16" s="27" t="s">
        <v>99</v>
      </c>
      <c r="E16" s="25">
        <v>-2.0</v>
      </c>
      <c r="F16" s="27" t="s">
        <v>451</v>
      </c>
      <c r="G16" s="27">
        <v>71.0</v>
      </c>
      <c r="H16" s="27">
        <v>73.0</v>
      </c>
      <c r="I16" s="27">
        <v>76.0</v>
      </c>
      <c r="J16" s="27">
        <v>70.0</v>
      </c>
      <c r="K16">
        <v>290.0</v>
      </c>
    </row>
    <row r="17">
      <c r="A17" s="27" t="s">
        <v>68</v>
      </c>
      <c r="B17" s="25">
        <v>12.0</v>
      </c>
      <c r="C17" s="27" t="s">
        <v>118</v>
      </c>
      <c r="D17" s="25" t="s">
        <v>99</v>
      </c>
      <c r="E17" s="25">
        <v>-2.0</v>
      </c>
      <c r="F17" s="27" t="s">
        <v>451</v>
      </c>
      <c r="G17" s="27">
        <v>73.0</v>
      </c>
      <c r="H17" s="27">
        <v>75.0</v>
      </c>
      <c r="I17" s="27">
        <v>72.0</v>
      </c>
      <c r="J17" s="27">
        <v>70.0</v>
      </c>
      <c r="K17">
        <v>290.0</v>
      </c>
    </row>
    <row r="18">
      <c r="A18" s="27" t="s">
        <v>68</v>
      </c>
      <c r="B18" s="25">
        <v>4.0</v>
      </c>
      <c r="C18" s="27" t="s">
        <v>455</v>
      </c>
      <c r="D18" s="27" t="s">
        <v>99</v>
      </c>
      <c r="E18" s="25">
        <v>-1.0</v>
      </c>
      <c r="F18" s="27" t="s">
        <v>451</v>
      </c>
      <c r="G18" s="27">
        <v>71.0</v>
      </c>
      <c r="H18" s="27">
        <v>75.0</v>
      </c>
      <c r="I18" s="27">
        <v>73.0</v>
      </c>
      <c r="J18" s="27">
        <v>71.0</v>
      </c>
      <c r="K18">
        <v>290.0</v>
      </c>
    </row>
    <row r="19">
      <c r="A19" s="27" t="s">
        <v>68</v>
      </c>
      <c r="B19" s="25">
        <v>4.0</v>
      </c>
      <c r="C19" s="27" t="s">
        <v>456</v>
      </c>
      <c r="D19" s="25" t="s">
        <v>99</v>
      </c>
      <c r="E19" s="25">
        <v>-1.0</v>
      </c>
      <c r="F19" s="27" t="s">
        <v>451</v>
      </c>
      <c r="G19" s="27">
        <v>72.0</v>
      </c>
      <c r="H19" s="27">
        <v>74.0</v>
      </c>
      <c r="I19" s="27">
        <v>73.0</v>
      </c>
      <c r="J19" s="27">
        <v>71.0</v>
      </c>
      <c r="K19">
        <v>290.0</v>
      </c>
    </row>
    <row r="20">
      <c r="A20" s="27" t="s">
        <v>68</v>
      </c>
      <c r="B20" s="25">
        <v>4.0</v>
      </c>
      <c r="C20" s="27" t="s">
        <v>305</v>
      </c>
      <c r="D20" s="27" t="s">
        <v>99</v>
      </c>
      <c r="E20" s="25">
        <v>-1.0</v>
      </c>
      <c r="F20" s="27" t="s">
        <v>451</v>
      </c>
      <c r="G20" s="27">
        <v>72.0</v>
      </c>
      <c r="H20" s="27">
        <v>74.0</v>
      </c>
      <c r="I20" s="27">
        <v>73.0</v>
      </c>
      <c r="J20" s="27">
        <v>71.0</v>
      </c>
      <c r="K20">
        <v>290.0</v>
      </c>
    </row>
    <row r="21">
      <c r="A21" s="27" t="s">
        <v>68</v>
      </c>
      <c r="B21" s="25" t="s">
        <v>128</v>
      </c>
      <c r="C21" s="27" t="s">
        <v>77</v>
      </c>
      <c r="D21" s="25" t="s">
        <v>99</v>
      </c>
      <c r="E21" s="25" t="s">
        <v>88</v>
      </c>
      <c r="F21" s="27" t="s">
        <v>451</v>
      </c>
      <c r="G21" s="27">
        <v>72.0</v>
      </c>
      <c r="H21" s="27">
        <v>69.0</v>
      </c>
      <c r="I21" s="27">
        <v>77.0</v>
      </c>
      <c r="J21" s="27">
        <v>72.0</v>
      </c>
      <c r="K21">
        <v>290.0</v>
      </c>
    </row>
    <row r="22">
      <c r="A22" s="27" t="s">
        <v>68</v>
      </c>
      <c r="B22" s="25">
        <v>5.0</v>
      </c>
      <c r="C22" s="27" t="s">
        <v>373</v>
      </c>
      <c r="D22" s="25" t="s">
        <v>99</v>
      </c>
      <c r="E22" s="25" t="s">
        <v>93</v>
      </c>
      <c r="F22" s="27" t="s">
        <v>451</v>
      </c>
      <c r="G22" s="27">
        <v>70.0</v>
      </c>
      <c r="H22" s="27">
        <v>76.0</v>
      </c>
      <c r="I22" s="27">
        <v>71.0</v>
      </c>
      <c r="J22" s="27">
        <v>73.0</v>
      </c>
      <c r="K22">
        <v>290.0</v>
      </c>
    </row>
    <row r="23">
      <c r="A23" s="27" t="s">
        <v>68</v>
      </c>
      <c r="B23" s="25">
        <v>5.0</v>
      </c>
      <c r="C23" s="27" t="s">
        <v>80</v>
      </c>
      <c r="D23" s="25" t="s">
        <v>99</v>
      </c>
      <c r="E23" s="25" t="s">
        <v>93</v>
      </c>
      <c r="F23" s="27" t="s">
        <v>451</v>
      </c>
      <c r="G23" s="27">
        <v>75.0</v>
      </c>
      <c r="H23" s="27">
        <v>72.0</v>
      </c>
      <c r="I23" s="27">
        <v>70.0</v>
      </c>
      <c r="J23" s="27">
        <v>73.0</v>
      </c>
      <c r="K23">
        <v>290.0</v>
      </c>
    </row>
    <row r="24">
      <c r="A24" s="27" t="s">
        <v>457</v>
      </c>
      <c r="B24" s="25">
        <v>13.0</v>
      </c>
      <c r="C24" s="27" t="s">
        <v>154</v>
      </c>
      <c r="D24" s="27" t="s">
        <v>105</v>
      </c>
      <c r="E24" s="25">
        <v>-3.0</v>
      </c>
      <c r="F24" s="27" t="s">
        <v>451</v>
      </c>
      <c r="G24" s="27">
        <v>73.0</v>
      </c>
      <c r="H24" s="27">
        <v>73.0</v>
      </c>
      <c r="I24" s="27">
        <v>76.0</v>
      </c>
      <c r="J24" s="27">
        <v>69.0</v>
      </c>
      <c r="K24">
        <v>291.0</v>
      </c>
    </row>
    <row r="25">
      <c r="A25" s="27" t="s">
        <v>457</v>
      </c>
      <c r="B25" s="25">
        <v>13.0</v>
      </c>
      <c r="C25" s="27" t="s">
        <v>458</v>
      </c>
      <c r="D25" s="27" t="s">
        <v>105</v>
      </c>
      <c r="E25" s="25">
        <v>-3.0</v>
      </c>
      <c r="F25" s="27" t="s">
        <v>451</v>
      </c>
      <c r="G25" s="27">
        <v>71.0</v>
      </c>
      <c r="H25" s="27">
        <v>71.0</v>
      </c>
      <c r="I25" s="27">
        <v>80.0</v>
      </c>
      <c r="J25" s="27">
        <v>69.0</v>
      </c>
      <c r="K25">
        <v>291.0</v>
      </c>
    </row>
    <row r="26">
      <c r="A26" s="27" t="s">
        <v>457</v>
      </c>
      <c r="B26" s="25">
        <v>3.0</v>
      </c>
      <c r="C26" s="27" t="s">
        <v>142</v>
      </c>
      <c r="D26" s="25" t="s">
        <v>105</v>
      </c>
      <c r="E26" s="25">
        <v>-1.0</v>
      </c>
      <c r="F26" s="27" t="s">
        <v>451</v>
      </c>
      <c r="G26" s="27">
        <v>72.0</v>
      </c>
      <c r="H26" s="27">
        <v>74.0</v>
      </c>
      <c r="I26" s="27">
        <v>74.0</v>
      </c>
      <c r="J26" s="27">
        <v>71.0</v>
      </c>
      <c r="K26">
        <v>291.0</v>
      </c>
    </row>
    <row r="27">
      <c r="A27" s="27" t="s">
        <v>457</v>
      </c>
      <c r="B27" s="25">
        <v>5.0</v>
      </c>
      <c r="C27" s="27" t="s">
        <v>120</v>
      </c>
      <c r="D27" s="27" t="s">
        <v>105</v>
      </c>
      <c r="E27" s="25" t="s">
        <v>88</v>
      </c>
      <c r="F27" s="27" t="s">
        <v>451</v>
      </c>
      <c r="G27" s="27">
        <v>74.0</v>
      </c>
      <c r="H27" s="27">
        <v>70.0</v>
      </c>
      <c r="I27" s="27">
        <v>75.0</v>
      </c>
      <c r="J27" s="27">
        <v>72.0</v>
      </c>
      <c r="K27">
        <v>291.0</v>
      </c>
    </row>
    <row r="28">
      <c r="A28" s="27" t="s">
        <v>83</v>
      </c>
      <c r="B28" s="25">
        <v>14.0</v>
      </c>
      <c r="C28" s="27" t="s">
        <v>70</v>
      </c>
      <c r="D28" s="25" t="s">
        <v>109</v>
      </c>
      <c r="E28" s="25">
        <v>-3.0</v>
      </c>
      <c r="F28" s="27" t="s">
        <v>451</v>
      </c>
      <c r="G28" s="27">
        <v>74.0</v>
      </c>
      <c r="H28" s="27">
        <v>72.0</v>
      </c>
      <c r="I28" s="27">
        <v>77.0</v>
      </c>
      <c r="J28" s="27">
        <v>69.0</v>
      </c>
      <c r="K28">
        <v>292.0</v>
      </c>
    </row>
    <row r="29">
      <c r="A29" s="27" t="s">
        <v>83</v>
      </c>
      <c r="B29" s="25">
        <v>9.0</v>
      </c>
      <c r="C29" s="27" t="s">
        <v>360</v>
      </c>
      <c r="D29" s="27" t="s">
        <v>109</v>
      </c>
      <c r="E29" s="25">
        <v>-2.0</v>
      </c>
      <c r="F29" s="27" t="s">
        <v>451</v>
      </c>
      <c r="G29" s="27">
        <v>74.0</v>
      </c>
      <c r="H29" s="27">
        <v>74.0</v>
      </c>
      <c r="I29" s="27">
        <v>74.0</v>
      </c>
      <c r="J29" s="27">
        <v>70.0</v>
      </c>
      <c r="K29">
        <v>292.0</v>
      </c>
    </row>
    <row r="30">
      <c r="A30" s="25" t="s">
        <v>83</v>
      </c>
      <c r="B30" s="25">
        <v>9.0</v>
      </c>
      <c r="C30" s="27" t="s">
        <v>82</v>
      </c>
      <c r="D30" s="25" t="s">
        <v>109</v>
      </c>
      <c r="E30" s="25" t="s">
        <v>93</v>
      </c>
      <c r="F30" s="27" t="s">
        <v>451</v>
      </c>
      <c r="G30" s="27">
        <v>72.0</v>
      </c>
      <c r="H30" s="27">
        <v>76.0</v>
      </c>
      <c r="I30" s="27">
        <v>71.0</v>
      </c>
      <c r="J30" s="27">
        <v>73.0</v>
      </c>
      <c r="K30">
        <v>292.0</v>
      </c>
    </row>
    <row r="31">
      <c r="A31" s="27" t="s">
        <v>459</v>
      </c>
      <c r="B31" s="25">
        <v>11.0</v>
      </c>
      <c r="C31" s="27" t="s">
        <v>129</v>
      </c>
      <c r="D31" s="27" t="s">
        <v>115</v>
      </c>
      <c r="E31" s="25">
        <v>-2.0</v>
      </c>
      <c r="F31" s="27" t="s">
        <v>451</v>
      </c>
      <c r="G31" s="27">
        <v>73.0</v>
      </c>
      <c r="H31" s="27">
        <v>74.0</v>
      </c>
      <c r="I31" s="27">
        <v>76.0</v>
      </c>
      <c r="J31" s="27">
        <v>70.0</v>
      </c>
      <c r="K31">
        <v>293.0</v>
      </c>
    </row>
    <row r="32">
      <c r="A32" s="27" t="s">
        <v>459</v>
      </c>
      <c r="B32" s="25">
        <v>6.0</v>
      </c>
      <c r="C32" s="27" t="s">
        <v>144</v>
      </c>
      <c r="D32" s="27" t="s">
        <v>115</v>
      </c>
      <c r="E32" s="25">
        <v>-1.0</v>
      </c>
      <c r="F32" s="27" t="s">
        <v>451</v>
      </c>
      <c r="G32" s="27">
        <v>74.0</v>
      </c>
      <c r="H32" s="27">
        <v>72.0</v>
      </c>
      <c r="I32" s="27">
        <v>76.0</v>
      </c>
      <c r="J32" s="27">
        <v>71.0</v>
      </c>
      <c r="K32">
        <v>293.0</v>
      </c>
    </row>
    <row r="33">
      <c r="A33" s="27" t="s">
        <v>459</v>
      </c>
      <c r="B33" s="25">
        <v>4.0</v>
      </c>
      <c r="C33" s="27" t="s">
        <v>160</v>
      </c>
      <c r="D33" s="27" t="s">
        <v>115</v>
      </c>
      <c r="E33" s="25" t="s">
        <v>93</v>
      </c>
      <c r="F33" s="27" t="s">
        <v>451</v>
      </c>
      <c r="G33" s="27">
        <v>72.0</v>
      </c>
      <c r="H33" s="27">
        <v>76.0</v>
      </c>
      <c r="I33" s="27">
        <v>72.0</v>
      </c>
      <c r="J33" s="27">
        <v>73.0</v>
      </c>
      <c r="K33">
        <v>293.0</v>
      </c>
    </row>
    <row r="34">
      <c r="A34" s="27" t="s">
        <v>459</v>
      </c>
      <c r="B34" s="25">
        <v>12.0</v>
      </c>
      <c r="C34" s="27" t="s">
        <v>460</v>
      </c>
      <c r="D34" s="27" t="s">
        <v>115</v>
      </c>
      <c r="E34" s="25" t="s">
        <v>99</v>
      </c>
      <c r="F34" s="27" t="s">
        <v>451</v>
      </c>
      <c r="G34" s="27">
        <v>77.0</v>
      </c>
      <c r="H34" s="27">
        <v>69.0</v>
      </c>
      <c r="I34" s="27">
        <v>73.0</v>
      </c>
      <c r="J34" s="27">
        <v>74.0</v>
      </c>
      <c r="K34">
        <v>293.0</v>
      </c>
    </row>
    <row r="35">
      <c r="A35" s="27" t="s">
        <v>459</v>
      </c>
      <c r="B35" s="25">
        <v>12.0</v>
      </c>
      <c r="C35" s="27" t="s">
        <v>461</v>
      </c>
      <c r="D35" s="25" t="s">
        <v>115</v>
      </c>
      <c r="E35" s="25" t="s">
        <v>99</v>
      </c>
      <c r="F35" s="27" t="s">
        <v>451</v>
      </c>
      <c r="G35" s="27">
        <v>73.0</v>
      </c>
      <c r="H35" s="27">
        <v>75.0</v>
      </c>
      <c r="I35" s="27">
        <v>71.0</v>
      </c>
      <c r="J35" s="27">
        <v>74.0</v>
      </c>
      <c r="K35">
        <v>293.0</v>
      </c>
    </row>
    <row r="36">
      <c r="A36" s="27" t="s">
        <v>462</v>
      </c>
      <c r="B36" s="25">
        <v>9.0</v>
      </c>
      <c r="C36" s="27" t="s">
        <v>271</v>
      </c>
      <c r="D36" s="25" t="s">
        <v>119</v>
      </c>
      <c r="E36" s="25" t="s">
        <v>99</v>
      </c>
      <c r="F36" s="27" t="s">
        <v>451</v>
      </c>
      <c r="G36" s="27">
        <v>69.0</v>
      </c>
      <c r="H36" s="27">
        <v>74.0</v>
      </c>
      <c r="I36" s="27">
        <v>77.0</v>
      </c>
      <c r="J36" s="27">
        <v>74.0</v>
      </c>
      <c r="K36">
        <v>294.0</v>
      </c>
    </row>
    <row r="37">
      <c r="A37" s="27" t="s">
        <v>462</v>
      </c>
      <c r="B37" s="25">
        <v>9.0</v>
      </c>
      <c r="C37" s="27" t="s">
        <v>140</v>
      </c>
      <c r="D37" s="25" t="s">
        <v>119</v>
      </c>
      <c r="E37" s="25" t="s">
        <v>99</v>
      </c>
      <c r="F37" s="27" t="s">
        <v>451</v>
      </c>
      <c r="G37" s="27">
        <v>71.0</v>
      </c>
      <c r="H37" s="27">
        <v>75.0</v>
      </c>
      <c r="I37" s="27">
        <v>74.0</v>
      </c>
      <c r="J37" s="27">
        <v>74.0</v>
      </c>
      <c r="K37">
        <v>294.0</v>
      </c>
    </row>
    <row r="38">
      <c r="A38" s="27" t="s">
        <v>462</v>
      </c>
      <c r="B38" s="25">
        <v>9.0</v>
      </c>
      <c r="C38" s="27" t="s">
        <v>54</v>
      </c>
      <c r="D38" s="25" t="s">
        <v>119</v>
      </c>
      <c r="E38" s="25" t="s">
        <v>99</v>
      </c>
      <c r="F38" s="27" t="s">
        <v>451</v>
      </c>
      <c r="G38" s="27">
        <v>74.0</v>
      </c>
      <c r="H38" s="27">
        <v>73.0</v>
      </c>
      <c r="I38" s="27">
        <v>73.0</v>
      </c>
      <c r="J38" s="27">
        <v>74.0</v>
      </c>
      <c r="K38">
        <v>294.0</v>
      </c>
    </row>
    <row r="39">
      <c r="A39" s="27" t="s">
        <v>462</v>
      </c>
      <c r="B39" s="25">
        <v>21.0</v>
      </c>
      <c r="C39" s="27" t="s">
        <v>463</v>
      </c>
      <c r="D39" s="25" t="s">
        <v>119</v>
      </c>
      <c r="E39" s="25" t="s">
        <v>109</v>
      </c>
      <c r="F39" s="27" t="s">
        <v>451</v>
      </c>
      <c r="G39" s="27">
        <v>71.0</v>
      </c>
      <c r="H39" s="27">
        <v>74.0</v>
      </c>
      <c r="I39" s="27">
        <v>73.0</v>
      </c>
      <c r="J39" s="27">
        <v>76.0</v>
      </c>
      <c r="K39">
        <v>294.0</v>
      </c>
    </row>
    <row r="40">
      <c r="A40" s="27" t="s">
        <v>464</v>
      </c>
      <c r="B40" s="25">
        <v>6.0</v>
      </c>
      <c r="C40" s="27" t="s">
        <v>100</v>
      </c>
      <c r="D40" s="25" t="s">
        <v>121</v>
      </c>
      <c r="E40" s="25">
        <v>-1.0</v>
      </c>
      <c r="F40" s="27" t="s">
        <v>451</v>
      </c>
      <c r="G40" s="27">
        <v>70.0</v>
      </c>
      <c r="H40" s="27">
        <v>75.0</v>
      </c>
      <c r="I40" s="27">
        <v>79.0</v>
      </c>
      <c r="J40" s="27">
        <v>71.0</v>
      </c>
      <c r="K40">
        <v>295.0</v>
      </c>
    </row>
    <row r="41">
      <c r="A41" s="27" t="s">
        <v>464</v>
      </c>
      <c r="B41" s="25">
        <v>6.0</v>
      </c>
      <c r="C41" s="27" t="s">
        <v>69</v>
      </c>
      <c r="D41" s="25" t="s">
        <v>121</v>
      </c>
      <c r="E41" s="25">
        <v>-1.0</v>
      </c>
      <c r="F41" s="27" t="s">
        <v>451</v>
      </c>
      <c r="G41" s="27">
        <v>73.0</v>
      </c>
      <c r="H41" s="27">
        <v>73.0</v>
      </c>
      <c r="I41" s="27">
        <v>78.0</v>
      </c>
      <c r="J41" s="27">
        <v>71.0</v>
      </c>
      <c r="K41">
        <v>295.0</v>
      </c>
    </row>
    <row r="42">
      <c r="A42" s="27" t="s">
        <v>464</v>
      </c>
      <c r="B42" s="25">
        <v>3.0</v>
      </c>
      <c r="C42" s="27" t="s">
        <v>72</v>
      </c>
      <c r="D42" s="25" t="s">
        <v>121</v>
      </c>
      <c r="E42" s="25" t="s">
        <v>93</v>
      </c>
      <c r="F42" s="27" t="s">
        <v>451</v>
      </c>
      <c r="G42" s="27">
        <v>73.0</v>
      </c>
      <c r="H42" s="27">
        <v>74.0</v>
      </c>
      <c r="I42" s="27">
        <v>75.0</v>
      </c>
      <c r="J42" s="27">
        <v>73.0</v>
      </c>
      <c r="K42">
        <v>295.0</v>
      </c>
    </row>
    <row r="43">
      <c r="A43" s="27" t="s">
        <v>464</v>
      </c>
      <c r="B43" s="25">
        <v>21.0</v>
      </c>
      <c r="C43" s="27" t="s">
        <v>465</v>
      </c>
      <c r="D43" s="25" t="s">
        <v>121</v>
      </c>
      <c r="E43" s="25" t="s">
        <v>109</v>
      </c>
      <c r="F43" s="27" t="s">
        <v>451</v>
      </c>
      <c r="G43" s="27">
        <v>76.0</v>
      </c>
      <c r="H43" s="27">
        <v>70.0</v>
      </c>
      <c r="I43" s="27">
        <v>73.0</v>
      </c>
      <c r="J43" s="27">
        <v>76.0</v>
      </c>
      <c r="K43">
        <v>295.0</v>
      </c>
    </row>
    <row r="44">
      <c r="A44" s="27">
        <v>43.0</v>
      </c>
      <c r="B44" s="25">
        <v>7.0</v>
      </c>
      <c r="C44" s="27" t="s">
        <v>146</v>
      </c>
      <c r="D44" s="27" t="s">
        <v>123</v>
      </c>
      <c r="E44" s="25">
        <v>-2.0</v>
      </c>
      <c r="F44" s="27" t="s">
        <v>451</v>
      </c>
      <c r="G44" s="27">
        <v>74.0</v>
      </c>
      <c r="H44" s="27">
        <v>73.0</v>
      </c>
      <c r="I44" s="27">
        <v>79.0</v>
      </c>
      <c r="J44" s="27">
        <v>70.0</v>
      </c>
      <c r="K44">
        <v>296.0</v>
      </c>
    </row>
    <row r="45">
      <c r="A45" s="27" t="s">
        <v>466</v>
      </c>
      <c r="B45" s="25">
        <v>10.0</v>
      </c>
      <c r="C45" s="25" t="s">
        <v>157</v>
      </c>
      <c r="D45" s="25" t="s">
        <v>126</v>
      </c>
      <c r="E45" s="25" t="s">
        <v>109</v>
      </c>
      <c r="F45" s="27" t="s">
        <v>451</v>
      </c>
      <c r="G45" s="27">
        <v>73.0</v>
      </c>
      <c r="H45" s="27">
        <v>71.0</v>
      </c>
      <c r="I45" s="27">
        <v>77.0</v>
      </c>
      <c r="J45" s="27">
        <v>76.0</v>
      </c>
      <c r="K45">
        <v>297.0</v>
      </c>
    </row>
    <row r="46">
      <c r="A46" s="27" t="s">
        <v>466</v>
      </c>
      <c r="B46" s="25">
        <v>18.0</v>
      </c>
      <c r="C46" s="25" t="s">
        <v>378</v>
      </c>
      <c r="D46" s="25" t="s">
        <v>126</v>
      </c>
      <c r="E46" s="25" t="s">
        <v>115</v>
      </c>
      <c r="F46" s="27" t="s">
        <v>451</v>
      </c>
      <c r="G46" s="27">
        <v>75.0</v>
      </c>
      <c r="H46" s="27">
        <v>70.0</v>
      </c>
      <c r="I46" s="27">
        <v>75.0</v>
      </c>
      <c r="J46" s="27">
        <v>77.0</v>
      </c>
      <c r="K46">
        <v>297.0</v>
      </c>
    </row>
    <row r="47">
      <c r="A47" s="27">
        <v>46.0</v>
      </c>
      <c r="B47" s="25">
        <v>5.0</v>
      </c>
      <c r="C47" s="25" t="s">
        <v>165</v>
      </c>
      <c r="D47" s="25" t="s">
        <v>467</v>
      </c>
      <c r="E47" s="25" t="s">
        <v>93</v>
      </c>
      <c r="F47" s="27" t="s">
        <v>451</v>
      </c>
      <c r="G47" s="27">
        <v>75.0</v>
      </c>
      <c r="H47" s="27">
        <v>73.0</v>
      </c>
      <c r="I47" s="27">
        <v>79.0</v>
      </c>
      <c r="J47" s="27">
        <v>73.0</v>
      </c>
      <c r="K47">
        <v>300.0</v>
      </c>
    </row>
    <row r="48">
      <c r="A48" s="27">
        <v>47.0</v>
      </c>
      <c r="B48" s="25">
        <v>6.0</v>
      </c>
      <c r="C48" s="25" t="s">
        <v>283</v>
      </c>
      <c r="D48" s="25" t="s">
        <v>468</v>
      </c>
      <c r="E48" s="25" t="s">
        <v>119</v>
      </c>
      <c r="F48" s="27" t="s">
        <v>451</v>
      </c>
      <c r="G48" s="27">
        <v>71.0</v>
      </c>
      <c r="H48" s="27">
        <v>74.0</v>
      </c>
      <c r="I48" s="27">
        <v>78.0</v>
      </c>
      <c r="J48" s="27">
        <v>78.0</v>
      </c>
      <c r="K48">
        <v>301.0</v>
      </c>
    </row>
    <row r="49">
      <c r="A49" s="27" t="s">
        <v>469</v>
      </c>
      <c r="B49" s="25">
        <v>4.0</v>
      </c>
      <c r="C49" s="25" t="s">
        <v>145</v>
      </c>
      <c r="D49" s="25" t="s">
        <v>470</v>
      </c>
      <c r="E49" s="25" t="s">
        <v>99</v>
      </c>
      <c r="F49" s="27" t="s">
        <v>451</v>
      </c>
      <c r="G49" s="27">
        <v>74.0</v>
      </c>
      <c r="H49" s="27">
        <v>74.0</v>
      </c>
      <c r="I49" s="27">
        <v>80.0</v>
      </c>
      <c r="J49" s="27">
        <v>74.0</v>
      </c>
      <c r="K49">
        <v>302.0</v>
      </c>
    </row>
    <row r="50">
      <c r="A50" s="27" t="s">
        <v>469</v>
      </c>
      <c r="B50" s="25">
        <v>3.0</v>
      </c>
      <c r="C50" s="25" t="s">
        <v>67</v>
      </c>
      <c r="D50" s="25" t="s">
        <v>470</v>
      </c>
      <c r="E50" s="25" t="s">
        <v>119</v>
      </c>
      <c r="F50" s="27" t="s">
        <v>451</v>
      </c>
      <c r="G50" s="27">
        <v>74.0</v>
      </c>
      <c r="H50" s="27">
        <v>73.0</v>
      </c>
      <c r="I50" s="27">
        <v>77.0</v>
      </c>
      <c r="J50" s="27">
        <v>78.0</v>
      </c>
      <c r="K50">
        <v>302.0</v>
      </c>
    </row>
    <row r="51">
      <c r="A51" s="27" t="s">
        <v>471</v>
      </c>
      <c r="B51" s="25">
        <v>2.0</v>
      </c>
      <c r="C51" s="25" t="s">
        <v>389</v>
      </c>
      <c r="D51" s="25" t="s">
        <v>472</v>
      </c>
      <c r="E51" s="25" t="s">
        <v>119</v>
      </c>
      <c r="F51" s="27" t="s">
        <v>451</v>
      </c>
      <c r="G51" s="27">
        <v>73.0</v>
      </c>
      <c r="H51" s="27">
        <v>75.0</v>
      </c>
      <c r="I51" s="27">
        <v>77.0</v>
      </c>
      <c r="J51" s="27">
        <v>78.0</v>
      </c>
      <c r="K51">
        <v>303.0</v>
      </c>
    </row>
    <row r="52">
      <c r="A52" s="27" t="s">
        <v>471</v>
      </c>
      <c r="B52" s="25">
        <v>9.0</v>
      </c>
      <c r="C52" s="25" t="s">
        <v>78</v>
      </c>
      <c r="D52" s="25" t="s">
        <v>472</v>
      </c>
      <c r="E52" s="25" t="s">
        <v>123</v>
      </c>
      <c r="F52" s="27" t="s">
        <v>451</v>
      </c>
      <c r="G52" s="27">
        <v>71.0</v>
      </c>
      <c r="H52" s="27">
        <v>75.0</v>
      </c>
      <c r="I52" s="27">
        <v>77.0</v>
      </c>
      <c r="J52" s="27">
        <v>80.0</v>
      </c>
      <c r="K52">
        <v>303.0</v>
      </c>
    </row>
    <row r="53">
      <c r="A53" s="27">
        <v>52.0</v>
      </c>
      <c r="B53" s="25">
        <v>4.0</v>
      </c>
      <c r="C53" s="25" t="s">
        <v>73</v>
      </c>
      <c r="D53" s="25" t="s">
        <v>473</v>
      </c>
      <c r="E53" s="25" t="s">
        <v>123</v>
      </c>
      <c r="F53" s="27" t="s">
        <v>451</v>
      </c>
      <c r="G53" s="27">
        <v>72.0</v>
      </c>
      <c r="H53" s="27">
        <v>74.0</v>
      </c>
      <c r="I53" s="27">
        <v>79.0</v>
      </c>
      <c r="J53" s="27">
        <v>80.0</v>
      </c>
      <c r="K53">
        <v>305.0</v>
      </c>
    </row>
    <row r="54">
      <c r="A54" s="27"/>
      <c r="B54" s="25"/>
      <c r="C54" s="25"/>
      <c r="D54" s="25"/>
      <c r="E54" s="25"/>
      <c r="F54" s="27"/>
      <c r="G54" s="27"/>
      <c r="H54" s="27"/>
      <c r="I54" s="27"/>
      <c r="J54" s="27"/>
    </row>
    <row r="55">
      <c r="A55" s="27" t="s">
        <v>128</v>
      </c>
      <c r="B55" s="25" t="s">
        <v>128</v>
      </c>
      <c r="C55" s="25" t="s">
        <v>474</v>
      </c>
      <c r="D55" s="25" t="s">
        <v>130</v>
      </c>
      <c r="E55" s="25" t="s">
        <v>128</v>
      </c>
      <c r="F55" s="27" t="s">
        <v>130</v>
      </c>
      <c r="G55" s="27">
        <v>74.0</v>
      </c>
      <c r="H55" s="27">
        <v>75.0</v>
      </c>
      <c r="I55" s="27" t="s">
        <v>131</v>
      </c>
      <c r="J55" s="27" t="s">
        <v>131</v>
      </c>
      <c r="K55">
        <v>149.0</v>
      </c>
    </row>
    <row r="56">
      <c r="A56" s="27" t="s">
        <v>128</v>
      </c>
      <c r="B56" s="25" t="s">
        <v>128</v>
      </c>
      <c r="C56" s="25" t="s">
        <v>475</v>
      </c>
      <c r="D56" s="25" t="s">
        <v>130</v>
      </c>
      <c r="E56" s="25" t="s">
        <v>128</v>
      </c>
      <c r="F56" s="27" t="s">
        <v>130</v>
      </c>
      <c r="G56" s="27">
        <v>74.0</v>
      </c>
      <c r="H56" s="27">
        <v>75.0</v>
      </c>
      <c r="I56" s="27" t="s">
        <v>131</v>
      </c>
      <c r="J56" s="27" t="s">
        <v>131</v>
      </c>
      <c r="K56">
        <v>149.0</v>
      </c>
    </row>
    <row r="57">
      <c r="A57" s="27" t="s">
        <v>128</v>
      </c>
      <c r="B57" s="25" t="s">
        <v>128</v>
      </c>
      <c r="C57" s="25" t="s">
        <v>101</v>
      </c>
      <c r="D57" s="25" t="s">
        <v>130</v>
      </c>
      <c r="E57" s="25" t="s">
        <v>128</v>
      </c>
      <c r="F57" s="27" t="s">
        <v>130</v>
      </c>
      <c r="G57" s="27">
        <v>74.0</v>
      </c>
      <c r="H57" s="27">
        <v>75.0</v>
      </c>
      <c r="I57" s="27" t="s">
        <v>131</v>
      </c>
      <c r="J57" s="27" t="s">
        <v>131</v>
      </c>
      <c r="K57">
        <v>149.0</v>
      </c>
    </row>
    <row r="58">
      <c r="A58" s="27" t="s">
        <v>128</v>
      </c>
      <c r="B58" s="25" t="s">
        <v>128</v>
      </c>
      <c r="C58" s="25" t="s">
        <v>61</v>
      </c>
      <c r="D58" s="25" t="s">
        <v>130</v>
      </c>
      <c r="E58" s="25" t="s">
        <v>128</v>
      </c>
      <c r="F58" s="27" t="s">
        <v>130</v>
      </c>
      <c r="G58" s="27">
        <v>74.0</v>
      </c>
      <c r="H58" s="27">
        <v>75.0</v>
      </c>
      <c r="I58" s="27" t="s">
        <v>131</v>
      </c>
      <c r="J58" s="27" t="s">
        <v>131</v>
      </c>
      <c r="K58">
        <v>149.0</v>
      </c>
    </row>
    <row r="59">
      <c r="A59" s="27" t="s">
        <v>128</v>
      </c>
      <c r="B59" s="25" t="s">
        <v>128</v>
      </c>
      <c r="C59" s="25" t="s">
        <v>476</v>
      </c>
      <c r="D59" s="25" t="s">
        <v>130</v>
      </c>
      <c r="E59" s="25" t="s">
        <v>128</v>
      </c>
      <c r="F59" s="27" t="s">
        <v>130</v>
      </c>
      <c r="G59" s="27">
        <v>75.0</v>
      </c>
      <c r="H59" s="27">
        <v>74.0</v>
      </c>
      <c r="I59" s="27" t="s">
        <v>131</v>
      </c>
      <c r="J59" s="27" t="s">
        <v>131</v>
      </c>
      <c r="K59">
        <v>149.0</v>
      </c>
    </row>
    <row r="60">
      <c r="A60" s="25" t="s">
        <v>128</v>
      </c>
      <c r="B60" s="25" t="s">
        <v>128</v>
      </c>
      <c r="C60" s="25" t="s">
        <v>116</v>
      </c>
      <c r="D60" s="25" t="s">
        <v>130</v>
      </c>
      <c r="E60" s="25" t="s">
        <v>128</v>
      </c>
      <c r="F60" s="27" t="s">
        <v>130</v>
      </c>
      <c r="G60" s="27">
        <v>75.0</v>
      </c>
      <c r="H60" s="27">
        <v>74.0</v>
      </c>
      <c r="I60" s="27" t="s">
        <v>131</v>
      </c>
      <c r="J60" s="27" t="s">
        <v>131</v>
      </c>
      <c r="K60">
        <v>149.0</v>
      </c>
    </row>
    <row r="61">
      <c r="A61" s="27" t="s">
        <v>128</v>
      </c>
      <c r="B61" s="25" t="s">
        <v>128</v>
      </c>
      <c r="C61" s="25" t="s">
        <v>139</v>
      </c>
      <c r="D61" s="25" t="s">
        <v>130</v>
      </c>
      <c r="E61" s="25" t="s">
        <v>128</v>
      </c>
      <c r="F61" s="27" t="s">
        <v>130</v>
      </c>
      <c r="G61" s="27">
        <v>74.0</v>
      </c>
      <c r="H61" s="27">
        <v>76.0</v>
      </c>
      <c r="I61" s="27" t="s">
        <v>131</v>
      </c>
      <c r="J61" s="27" t="s">
        <v>131</v>
      </c>
      <c r="K61">
        <v>150.0</v>
      </c>
    </row>
    <row r="62">
      <c r="A62" s="25" t="s">
        <v>128</v>
      </c>
      <c r="B62" s="25" t="s">
        <v>128</v>
      </c>
      <c r="C62" s="25" t="s">
        <v>477</v>
      </c>
      <c r="D62" s="25" t="s">
        <v>130</v>
      </c>
      <c r="E62" s="25" t="s">
        <v>128</v>
      </c>
      <c r="F62" s="25" t="s">
        <v>130</v>
      </c>
      <c r="G62" s="25">
        <v>75.0</v>
      </c>
      <c r="H62" s="25">
        <v>75.0</v>
      </c>
      <c r="I62" s="25" t="s">
        <v>131</v>
      </c>
      <c r="J62" s="25" t="s">
        <v>131</v>
      </c>
      <c r="K62">
        <v>150.0</v>
      </c>
    </row>
    <row r="63">
      <c r="A63" s="25" t="s">
        <v>128</v>
      </c>
      <c r="B63" s="25" t="s">
        <v>128</v>
      </c>
      <c r="C63" s="25" t="s">
        <v>478</v>
      </c>
      <c r="D63" s="25" t="s">
        <v>130</v>
      </c>
      <c r="E63" s="25" t="s">
        <v>128</v>
      </c>
      <c r="F63" s="27" t="s">
        <v>130</v>
      </c>
      <c r="G63" s="27">
        <v>74.0</v>
      </c>
      <c r="H63" s="25">
        <v>76.0</v>
      </c>
      <c r="I63" s="25" t="s">
        <v>131</v>
      </c>
      <c r="J63" s="27" t="s">
        <v>131</v>
      </c>
      <c r="K63">
        <v>150.0</v>
      </c>
    </row>
    <row r="64">
      <c r="A64" s="25" t="s">
        <v>128</v>
      </c>
      <c r="B64" s="25" t="s">
        <v>128</v>
      </c>
      <c r="C64" s="25" t="s">
        <v>71</v>
      </c>
      <c r="D64" s="25" t="s">
        <v>130</v>
      </c>
      <c r="E64" s="25" t="s">
        <v>128</v>
      </c>
      <c r="F64" s="27" t="s">
        <v>130</v>
      </c>
      <c r="G64" s="27">
        <v>74.0</v>
      </c>
      <c r="H64" s="25">
        <v>76.0</v>
      </c>
      <c r="I64" s="25" t="s">
        <v>131</v>
      </c>
      <c r="J64" s="27" t="s">
        <v>131</v>
      </c>
      <c r="K64">
        <v>150.0</v>
      </c>
    </row>
    <row r="65">
      <c r="A65" s="25" t="s">
        <v>128</v>
      </c>
      <c r="B65" s="25" t="s">
        <v>128</v>
      </c>
      <c r="C65" s="25" t="s">
        <v>148</v>
      </c>
      <c r="D65" s="25" t="s">
        <v>130</v>
      </c>
      <c r="E65" s="25" t="s">
        <v>128</v>
      </c>
      <c r="F65" s="27" t="s">
        <v>130</v>
      </c>
      <c r="G65" s="27">
        <v>75.0</v>
      </c>
      <c r="H65" s="25">
        <v>75.0</v>
      </c>
      <c r="I65" s="25" t="s">
        <v>131</v>
      </c>
      <c r="J65" s="27" t="s">
        <v>131</v>
      </c>
      <c r="K65">
        <v>150.0</v>
      </c>
    </row>
    <row r="66">
      <c r="A66" s="25" t="s">
        <v>128</v>
      </c>
      <c r="B66" s="25" t="s">
        <v>128</v>
      </c>
      <c r="C66" s="25" t="s">
        <v>479</v>
      </c>
      <c r="D66" s="25" t="s">
        <v>130</v>
      </c>
      <c r="E66" s="25" t="s">
        <v>128</v>
      </c>
      <c r="F66" s="27" t="s">
        <v>130</v>
      </c>
      <c r="G66" s="27">
        <v>74.0</v>
      </c>
      <c r="H66" s="25">
        <v>77.0</v>
      </c>
      <c r="I66" s="25" t="s">
        <v>131</v>
      </c>
      <c r="J66" s="27" t="s">
        <v>131</v>
      </c>
      <c r="K66">
        <v>151.0</v>
      </c>
    </row>
    <row r="67">
      <c r="A67" s="25" t="s">
        <v>128</v>
      </c>
      <c r="B67" s="25" t="s">
        <v>128</v>
      </c>
      <c r="C67" s="25" t="s">
        <v>480</v>
      </c>
      <c r="D67" s="25" t="s">
        <v>130</v>
      </c>
      <c r="E67" s="25" t="s">
        <v>128</v>
      </c>
      <c r="F67" s="27" t="s">
        <v>130</v>
      </c>
      <c r="G67" s="27">
        <v>76.0</v>
      </c>
      <c r="H67" s="25">
        <v>75.0</v>
      </c>
      <c r="I67" s="25" t="s">
        <v>131</v>
      </c>
      <c r="J67" s="27" t="s">
        <v>131</v>
      </c>
      <c r="K67">
        <v>151.0</v>
      </c>
    </row>
    <row r="68">
      <c r="A68" s="25" t="s">
        <v>128</v>
      </c>
      <c r="B68" s="25" t="s">
        <v>128</v>
      </c>
      <c r="C68" s="25" t="s">
        <v>481</v>
      </c>
      <c r="D68" s="25" t="s">
        <v>130</v>
      </c>
      <c r="E68" s="25" t="s">
        <v>128</v>
      </c>
      <c r="F68" s="27" t="s">
        <v>130</v>
      </c>
      <c r="G68" s="27">
        <v>72.0</v>
      </c>
      <c r="H68" s="25">
        <v>79.0</v>
      </c>
      <c r="I68" s="25" t="s">
        <v>131</v>
      </c>
      <c r="J68" s="27" t="s">
        <v>131</v>
      </c>
      <c r="K68">
        <v>151.0</v>
      </c>
    </row>
    <row r="69">
      <c r="A69" s="25" t="s">
        <v>128</v>
      </c>
      <c r="B69" s="25" t="s">
        <v>128</v>
      </c>
      <c r="C69" s="25" t="s">
        <v>302</v>
      </c>
      <c r="D69" s="25" t="s">
        <v>130</v>
      </c>
      <c r="E69" s="25" t="s">
        <v>128</v>
      </c>
      <c r="F69" s="27" t="s">
        <v>130</v>
      </c>
      <c r="G69" s="27">
        <v>72.0</v>
      </c>
      <c r="H69" s="25">
        <v>79.0</v>
      </c>
      <c r="I69" s="25" t="s">
        <v>131</v>
      </c>
      <c r="J69" s="27" t="s">
        <v>131</v>
      </c>
      <c r="K69">
        <v>151.0</v>
      </c>
    </row>
    <row r="70">
      <c r="A70" s="25" t="s">
        <v>128</v>
      </c>
      <c r="B70" s="25" t="s">
        <v>128</v>
      </c>
      <c r="C70" s="25" t="s">
        <v>62</v>
      </c>
      <c r="D70" s="25" t="s">
        <v>130</v>
      </c>
      <c r="E70" s="25" t="s">
        <v>128</v>
      </c>
      <c r="F70" s="27" t="s">
        <v>130</v>
      </c>
      <c r="G70" s="27">
        <v>74.0</v>
      </c>
      <c r="H70" s="25">
        <v>77.0</v>
      </c>
      <c r="I70" s="25" t="s">
        <v>131</v>
      </c>
      <c r="J70" s="27" t="s">
        <v>131</v>
      </c>
      <c r="K70">
        <v>151.0</v>
      </c>
    </row>
    <row r="71">
      <c r="A71" s="25" t="s">
        <v>128</v>
      </c>
      <c r="B71" s="25" t="s">
        <v>128</v>
      </c>
      <c r="C71" s="25" t="s">
        <v>395</v>
      </c>
      <c r="D71" s="25" t="s">
        <v>130</v>
      </c>
      <c r="E71" s="25" t="s">
        <v>128</v>
      </c>
      <c r="F71" s="27" t="s">
        <v>130</v>
      </c>
      <c r="G71" s="27">
        <v>78.0</v>
      </c>
      <c r="H71" s="25">
        <v>74.0</v>
      </c>
      <c r="I71" s="25" t="s">
        <v>131</v>
      </c>
      <c r="J71" s="27" t="s">
        <v>131</v>
      </c>
      <c r="K71">
        <v>152.0</v>
      </c>
    </row>
    <row r="72">
      <c r="A72" s="25" t="s">
        <v>128</v>
      </c>
      <c r="B72" s="25" t="s">
        <v>128</v>
      </c>
      <c r="C72" s="25" t="s">
        <v>482</v>
      </c>
      <c r="D72" s="25" t="s">
        <v>130</v>
      </c>
      <c r="E72" s="25" t="s">
        <v>128</v>
      </c>
      <c r="F72" s="27" t="s">
        <v>130</v>
      </c>
      <c r="G72" s="27">
        <v>75.0</v>
      </c>
      <c r="H72" s="25">
        <v>77.0</v>
      </c>
      <c r="I72" s="25" t="s">
        <v>131</v>
      </c>
      <c r="J72" s="27" t="s">
        <v>131</v>
      </c>
      <c r="K72">
        <v>152.0</v>
      </c>
    </row>
    <row r="73">
      <c r="A73" s="25" t="s">
        <v>128</v>
      </c>
      <c r="B73" s="25" t="s">
        <v>128</v>
      </c>
      <c r="C73" s="25" t="s">
        <v>483</v>
      </c>
      <c r="D73" s="25" t="s">
        <v>130</v>
      </c>
      <c r="E73" s="25" t="s">
        <v>128</v>
      </c>
      <c r="F73" s="27" t="s">
        <v>130</v>
      </c>
      <c r="G73" s="27">
        <v>77.0</v>
      </c>
      <c r="H73" s="25">
        <v>75.0</v>
      </c>
      <c r="I73" s="25" t="s">
        <v>131</v>
      </c>
      <c r="J73" s="27" t="s">
        <v>131</v>
      </c>
      <c r="K73">
        <v>152.0</v>
      </c>
    </row>
    <row r="74">
      <c r="A74" s="25" t="s">
        <v>128</v>
      </c>
      <c r="B74" s="25" t="s">
        <v>128</v>
      </c>
      <c r="C74" s="25" t="s">
        <v>484</v>
      </c>
      <c r="D74" s="25" t="s">
        <v>130</v>
      </c>
      <c r="E74" s="25" t="s">
        <v>128</v>
      </c>
      <c r="F74" s="27" t="s">
        <v>130</v>
      </c>
      <c r="G74" s="27">
        <v>73.0</v>
      </c>
      <c r="H74" s="25">
        <v>79.0</v>
      </c>
      <c r="I74" s="25" t="s">
        <v>131</v>
      </c>
      <c r="J74" s="27" t="s">
        <v>131</v>
      </c>
      <c r="K74">
        <v>152.0</v>
      </c>
    </row>
    <row r="75">
      <c r="A75" s="25" t="s">
        <v>128</v>
      </c>
      <c r="B75" s="25" t="s">
        <v>128</v>
      </c>
      <c r="C75" s="25" t="s">
        <v>134</v>
      </c>
      <c r="D75" s="25" t="s">
        <v>130</v>
      </c>
      <c r="E75" s="25" t="s">
        <v>128</v>
      </c>
      <c r="F75" s="27" t="s">
        <v>130</v>
      </c>
      <c r="G75" s="27">
        <v>76.0</v>
      </c>
      <c r="H75" s="25">
        <v>76.0</v>
      </c>
      <c r="I75" s="25" t="s">
        <v>131</v>
      </c>
      <c r="J75" s="27" t="s">
        <v>131</v>
      </c>
      <c r="K75">
        <v>152.0</v>
      </c>
    </row>
    <row r="76">
      <c r="A76" s="25" t="s">
        <v>128</v>
      </c>
      <c r="B76" s="25" t="s">
        <v>128</v>
      </c>
      <c r="C76" s="25" t="s">
        <v>53</v>
      </c>
      <c r="D76" s="25" t="s">
        <v>130</v>
      </c>
      <c r="E76" s="25" t="s">
        <v>128</v>
      </c>
      <c r="F76" s="27" t="s">
        <v>130</v>
      </c>
      <c r="G76" s="27">
        <v>76.0</v>
      </c>
      <c r="H76" s="25">
        <v>76.0</v>
      </c>
      <c r="I76" s="25" t="s">
        <v>131</v>
      </c>
      <c r="J76" s="27" t="s">
        <v>131</v>
      </c>
      <c r="K76">
        <v>152.0</v>
      </c>
    </row>
    <row r="77">
      <c r="A77" s="25" t="s">
        <v>128</v>
      </c>
      <c r="B77" s="25" t="s">
        <v>128</v>
      </c>
      <c r="C77" s="25" t="s">
        <v>333</v>
      </c>
      <c r="D77" s="25" t="s">
        <v>130</v>
      </c>
      <c r="E77" s="25" t="s">
        <v>128</v>
      </c>
      <c r="F77" s="27" t="s">
        <v>130</v>
      </c>
      <c r="G77" s="27">
        <v>75.0</v>
      </c>
      <c r="H77" s="25">
        <v>77.0</v>
      </c>
      <c r="I77" s="25" t="s">
        <v>131</v>
      </c>
      <c r="J77" s="27" t="s">
        <v>131</v>
      </c>
      <c r="K77">
        <v>152.0</v>
      </c>
    </row>
    <row r="78">
      <c r="A78" s="25" t="s">
        <v>128</v>
      </c>
      <c r="B78" s="25" t="s">
        <v>128</v>
      </c>
      <c r="C78" s="25" t="s">
        <v>143</v>
      </c>
      <c r="D78" s="25" t="s">
        <v>130</v>
      </c>
      <c r="E78" s="25" t="s">
        <v>128</v>
      </c>
      <c r="F78" s="27" t="s">
        <v>130</v>
      </c>
      <c r="G78" s="27">
        <v>75.0</v>
      </c>
      <c r="H78" s="25">
        <v>79.0</v>
      </c>
      <c r="I78" s="25" t="s">
        <v>131</v>
      </c>
      <c r="J78" s="27" t="s">
        <v>131</v>
      </c>
      <c r="K78">
        <v>154.0</v>
      </c>
    </row>
    <row r="79">
      <c r="A79" s="25" t="s">
        <v>128</v>
      </c>
      <c r="B79" s="25" t="s">
        <v>128</v>
      </c>
      <c r="C79" s="25" t="s">
        <v>158</v>
      </c>
      <c r="D79" s="25" t="s">
        <v>130</v>
      </c>
      <c r="E79" s="25" t="s">
        <v>128</v>
      </c>
      <c r="F79" s="27" t="s">
        <v>130</v>
      </c>
      <c r="G79" s="27">
        <v>77.0</v>
      </c>
      <c r="H79" s="25">
        <v>77.0</v>
      </c>
      <c r="I79" s="25" t="s">
        <v>131</v>
      </c>
      <c r="J79" s="27" t="s">
        <v>131</v>
      </c>
      <c r="K79">
        <v>154.0</v>
      </c>
    </row>
    <row r="80">
      <c r="A80" s="25" t="s">
        <v>128</v>
      </c>
      <c r="B80" s="25" t="s">
        <v>128</v>
      </c>
      <c r="C80" s="25" t="s">
        <v>414</v>
      </c>
      <c r="D80" s="25" t="s">
        <v>130</v>
      </c>
      <c r="E80" s="25" t="s">
        <v>128</v>
      </c>
      <c r="F80" s="27" t="s">
        <v>130</v>
      </c>
      <c r="G80" s="27">
        <v>77.0</v>
      </c>
      <c r="H80" s="25">
        <v>78.0</v>
      </c>
      <c r="I80" s="25" t="s">
        <v>131</v>
      </c>
      <c r="J80" s="27" t="s">
        <v>131</v>
      </c>
      <c r="K80">
        <v>155.0</v>
      </c>
    </row>
    <row r="81">
      <c r="A81" s="25" t="s">
        <v>128</v>
      </c>
      <c r="B81" s="25" t="s">
        <v>128</v>
      </c>
      <c r="C81" s="25" t="s">
        <v>485</v>
      </c>
      <c r="D81" s="25" t="s">
        <v>130</v>
      </c>
      <c r="E81" s="25" t="s">
        <v>128</v>
      </c>
      <c r="F81" s="27" t="s">
        <v>130</v>
      </c>
      <c r="G81" s="27">
        <v>72.0</v>
      </c>
      <c r="H81" s="25">
        <v>83.0</v>
      </c>
      <c r="I81" s="25" t="s">
        <v>131</v>
      </c>
      <c r="J81" s="27" t="s">
        <v>131</v>
      </c>
      <c r="K81">
        <v>155.0</v>
      </c>
    </row>
    <row r="82">
      <c r="A82" s="25" t="s">
        <v>128</v>
      </c>
      <c r="B82" s="25" t="s">
        <v>128</v>
      </c>
      <c r="C82" s="25" t="s">
        <v>486</v>
      </c>
      <c r="D82" s="25" t="s">
        <v>130</v>
      </c>
      <c r="E82" s="25" t="s">
        <v>128</v>
      </c>
      <c r="F82" s="27" t="s">
        <v>130</v>
      </c>
      <c r="G82" s="27">
        <v>81.0</v>
      </c>
      <c r="H82" s="25">
        <v>74.0</v>
      </c>
      <c r="I82" s="25" t="s">
        <v>131</v>
      </c>
      <c r="J82" s="27" t="s">
        <v>131</v>
      </c>
      <c r="K82">
        <v>155.0</v>
      </c>
    </row>
    <row r="83">
      <c r="A83" s="25" t="s">
        <v>128</v>
      </c>
      <c r="B83" s="25" t="s">
        <v>128</v>
      </c>
      <c r="C83" s="25" t="s">
        <v>487</v>
      </c>
      <c r="D83" s="25" t="s">
        <v>130</v>
      </c>
      <c r="E83" s="25" t="s">
        <v>128</v>
      </c>
      <c r="F83" s="27" t="s">
        <v>130</v>
      </c>
      <c r="G83" s="27">
        <v>81.0</v>
      </c>
      <c r="H83" s="25">
        <v>74.0</v>
      </c>
      <c r="I83" s="25" t="s">
        <v>131</v>
      </c>
      <c r="J83" s="27" t="s">
        <v>131</v>
      </c>
      <c r="K83">
        <v>155.0</v>
      </c>
    </row>
    <row r="84">
      <c r="A84" s="25" t="s">
        <v>128</v>
      </c>
      <c r="B84" s="25" t="s">
        <v>128</v>
      </c>
      <c r="C84" s="25" t="s">
        <v>58</v>
      </c>
      <c r="D84" s="25" t="s">
        <v>130</v>
      </c>
      <c r="E84" s="25" t="s">
        <v>128</v>
      </c>
      <c r="F84" s="27" t="s">
        <v>130</v>
      </c>
      <c r="G84" s="27">
        <v>76.0</v>
      </c>
      <c r="H84" s="25">
        <v>80.0</v>
      </c>
      <c r="I84" s="25" t="s">
        <v>131</v>
      </c>
      <c r="J84" s="27" t="s">
        <v>131</v>
      </c>
      <c r="K84">
        <v>156.0</v>
      </c>
    </row>
    <row r="85">
      <c r="A85" s="25" t="s">
        <v>128</v>
      </c>
      <c r="B85" s="25" t="s">
        <v>128</v>
      </c>
      <c r="C85" s="25" t="s">
        <v>329</v>
      </c>
      <c r="D85" s="25" t="s">
        <v>130</v>
      </c>
      <c r="E85" s="25" t="s">
        <v>128</v>
      </c>
      <c r="F85" s="27" t="s">
        <v>130</v>
      </c>
      <c r="G85" s="27">
        <v>78.0</v>
      </c>
      <c r="H85" s="25">
        <v>80.0</v>
      </c>
      <c r="I85" s="25" t="s">
        <v>131</v>
      </c>
      <c r="J85" s="27" t="s">
        <v>131</v>
      </c>
      <c r="K85">
        <v>158.0</v>
      </c>
    </row>
    <row r="86">
      <c r="A86" s="25" t="s">
        <v>128</v>
      </c>
      <c r="B86" s="25" t="s">
        <v>128</v>
      </c>
      <c r="C86" s="25" t="s">
        <v>420</v>
      </c>
      <c r="D86" s="25" t="s">
        <v>130</v>
      </c>
      <c r="E86" s="25" t="s">
        <v>128</v>
      </c>
      <c r="F86" s="27" t="s">
        <v>130</v>
      </c>
      <c r="G86" s="27">
        <v>82.0</v>
      </c>
      <c r="H86" s="25">
        <v>76.0</v>
      </c>
      <c r="I86" s="25" t="s">
        <v>131</v>
      </c>
      <c r="J86" s="27" t="s">
        <v>131</v>
      </c>
      <c r="K86">
        <v>158.0</v>
      </c>
    </row>
    <row r="87">
      <c r="A87" s="25" t="s">
        <v>128</v>
      </c>
      <c r="B87" s="25" t="s">
        <v>128</v>
      </c>
      <c r="C87" s="25" t="s">
        <v>488</v>
      </c>
      <c r="D87" s="25" t="s">
        <v>130</v>
      </c>
      <c r="E87" s="25" t="s">
        <v>128</v>
      </c>
      <c r="F87" s="27" t="s">
        <v>130</v>
      </c>
      <c r="G87" s="27">
        <v>81.0</v>
      </c>
      <c r="H87" s="25">
        <v>78.0</v>
      </c>
      <c r="I87" s="25" t="s">
        <v>131</v>
      </c>
      <c r="J87" s="27" t="s">
        <v>131</v>
      </c>
      <c r="K87">
        <v>159.0</v>
      </c>
    </row>
    <row r="88">
      <c r="A88" s="25" t="s">
        <v>128</v>
      </c>
      <c r="B88" s="25" t="s">
        <v>128</v>
      </c>
      <c r="C88" s="25" t="s">
        <v>368</v>
      </c>
      <c r="D88" s="25" t="s">
        <v>130</v>
      </c>
      <c r="E88" s="25" t="s">
        <v>128</v>
      </c>
      <c r="F88" s="27" t="s">
        <v>130</v>
      </c>
      <c r="G88" s="27">
        <v>79.0</v>
      </c>
      <c r="H88" s="25">
        <v>80.0</v>
      </c>
      <c r="I88" s="25" t="s">
        <v>131</v>
      </c>
      <c r="J88" s="27" t="s">
        <v>131</v>
      </c>
      <c r="K88">
        <v>159.0</v>
      </c>
    </row>
    <row r="89">
      <c r="A89" s="25" t="s">
        <v>128</v>
      </c>
      <c r="B89" s="25" t="s">
        <v>128</v>
      </c>
      <c r="C89" s="25" t="s">
        <v>489</v>
      </c>
      <c r="D89" s="25" t="s">
        <v>130</v>
      </c>
      <c r="E89" s="25" t="s">
        <v>128</v>
      </c>
      <c r="F89" s="27" t="s">
        <v>130</v>
      </c>
      <c r="G89" s="27">
        <v>79.0</v>
      </c>
      <c r="H89" s="25">
        <v>81.0</v>
      </c>
      <c r="I89" s="25" t="s">
        <v>131</v>
      </c>
      <c r="J89" s="27" t="s">
        <v>131</v>
      </c>
      <c r="K89">
        <v>160.0</v>
      </c>
    </row>
    <row r="90">
      <c r="A90" s="25" t="s">
        <v>128</v>
      </c>
      <c r="B90" s="25" t="s">
        <v>128</v>
      </c>
      <c r="C90" s="25" t="s">
        <v>156</v>
      </c>
      <c r="D90" s="25" t="s">
        <v>130</v>
      </c>
      <c r="E90" s="25" t="s">
        <v>128</v>
      </c>
      <c r="F90" s="30" t="s">
        <v>130</v>
      </c>
      <c r="G90" s="27">
        <v>77.0</v>
      </c>
      <c r="H90" s="25">
        <v>84.0</v>
      </c>
      <c r="I90" s="25" t="s">
        <v>131</v>
      </c>
      <c r="J90" s="27" t="s">
        <v>131</v>
      </c>
      <c r="K90">
        <v>161.0</v>
      </c>
    </row>
    <row r="91">
      <c r="A91" s="25" t="s">
        <v>128</v>
      </c>
      <c r="B91" s="25" t="s">
        <v>128</v>
      </c>
      <c r="C91" s="25" t="s">
        <v>490</v>
      </c>
      <c r="D91" s="25" t="s">
        <v>130</v>
      </c>
      <c r="E91" s="25" t="s">
        <v>128</v>
      </c>
      <c r="F91" s="27" t="s">
        <v>130</v>
      </c>
      <c r="G91" s="27">
        <v>81.0</v>
      </c>
      <c r="H91" s="25">
        <v>85.0</v>
      </c>
      <c r="I91" s="25" t="s">
        <v>131</v>
      </c>
      <c r="J91" s="27" t="s">
        <v>131</v>
      </c>
      <c r="K91">
        <v>166.0</v>
      </c>
    </row>
    <row r="92">
      <c r="A92" s="25" t="s">
        <v>128</v>
      </c>
      <c r="B92" s="25" t="s">
        <v>128</v>
      </c>
      <c r="C92" s="25" t="s">
        <v>293</v>
      </c>
      <c r="D92" s="25" t="s">
        <v>491</v>
      </c>
      <c r="E92" s="25" t="s">
        <v>128</v>
      </c>
      <c r="F92" s="27" t="s">
        <v>491</v>
      </c>
      <c r="G92" s="27">
        <v>76.0</v>
      </c>
      <c r="H92" s="25" t="s">
        <v>131</v>
      </c>
      <c r="I92" s="25" t="s">
        <v>131</v>
      </c>
      <c r="J92" s="27" t="s">
        <v>131</v>
      </c>
      <c r="K92">
        <v>76.0</v>
      </c>
    </row>
    <row r="93">
      <c r="A93" s="25" t="s">
        <v>128</v>
      </c>
      <c r="B93" s="25" t="s">
        <v>128</v>
      </c>
      <c r="C93" s="25" t="s">
        <v>492</v>
      </c>
      <c r="D93" s="25" t="s">
        <v>491</v>
      </c>
      <c r="E93" s="25" t="s">
        <v>128</v>
      </c>
      <c r="F93" s="27" t="s">
        <v>491</v>
      </c>
      <c r="G93" s="25" t="s">
        <v>131</v>
      </c>
      <c r="H93" s="25" t="s">
        <v>131</v>
      </c>
      <c r="I93" s="25" t="s">
        <v>131</v>
      </c>
      <c r="J93" s="27" t="s">
        <v>131</v>
      </c>
      <c r="K93" t="s">
        <v>131</v>
      </c>
    </row>
  </sheetData>
  <drawing r:id="rId1"/>
</worksheet>
</file>