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25200" windowHeight="113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F13" i="1"/>
  <c r="F14" i="1"/>
  <c r="F15" i="1"/>
  <c r="F16" i="1"/>
  <c r="F17" i="1"/>
  <c r="F12" i="1"/>
  <c r="E13" i="1"/>
  <c r="E14" i="1"/>
  <c r="E15" i="1"/>
  <c r="E16" i="1"/>
  <c r="E17" i="1"/>
  <c r="E12" i="1"/>
  <c r="B19" i="1" l="1"/>
  <c r="C10" i="1" l="1"/>
  <c r="D13" i="1"/>
  <c r="H13" i="1" s="1"/>
  <c r="D12" i="1"/>
  <c r="H12" i="1" s="1"/>
  <c r="B8" i="1"/>
  <c r="B16" i="1"/>
  <c r="D16" i="1" l="1"/>
  <c r="H16" i="1" s="1"/>
  <c r="C16" i="1"/>
  <c r="B15" i="1"/>
  <c r="D15" i="1" s="1"/>
  <c r="G13" i="1"/>
  <c r="G12" i="1"/>
  <c r="B12" i="1"/>
  <c r="B13" i="1"/>
  <c r="B14" i="1"/>
  <c r="D14" i="1" s="1"/>
  <c r="G14" i="1" s="1"/>
  <c r="B17" i="1"/>
  <c r="H14" i="1" l="1"/>
  <c r="G16" i="1"/>
  <c r="G15" i="1"/>
  <c r="H15" i="1"/>
  <c r="C17" i="1"/>
  <c r="D17" i="1" s="1"/>
  <c r="H17" i="1" l="1"/>
  <c r="H18" i="1" s="1"/>
  <c r="B26" i="1" s="1"/>
  <c r="D18" i="1"/>
  <c r="B24" i="1" s="1"/>
  <c r="G17" i="1"/>
  <c r="G18" i="1" s="1"/>
  <c r="B25" i="1" s="1"/>
</calcChain>
</file>

<file path=xl/sharedStrings.xml><?xml version="1.0" encoding="utf-8"?>
<sst xmlns="http://schemas.openxmlformats.org/spreadsheetml/2006/main" count="36" uniqueCount="36">
  <si>
    <t>Nc</t>
  </si>
  <si>
    <t>Ns</t>
  </si>
  <si>
    <t>xc(cm)</t>
  </si>
  <si>
    <t>yc(cm)</t>
  </si>
  <si>
    <t>As(cm2)</t>
  </si>
  <si>
    <t>xs(cm)</t>
  </si>
  <si>
    <t xml:space="preserve">ys(cm) </t>
  </si>
  <si>
    <t>fck(MPa)</t>
  </si>
  <si>
    <t>fyk(MPa)</t>
  </si>
  <si>
    <t>Es(Gpa)</t>
  </si>
  <si>
    <t>Nsk(kN)</t>
  </si>
  <si>
    <t>Mxsk(kN.cm)</t>
  </si>
  <si>
    <t>Mysk(kNcm)</t>
  </si>
  <si>
    <t>gamac</t>
  </si>
  <si>
    <t>gamas</t>
  </si>
  <si>
    <t>gamaf</t>
  </si>
  <si>
    <t>alfa0</t>
  </si>
  <si>
    <t>alfaf</t>
  </si>
  <si>
    <t>x0=</t>
  </si>
  <si>
    <t>c=</t>
  </si>
  <si>
    <t>esi</t>
  </si>
  <si>
    <t>sigmasi</t>
  </si>
  <si>
    <t>Asi*Sigmasi</t>
  </si>
  <si>
    <t>Asi=</t>
  </si>
  <si>
    <t>xgi</t>
  </si>
  <si>
    <t>ygi</t>
  </si>
  <si>
    <t>msxi</t>
  </si>
  <si>
    <t>msyi</t>
  </si>
  <si>
    <t>Acc=</t>
  </si>
  <si>
    <t>Sxc =</t>
  </si>
  <si>
    <t>Syc =</t>
  </si>
  <si>
    <t>Nrd =</t>
  </si>
  <si>
    <t>Mxrd =</t>
  </si>
  <si>
    <t>Sigmacd=</t>
  </si>
  <si>
    <t>Myrd =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</si>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</sst>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activeCell="E23" sqref="E23"/>
    </sheetView>
  </sheetViews>
  <sheetFormatPr defaultRowHeight="12.75" x14ac:dyDescent="0.2"/>
  <cols>
    <col min="2" max="2" width="12.42578125" bestFit="1" customWidth="1"/>
    <col min="4" max="4" width="11.140625" bestFit="1" customWidth="1"/>
    <col min="5" max="5" width="13.42578125" bestFit="1" customWidth="1"/>
    <col min="6" max="6" width="13.42578125" customWidth="1"/>
    <col min="15" max="15" width="12.140625" bestFit="1" customWidth="1"/>
    <col min="16" max="16" width="10.7109375" customWidth="1"/>
  </cols>
  <sheetData>
    <row r="1" spans="1:18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10</v>
      </c>
      <c r="O1" s="1" t="s">
        <v>11</v>
      </c>
      <c r="P1" s="1" t="s">
        <v>12</v>
      </c>
      <c r="Q1" s="2" t="s">
        <v>16</v>
      </c>
      <c r="R1" s="1" t="s">
        <v>17</v>
      </c>
    </row>
    <row r="2" spans="1:18" x14ac:dyDescent="0.2">
      <c r="A2">
        <v>4</v>
      </c>
      <c r="B2">
        <v>0</v>
      </c>
      <c r="C2">
        <v>0</v>
      </c>
      <c r="D2">
        <v>15.9</v>
      </c>
      <c r="E2">
        <v>6</v>
      </c>
      <c r="F2">
        <v>4</v>
      </c>
      <c r="G2">
        <v>4</v>
      </c>
      <c r="H2">
        <v>20</v>
      </c>
      <c r="I2">
        <v>500</v>
      </c>
      <c r="J2">
        <v>200</v>
      </c>
      <c r="K2">
        <v>1.4</v>
      </c>
      <c r="L2">
        <v>1.1499999999999999</v>
      </c>
      <c r="M2">
        <v>1.4</v>
      </c>
      <c r="N2">
        <v>800</v>
      </c>
      <c r="O2">
        <v>2000</v>
      </c>
      <c r="P2">
        <v>2000</v>
      </c>
      <c r="Q2">
        <v>0</v>
      </c>
      <c r="R2">
        <v>90</v>
      </c>
    </row>
    <row r="3" spans="1:18" x14ac:dyDescent="0.2">
      <c r="B3">
        <v>20</v>
      </c>
      <c r="C3">
        <v>0</v>
      </c>
      <c r="F3">
        <v>16</v>
      </c>
      <c r="G3">
        <v>4</v>
      </c>
    </row>
    <row r="4" spans="1:18" x14ac:dyDescent="0.2">
      <c r="B4">
        <v>20</v>
      </c>
      <c r="C4">
        <v>40</v>
      </c>
      <c r="F4">
        <v>4</v>
      </c>
      <c r="G4">
        <v>20</v>
      </c>
    </row>
    <row r="5" spans="1:18" x14ac:dyDescent="0.2">
      <c r="B5">
        <v>0</v>
      </c>
      <c r="C5">
        <v>40</v>
      </c>
      <c r="F5">
        <v>16</v>
      </c>
      <c r="G5">
        <v>20</v>
      </c>
    </row>
    <row r="6" spans="1:18" x14ac:dyDescent="0.2">
      <c r="F6">
        <v>16</v>
      </c>
      <c r="G6">
        <v>36</v>
      </c>
    </row>
    <row r="7" spans="1:18" x14ac:dyDescent="0.2">
      <c r="F7">
        <v>4</v>
      </c>
      <c r="G7">
        <v>36</v>
      </c>
    </row>
    <row r="8" spans="1:18" x14ac:dyDescent="0.2">
      <c r="A8" t="s">
        <v>23</v>
      </c>
      <c r="B8">
        <f>D2/E2</f>
        <v>2.65</v>
      </c>
    </row>
    <row r="9" spans="1:18" x14ac:dyDescent="0.2">
      <c r="A9" t="s">
        <v>18</v>
      </c>
      <c r="B9">
        <v>0</v>
      </c>
    </row>
    <row r="10" spans="1:18" x14ac:dyDescent="0.2">
      <c r="A10" t="s">
        <v>19</v>
      </c>
      <c r="B10">
        <f>0.01/(G7-B9)</f>
        <v>2.7777777777777778E-4</v>
      </c>
      <c r="C10">
        <f>B10*C5</f>
        <v>1.1111111111111112E-2</v>
      </c>
    </row>
    <row r="11" spans="1:18" x14ac:dyDescent="0.2">
      <c r="A11" t="s">
        <v>35</v>
      </c>
      <c r="B11" t="s">
        <v>20</v>
      </c>
      <c r="C11" t="s">
        <v>21</v>
      </c>
      <c r="D11" t="s">
        <v>22</v>
      </c>
      <c r="E11" t="s">
        <v>24</v>
      </c>
      <c r="F11" t="s">
        <v>25</v>
      </c>
      <c r="G11" t="s">
        <v>26</v>
      </c>
      <c r="H11" t="s">
        <v>27</v>
      </c>
    </row>
    <row r="12" spans="1:18" x14ac:dyDescent="0.2">
      <c r="A12">
        <v>1</v>
      </c>
      <c r="B12">
        <f>$B$10*($B$9-G7)</f>
        <v>-0.01</v>
      </c>
      <c r="C12">
        <v>-43.48</v>
      </c>
      <c r="D12">
        <f>C12*$B$8</f>
        <v>-115.22199999999999</v>
      </c>
      <c r="E12">
        <f>F2-10</f>
        <v>-6</v>
      </c>
      <c r="F12">
        <f>G2-20</f>
        <v>-16</v>
      </c>
      <c r="G12">
        <f>D12*E12</f>
        <v>691.33199999999999</v>
      </c>
      <c r="H12">
        <f>D12*F12</f>
        <v>1843.5519999999999</v>
      </c>
    </row>
    <row r="13" spans="1:18" x14ac:dyDescent="0.2">
      <c r="A13">
        <v>2</v>
      </c>
      <c r="B13">
        <f>$B$10*($B$9-G6)</f>
        <v>-0.01</v>
      </c>
      <c r="C13">
        <v>-43.48</v>
      </c>
      <c r="D13">
        <f t="shared" ref="D13:D17" si="0">C13*$B$8</f>
        <v>-115.22199999999999</v>
      </c>
      <c r="E13">
        <f t="shared" ref="E13:E17" si="1">F3-10</f>
        <v>6</v>
      </c>
      <c r="F13">
        <f t="shared" ref="F13:F17" si="2">G3-20</f>
        <v>-16</v>
      </c>
      <c r="G13">
        <f t="shared" ref="G13:G17" si="3">D13*E13</f>
        <v>-691.33199999999999</v>
      </c>
      <c r="H13">
        <f t="shared" ref="H13:H17" si="4">D13*F13</f>
        <v>1843.5519999999999</v>
      </c>
    </row>
    <row r="14" spans="1:18" x14ac:dyDescent="0.2">
      <c r="A14">
        <v>3</v>
      </c>
      <c r="B14">
        <f>$B$10*($B$9-G5)</f>
        <v>-5.5555555555555558E-3</v>
      </c>
      <c r="C14">
        <v>-43.48</v>
      </c>
      <c r="D14">
        <f t="shared" si="0"/>
        <v>-115.22199999999999</v>
      </c>
      <c r="E14">
        <f t="shared" si="1"/>
        <v>-6</v>
      </c>
      <c r="F14">
        <f t="shared" si="2"/>
        <v>0</v>
      </c>
      <c r="G14">
        <f t="shared" si="3"/>
        <v>691.33199999999999</v>
      </c>
      <c r="H14">
        <f t="shared" si="4"/>
        <v>0</v>
      </c>
    </row>
    <row r="15" spans="1:18" x14ac:dyDescent="0.2">
      <c r="A15">
        <v>4</v>
      </c>
      <c r="B15">
        <f>$B$10*($B$9-G4)</f>
        <v>-5.5555555555555558E-3</v>
      </c>
      <c r="C15">
        <v>-43.48</v>
      </c>
      <c r="D15">
        <f t="shared" si="0"/>
        <v>-115.22199999999999</v>
      </c>
      <c r="E15">
        <f t="shared" si="1"/>
        <v>6</v>
      </c>
      <c r="F15">
        <f t="shared" si="2"/>
        <v>0</v>
      </c>
      <c r="G15">
        <f t="shared" si="3"/>
        <v>-691.33199999999999</v>
      </c>
      <c r="H15">
        <f t="shared" si="4"/>
        <v>0</v>
      </c>
    </row>
    <row r="16" spans="1:18" x14ac:dyDescent="0.2">
      <c r="A16">
        <v>5</v>
      </c>
      <c r="B16">
        <f>$B$10*($B$9-G3)</f>
        <v>-1.1111111111111111E-3</v>
      </c>
      <c r="C16">
        <f t="shared" ref="C15:C17" si="5">$J$2*100*B16</f>
        <v>-22.222222222222221</v>
      </c>
      <c r="D16">
        <f t="shared" si="0"/>
        <v>-58.888888888888886</v>
      </c>
      <c r="E16">
        <f t="shared" si="1"/>
        <v>6</v>
      </c>
      <c r="F16">
        <f t="shared" si="2"/>
        <v>16</v>
      </c>
      <c r="G16">
        <f t="shared" si="3"/>
        <v>-353.33333333333331</v>
      </c>
      <c r="H16">
        <f>D16*F16</f>
        <v>-942.22222222222217</v>
      </c>
    </row>
    <row r="17" spans="1:8" x14ac:dyDescent="0.2">
      <c r="A17">
        <v>6</v>
      </c>
      <c r="B17">
        <f>$B$10*($B$9-G2)</f>
        <v>-1.1111111111111111E-3</v>
      </c>
      <c r="C17">
        <f t="shared" si="5"/>
        <v>-22.222222222222221</v>
      </c>
      <c r="D17">
        <f t="shared" si="0"/>
        <v>-58.888888888888886</v>
      </c>
      <c r="E17">
        <f t="shared" si="1"/>
        <v>-6</v>
      </c>
      <c r="F17">
        <f t="shared" si="2"/>
        <v>16</v>
      </c>
      <c r="G17">
        <f t="shared" si="3"/>
        <v>353.33333333333331</v>
      </c>
      <c r="H17">
        <f t="shared" si="4"/>
        <v>-942.22222222222217</v>
      </c>
    </row>
    <row r="18" spans="1:8" x14ac:dyDescent="0.2">
      <c r="D18">
        <f>SUM(D12:D17)</f>
        <v>-578.66577777777775</v>
      </c>
      <c r="G18">
        <f>SUM(G12:G17)</f>
        <v>0</v>
      </c>
      <c r="H18">
        <f>SUM(H12:H17)</f>
        <v>1802.6595555555555</v>
      </c>
    </row>
    <row r="19" spans="1:8" x14ac:dyDescent="0.2">
      <c r="A19" t="s">
        <v>33</v>
      </c>
      <c r="B19">
        <f>0.95*0.85*H2/10/K2</f>
        <v>1.1535714285714285</v>
      </c>
    </row>
    <row r="20" spans="1:8" x14ac:dyDescent="0.2">
      <c r="A20" t="s">
        <v>28</v>
      </c>
      <c r="B20">
        <v>0</v>
      </c>
    </row>
    <row r="21" spans="1:8" x14ac:dyDescent="0.2">
      <c r="A21" t="s">
        <v>29</v>
      </c>
      <c r="B21">
        <v>0</v>
      </c>
    </row>
    <row r="22" spans="1:8" x14ac:dyDescent="0.2">
      <c r="A22" t="s">
        <v>30</v>
      </c>
      <c r="B22">
        <v>0</v>
      </c>
    </row>
    <row r="24" spans="1:8" x14ac:dyDescent="0.2">
      <c r="A24" t="s">
        <v>31</v>
      </c>
      <c r="B24">
        <f>B19*B20-D18</f>
        <v>578.66577777777775</v>
      </c>
    </row>
    <row r="25" spans="1:8" x14ac:dyDescent="0.2">
      <c r="A25" t="s">
        <v>32</v>
      </c>
      <c r="B25">
        <f>B19*B21-G18</f>
        <v>0</v>
      </c>
    </row>
    <row r="26" spans="1:8" x14ac:dyDescent="0.2">
      <c r="A26" t="s">
        <v>34</v>
      </c>
      <c r="B26">
        <f>B19*B22-H18</f>
        <v>-1802.6595555555555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Pinguim</cp:lastModifiedBy>
  <dcterms:created xsi:type="dcterms:W3CDTF">2019-09-02T13:38:02Z</dcterms:created>
  <dcterms:modified xsi:type="dcterms:W3CDTF">2019-09-07T20:10:19Z</dcterms:modified>
</cp:coreProperties>
</file>