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Vamsi\Downloads\"/>
    </mc:Choice>
  </mc:AlternateContent>
  <xr:revisionPtr revIDLastSave="0" documentId="13_ncr:1_{459EFF2D-4660-4BFA-A355-29F867FA4A2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print Tracker 1" sheetId="1" r:id="rId1"/>
    <sheet name="Sprint Tracker 2" sheetId="2" r:id="rId2"/>
    <sheet name="Sprint Tracker 3" sheetId="3" r:id="rId3"/>
    <sheet name="Sprint Tracker 4" sheetId="4" r:id="rId4"/>
    <sheet name="Sprint Tracker 5" sheetId="5" r:id="rId5"/>
    <sheet name="BurnDown Chart 1" sheetId="6" r:id="rId6"/>
    <sheet name="BurnDown Chart 2" sheetId="7" r:id="rId7"/>
    <sheet name="BurnDown Chart 3" sheetId="8" r:id="rId8"/>
    <sheet name="BurnDown Chart 4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S5" i="5"/>
  <c r="R5" i="5"/>
  <c r="Q5" i="5"/>
  <c r="O5" i="5"/>
  <c r="N5" i="5"/>
  <c r="M5" i="5"/>
  <c r="L5" i="5"/>
  <c r="K5" i="5"/>
  <c r="J5" i="5"/>
  <c r="I5" i="5"/>
  <c r="H5" i="5"/>
  <c r="G5" i="5"/>
  <c r="F5" i="5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AA4" i="4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AA4" i="3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A4" i="2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AA4" i="1"/>
</calcChain>
</file>

<file path=xl/sharedStrings.xml><?xml version="1.0" encoding="utf-8"?>
<sst xmlns="http://schemas.openxmlformats.org/spreadsheetml/2006/main" count="289" uniqueCount="86">
  <si>
    <t>April1st -14th</t>
  </si>
  <si>
    <t>Week #1 (10 hrs / week)</t>
  </si>
  <si>
    <t>March 1st -14th</t>
  </si>
  <si>
    <t>Week #2 (10 hrs / week)</t>
  </si>
  <si>
    <t>Backlog Item</t>
  </si>
  <si>
    <t>Task</t>
  </si>
  <si>
    <t>Task Owner</t>
  </si>
  <si>
    <t>Initial Estimate (Total Sprint Hours = 20 x 4)</t>
  </si>
  <si>
    <t>D1</t>
  </si>
  <si>
    <t>D2</t>
  </si>
  <si>
    <t>D3</t>
  </si>
  <si>
    <t>D4</t>
  </si>
  <si>
    <t>D5</t>
  </si>
  <si>
    <t>Week #3 (10 hrs / week)</t>
  </si>
  <si>
    <t>D6</t>
  </si>
  <si>
    <t>D7</t>
  </si>
  <si>
    <t>D8</t>
  </si>
  <si>
    <t>D9</t>
  </si>
  <si>
    <t>D10</t>
  </si>
  <si>
    <t>Week #4 (10 hrs / week)</t>
  </si>
  <si>
    <t>D11</t>
  </si>
  <si>
    <t>D12</t>
  </si>
  <si>
    <t>D13</t>
  </si>
  <si>
    <t>D14</t>
  </si>
  <si>
    <t>Dates</t>
  </si>
  <si>
    <t>Ideal</t>
  </si>
  <si>
    <t>Date</t>
  </si>
  <si>
    <t>Ideal Burndown</t>
  </si>
  <si>
    <t>Remaining Work</t>
  </si>
  <si>
    <t>Remaining Hrs (Total)</t>
  </si>
  <si>
    <t>Develop Functionality</t>
  </si>
  <si>
    <t>Assign Individual Functionality</t>
  </si>
  <si>
    <t>Backend GRPC Interface</t>
  </si>
  <si>
    <t>Make changes to Database Schema</t>
  </si>
  <si>
    <t>Vishal</t>
  </si>
  <si>
    <t>Design Architecture</t>
  </si>
  <si>
    <t>Set up Login and Logout</t>
  </si>
  <si>
    <t>Vamsi</t>
  </si>
  <si>
    <t>Design User Interface</t>
  </si>
  <si>
    <t>Develop Front End GUI Base</t>
  </si>
  <si>
    <t>Set Up Proto buffs</t>
  </si>
  <si>
    <t>Develop Back-End Architecture</t>
  </si>
  <si>
    <t>Set up Backend Calls and DB Connections</t>
  </si>
  <si>
    <t>Develop Admin Dashboard</t>
  </si>
  <si>
    <t>Sri Hari</t>
  </si>
  <si>
    <t>Develop Admin Related Pages</t>
  </si>
  <si>
    <t>Develop Front-End Structure</t>
  </si>
  <si>
    <t>Develop payment and management related Pages</t>
  </si>
  <si>
    <t>Dhanasree</t>
  </si>
  <si>
    <t>Develop Membership</t>
  </si>
  <si>
    <t>Develop User related pages</t>
  </si>
  <si>
    <t>Frontend Membership Page</t>
  </si>
  <si>
    <t>Analyze Unit Testing</t>
  </si>
  <si>
    <t>Develop Dashboard for management</t>
  </si>
  <si>
    <t>Develop Admin Add,Delete Vehicle</t>
  </si>
  <si>
    <t>Develop Base Pages</t>
  </si>
  <si>
    <t>Scrum Organization</t>
  </si>
  <si>
    <t>Develop Database Design</t>
  </si>
  <si>
    <t>SriHari</t>
  </si>
  <si>
    <t>Gmap Integration</t>
  </si>
  <si>
    <t>Write Documentation</t>
  </si>
  <si>
    <t>Base home and Login, Signup, Header Setup</t>
  </si>
  <si>
    <t>Team:</t>
  </si>
  <si>
    <t>Develop Base Code</t>
  </si>
  <si>
    <t>10 hours / Week</t>
  </si>
  <si>
    <t>User Stories and Wire Frames</t>
  </si>
  <si>
    <t>Total Available Hours During Sprint:</t>
  </si>
  <si>
    <t>April15th-31st</t>
  </si>
  <si>
    <t>Design of Microservice and Nodejs Integration</t>
  </si>
  <si>
    <t>Develop User regsitration</t>
  </si>
  <si>
    <t>Development of Admin and Backend Connections</t>
  </si>
  <si>
    <t>Development of Assign and Reassign Location</t>
  </si>
  <si>
    <t>Integration of 3 Layers</t>
  </si>
  <si>
    <t>May 1-9th</t>
  </si>
  <si>
    <t>Development of User to Car Allocation</t>
  </si>
  <si>
    <t>Integration</t>
  </si>
  <si>
    <t>Integration of GRPC and Node</t>
  </si>
  <si>
    <t>Deployment of Frontend, Microservices</t>
  </si>
  <si>
    <t>Final Integaration and Bug Fixes</t>
  </si>
  <si>
    <t>Deployment of Backend</t>
  </si>
  <si>
    <t>Autoscaling and Documentation</t>
  </si>
  <si>
    <t>Integrate Membership</t>
  </si>
  <si>
    <t>Load Balancing and Backend Autoscaling</t>
  </si>
  <si>
    <t>Deployment and Load Balancing</t>
  </si>
  <si>
    <t>Scrum Organization and tracking</t>
  </si>
  <si>
    <t>Load balancing of Microservices and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</si>
</sst>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mm/dd/yyyy"/>
  </numFmts>
  <fonts count="13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sz val="10"/>
      <color theme="1"/>
      <name val="Arial"/>
    </font>
    <font>
      <sz val="10"/>
      <name val="Arial"/>
    </font>
    <font>
      <b/>
      <i/>
      <sz val="9"/>
      <name val="Arial"/>
    </font>
    <font>
      <sz val="10"/>
      <name val="Arial"/>
    </font>
    <font>
      <b/>
      <i/>
      <u/>
      <sz val="9"/>
      <color rgb="FFFFFFFF"/>
      <name val="Arial"/>
    </font>
    <font>
      <b/>
      <i/>
      <u/>
      <sz val="9"/>
      <name val="Arial"/>
    </font>
    <font>
      <b/>
      <sz val="10"/>
      <name val="Arial"/>
    </font>
    <font>
      <b/>
      <u/>
      <sz val="10"/>
      <color theme="1"/>
      <name val="Arial"/>
    </font>
    <font>
      <i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/>
    <xf numFmtId="164" fontId="3" fillId="4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1" fillId="0" borderId="0" xfId="0" applyFont="1" applyAlignment="1"/>
    <xf numFmtId="0" fontId="2" fillId="4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" fillId="6" borderId="0" xfId="0" applyFont="1" applyFill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/>
    <xf numFmtId="165" fontId="1" fillId="0" borderId="0" xfId="0" applyNumberFormat="1" applyFont="1" applyAlignment="1"/>
    <xf numFmtId="0" fontId="7" fillId="0" borderId="0" xfId="0" applyFont="1" applyAlignment="1">
      <alignment horizontal="center"/>
    </xf>
    <xf numFmtId="0" fontId="1" fillId="0" borderId="0" xfId="0" applyFont="1" applyAlignment="1"/>
    <xf numFmtId="0" fontId="2" fillId="4" borderId="0" xfId="0" applyFont="1" applyFill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 wrapText="1"/>
    </xf>
    <xf numFmtId="0" fontId="1" fillId="0" borderId="0" xfId="0" applyFont="1" applyAlignme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'BurnDown Chart 3'!$B$3:$B$17</c:f>
              <c:numCache>
                <c:formatCode>General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68</c:v>
                </c:pt>
                <c:pt idx="3">
                  <c:v>61</c:v>
                </c:pt>
                <c:pt idx="4">
                  <c:v>60</c:v>
                </c:pt>
                <c:pt idx="5">
                  <c:v>57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19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6-420D-8C7B-A35C8FCDF097}"/>
            </c:ext>
          </c:extLst>
        </c:ser>
        <c:ser>
          <c:idx val="1"/>
          <c:order val="1"/>
          <c:marker>
            <c:symbol val="none"/>
          </c:marker>
          <c:val>
            <c:numRef>
              <c:f>'BurnDown Chart 3'!$C$3:$C$17</c:f>
              <c:numCache>
                <c:formatCode>General</c:formatCode>
                <c:ptCount val="15"/>
                <c:pt idx="0">
                  <c:v>80</c:v>
                </c:pt>
                <c:pt idx="1">
                  <c:v>74.285714285714292</c:v>
                </c:pt>
                <c:pt idx="2">
                  <c:v>68.571428571428569</c:v>
                </c:pt>
                <c:pt idx="3">
                  <c:v>62.857142857142861</c:v>
                </c:pt>
                <c:pt idx="4">
                  <c:v>57.142857142857139</c:v>
                </c:pt>
                <c:pt idx="5">
                  <c:v>51.428571428571431</c:v>
                </c:pt>
                <c:pt idx="6">
                  <c:v>45.714285714285715</c:v>
                </c:pt>
                <c:pt idx="7">
                  <c:v>40</c:v>
                </c:pt>
                <c:pt idx="8">
                  <c:v>34.285714285714285</c:v>
                </c:pt>
                <c:pt idx="9">
                  <c:v>28.571428571428569</c:v>
                </c:pt>
                <c:pt idx="10">
                  <c:v>22.857142857142854</c:v>
                </c:pt>
                <c:pt idx="11">
                  <c:v>17.142857142857146</c:v>
                </c:pt>
                <c:pt idx="12">
                  <c:v>11.428571428571431</c:v>
                </c:pt>
                <c:pt idx="13">
                  <c:v>5.7142857142857082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6-420D-8C7B-A35C8FCDF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089084"/>
        <c:axId val="652643376"/>
      </c:lineChart>
      <c:catAx>
        <c:axId val="14060890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2643376"/>
        <c:crosses val="autoZero"/>
        <c:auto val="1"/>
        <c:lblAlgn val="ctr"/>
        <c:lblOffset val="100"/>
        <c:noMultiLvlLbl val="1"/>
      </c:catAx>
      <c:valAx>
        <c:axId val="652643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608908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'BurnDown Chart 4'!$A$4:$A$17</c:f>
              <c:numCache>
                <c:formatCode>mm/dd/yyyy</c:formatCode>
                <c:ptCount val="1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</c:numCache>
            </c:numRef>
          </c:cat>
          <c:val>
            <c:numRef>
              <c:f>'BurnDown Chart 4'!$B$3:$B$17</c:f>
              <c:numCache>
                <c:formatCode>General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66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44</c:v>
                </c:pt>
                <c:pt idx="7">
                  <c:v>37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22</c:v>
                </c:pt>
                <c:pt idx="12">
                  <c:v>18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4-45CF-AD23-B525FA10EA65}"/>
            </c:ext>
          </c:extLst>
        </c:ser>
        <c:ser>
          <c:idx val="1"/>
          <c:order val="1"/>
          <c:marker>
            <c:symbol val="none"/>
          </c:marker>
          <c:cat>
            <c:numRef>
              <c:f>'BurnDown Chart 4'!$A$4:$A$17</c:f>
              <c:numCache>
                <c:formatCode>mm/dd/yyyy</c:formatCode>
                <c:ptCount val="1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</c:numCache>
            </c:numRef>
          </c:cat>
          <c:val>
            <c:numRef>
              <c:f>'BurnDown Chart 4'!$C$3:$C$17</c:f>
              <c:numCache>
                <c:formatCode>General</c:formatCode>
                <c:ptCount val="15"/>
                <c:pt idx="0">
                  <c:v>80</c:v>
                </c:pt>
                <c:pt idx="1">
                  <c:v>74.285714285714292</c:v>
                </c:pt>
                <c:pt idx="2">
                  <c:v>68.571428571428569</c:v>
                </c:pt>
                <c:pt idx="3">
                  <c:v>62.857142857142861</c:v>
                </c:pt>
                <c:pt idx="4">
                  <c:v>57.142857142857139</c:v>
                </c:pt>
                <c:pt idx="5">
                  <c:v>51.428571428571431</c:v>
                </c:pt>
                <c:pt idx="6">
                  <c:v>45.714285714285715</c:v>
                </c:pt>
                <c:pt idx="7">
                  <c:v>40</c:v>
                </c:pt>
                <c:pt idx="8">
                  <c:v>34.285714285714285</c:v>
                </c:pt>
                <c:pt idx="9">
                  <c:v>28.571428571428569</c:v>
                </c:pt>
                <c:pt idx="10">
                  <c:v>22.857142857142854</c:v>
                </c:pt>
                <c:pt idx="11">
                  <c:v>17.142857142857146</c:v>
                </c:pt>
                <c:pt idx="12">
                  <c:v>11.428571428571431</c:v>
                </c:pt>
                <c:pt idx="13">
                  <c:v>5.7142857142857082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4-45CF-AD23-B525FA10E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696273"/>
        <c:axId val="1408950971"/>
      </c:lineChart>
      <c:dateAx>
        <c:axId val="121169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m/d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8950971"/>
        <c:crosses val="autoZero"/>
        <c:auto val="1"/>
        <c:lblOffset val="100"/>
        <c:baseTimeUnit val="days"/>
      </c:dateAx>
      <c:valAx>
        <c:axId val="1408950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16962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'Sprint Tracker 5'!$B$37:$B$46</c:f>
              <c:numCache>
                <c:formatCode>General</c:formatCode>
                <c:ptCount val="10"/>
                <c:pt idx="0">
                  <c:v>80</c:v>
                </c:pt>
                <c:pt idx="1">
                  <c:v>72</c:v>
                </c:pt>
                <c:pt idx="2">
                  <c:v>68</c:v>
                </c:pt>
                <c:pt idx="3">
                  <c:v>59</c:v>
                </c:pt>
                <c:pt idx="4">
                  <c:v>56</c:v>
                </c:pt>
                <c:pt idx="5">
                  <c:v>44</c:v>
                </c:pt>
                <c:pt idx="6">
                  <c:v>37</c:v>
                </c:pt>
                <c:pt idx="7">
                  <c:v>36</c:v>
                </c:pt>
                <c:pt idx="8">
                  <c:v>30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F-42E4-AD68-204BEAE58650}"/>
            </c:ext>
          </c:extLst>
        </c:ser>
        <c:ser>
          <c:idx val="1"/>
          <c:order val="1"/>
          <c:marker>
            <c:symbol val="none"/>
          </c:marker>
          <c:val>
            <c:numRef>
              <c:f>'Sprint Tracker 5'!$C$37:$C$46</c:f>
              <c:numCache>
                <c:formatCode>General</c:formatCode>
                <c:ptCount val="10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F-42E4-AD68-204BEAE58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792025"/>
        <c:axId val="1927584123"/>
      </c:lineChart>
      <c:catAx>
        <c:axId val="2138792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7584123"/>
        <c:crosses val="autoZero"/>
        <c:auto val="1"/>
        <c:lblAlgn val="ctr"/>
        <c:lblOffset val="100"/>
        <c:noMultiLvlLbl val="1"/>
      </c:catAx>
      <c:valAx>
        <c:axId val="1927584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87920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val>
            <c:numRef>
              <c:f>'BurnDown Chart 3'!$B$3:$B$17</c:f>
              <c:numCache>
                <c:formatCode>General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68</c:v>
                </c:pt>
                <c:pt idx="3">
                  <c:v>61</c:v>
                </c:pt>
                <c:pt idx="4">
                  <c:v>60</c:v>
                </c:pt>
                <c:pt idx="5">
                  <c:v>57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19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C-47EA-8E95-7DCD9795FC2C}"/>
            </c:ext>
          </c:extLst>
        </c:ser>
        <c:ser>
          <c:idx val="1"/>
          <c:order val="1"/>
          <c:marker>
            <c:symbol val="none"/>
          </c:marker>
          <c:val>
            <c:numRef>
              <c:f>'BurnDown Chart 3'!$C$3:$C$17</c:f>
              <c:numCache>
                <c:formatCode>General</c:formatCode>
                <c:ptCount val="15"/>
                <c:pt idx="0">
                  <c:v>80</c:v>
                </c:pt>
                <c:pt idx="1">
                  <c:v>74.285714285714292</c:v>
                </c:pt>
                <c:pt idx="2">
                  <c:v>68.571428571428569</c:v>
                </c:pt>
                <c:pt idx="3">
                  <c:v>62.857142857142861</c:v>
                </c:pt>
                <c:pt idx="4">
                  <c:v>57.142857142857139</c:v>
                </c:pt>
                <c:pt idx="5">
                  <c:v>51.428571428571431</c:v>
                </c:pt>
                <c:pt idx="6">
                  <c:v>45.714285714285715</c:v>
                </c:pt>
                <c:pt idx="7">
                  <c:v>40</c:v>
                </c:pt>
                <c:pt idx="8">
                  <c:v>34.285714285714285</c:v>
                </c:pt>
                <c:pt idx="9">
                  <c:v>28.571428571428569</c:v>
                </c:pt>
                <c:pt idx="10">
                  <c:v>22.857142857142854</c:v>
                </c:pt>
                <c:pt idx="11">
                  <c:v>17.142857142857146</c:v>
                </c:pt>
                <c:pt idx="12">
                  <c:v>11.428571428571431</c:v>
                </c:pt>
                <c:pt idx="13">
                  <c:v>5.7142857142857082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C-47EA-8E95-7DCD9795F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351199"/>
        <c:axId val="1083485842"/>
      </c:lineChart>
      <c:catAx>
        <c:axId val="1303351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3485842"/>
        <c:crosses val="autoZero"/>
        <c:auto val="1"/>
        <c:lblAlgn val="ctr"/>
        <c:lblOffset val="100"/>
        <c:noMultiLvlLbl val="1"/>
      </c:catAx>
      <c:valAx>
        <c:axId val="108348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335119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'BurnDown Chart 4'!$A$4:$A$17</c:f>
              <c:numCache>
                <c:formatCode>mm/dd/yyyy</c:formatCode>
                <c:ptCount val="1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</c:numCache>
            </c:numRef>
          </c:cat>
          <c:val>
            <c:numRef>
              <c:f>'BurnDown Chart 4'!$B$3:$B$17</c:f>
              <c:numCache>
                <c:formatCode>General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66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44</c:v>
                </c:pt>
                <c:pt idx="7">
                  <c:v>37</c:v>
                </c:pt>
                <c:pt idx="8">
                  <c:v>36</c:v>
                </c:pt>
                <c:pt idx="9">
                  <c:v>28</c:v>
                </c:pt>
                <c:pt idx="10">
                  <c:v>25</c:v>
                </c:pt>
                <c:pt idx="11">
                  <c:v>22</c:v>
                </c:pt>
                <c:pt idx="12">
                  <c:v>18</c:v>
                </c:pt>
                <c:pt idx="13">
                  <c:v>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D-44C8-84C8-E96E796EAF0D}"/>
            </c:ext>
          </c:extLst>
        </c:ser>
        <c:ser>
          <c:idx val="1"/>
          <c:order val="1"/>
          <c:marker>
            <c:symbol val="none"/>
          </c:marker>
          <c:cat>
            <c:numRef>
              <c:f>'BurnDown Chart 4'!$A$4:$A$17</c:f>
              <c:numCache>
                <c:formatCode>mm/dd/yyyy</c:formatCode>
                <c:ptCount val="14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</c:numCache>
            </c:numRef>
          </c:cat>
          <c:val>
            <c:numRef>
              <c:f>'BurnDown Chart 4'!$C$3:$C$17</c:f>
              <c:numCache>
                <c:formatCode>General</c:formatCode>
                <c:ptCount val="15"/>
                <c:pt idx="0">
                  <c:v>80</c:v>
                </c:pt>
                <c:pt idx="1">
                  <c:v>74.285714285714292</c:v>
                </c:pt>
                <c:pt idx="2">
                  <c:v>68.571428571428569</c:v>
                </c:pt>
                <c:pt idx="3">
                  <c:v>62.857142857142861</c:v>
                </c:pt>
                <c:pt idx="4">
                  <c:v>57.142857142857139</c:v>
                </c:pt>
                <c:pt idx="5">
                  <c:v>51.428571428571431</c:v>
                </c:pt>
                <c:pt idx="6">
                  <c:v>45.714285714285715</c:v>
                </c:pt>
                <c:pt idx="7">
                  <c:v>40</c:v>
                </c:pt>
                <c:pt idx="8">
                  <c:v>34.285714285714285</c:v>
                </c:pt>
                <c:pt idx="9">
                  <c:v>28.571428571428569</c:v>
                </c:pt>
                <c:pt idx="10">
                  <c:v>22.857142857142854</c:v>
                </c:pt>
                <c:pt idx="11">
                  <c:v>17.142857142857146</c:v>
                </c:pt>
                <c:pt idx="12">
                  <c:v>11.428571428571431</c:v>
                </c:pt>
                <c:pt idx="13">
                  <c:v>5.7142857142857082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D-44C8-84C8-E96E796EA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73908"/>
        <c:axId val="1701237819"/>
      </c:lineChart>
      <c:dateAx>
        <c:axId val="781473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/d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1237819"/>
        <c:crosses val="autoZero"/>
        <c:auto val="1"/>
        <c:lblOffset val="100"/>
        <c:baseTimeUnit val="days"/>
      </c:dateAx>
      <c:valAx>
        <c:axId val="1701237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147390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</xdr:colOff>
      <xdr:row>0</xdr:row>
      <xdr:rowOff>0</xdr:rowOff>
    </xdr:from>
    <xdr:to>
      <xdr:col>23</xdr:col>
      <xdr:colOff>712135</xdr:colOff>
      <xdr:row>15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071DC1-0BC4-423E-8DCD-C78812D0E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0"/>
          <a:ext cx="4659295" cy="2880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15240</xdr:colOff>
      <xdr:row>0</xdr:row>
      <xdr:rowOff>0</xdr:rowOff>
    </xdr:from>
    <xdr:to>
      <xdr:col>23</xdr:col>
      <xdr:colOff>599849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8606B-73E2-4105-9752-FE89ACBA8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64340" y="0"/>
          <a:ext cx="4547009" cy="2811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9525</xdr:colOff>
      <xdr:row>0</xdr:row>
      <xdr:rowOff>0</xdr:rowOff>
    </xdr:from>
    <xdr:ext cx="4676775" cy="2886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342900</xdr:colOff>
      <xdr:row>0</xdr:row>
      <xdr:rowOff>0</xdr:rowOff>
    </xdr:from>
    <xdr:ext cx="4657725" cy="28765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9525</xdr:colOff>
      <xdr:row>0</xdr:row>
      <xdr:rowOff>0</xdr:rowOff>
    </xdr:from>
    <xdr:ext cx="4705350" cy="29051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876300</xdr:colOff>
      <xdr:row>2</xdr:row>
      <xdr:rowOff>76200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857250</xdr:colOff>
      <xdr:row>2</xdr:row>
      <xdr:rowOff>133350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1001"/>
  <sheetViews>
    <sheetView topLeftCell="I1" workbookViewId="0">
      <selection activeCell="V2" sqref="V2"/>
    </sheetView>
  </sheetViews>
  <sheetFormatPr defaultColWidth="14.44140625" defaultRowHeight="15.75" customHeight="1" x14ac:dyDescent="0.25"/>
  <cols>
    <col min="1" max="1" width="11.88671875" customWidth="1"/>
    <col min="2" max="2" width="25.6640625" customWidth="1"/>
    <col min="3" max="3" width="13.109375" customWidth="1"/>
    <col min="4" max="4" width="15" customWidth="1"/>
    <col min="5" max="5" width="6.44140625" customWidth="1"/>
    <col min="6" max="6" width="6.109375" customWidth="1"/>
    <col min="7" max="7" width="6.44140625" customWidth="1"/>
    <col min="8" max="8" width="5.44140625" customWidth="1"/>
    <col min="9" max="9" width="4.5546875" customWidth="1"/>
    <col min="10" max="11" width="6.44140625" customWidth="1"/>
    <col min="12" max="12" width="0.44140625" customWidth="1"/>
    <col min="13" max="13" width="6" customWidth="1"/>
    <col min="14" max="14" width="6.33203125" customWidth="1"/>
    <col min="15" max="15" width="6.109375" customWidth="1"/>
    <col min="16" max="16" width="6" customWidth="1"/>
    <col min="17" max="17" width="5.6640625" customWidth="1"/>
    <col min="18" max="18" width="5.44140625" customWidth="1"/>
    <col min="19" max="19" width="5.109375" customWidth="1"/>
  </cols>
  <sheetData>
    <row r="1" spans="1:34" ht="13.2" x14ac:dyDescent="0.25">
      <c r="A1" s="1" t="s">
        <v>2</v>
      </c>
      <c r="B1" s="2"/>
      <c r="C1" s="2"/>
      <c r="D1" s="2"/>
      <c r="E1" s="3"/>
      <c r="F1" s="41" t="s">
        <v>1</v>
      </c>
      <c r="G1" s="39"/>
      <c r="H1" s="39"/>
      <c r="I1" s="39"/>
      <c r="J1" s="39"/>
      <c r="K1" s="39"/>
      <c r="L1" s="39"/>
      <c r="M1" s="42" t="s">
        <v>3</v>
      </c>
      <c r="N1" s="39"/>
      <c r="O1" s="39"/>
      <c r="P1" s="39"/>
      <c r="Q1" s="39"/>
      <c r="R1" s="39"/>
      <c r="S1" s="39"/>
      <c r="T1" s="43" t="s">
        <v>13</v>
      </c>
      <c r="U1" s="39"/>
      <c r="V1" s="39"/>
      <c r="W1" s="39"/>
      <c r="X1" s="39"/>
      <c r="Y1" s="39"/>
      <c r="Z1" s="39"/>
      <c r="AA1" s="43" t="s">
        <v>19</v>
      </c>
      <c r="AB1" s="39"/>
      <c r="AC1" s="39"/>
      <c r="AD1" s="39"/>
      <c r="AE1" s="39"/>
      <c r="AF1" s="39"/>
      <c r="AG1" s="39"/>
      <c r="AH1" s="2"/>
    </row>
    <row r="2" spans="1:34" ht="13.2" x14ac:dyDescent="0.25">
      <c r="A2" s="38" t="s">
        <v>4</v>
      </c>
      <c r="B2" s="38" t="s">
        <v>5</v>
      </c>
      <c r="C2" s="38" t="s">
        <v>6</v>
      </c>
      <c r="D2" s="44" t="s">
        <v>7</v>
      </c>
      <c r="E2" s="5"/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20</v>
      </c>
      <c r="Q2" s="5" t="s">
        <v>21</v>
      </c>
      <c r="R2" s="5" t="s">
        <v>22</v>
      </c>
      <c r="S2" s="5" t="s">
        <v>23</v>
      </c>
      <c r="T2" s="7"/>
      <c r="U2" s="7"/>
      <c r="W2" s="7"/>
      <c r="X2" s="7"/>
      <c r="AA2" s="8" t="s">
        <v>25</v>
      </c>
      <c r="AB2" s="7"/>
      <c r="AC2" s="7"/>
      <c r="AD2" s="7"/>
      <c r="AE2" s="7"/>
      <c r="AF2" s="7"/>
      <c r="AG2" s="7"/>
      <c r="AH2" s="2"/>
    </row>
    <row r="3" spans="1:34" ht="25.5" customHeight="1" x14ac:dyDescent="0.25">
      <c r="A3" s="39"/>
      <c r="B3" s="39"/>
      <c r="C3" s="39"/>
      <c r="D3" s="39"/>
      <c r="E3" s="5" t="s">
        <v>26</v>
      </c>
      <c r="F3" s="9">
        <v>44256</v>
      </c>
      <c r="G3" s="9">
        <v>44257</v>
      </c>
      <c r="H3" s="9">
        <v>44258</v>
      </c>
      <c r="I3" s="9">
        <v>44259</v>
      </c>
      <c r="J3" s="9">
        <v>44260</v>
      </c>
      <c r="K3" s="9">
        <v>44261</v>
      </c>
      <c r="L3" s="9">
        <v>44262</v>
      </c>
      <c r="M3" s="9">
        <v>44263</v>
      </c>
      <c r="N3" s="9">
        <v>44264</v>
      </c>
      <c r="O3" s="9">
        <v>44265</v>
      </c>
      <c r="P3" s="9">
        <v>44266</v>
      </c>
      <c r="Q3" s="9">
        <v>44267</v>
      </c>
      <c r="R3" s="9">
        <v>44268</v>
      </c>
      <c r="S3" s="9">
        <v>44269</v>
      </c>
      <c r="T3" s="11"/>
      <c r="U3" s="11"/>
      <c r="V3" s="11"/>
      <c r="W3" s="11"/>
      <c r="X3" s="11"/>
      <c r="Y3" s="8" t="s">
        <v>24</v>
      </c>
      <c r="Z3" s="8">
        <v>80</v>
      </c>
      <c r="AA3" s="8">
        <v>80</v>
      </c>
      <c r="AB3" s="11"/>
      <c r="AC3" s="11"/>
      <c r="AD3" s="11"/>
      <c r="AE3" s="11"/>
      <c r="AF3" s="11"/>
      <c r="AG3" s="13"/>
      <c r="AH3" s="2"/>
    </row>
    <row r="4" spans="1:34" ht="13.2" x14ac:dyDescent="0.25">
      <c r="A4" s="39"/>
      <c r="B4" s="39"/>
      <c r="C4" s="39"/>
      <c r="D4" s="1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7"/>
      <c r="V4" s="17"/>
      <c r="W4" s="17"/>
      <c r="X4" s="17"/>
      <c r="Y4" s="12">
        <v>43891</v>
      </c>
      <c r="Z4" s="18">
        <v>71</v>
      </c>
      <c r="AA4" s="20">
        <f>80-(1*(80)/14)</f>
        <v>74.285714285714292</v>
      </c>
      <c r="AB4" s="17"/>
      <c r="AC4" s="17"/>
      <c r="AD4" s="17"/>
      <c r="AE4" s="17"/>
      <c r="AF4" s="17"/>
      <c r="AG4" s="17"/>
      <c r="AH4" s="1" t="s">
        <v>27</v>
      </c>
    </row>
    <row r="5" spans="1:34" ht="26.25" customHeight="1" x14ac:dyDescent="0.25">
      <c r="A5" s="39"/>
      <c r="B5" s="39"/>
      <c r="C5" s="39"/>
      <c r="D5" s="4">
        <v>80</v>
      </c>
      <c r="E5" s="21" t="s">
        <v>28</v>
      </c>
      <c r="F5" s="4">
        <f t="shared" ref="F5:S5" si="0">SUM(F6:F14)</f>
        <v>71</v>
      </c>
      <c r="G5" s="4">
        <f t="shared" si="0"/>
        <v>69</v>
      </c>
      <c r="H5" s="4">
        <f t="shared" si="0"/>
        <v>61</v>
      </c>
      <c r="I5" s="4">
        <f t="shared" si="0"/>
        <v>60</v>
      </c>
      <c r="J5" s="4">
        <f t="shared" si="0"/>
        <v>57</v>
      </c>
      <c r="K5" s="4">
        <f t="shared" si="0"/>
        <v>46</v>
      </c>
      <c r="L5" s="4">
        <f t="shared" si="0"/>
        <v>37</v>
      </c>
      <c r="M5" s="4">
        <f t="shared" si="0"/>
        <v>37</v>
      </c>
      <c r="N5" s="4">
        <f t="shared" si="0"/>
        <v>27</v>
      </c>
      <c r="O5" s="4">
        <f t="shared" si="0"/>
        <v>27</v>
      </c>
      <c r="P5" s="4">
        <f t="shared" si="0"/>
        <v>27</v>
      </c>
      <c r="Q5" s="4">
        <f t="shared" si="0"/>
        <v>19</v>
      </c>
      <c r="R5" s="4">
        <f t="shared" si="0"/>
        <v>9</v>
      </c>
      <c r="S5" s="4">
        <f t="shared" si="0"/>
        <v>0</v>
      </c>
      <c r="T5" s="22"/>
      <c r="U5" s="22"/>
      <c r="V5" s="22"/>
      <c r="W5" s="22"/>
      <c r="X5" s="22"/>
      <c r="Y5" s="12">
        <v>43892</v>
      </c>
      <c r="Z5" s="18">
        <v>69</v>
      </c>
      <c r="AA5" s="20">
        <f>80-(2*(80)/14)</f>
        <v>68.571428571428569</v>
      </c>
      <c r="AB5" s="22"/>
      <c r="AC5" s="22"/>
      <c r="AD5" s="22"/>
      <c r="AE5" s="22"/>
      <c r="AF5" s="22"/>
      <c r="AG5" s="22"/>
      <c r="AH5" s="1" t="s">
        <v>29</v>
      </c>
    </row>
    <row r="6" spans="1:34" ht="13.2" x14ac:dyDescent="0.25">
      <c r="A6" s="40" t="s">
        <v>31</v>
      </c>
      <c r="B6" s="1" t="s">
        <v>35</v>
      </c>
      <c r="C6" s="24" t="s">
        <v>34</v>
      </c>
      <c r="D6" s="24">
        <v>10</v>
      </c>
      <c r="E6" s="25"/>
      <c r="F6" s="25">
        <v>9</v>
      </c>
      <c r="G6" s="25">
        <v>9</v>
      </c>
      <c r="H6" s="25">
        <v>8</v>
      </c>
      <c r="I6" s="25">
        <v>8</v>
      </c>
      <c r="J6" s="25">
        <v>8</v>
      </c>
      <c r="K6" s="25">
        <v>6</v>
      </c>
      <c r="L6" s="25">
        <v>5</v>
      </c>
      <c r="M6" s="26">
        <v>5</v>
      </c>
      <c r="N6" s="26">
        <v>3</v>
      </c>
      <c r="O6" s="26">
        <v>3</v>
      </c>
      <c r="P6" s="26">
        <v>3</v>
      </c>
      <c r="Q6" s="28">
        <v>1</v>
      </c>
      <c r="R6" s="28">
        <v>0</v>
      </c>
      <c r="S6" s="28">
        <v>0</v>
      </c>
      <c r="T6" s="29"/>
      <c r="U6" s="29"/>
      <c r="V6" s="30"/>
      <c r="W6" s="29"/>
      <c r="X6" s="29"/>
      <c r="Y6" s="12">
        <v>43893</v>
      </c>
      <c r="Z6" s="18">
        <v>61</v>
      </c>
      <c r="AA6" s="20">
        <f>80-(3*(80)/14)</f>
        <v>62.857142857142861</v>
      </c>
      <c r="AB6" s="29"/>
      <c r="AC6" s="29"/>
      <c r="AD6" s="29"/>
      <c r="AE6" s="29"/>
      <c r="AF6" s="29"/>
      <c r="AG6" s="29"/>
      <c r="AH6" s="2"/>
    </row>
    <row r="7" spans="1:34" ht="13.2" x14ac:dyDescent="0.25">
      <c r="A7" s="39"/>
      <c r="B7" s="1" t="s">
        <v>38</v>
      </c>
      <c r="C7" s="24" t="s">
        <v>37</v>
      </c>
      <c r="D7" s="24">
        <v>10</v>
      </c>
      <c r="E7" s="25"/>
      <c r="F7" s="25">
        <v>8</v>
      </c>
      <c r="G7" s="25">
        <v>8</v>
      </c>
      <c r="H7" s="25">
        <v>7</v>
      </c>
      <c r="I7" s="25">
        <v>7</v>
      </c>
      <c r="J7" s="25">
        <v>7</v>
      </c>
      <c r="K7" s="25">
        <v>5</v>
      </c>
      <c r="L7" s="25">
        <v>4</v>
      </c>
      <c r="M7" s="26">
        <v>4</v>
      </c>
      <c r="N7" s="26">
        <v>2</v>
      </c>
      <c r="O7" s="26">
        <v>2</v>
      </c>
      <c r="P7" s="26">
        <v>2</v>
      </c>
      <c r="Q7" s="28">
        <v>1</v>
      </c>
      <c r="R7" s="28">
        <v>0</v>
      </c>
      <c r="S7" s="28">
        <v>0</v>
      </c>
      <c r="T7" s="29"/>
      <c r="U7" s="29"/>
      <c r="V7" s="30"/>
      <c r="W7" s="29"/>
      <c r="X7" s="29"/>
      <c r="Y7" s="12">
        <v>43894</v>
      </c>
      <c r="Z7" s="18">
        <v>60</v>
      </c>
      <c r="AA7" s="20">
        <f>80-(4*(80)/14)</f>
        <v>57.142857142857139</v>
      </c>
      <c r="AB7" s="29"/>
      <c r="AC7" s="29"/>
      <c r="AD7" s="29"/>
      <c r="AE7" s="29"/>
      <c r="AF7" s="29"/>
      <c r="AG7" s="29"/>
      <c r="AH7" s="2"/>
    </row>
    <row r="8" spans="1:34" ht="13.2" x14ac:dyDescent="0.25">
      <c r="A8" s="39"/>
      <c r="B8" s="1" t="s">
        <v>41</v>
      </c>
      <c r="C8" s="24" t="s">
        <v>34</v>
      </c>
      <c r="D8" s="24">
        <v>8</v>
      </c>
      <c r="E8" s="25"/>
      <c r="F8" s="25">
        <v>7</v>
      </c>
      <c r="G8" s="25">
        <v>7</v>
      </c>
      <c r="H8" s="25">
        <v>7</v>
      </c>
      <c r="I8" s="25">
        <v>6</v>
      </c>
      <c r="J8" s="25">
        <v>5</v>
      </c>
      <c r="K8" s="25">
        <v>5</v>
      </c>
      <c r="L8" s="25">
        <v>4</v>
      </c>
      <c r="M8" s="26">
        <v>4</v>
      </c>
      <c r="N8" s="26">
        <v>2</v>
      </c>
      <c r="O8" s="26">
        <v>2</v>
      </c>
      <c r="P8" s="26">
        <v>2</v>
      </c>
      <c r="Q8" s="28">
        <v>2</v>
      </c>
      <c r="R8" s="28">
        <v>2</v>
      </c>
      <c r="S8" s="28">
        <v>0</v>
      </c>
      <c r="T8" s="29"/>
      <c r="U8" s="29"/>
      <c r="V8" s="30"/>
      <c r="W8" s="29"/>
      <c r="X8" s="29"/>
      <c r="Y8" s="12">
        <v>43895</v>
      </c>
      <c r="Z8" s="18">
        <v>57</v>
      </c>
      <c r="AA8" s="20">
        <f>80-(5*(80)/14)</f>
        <v>51.428571428571431</v>
      </c>
      <c r="AB8" s="29"/>
      <c r="AC8" s="29"/>
      <c r="AD8" s="29"/>
      <c r="AE8" s="29"/>
      <c r="AF8" s="29"/>
      <c r="AG8" s="29"/>
      <c r="AH8" s="2"/>
    </row>
    <row r="9" spans="1:34" ht="13.2" x14ac:dyDescent="0.25">
      <c r="A9" s="39"/>
      <c r="B9" s="1" t="s">
        <v>46</v>
      </c>
      <c r="C9" s="24" t="s">
        <v>44</v>
      </c>
      <c r="D9" s="24">
        <v>10</v>
      </c>
      <c r="E9" s="25"/>
      <c r="F9" s="25">
        <v>9</v>
      </c>
      <c r="G9" s="25">
        <v>9</v>
      </c>
      <c r="H9" s="25">
        <v>7</v>
      </c>
      <c r="I9" s="25">
        <v>7</v>
      </c>
      <c r="J9" s="25">
        <v>7</v>
      </c>
      <c r="K9" s="25">
        <v>4</v>
      </c>
      <c r="L9" s="25">
        <v>3</v>
      </c>
      <c r="M9" s="26">
        <v>3</v>
      </c>
      <c r="N9" s="26">
        <v>1</v>
      </c>
      <c r="O9" s="26">
        <v>1</v>
      </c>
      <c r="P9" s="26">
        <v>1</v>
      </c>
      <c r="Q9" s="28">
        <v>1</v>
      </c>
      <c r="R9" s="28">
        <v>1</v>
      </c>
      <c r="S9" s="28">
        <v>0</v>
      </c>
      <c r="T9" s="29"/>
      <c r="U9" s="29"/>
      <c r="V9" s="30"/>
      <c r="W9" s="29"/>
      <c r="X9" s="29"/>
      <c r="Y9" s="12">
        <v>43896</v>
      </c>
      <c r="Z9" s="18">
        <v>46</v>
      </c>
      <c r="AA9" s="20">
        <f>80-(6*(80)/14)</f>
        <v>45.714285714285715</v>
      </c>
      <c r="AB9" s="29"/>
      <c r="AC9" s="29"/>
      <c r="AD9" s="29"/>
      <c r="AE9" s="29"/>
      <c r="AF9" s="29"/>
      <c r="AG9" s="29"/>
      <c r="AH9" s="2"/>
    </row>
    <row r="10" spans="1:34" ht="13.2" x14ac:dyDescent="0.25">
      <c r="A10" s="39"/>
      <c r="B10" s="1" t="s">
        <v>52</v>
      </c>
      <c r="C10" s="24" t="s">
        <v>48</v>
      </c>
      <c r="D10" s="24">
        <v>10</v>
      </c>
      <c r="E10" s="25"/>
      <c r="F10" s="25">
        <v>8</v>
      </c>
      <c r="G10" s="25">
        <v>8</v>
      </c>
      <c r="H10" s="25">
        <v>6</v>
      </c>
      <c r="I10" s="25">
        <v>6</v>
      </c>
      <c r="J10" s="25">
        <v>6</v>
      </c>
      <c r="K10" s="25">
        <v>6</v>
      </c>
      <c r="L10" s="25">
        <v>5</v>
      </c>
      <c r="M10" s="26">
        <v>5</v>
      </c>
      <c r="N10" s="26">
        <v>5</v>
      </c>
      <c r="O10" s="26">
        <v>5</v>
      </c>
      <c r="P10" s="26">
        <v>5</v>
      </c>
      <c r="Q10" s="28">
        <v>3</v>
      </c>
      <c r="R10" s="28">
        <v>2</v>
      </c>
      <c r="S10" s="28">
        <v>0</v>
      </c>
      <c r="T10" s="29"/>
      <c r="U10" s="29"/>
      <c r="V10" s="30"/>
      <c r="W10" s="29"/>
      <c r="X10" s="29"/>
      <c r="Y10" s="12">
        <v>43897</v>
      </c>
      <c r="Z10" s="18">
        <v>37</v>
      </c>
      <c r="AA10" s="20">
        <f>80-(7*(80)/14)</f>
        <v>40</v>
      </c>
      <c r="AB10" s="29"/>
      <c r="AC10" s="29"/>
      <c r="AD10" s="29"/>
      <c r="AE10" s="29"/>
      <c r="AF10" s="29"/>
      <c r="AG10" s="29"/>
      <c r="AH10" s="2"/>
    </row>
    <row r="11" spans="1:34" ht="13.2" x14ac:dyDescent="0.25">
      <c r="A11" s="39"/>
      <c r="B11" s="1" t="s">
        <v>57</v>
      </c>
      <c r="C11" s="24" t="s">
        <v>48</v>
      </c>
      <c r="D11" s="24">
        <v>10</v>
      </c>
      <c r="E11" s="25"/>
      <c r="F11" s="25">
        <v>8</v>
      </c>
      <c r="G11" s="25">
        <v>8</v>
      </c>
      <c r="H11" s="25">
        <v>8</v>
      </c>
      <c r="I11" s="25">
        <v>8</v>
      </c>
      <c r="J11" s="25">
        <v>8</v>
      </c>
      <c r="K11" s="25">
        <v>6</v>
      </c>
      <c r="L11" s="25">
        <v>6</v>
      </c>
      <c r="M11" s="26">
        <v>6</v>
      </c>
      <c r="N11" s="26">
        <v>5</v>
      </c>
      <c r="O11" s="26">
        <v>5</v>
      </c>
      <c r="P11" s="26">
        <v>5</v>
      </c>
      <c r="Q11" s="28">
        <v>4</v>
      </c>
      <c r="R11" s="28">
        <v>2</v>
      </c>
      <c r="S11" s="28">
        <v>0</v>
      </c>
      <c r="T11" s="29"/>
      <c r="U11" s="29"/>
      <c r="V11" s="30"/>
      <c r="W11" s="29"/>
      <c r="X11" s="29"/>
      <c r="Y11" s="12">
        <v>43898</v>
      </c>
      <c r="Z11" s="18">
        <v>37</v>
      </c>
      <c r="AA11" s="20">
        <f>80-(8*(80)/14)</f>
        <v>34.285714285714285</v>
      </c>
      <c r="AB11" s="29"/>
      <c r="AC11" s="29"/>
      <c r="AD11" s="29"/>
      <c r="AE11" s="29"/>
      <c r="AF11" s="29"/>
      <c r="AG11" s="29"/>
      <c r="AH11" s="2"/>
    </row>
    <row r="12" spans="1:34" ht="13.2" x14ac:dyDescent="0.25">
      <c r="A12" s="39"/>
      <c r="B12" s="1" t="s">
        <v>60</v>
      </c>
      <c r="C12" s="24" t="s">
        <v>44</v>
      </c>
      <c r="D12" s="24">
        <v>10</v>
      </c>
      <c r="E12" s="25"/>
      <c r="F12" s="25">
        <v>10</v>
      </c>
      <c r="G12" s="25">
        <v>10</v>
      </c>
      <c r="H12" s="25">
        <v>8</v>
      </c>
      <c r="I12" s="25">
        <v>8</v>
      </c>
      <c r="J12" s="25">
        <v>8</v>
      </c>
      <c r="K12" s="25">
        <v>8</v>
      </c>
      <c r="L12" s="25">
        <v>5</v>
      </c>
      <c r="M12" s="26">
        <v>5</v>
      </c>
      <c r="N12" s="26">
        <v>5</v>
      </c>
      <c r="O12" s="26">
        <v>5</v>
      </c>
      <c r="P12" s="26">
        <v>5</v>
      </c>
      <c r="Q12" s="28">
        <v>4</v>
      </c>
      <c r="R12" s="28">
        <v>1</v>
      </c>
      <c r="S12" s="28">
        <v>0</v>
      </c>
      <c r="T12" s="29"/>
      <c r="U12" s="29"/>
      <c r="V12" s="30"/>
      <c r="W12" s="29"/>
      <c r="X12" s="29"/>
      <c r="Y12" s="12">
        <v>43899</v>
      </c>
      <c r="Z12" s="18">
        <v>27</v>
      </c>
      <c r="AA12" s="20">
        <f>80-(9*(80)/14)</f>
        <v>28.571428571428569</v>
      </c>
      <c r="AB12" s="29"/>
      <c r="AC12" s="29"/>
      <c r="AD12" s="29"/>
      <c r="AE12" s="29"/>
      <c r="AF12" s="29"/>
      <c r="AG12" s="29"/>
      <c r="AH12" s="2"/>
    </row>
    <row r="13" spans="1:34" ht="13.2" x14ac:dyDescent="0.25">
      <c r="A13" s="40" t="s">
        <v>63</v>
      </c>
      <c r="B13" s="1" t="s">
        <v>56</v>
      </c>
      <c r="C13" s="24" t="s">
        <v>34</v>
      </c>
      <c r="D13" s="24">
        <v>2</v>
      </c>
      <c r="E13" s="25"/>
      <c r="F13" s="25">
        <v>2</v>
      </c>
      <c r="G13" s="25">
        <v>2</v>
      </c>
      <c r="H13" s="25">
        <v>2</v>
      </c>
      <c r="I13" s="25">
        <v>2</v>
      </c>
      <c r="J13" s="25">
        <v>2</v>
      </c>
      <c r="K13" s="25">
        <v>1</v>
      </c>
      <c r="L13" s="25">
        <v>1</v>
      </c>
      <c r="M13" s="26">
        <v>1</v>
      </c>
      <c r="N13" s="26">
        <v>1</v>
      </c>
      <c r="O13" s="26">
        <v>1</v>
      </c>
      <c r="P13" s="26">
        <v>1</v>
      </c>
      <c r="Q13" s="28">
        <v>1</v>
      </c>
      <c r="R13" s="28">
        <v>0</v>
      </c>
      <c r="S13" s="28">
        <v>0</v>
      </c>
      <c r="T13" s="29"/>
      <c r="U13" s="29"/>
      <c r="V13" s="30"/>
      <c r="W13" s="29"/>
      <c r="X13" s="29"/>
      <c r="Y13" s="12">
        <v>43900</v>
      </c>
      <c r="Z13" s="18">
        <v>27</v>
      </c>
      <c r="AA13" s="20">
        <f>80-(10*(80)/14)</f>
        <v>22.857142857142854</v>
      </c>
      <c r="AB13" s="29"/>
      <c r="AC13" s="29"/>
      <c r="AD13" s="29"/>
      <c r="AE13" s="29"/>
      <c r="AF13" s="29"/>
      <c r="AG13" s="29"/>
      <c r="AH13" s="2"/>
    </row>
    <row r="14" spans="1:34" ht="13.2" x14ac:dyDescent="0.25">
      <c r="A14" s="39"/>
      <c r="B14" s="1" t="s">
        <v>65</v>
      </c>
      <c r="C14" s="24" t="s">
        <v>37</v>
      </c>
      <c r="D14" s="24">
        <v>10</v>
      </c>
      <c r="E14" s="25"/>
      <c r="F14" s="25">
        <v>10</v>
      </c>
      <c r="G14" s="25">
        <v>8</v>
      </c>
      <c r="H14" s="25">
        <v>8</v>
      </c>
      <c r="I14" s="25">
        <v>8</v>
      </c>
      <c r="J14" s="25">
        <v>6</v>
      </c>
      <c r="K14" s="25">
        <v>5</v>
      </c>
      <c r="L14" s="25">
        <v>4</v>
      </c>
      <c r="M14" s="26">
        <v>4</v>
      </c>
      <c r="N14" s="26">
        <v>3</v>
      </c>
      <c r="O14" s="26">
        <v>3</v>
      </c>
      <c r="P14" s="26">
        <v>3</v>
      </c>
      <c r="Q14" s="28">
        <v>2</v>
      </c>
      <c r="R14" s="28">
        <v>1</v>
      </c>
      <c r="S14" s="28">
        <v>0</v>
      </c>
      <c r="T14" s="29"/>
      <c r="U14" s="29"/>
      <c r="V14" s="30"/>
      <c r="W14" s="29"/>
      <c r="X14" s="29"/>
      <c r="Y14" s="12">
        <v>43901</v>
      </c>
      <c r="Z14" s="18">
        <v>27</v>
      </c>
      <c r="AA14" s="20">
        <f>80-(11*(80)/14)</f>
        <v>17.142857142857146</v>
      </c>
      <c r="AB14" s="29"/>
      <c r="AC14" s="29"/>
      <c r="AD14" s="29"/>
      <c r="AE14" s="29"/>
      <c r="AF14" s="29"/>
      <c r="AG14" s="29"/>
      <c r="AH14" s="2"/>
    </row>
    <row r="15" spans="1:34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>
        <v>43902</v>
      </c>
      <c r="Z15" s="18">
        <v>19</v>
      </c>
      <c r="AA15" s="20">
        <f>80-(12*(80)/14)</f>
        <v>11.428571428571431</v>
      </c>
      <c r="AB15" s="2"/>
      <c r="AC15" s="2"/>
      <c r="AD15" s="2"/>
      <c r="AE15" s="2"/>
      <c r="AF15" s="2"/>
      <c r="AG15" s="2"/>
      <c r="AH15" s="2"/>
    </row>
    <row r="16" spans="1:34" ht="13.2" x14ac:dyDescent="0.25">
      <c r="A16" s="32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">
        <v>43903</v>
      </c>
      <c r="Z16" s="18">
        <v>9</v>
      </c>
      <c r="AA16" s="20">
        <f>80-(13*(80)/14)</f>
        <v>5.7142857142857082</v>
      </c>
      <c r="AB16" s="2"/>
      <c r="AC16" s="2"/>
      <c r="AD16" s="2"/>
      <c r="AE16" s="2"/>
      <c r="AF16" s="2"/>
      <c r="AG16" s="2"/>
      <c r="AH16" s="2"/>
    </row>
    <row r="17" spans="1:34" ht="13.2" x14ac:dyDescent="0.25">
      <c r="A17" s="33" t="s">
        <v>48</v>
      </c>
      <c r="B17" s="24" t="s">
        <v>64</v>
      </c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">
        <v>43904</v>
      </c>
      <c r="Z17" s="18">
        <v>0</v>
      </c>
      <c r="AA17" s="20">
        <f>80-(14*(80)/14)</f>
        <v>0</v>
      </c>
      <c r="AB17" s="2"/>
      <c r="AC17" s="2"/>
      <c r="AD17" s="2"/>
      <c r="AE17" s="2"/>
      <c r="AF17" s="2"/>
      <c r="AG17" s="2"/>
      <c r="AH17" s="2"/>
    </row>
    <row r="18" spans="1:34" ht="13.2" x14ac:dyDescent="0.25">
      <c r="A18" s="33" t="s">
        <v>44</v>
      </c>
      <c r="B18" s="24" t="s">
        <v>64</v>
      </c>
      <c r="C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9"/>
      <c r="Z18" s="29"/>
      <c r="AA18" s="29"/>
      <c r="AB18" s="2"/>
      <c r="AC18" s="2"/>
      <c r="AD18" s="2"/>
      <c r="AE18" s="2"/>
      <c r="AF18" s="2"/>
      <c r="AG18" s="2"/>
      <c r="AH18" s="2"/>
    </row>
    <row r="19" spans="1:34" ht="13.2" x14ac:dyDescent="0.25">
      <c r="A19" s="33" t="s">
        <v>37</v>
      </c>
      <c r="B19" s="24" t="s">
        <v>64</v>
      </c>
      <c r="C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2" x14ac:dyDescent="0.25">
      <c r="A20" s="33" t="s">
        <v>34</v>
      </c>
      <c r="B20" s="24" t="s">
        <v>64</v>
      </c>
      <c r="C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2" x14ac:dyDescent="0.25">
      <c r="A21" s="33"/>
      <c r="B21" s="24"/>
      <c r="C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2" x14ac:dyDescent="0.25">
      <c r="A22" s="33"/>
      <c r="B22" s="24"/>
      <c r="C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2" x14ac:dyDescent="0.25">
      <c r="A23" s="6" t="s">
        <v>66</v>
      </c>
      <c r="B23" s="6">
        <v>80</v>
      </c>
      <c r="C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2" x14ac:dyDescent="0.25">
      <c r="A24" s="2"/>
      <c r="B24" s="2"/>
      <c r="C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3.2" x14ac:dyDescent="0.25">
      <c r="A25" s="2"/>
      <c r="B25" s="2"/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3.2" x14ac:dyDescent="0.25">
      <c r="A26" s="2"/>
      <c r="B26" s="2"/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3.2" x14ac:dyDescent="0.25">
      <c r="A27" s="2"/>
      <c r="B27" s="2"/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2" x14ac:dyDescent="0.25">
      <c r="A28" s="2"/>
      <c r="B28" s="2"/>
      <c r="C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3.2" x14ac:dyDescent="0.25">
      <c r="A29" s="2"/>
      <c r="B29" s="2"/>
      <c r="C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3.2" x14ac:dyDescent="0.25">
      <c r="A30" s="2"/>
      <c r="B30" s="2"/>
      <c r="C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3.2" x14ac:dyDescent="0.25">
      <c r="A31" s="2"/>
      <c r="B31" s="2"/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3.2" x14ac:dyDescent="0.25">
      <c r="A32" s="2"/>
      <c r="B32" s="2"/>
      <c r="C32" s="2"/>
      <c r="D32" s="3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3.2" x14ac:dyDescent="0.25">
      <c r="A33" s="2"/>
      <c r="B33" s="2"/>
      <c r="C33" s="2"/>
      <c r="D33" s="3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3.2" x14ac:dyDescent="0.25">
      <c r="A34" s="2"/>
      <c r="B34" s="2"/>
      <c r="C34" s="2"/>
      <c r="D34" s="3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3.2" x14ac:dyDescent="0.25">
      <c r="A35" s="2"/>
      <c r="B35" s="2"/>
      <c r="C35" s="2"/>
      <c r="D35" s="3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3.2" x14ac:dyDescent="0.25">
      <c r="A36" s="2"/>
      <c r="B36" s="2"/>
      <c r="C36" s="2"/>
      <c r="D36" s="3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</sheetData>
  <mergeCells count="10">
    <mergeCell ref="T1:Z1"/>
    <mergeCell ref="AA1:AG1"/>
    <mergeCell ref="B2:B5"/>
    <mergeCell ref="C2:C5"/>
    <mergeCell ref="D2:D3"/>
    <mergeCell ref="A2:A5"/>
    <mergeCell ref="A6:A12"/>
    <mergeCell ref="A13:A14"/>
    <mergeCell ref="F1:L1"/>
    <mergeCell ref="M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1001"/>
  <sheetViews>
    <sheetView tabSelected="1" workbookViewId="0">
      <selection activeCell="U24" sqref="U24"/>
    </sheetView>
  </sheetViews>
  <sheetFormatPr defaultColWidth="14.44140625" defaultRowHeight="15.75" customHeight="1" x14ac:dyDescent="0.25"/>
  <cols>
    <col min="2" max="2" width="33.109375" customWidth="1"/>
    <col min="4" max="4" width="15.44140625" customWidth="1"/>
    <col min="5" max="5" width="8.44140625" customWidth="1"/>
    <col min="6" max="6" width="6.33203125" customWidth="1"/>
    <col min="7" max="7" width="6.109375" customWidth="1"/>
    <col min="8" max="8" width="6.33203125" customWidth="1"/>
    <col min="9" max="9" width="6.6640625" customWidth="1"/>
    <col min="10" max="10" width="6.5546875" customWidth="1"/>
    <col min="11" max="11" width="5.44140625" customWidth="1"/>
    <col min="12" max="12" width="5.5546875" customWidth="1"/>
    <col min="13" max="19" width="5.6640625" customWidth="1"/>
    <col min="24" max="24" width="16.88671875" customWidth="1"/>
  </cols>
  <sheetData>
    <row r="1" spans="1:34" ht="13.2" x14ac:dyDescent="0.25">
      <c r="B1" s="2"/>
      <c r="C1" s="2"/>
      <c r="D1" s="2"/>
      <c r="E1" s="3"/>
      <c r="F1" s="41" t="s">
        <v>1</v>
      </c>
      <c r="G1" s="39"/>
      <c r="H1" s="39"/>
      <c r="I1" s="39"/>
      <c r="J1" s="39"/>
      <c r="K1" s="39"/>
      <c r="L1" s="39"/>
      <c r="M1" s="42" t="s">
        <v>3</v>
      </c>
      <c r="N1" s="39"/>
      <c r="O1" s="39"/>
      <c r="P1" s="39"/>
      <c r="Q1" s="39"/>
      <c r="R1" s="39"/>
      <c r="S1" s="39"/>
      <c r="T1" s="46"/>
      <c r="U1" s="39"/>
      <c r="V1" s="39"/>
      <c r="W1" s="39"/>
      <c r="X1" s="39"/>
      <c r="Y1" s="39"/>
      <c r="Z1" s="39"/>
      <c r="AA1" s="46"/>
      <c r="AB1" s="39"/>
      <c r="AC1" s="39"/>
      <c r="AD1" s="39"/>
      <c r="AE1" s="39"/>
      <c r="AF1" s="39"/>
      <c r="AG1" s="39"/>
      <c r="AH1" s="2"/>
    </row>
    <row r="2" spans="1:34" ht="13.2" x14ac:dyDescent="0.25">
      <c r="A2" s="38" t="s">
        <v>4</v>
      </c>
      <c r="B2" s="38" t="s">
        <v>5</v>
      </c>
      <c r="C2" s="38" t="s">
        <v>6</v>
      </c>
      <c r="D2" s="44" t="s">
        <v>7</v>
      </c>
      <c r="E2" s="5"/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20</v>
      </c>
      <c r="Q2" s="5" t="s">
        <v>21</v>
      </c>
      <c r="R2" s="5" t="s">
        <v>22</v>
      </c>
      <c r="S2" s="5" t="s">
        <v>23</v>
      </c>
      <c r="T2" s="10"/>
      <c r="U2" s="10"/>
      <c r="V2" s="10"/>
      <c r="W2" s="10"/>
      <c r="X2" s="10"/>
      <c r="AA2" s="8" t="s">
        <v>25</v>
      </c>
      <c r="AB2" s="10"/>
      <c r="AC2" s="10"/>
      <c r="AD2" s="10"/>
      <c r="AE2" s="10"/>
      <c r="AF2" s="10"/>
      <c r="AG2" s="10"/>
      <c r="AH2" s="2"/>
    </row>
    <row r="3" spans="1:34" ht="25.5" customHeight="1" x14ac:dyDescent="0.25">
      <c r="A3" s="39"/>
      <c r="B3" s="39"/>
      <c r="C3" s="39"/>
      <c r="D3" s="39"/>
      <c r="E3" s="5" t="s">
        <v>26</v>
      </c>
      <c r="F3" s="9">
        <v>43905</v>
      </c>
      <c r="G3" s="9">
        <v>43906</v>
      </c>
      <c r="H3" s="9">
        <v>43907</v>
      </c>
      <c r="I3" s="9">
        <v>43908</v>
      </c>
      <c r="J3" s="9">
        <v>43909</v>
      </c>
      <c r="K3" s="9">
        <v>43910</v>
      </c>
      <c r="L3" s="9">
        <v>43911</v>
      </c>
      <c r="M3" s="9">
        <v>43912</v>
      </c>
      <c r="N3" s="9">
        <v>43913</v>
      </c>
      <c r="O3" s="9">
        <v>43914</v>
      </c>
      <c r="P3" s="9">
        <v>43915</v>
      </c>
      <c r="Q3" s="9">
        <v>43916</v>
      </c>
      <c r="R3" s="9">
        <v>43917</v>
      </c>
      <c r="S3" s="9">
        <v>43918</v>
      </c>
      <c r="T3" s="14"/>
      <c r="U3" s="14"/>
      <c r="V3" s="14"/>
      <c r="W3" s="14"/>
      <c r="X3" s="14"/>
      <c r="Y3" s="8" t="s">
        <v>24</v>
      </c>
      <c r="Z3" s="8">
        <v>80</v>
      </c>
      <c r="AA3" s="8">
        <v>80</v>
      </c>
      <c r="AB3" s="14"/>
      <c r="AC3" s="14"/>
      <c r="AD3" s="14"/>
      <c r="AE3" s="14"/>
      <c r="AF3" s="14"/>
      <c r="AG3" s="16"/>
      <c r="AH3" s="2"/>
    </row>
    <row r="4" spans="1:34" ht="13.2" x14ac:dyDescent="0.25">
      <c r="A4" s="39"/>
      <c r="B4" s="39"/>
      <c r="C4" s="39"/>
      <c r="D4" s="1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9"/>
      <c r="U4" s="19"/>
      <c r="V4" s="19"/>
      <c r="W4" s="19"/>
      <c r="X4" s="19"/>
      <c r="Y4" s="12">
        <v>43891</v>
      </c>
      <c r="Z4" s="18">
        <v>70</v>
      </c>
      <c r="AA4" s="20">
        <f>80-(1*(80)/14)</f>
        <v>74.285714285714292</v>
      </c>
      <c r="AB4" s="19"/>
      <c r="AC4" s="19"/>
      <c r="AD4" s="19"/>
      <c r="AE4" s="19"/>
      <c r="AF4" s="19"/>
      <c r="AG4" s="19"/>
      <c r="AH4" s="1" t="s">
        <v>27</v>
      </c>
    </row>
    <row r="5" spans="1:34" ht="39.6" x14ac:dyDescent="0.25">
      <c r="A5" s="39"/>
      <c r="B5" s="39"/>
      <c r="C5" s="39"/>
      <c r="D5" s="4">
        <v>80</v>
      </c>
      <c r="E5" s="21" t="s">
        <v>28</v>
      </c>
      <c r="F5" s="4">
        <f t="shared" ref="F5:S5" si="0">SUM(F6:F14)</f>
        <v>70</v>
      </c>
      <c r="G5" s="4">
        <f t="shared" si="0"/>
        <v>66</v>
      </c>
      <c r="H5" s="4">
        <f t="shared" si="0"/>
        <v>59</v>
      </c>
      <c r="I5" s="4">
        <f t="shared" si="0"/>
        <v>57</v>
      </c>
      <c r="J5" s="4">
        <f t="shared" si="0"/>
        <v>53</v>
      </c>
      <c r="K5" s="4">
        <f t="shared" si="0"/>
        <v>44</v>
      </c>
      <c r="L5" s="4">
        <f t="shared" si="0"/>
        <v>37</v>
      </c>
      <c r="M5" s="4">
        <f t="shared" si="0"/>
        <v>37</v>
      </c>
      <c r="N5" s="4">
        <f t="shared" si="0"/>
        <v>28</v>
      </c>
      <c r="O5" s="4">
        <f t="shared" si="0"/>
        <v>25</v>
      </c>
      <c r="P5" s="4">
        <f t="shared" si="0"/>
        <v>22</v>
      </c>
      <c r="Q5" s="4">
        <f t="shared" si="0"/>
        <v>18</v>
      </c>
      <c r="R5" s="4">
        <f t="shared" si="0"/>
        <v>9</v>
      </c>
      <c r="S5" s="4">
        <f t="shared" si="0"/>
        <v>0</v>
      </c>
      <c r="T5" s="23"/>
      <c r="U5" s="23"/>
      <c r="V5" s="23"/>
      <c r="W5" s="23"/>
      <c r="X5" s="23"/>
      <c r="Y5" s="12">
        <v>43892</v>
      </c>
      <c r="Z5" s="18">
        <v>66</v>
      </c>
      <c r="AA5" s="20">
        <f>80-(2*(80)/14)</f>
        <v>68.571428571428569</v>
      </c>
      <c r="AB5" s="23"/>
      <c r="AC5" s="23"/>
      <c r="AD5" s="23"/>
      <c r="AE5" s="23"/>
      <c r="AF5" s="23"/>
      <c r="AG5" s="23"/>
      <c r="AH5" s="1" t="s">
        <v>29</v>
      </c>
    </row>
    <row r="6" spans="1:34" ht="13.2" x14ac:dyDescent="0.25">
      <c r="A6" s="45"/>
      <c r="B6" s="18" t="s">
        <v>33</v>
      </c>
      <c r="C6" s="24" t="s">
        <v>34</v>
      </c>
      <c r="D6" s="24">
        <v>10</v>
      </c>
      <c r="E6" s="25"/>
      <c r="F6" s="25">
        <v>8</v>
      </c>
      <c r="G6" s="25">
        <v>7</v>
      </c>
      <c r="H6" s="25">
        <v>7</v>
      </c>
      <c r="I6" s="25">
        <v>6</v>
      </c>
      <c r="J6" s="25">
        <v>6</v>
      </c>
      <c r="K6" s="25">
        <v>6</v>
      </c>
      <c r="L6" s="25">
        <v>5</v>
      </c>
      <c r="M6" s="26">
        <v>5</v>
      </c>
      <c r="N6" s="26">
        <v>3</v>
      </c>
      <c r="O6" s="26">
        <v>3</v>
      </c>
      <c r="P6" s="26">
        <v>3</v>
      </c>
      <c r="Q6" s="28">
        <v>1</v>
      </c>
      <c r="R6" s="28">
        <v>0</v>
      </c>
      <c r="S6" s="28">
        <v>0</v>
      </c>
      <c r="T6" s="29"/>
      <c r="U6" s="29"/>
      <c r="V6" s="30"/>
      <c r="W6" s="29"/>
      <c r="X6" s="29"/>
      <c r="Y6" s="12">
        <v>43893</v>
      </c>
      <c r="Z6" s="18">
        <v>59</v>
      </c>
      <c r="AA6" s="20">
        <f>80-(3*(80)/14)</f>
        <v>62.857142857142861</v>
      </c>
      <c r="AB6" s="29"/>
      <c r="AC6" s="29"/>
      <c r="AD6" s="29"/>
      <c r="AE6" s="29"/>
      <c r="AF6" s="29"/>
      <c r="AG6" s="29"/>
      <c r="AH6" s="2"/>
    </row>
    <row r="7" spans="1:34" ht="13.2" x14ac:dyDescent="0.25">
      <c r="A7" s="39"/>
      <c r="B7" s="1" t="s">
        <v>39</v>
      </c>
      <c r="C7" s="24" t="s">
        <v>37</v>
      </c>
      <c r="D7" s="24">
        <v>10</v>
      </c>
      <c r="E7" s="25"/>
      <c r="F7" s="25">
        <v>8</v>
      </c>
      <c r="G7" s="25">
        <v>8</v>
      </c>
      <c r="H7" s="25">
        <v>7</v>
      </c>
      <c r="I7" s="25">
        <v>7</v>
      </c>
      <c r="J7" s="25">
        <v>7</v>
      </c>
      <c r="K7" s="25">
        <v>5</v>
      </c>
      <c r="L7" s="25">
        <v>4</v>
      </c>
      <c r="M7" s="26">
        <v>4</v>
      </c>
      <c r="N7" s="26">
        <v>4</v>
      </c>
      <c r="O7" s="26">
        <v>2</v>
      </c>
      <c r="P7" s="26">
        <v>2</v>
      </c>
      <c r="Q7" s="28">
        <v>1</v>
      </c>
      <c r="R7" s="28">
        <v>0</v>
      </c>
      <c r="S7" s="28">
        <v>0</v>
      </c>
      <c r="T7" s="29"/>
      <c r="U7" s="29"/>
      <c r="V7" s="30"/>
      <c r="W7" s="29"/>
      <c r="X7" s="29"/>
      <c r="Y7" s="12">
        <v>43894</v>
      </c>
      <c r="Z7" s="18">
        <v>57</v>
      </c>
      <c r="AA7" s="20">
        <f>80-(4*(80)/14)</f>
        <v>57.142857142857139</v>
      </c>
      <c r="AB7" s="29"/>
      <c r="AC7" s="29"/>
      <c r="AD7" s="29"/>
      <c r="AE7" s="29"/>
      <c r="AF7" s="29"/>
      <c r="AG7" s="29"/>
      <c r="AH7" s="2"/>
    </row>
    <row r="8" spans="1:34" ht="13.2" x14ac:dyDescent="0.25">
      <c r="A8" s="39"/>
      <c r="B8" s="1" t="s">
        <v>42</v>
      </c>
      <c r="C8" s="24" t="s">
        <v>34</v>
      </c>
      <c r="D8" s="24">
        <v>10</v>
      </c>
      <c r="E8" s="25"/>
      <c r="F8" s="25">
        <v>7</v>
      </c>
      <c r="G8" s="25">
        <v>7</v>
      </c>
      <c r="H8" s="25">
        <v>7</v>
      </c>
      <c r="I8" s="25">
        <v>6</v>
      </c>
      <c r="J8" s="25">
        <v>5</v>
      </c>
      <c r="K8" s="25">
        <v>5</v>
      </c>
      <c r="L8" s="25">
        <v>4</v>
      </c>
      <c r="M8" s="26">
        <v>4</v>
      </c>
      <c r="N8" s="26">
        <v>2</v>
      </c>
      <c r="O8" s="26">
        <v>2</v>
      </c>
      <c r="P8" s="26">
        <v>2</v>
      </c>
      <c r="Q8" s="28">
        <v>2</v>
      </c>
      <c r="R8" s="28">
        <v>2</v>
      </c>
      <c r="S8" s="28">
        <v>0</v>
      </c>
      <c r="T8" s="29"/>
      <c r="U8" s="29"/>
      <c r="V8" s="30"/>
      <c r="W8" s="29"/>
      <c r="X8" s="29"/>
      <c r="Y8" s="12">
        <v>43895</v>
      </c>
      <c r="Z8" s="18">
        <v>53</v>
      </c>
      <c r="AA8" s="20">
        <f>80-(5*(80)/14)</f>
        <v>51.428571428571431</v>
      </c>
      <c r="AB8" s="29"/>
      <c r="AC8" s="29"/>
      <c r="AD8" s="29"/>
      <c r="AE8" s="29"/>
      <c r="AF8" s="29"/>
      <c r="AG8" s="29"/>
      <c r="AH8" s="2"/>
    </row>
    <row r="9" spans="1:34" ht="13.2" x14ac:dyDescent="0.25">
      <c r="A9" s="39"/>
      <c r="B9" s="1" t="s">
        <v>45</v>
      </c>
      <c r="C9" s="24" t="s">
        <v>44</v>
      </c>
      <c r="D9" s="24">
        <v>8</v>
      </c>
      <c r="E9" s="25"/>
      <c r="F9" s="25">
        <v>9</v>
      </c>
      <c r="G9" s="25">
        <v>8</v>
      </c>
      <c r="H9" s="25">
        <v>7</v>
      </c>
      <c r="I9" s="25">
        <v>7</v>
      </c>
      <c r="J9" s="25">
        <v>7</v>
      </c>
      <c r="K9" s="25">
        <v>4</v>
      </c>
      <c r="L9" s="25">
        <v>3</v>
      </c>
      <c r="M9" s="26">
        <v>3</v>
      </c>
      <c r="N9" s="26">
        <v>1</v>
      </c>
      <c r="O9" s="26">
        <v>1</v>
      </c>
      <c r="P9" s="26">
        <v>1</v>
      </c>
      <c r="Q9" s="28">
        <v>1</v>
      </c>
      <c r="R9" s="28">
        <v>1</v>
      </c>
      <c r="S9" s="28">
        <v>0</v>
      </c>
      <c r="T9" s="29"/>
      <c r="U9" s="29"/>
      <c r="V9" s="30"/>
      <c r="W9" s="29"/>
      <c r="X9" s="29"/>
      <c r="Y9" s="12">
        <v>43896</v>
      </c>
      <c r="Z9" s="18">
        <v>44</v>
      </c>
      <c r="AA9" s="20">
        <f>80-(6*(80)/14)</f>
        <v>45.714285714285715</v>
      </c>
      <c r="AB9" s="29"/>
      <c r="AC9" s="29"/>
      <c r="AD9" s="29"/>
      <c r="AE9" s="29"/>
      <c r="AF9" s="29"/>
      <c r="AG9" s="29"/>
      <c r="AH9" s="2"/>
    </row>
    <row r="10" spans="1:34" ht="13.2" x14ac:dyDescent="0.25">
      <c r="A10" s="39"/>
      <c r="B10" s="1" t="s">
        <v>47</v>
      </c>
      <c r="C10" s="24" t="s">
        <v>48</v>
      </c>
      <c r="D10" s="24">
        <v>10</v>
      </c>
      <c r="E10" s="25"/>
      <c r="F10" s="25">
        <v>8</v>
      </c>
      <c r="G10" s="25">
        <v>8</v>
      </c>
      <c r="H10" s="25">
        <v>6</v>
      </c>
      <c r="I10" s="25">
        <v>6</v>
      </c>
      <c r="J10" s="25">
        <v>6</v>
      </c>
      <c r="K10" s="25">
        <v>6</v>
      </c>
      <c r="L10" s="25">
        <v>5</v>
      </c>
      <c r="M10" s="26">
        <v>5</v>
      </c>
      <c r="N10" s="26">
        <v>5</v>
      </c>
      <c r="O10" s="26">
        <v>5</v>
      </c>
      <c r="P10" s="26">
        <v>3</v>
      </c>
      <c r="Q10" s="28">
        <v>3</v>
      </c>
      <c r="R10" s="28">
        <v>2</v>
      </c>
      <c r="S10" s="28">
        <v>0</v>
      </c>
      <c r="T10" s="29"/>
      <c r="U10" s="29"/>
      <c r="V10" s="30"/>
      <c r="W10" s="29"/>
      <c r="X10" s="29"/>
      <c r="Y10" s="12">
        <v>43897</v>
      </c>
      <c r="Z10" s="18">
        <v>37</v>
      </c>
      <c r="AA10" s="20">
        <f>80-(7*(80)/14)</f>
        <v>40</v>
      </c>
      <c r="AB10" s="29"/>
      <c r="AC10" s="29"/>
      <c r="AD10" s="29"/>
      <c r="AE10" s="29"/>
      <c r="AF10" s="29"/>
      <c r="AG10" s="29"/>
      <c r="AH10" s="2"/>
    </row>
    <row r="11" spans="1:34" ht="13.2" x14ac:dyDescent="0.25">
      <c r="A11" s="39"/>
      <c r="B11" s="1" t="s">
        <v>50</v>
      </c>
      <c r="C11" s="24" t="s">
        <v>48</v>
      </c>
      <c r="D11" s="24">
        <v>10</v>
      </c>
      <c r="E11" s="25"/>
      <c r="F11" s="25">
        <v>8</v>
      </c>
      <c r="G11" s="25">
        <v>8</v>
      </c>
      <c r="H11" s="25">
        <v>8</v>
      </c>
      <c r="I11" s="25">
        <v>8</v>
      </c>
      <c r="J11" s="25">
        <v>8</v>
      </c>
      <c r="K11" s="25">
        <v>6</v>
      </c>
      <c r="L11" s="25">
        <v>6</v>
      </c>
      <c r="M11" s="26">
        <v>6</v>
      </c>
      <c r="N11" s="26">
        <v>5</v>
      </c>
      <c r="O11" s="26">
        <v>4</v>
      </c>
      <c r="P11" s="26">
        <v>4</v>
      </c>
      <c r="Q11" s="28">
        <v>4</v>
      </c>
      <c r="R11" s="28">
        <v>2</v>
      </c>
      <c r="S11" s="28">
        <v>0</v>
      </c>
      <c r="T11" s="29"/>
      <c r="U11" s="29"/>
      <c r="V11" s="30"/>
      <c r="W11" s="29"/>
      <c r="X11" s="29"/>
      <c r="Y11" s="12">
        <v>43898</v>
      </c>
      <c r="Z11" s="18">
        <v>37</v>
      </c>
      <c r="AA11" s="20">
        <f>80-(8*(80)/14)</f>
        <v>34.285714285714285</v>
      </c>
      <c r="AB11" s="29"/>
      <c r="AC11" s="29"/>
      <c r="AD11" s="29"/>
      <c r="AE11" s="29"/>
      <c r="AF11" s="29"/>
      <c r="AG11" s="29"/>
      <c r="AH11" s="2"/>
    </row>
    <row r="12" spans="1:34" ht="13.2" x14ac:dyDescent="0.25">
      <c r="A12" s="39"/>
      <c r="B12" s="1" t="s">
        <v>53</v>
      </c>
      <c r="C12" s="24" t="s">
        <v>44</v>
      </c>
      <c r="D12" s="24">
        <v>10</v>
      </c>
      <c r="E12" s="25"/>
      <c r="F12" s="25">
        <v>10</v>
      </c>
      <c r="G12" s="25">
        <v>10</v>
      </c>
      <c r="H12" s="25">
        <v>8</v>
      </c>
      <c r="I12" s="25">
        <v>8</v>
      </c>
      <c r="J12" s="25">
        <v>7</v>
      </c>
      <c r="K12" s="25">
        <v>6</v>
      </c>
      <c r="L12" s="25">
        <v>5</v>
      </c>
      <c r="M12" s="26">
        <v>5</v>
      </c>
      <c r="N12" s="26">
        <v>5</v>
      </c>
      <c r="O12" s="26">
        <v>5</v>
      </c>
      <c r="P12" s="26">
        <v>5</v>
      </c>
      <c r="Q12" s="28">
        <v>4</v>
      </c>
      <c r="R12" s="28">
        <v>1</v>
      </c>
      <c r="S12" s="28">
        <v>0</v>
      </c>
      <c r="T12" s="29"/>
      <c r="U12" s="29"/>
      <c r="V12" s="30"/>
      <c r="W12" s="29"/>
      <c r="X12" s="29"/>
      <c r="Y12" s="12">
        <v>43899</v>
      </c>
      <c r="Z12" s="18">
        <v>28</v>
      </c>
      <c r="AA12" s="20">
        <f>80-(9*(80)/14)</f>
        <v>28.571428571428569</v>
      </c>
      <c r="AB12" s="29"/>
      <c r="AC12" s="29"/>
      <c r="AD12" s="29"/>
      <c r="AE12" s="29"/>
      <c r="AF12" s="29"/>
      <c r="AG12" s="29"/>
      <c r="AH12" s="2"/>
    </row>
    <row r="13" spans="1:34" ht="13.2" x14ac:dyDescent="0.25">
      <c r="A13" s="45" t="s">
        <v>55</v>
      </c>
      <c r="B13" s="1" t="s">
        <v>56</v>
      </c>
      <c r="C13" s="24" t="s">
        <v>58</v>
      </c>
      <c r="D13" s="24">
        <v>2</v>
      </c>
      <c r="E13" s="25"/>
      <c r="F13" s="25">
        <v>2</v>
      </c>
      <c r="G13" s="25">
        <v>2</v>
      </c>
      <c r="H13" s="25">
        <v>2</v>
      </c>
      <c r="I13" s="25">
        <v>2</v>
      </c>
      <c r="J13" s="25">
        <v>2</v>
      </c>
      <c r="K13" s="25">
        <v>1</v>
      </c>
      <c r="L13" s="25">
        <v>1</v>
      </c>
      <c r="M13" s="26">
        <v>1</v>
      </c>
      <c r="N13" s="26">
        <v>1</v>
      </c>
      <c r="O13" s="26">
        <v>1</v>
      </c>
      <c r="P13" s="26">
        <v>1</v>
      </c>
      <c r="Q13" s="28">
        <v>1</v>
      </c>
      <c r="R13" s="28">
        <v>0</v>
      </c>
      <c r="S13" s="28">
        <v>0</v>
      </c>
      <c r="T13" s="29"/>
      <c r="U13" s="29"/>
      <c r="V13" s="30"/>
      <c r="W13" s="29"/>
      <c r="X13" s="29"/>
      <c r="Y13" s="12">
        <v>43900</v>
      </c>
      <c r="Z13" s="18">
        <v>25</v>
      </c>
      <c r="AA13" s="20">
        <f>80-(10*(80)/14)</f>
        <v>22.857142857142854</v>
      </c>
      <c r="AB13" s="29"/>
      <c r="AC13" s="29"/>
      <c r="AD13" s="29"/>
      <c r="AE13" s="29"/>
      <c r="AF13" s="29"/>
      <c r="AG13" s="29"/>
      <c r="AH13" s="2"/>
    </row>
    <row r="14" spans="1:34" ht="13.2" x14ac:dyDescent="0.25">
      <c r="A14" s="39"/>
      <c r="B14" s="1" t="s">
        <v>59</v>
      </c>
      <c r="C14" s="24" t="s">
        <v>37</v>
      </c>
      <c r="D14" s="24">
        <v>10</v>
      </c>
      <c r="E14" s="25"/>
      <c r="F14" s="25">
        <v>10</v>
      </c>
      <c r="G14" s="25">
        <v>8</v>
      </c>
      <c r="H14" s="25">
        <v>7</v>
      </c>
      <c r="I14" s="25">
        <v>7</v>
      </c>
      <c r="J14" s="25">
        <v>5</v>
      </c>
      <c r="K14" s="25">
        <v>5</v>
      </c>
      <c r="L14" s="25">
        <v>4</v>
      </c>
      <c r="M14" s="26">
        <v>4</v>
      </c>
      <c r="N14" s="26">
        <v>2</v>
      </c>
      <c r="O14" s="26">
        <v>2</v>
      </c>
      <c r="P14" s="26">
        <v>1</v>
      </c>
      <c r="Q14" s="28">
        <v>1</v>
      </c>
      <c r="R14" s="28">
        <v>1</v>
      </c>
      <c r="S14" s="28">
        <v>0</v>
      </c>
      <c r="T14" s="29"/>
      <c r="U14" s="29"/>
      <c r="V14" s="30"/>
      <c r="W14" s="29"/>
      <c r="X14" s="29"/>
      <c r="Y14" s="12">
        <v>43901</v>
      </c>
      <c r="Z14" s="18">
        <v>22</v>
      </c>
      <c r="AA14" s="20">
        <f>80-(11*(80)/14)</f>
        <v>17.142857142857146</v>
      </c>
      <c r="AB14" s="29"/>
      <c r="AC14" s="29"/>
      <c r="AD14" s="29"/>
      <c r="AE14" s="29"/>
      <c r="AF14" s="29"/>
      <c r="AG14" s="29"/>
      <c r="AH14" s="2"/>
    </row>
    <row r="15" spans="1:34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>
        <v>43902</v>
      </c>
      <c r="Z15" s="18">
        <v>18</v>
      </c>
      <c r="AA15" s="20">
        <f>80-(12*(80)/14)</f>
        <v>11.428571428571431</v>
      </c>
      <c r="AB15" s="2"/>
      <c r="AC15" s="2"/>
      <c r="AD15" s="2"/>
      <c r="AE15" s="2"/>
      <c r="AF15" s="2"/>
      <c r="AG15" s="2"/>
      <c r="AH15" s="2"/>
    </row>
    <row r="16" spans="1:34" ht="13.2" x14ac:dyDescent="0.25">
      <c r="A16" s="32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">
        <v>43903</v>
      </c>
      <c r="Z16" s="18">
        <v>9</v>
      </c>
      <c r="AA16" s="20">
        <f>80-(13*(80)/14)</f>
        <v>5.7142857142857082</v>
      </c>
      <c r="AB16" s="2"/>
      <c r="AC16" s="2"/>
      <c r="AD16" s="2"/>
      <c r="AE16" s="2"/>
      <c r="AF16" s="2"/>
      <c r="AG16" s="2"/>
      <c r="AH16" s="2"/>
    </row>
    <row r="17" spans="1:34" ht="13.2" x14ac:dyDescent="0.25">
      <c r="A17" s="33" t="s">
        <v>48</v>
      </c>
      <c r="B17" s="24" t="s">
        <v>64</v>
      </c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">
        <v>43904</v>
      </c>
      <c r="Z17" s="18">
        <v>0</v>
      </c>
      <c r="AA17" s="20">
        <f>80-(14*(80)/14)</f>
        <v>0</v>
      </c>
      <c r="AB17" s="2"/>
      <c r="AC17" s="2"/>
      <c r="AD17" s="2"/>
      <c r="AE17" s="2"/>
      <c r="AF17" s="2"/>
      <c r="AG17" s="2"/>
      <c r="AH17" s="2"/>
    </row>
    <row r="18" spans="1:34" ht="13.2" x14ac:dyDescent="0.25">
      <c r="A18" s="33" t="s">
        <v>44</v>
      </c>
      <c r="B18" s="24" t="s">
        <v>64</v>
      </c>
      <c r="C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2" x14ac:dyDescent="0.25">
      <c r="A19" s="33" t="s">
        <v>37</v>
      </c>
      <c r="B19" s="24" t="s">
        <v>64</v>
      </c>
      <c r="C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2" x14ac:dyDescent="0.25">
      <c r="A20" s="33" t="s">
        <v>34</v>
      </c>
      <c r="B20" s="24" t="s">
        <v>64</v>
      </c>
      <c r="C20" s="2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2" x14ac:dyDescent="0.25">
      <c r="A21" s="33"/>
      <c r="B21" s="24"/>
      <c r="C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2" x14ac:dyDescent="0.25">
      <c r="A22" s="33"/>
      <c r="B22" s="24"/>
      <c r="C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2" x14ac:dyDescent="0.25">
      <c r="A23" s="6" t="s">
        <v>66</v>
      </c>
      <c r="B23" s="6">
        <v>80</v>
      </c>
      <c r="C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2" x14ac:dyDescent="0.25">
      <c r="A24" s="2"/>
      <c r="B24" s="2"/>
      <c r="C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3.2" x14ac:dyDescent="0.25">
      <c r="A25" s="2"/>
      <c r="B25" s="2"/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3.2" x14ac:dyDescent="0.25">
      <c r="A26" s="2"/>
      <c r="B26" s="2"/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3.2" x14ac:dyDescent="0.25">
      <c r="A27" s="2"/>
      <c r="B27" s="2"/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2" x14ac:dyDescent="0.25">
      <c r="A28" s="2"/>
      <c r="B28" s="2"/>
      <c r="C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3.2" x14ac:dyDescent="0.25">
      <c r="A29" s="2"/>
      <c r="B29" s="2"/>
      <c r="C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3.2" x14ac:dyDescent="0.25">
      <c r="A30" s="2"/>
      <c r="B30" s="2"/>
      <c r="C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3.2" x14ac:dyDescent="0.25">
      <c r="A31" s="2"/>
      <c r="B31" s="2"/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3.2" x14ac:dyDescent="0.25">
      <c r="A32" s="2"/>
      <c r="B32" s="2"/>
      <c r="C32" s="2"/>
      <c r="D32" s="3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3.2" x14ac:dyDescent="0.25">
      <c r="A33" s="2"/>
      <c r="B33" s="2"/>
      <c r="C33" s="2"/>
      <c r="D33" s="3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3.2" x14ac:dyDescent="0.25">
      <c r="A34" s="2"/>
      <c r="B34" s="2"/>
      <c r="C34" s="2"/>
      <c r="D34" s="3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3.2" x14ac:dyDescent="0.25">
      <c r="A35" s="2"/>
      <c r="B35" s="2"/>
      <c r="C35" s="2"/>
      <c r="D35" s="3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3.2" x14ac:dyDescent="0.25">
      <c r="A36" s="2"/>
      <c r="B36" s="2"/>
      <c r="C36" s="2"/>
      <c r="D36" s="3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</sheetData>
  <mergeCells count="10">
    <mergeCell ref="T1:Z1"/>
    <mergeCell ref="AA1:AG1"/>
    <mergeCell ref="B2:B5"/>
    <mergeCell ref="C2:C5"/>
    <mergeCell ref="D2:D3"/>
    <mergeCell ref="A2:A5"/>
    <mergeCell ref="A6:A12"/>
    <mergeCell ref="A13:A14"/>
    <mergeCell ref="F1:L1"/>
    <mergeCell ref="M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H1001"/>
  <sheetViews>
    <sheetView workbookViewId="0"/>
  </sheetViews>
  <sheetFormatPr defaultColWidth="14.44140625" defaultRowHeight="15.75" customHeight="1" x14ac:dyDescent="0.25"/>
  <cols>
    <col min="2" max="2" width="33.109375" customWidth="1"/>
    <col min="4" max="4" width="19.6640625" customWidth="1"/>
    <col min="5" max="12" width="4.6640625" customWidth="1"/>
    <col min="13" max="19" width="5.88671875" customWidth="1"/>
  </cols>
  <sheetData>
    <row r="1" spans="1:34" ht="13.2" x14ac:dyDescent="0.25">
      <c r="A1" s="1" t="s">
        <v>0</v>
      </c>
      <c r="B1" s="2"/>
      <c r="C1" s="2"/>
      <c r="D1" s="2"/>
      <c r="E1" s="3"/>
      <c r="F1" s="41" t="s">
        <v>1</v>
      </c>
      <c r="G1" s="39"/>
      <c r="H1" s="39"/>
      <c r="I1" s="39"/>
      <c r="J1" s="39"/>
      <c r="K1" s="39"/>
      <c r="L1" s="39"/>
      <c r="M1" s="42" t="s">
        <v>3</v>
      </c>
      <c r="N1" s="39"/>
      <c r="O1" s="39"/>
      <c r="P1" s="39"/>
      <c r="Q1" s="39"/>
      <c r="R1" s="39"/>
      <c r="S1" s="39"/>
      <c r="T1" s="43"/>
      <c r="U1" s="39"/>
      <c r="V1" s="39"/>
      <c r="W1" s="39"/>
      <c r="X1" s="39"/>
      <c r="Y1" s="39"/>
      <c r="Z1" s="39"/>
      <c r="AA1" s="43"/>
      <c r="AB1" s="39"/>
      <c r="AC1" s="39"/>
      <c r="AD1" s="39"/>
      <c r="AE1" s="39"/>
      <c r="AF1" s="39"/>
      <c r="AG1" s="39"/>
      <c r="AH1" s="2"/>
    </row>
    <row r="2" spans="1:34" ht="13.2" x14ac:dyDescent="0.25">
      <c r="A2" s="38" t="s">
        <v>4</v>
      </c>
      <c r="B2" s="38" t="s">
        <v>5</v>
      </c>
      <c r="C2" s="38" t="s">
        <v>6</v>
      </c>
      <c r="D2" s="44" t="s">
        <v>7</v>
      </c>
      <c r="E2" s="5"/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20</v>
      </c>
      <c r="Q2" s="5" t="s">
        <v>21</v>
      </c>
      <c r="R2" s="5" t="s">
        <v>22</v>
      </c>
      <c r="S2" s="5" t="s">
        <v>23</v>
      </c>
      <c r="T2" s="7"/>
      <c r="U2" s="7"/>
      <c r="V2" s="7"/>
      <c r="W2" s="7"/>
      <c r="X2" s="7"/>
      <c r="Y2" s="8" t="s">
        <v>24</v>
      </c>
      <c r="AA2" s="8" t="s">
        <v>25</v>
      </c>
      <c r="AB2" s="7"/>
      <c r="AC2" s="7"/>
      <c r="AD2" s="7"/>
      <c r="AE2" s="7"/>
      <c r="AF2" s="7"/>
      <c r="AG2" s="7"/>
      <c r="AH2" s="2"/>
    </row>
    <row r="3" spans="1:34" ht="25.5" customHeight="1" x14ac:dyDescent="0.25">
      <c r="A3" s="39"/>
      <c r="B3" s="39"/>
      <c r="C3" s="39"/>
      <c r="D3" s="39"/>
      <c r="E3" s="5" t="s">
        <v>26</v>
      </c>
      <c r="F3" s="9">
        <v>43922</v>
      </c>
      <c r="G3" s="9">
        <v>43923</v>
      </c>
      <c r="H3" s="9">
        <v>43924</v>
      </c>
      <c r="I3" s="9">
        <v>43925</v>
      </c>
      <c r="J3" s="9">
        <v>43926</v>
      </c>
      <c r="K3" s="9">
        <v>43927</v>
      </c>
      <c r="L3" s="9">
        <v>43928</v>
      </c>
      <c r="M3" s="9">
        <v>43929</v>
      </c>
      <c r="N3" s="9">
        <v>43930</v>
      </c>
      <c r="O3" s="9">
        <v>43931</v>
      </c>
      <c r="P3" s="9">
        <v>43932</v>
      </c>
      <c r="Q3" s="9">
        <v>43933</v>
      </c>
      <c r="R3" s="9">
        <v>43934</v>
      </c>
      <c r="S3" s="9">
        <v>43935</v>
      </c>
      <c r="T3" s="11"/>
      <c r="U3" s="11"/>
      <c r="V3" s="11"/>
      <c r="W3" s="11"/>
      <c r="X3" s="11"/>
      <c r="Y3" s="12">
        <v>43922</v>
      </c>
      <c r="Z3" s="8">
        <v>80</v>
      </c>
      <c r="AA3" s="8">
        <v>80</v>
      </c>
      <c r="AB3" s="11"/>
      <c r="AC3" s="11"/>
      <c r="AD3" s="11"/>
      <c r="AE3" s="11"/>
      <c r="AF3" s="11"/>
      <c r="AG3" s="13"/>
      <c r="AH3" s="2"/>
    </row>
    <row r="4" spans="1:34" ht="13.2" x14ac:dyDescent="0.25">
      <c r="A4" s="39"/>
      <c r="B4" s="39"/>
      <c r="C4" s="39"/>
      <c r="D4" s="1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7"/>
      <c r="V4" s="17"/>
      <c r="W4" s="17"/>
      <c r="X4" s="17"/>
      <c r="Y4" s="12">
        <v>43923</v>
      </c>
      <c r="Z4" s="18">
        <v>72</v>
      </c>
      <c r="AA4" s="20">
        <f>80-(1*(80)/14)</f>
        <v>74.285714285714292</v>
      </c>
      <c r="AB4" s="17"/>
      <c r="AC4" s="17"/>
      <c r="AD4" s="17"/>
      <c r="AE4" s="17"/>
      <c r="AF4" s="17"/>
      <c r="AG4" s="17"/>
      <c r="AH4" s="1" t="s">
        <v>27</v>
      </c>
    </row>
    <row r="5" spans="1:34" ht="13.2" x14ac:dyDescent="0.25">
      <c r="A5" s="39"/>
      <c r="B5" s="39"/>
      <c r="C5" s="39"/>
      <c r="D5" s="4">
        <v>80</v>
      </c>
      <c r="E5" s="4" t="s">
        <v>28</v>
      </c>
      <c r="F5" s="4">
        <f t="shared" ref="F5:S5" si="0">SUM(F6:F14)</f>
        <v>72</v>
      </c>
      <c r="G5" s="4">
        <f t="shared" si="0"/>
        <v>68</v>
      </c>
      <c r="H5" s="4">
        <f t="shared" si="0"/>
        <v>61</v>
      </c>
      <c r="I5" s="4">
        <f t="shared" si="0"/>
        <v>60</v>
      </c>
      <c r="J5" s="4">
        <f t="shared" si="0"/>
        <v>57</v>
      </c>
      <c r="K5" s="4">
        <f t="shared" si="0"/>
        <v>46</v>
      </c>
      <c r="L5" s="4">
        <f t="shared" si="0"/>
        <v>37</v>
      </c>
      <c r="M5" s="4">
        <f t="shared" si="0"/>
        <v>37</v>
      </c>
      <c r="N5" s="4">
        <f t="shared" si="0"/>
        <v>27</v>
      </c>
      <c r="O5" s="4">
        <f t="shared" si="0"/>
        <v>27</v>
      </c>
      <c r="P5" s="4">
        <f t="shared" si="0"/>
        <v>25</v>
      </c>
      <c r="Q5" s="4">
        <f t="shared" si="0"/>
        <v>19</v>
      </c>
      <c r="R5" s="4">
        <f t="shared" si="0"/>
        <v>9</v>
      </c>
      <c r="S5" s="4">
        <f t="shared" si="0"/>
        <v>0</v>
      </c>
      <c r="T5" s="22"/>
      <c r="U5" s="22"/>
      <c r="V5" s="22"/>
      <c r="W5" s="22"/>
      <c r="X5" s="22"/>
      <c r="Y5" s="12">
        <v>43925</v>
      </c>
      <c r="Z5" s="18">
        <v>68</v>
      </c>
      <c r="AA5" s="20">
        <f>80-(2*(80)/14)</f>
        <v>68.571428571428569</v>
      </c>
      <c r="AB5" s="22"/>
      <c r="AC5" s="22"/>
      <c r="AD5" s="22"/>
      <c r="AE5" s="22"/>
      <c r="AF5" s="22"/>
      <c r="AG5" s="22"/>
      <c r="AH5" s="1" t="s">
        <v>29</v>
      </c>
    </row>
    <row r="6" spans="1:34" ht="13.2" x14ac:dyDescent="0.25">
      <c r="A6" s="45" t="s">
        <v>30</v>
      </c>
      <c r="B6" s="1" t="s">
        <v>32</v>
      </c>
      <c r="C6" s="24" t="s">
        <v>34</v>
      </c>
      <c r="D6" s="24">
        <v>10</v>
      </c>
      <c r="E6" s="25"/>
      <c r="F6" s="27">
        <v>10</v>
      </c>
      <c r="G6" s="25">
        <v>9</v>
      </c>
      <c r="H6" s="25">
        <v>8</v>
      </c>
      <c r="I6" s="25">
        <v>8</v>
      </c>
      <c r="J6" s="25">
        <v>8</v>
      </c>
      <c r="K6" s="25">
        <v>6</v>
      </c>
      <c r="L6" s="25">
        <v>5</v>
      </c>
      <c r="M6" s="26">
        <v>5</v>
      </c>
      <c r="N6" s="26">
        <v>3</v>
      </c>
      <c r="O6" s="26">
        <v>3</v>
      </c>
      <c r="P6" s="26">
        <v>3</v>
      </c>
      <c r="Q6" s="28">
        <v>1</v>
      </c>
      <c r="R6" s="28">
        <v>0</v>
      </c>
      <c r="S6" s="28">
        <v>0</v>
      </c>
      <c r="T6" s="29"/>
      <c r="U6" s="29"/>
      <c r="V6" s="30"/>
      <c r="W6" s="29"/>
      <c r="X6" s="29"/>
      <c r="Y6" s="12">
        <v>43925</v>
      </c>
      <c r="Z6" s="18">
        <v>61</v>
      </c>
      <c r="AA6" s="20">
        <f>80-(3*(80)/14)</f>
        <v>62.857142857142861</v>
      </c>
      <c r="AB6" s="29"/>
      <c r="AC6" s="29"/>
      <c r="AD6" s="29"/>
      <c r="AE6" s="29"/>
      <c r="AF6" s="29"/>
      <c r="AG6" s="29"/>
      <c r="AH6" s="2"/>
    </row>
    <row r="7" spans="1:34" ht="13.2" x14ac:dyDescent="0.25">
      <c r="A7" s="39"/>
      <c r="B7" s="1" t="s">
        <v>36</v>
      </c>
      <c r="C7" s="24" t="s">
        <v>37</v>
      </c>
      <c r="D7" s="24">
        <v>8</v>
      </c>
      <c r="E7" s="25"/>
      <c r="F7" s="27">
        <v>9</v>
      </c>
      <c r="G7" s="25">
        <v>8</v>
      </c>
      <c r="H7" s="25">
        <v>7</v>
      </c>
      <c r="I7" s="25">
        <v>7</v>
      </c>
      <c r="J7" s="25">
        <v>7</v>
      </c>
      <c r="K7" s="25">
        <v>5</v>
      </c>
      <c r="L7" s="25">
        <v>4</v>
      </c>
      <c r="M7" s="26">
        <v>4</v>
      </c>
      <c r="N7" s="26">
        <v>2</v>
      </c>
      <c r="O7" s="26">
        <v>2</v>
      </c>
      <c r="P7" s="26">
        <v>2</v>
      </c>
      <c r="Q7" s="28">
        <v>1</v>
      </c>
      <c r="R7" s="28">
        <v>0</v>
      </c>
      <c r="S7" s="28">
        <v>0</v>
      </c>
      <c r="T7" s="29"/>
      <c r="U7" s="29"/>
      <c r="V7" s="30"/>
      <c r="W7" s="29"/>
      <c r="X7" s="29"/>
      <c r="Y7" s="12">
        <v>43926</v>
      </c>
      <c r="Z7" s="18">
        <v>60</v>
      </c>
      <c r="AA7" s="20">
        <f>80-(4*(80)/14)</f>
        <v>57.142857142857139</v>
      </c>
      <c r="AB7" s="29"/>
      <c r="AC7" s="29"/>
      <c r="AD7" s="29"/>
      <c r="AE7" s="29"/>
      <c r="AF7" s="29"/>
      <c r="AG7" s="29"/>
      <c r="AH7" s="2"/>
    </row>
    <row r="8" spans="1:34" ht="13.2" x14ac:dyDescent="0.25">
      <c r="A8" s="39"/>
      <c r="B8" s="1" t="s">
        <v>40</v>
      </c>
      <c r="C8" s="24" t="s">
        <v>34</v>
      </c>
      <c r="D8" s="24">
        <v>10</v>
      </c>
      <c r="E8" s="25"/>
      <c r="F8" s="27">
        <v>8</v>
      </c>
      <c r="G8" s="25">
        <v>7</v>
      </c>
      <c r="H8" s="25">
        <v>7</v>
      </c>
      <c r="I8" s="25">
        <v>6</v>
      </c>
      <c r="J8" s="25">
        <v>5</v>
      </c>
      <c r="K8" s="25">
        <v>5</v>
      </c>
      <c r="L8" s="25">
        <v>4</v>
      </c>
      <c r="M8" s="26">
        <v>4</v>
      </c>
      <c r="N8" s="26">
        <v>2</v>
      </c>
      <c r="O8" s="26">
        <v>2</v>
      </c>
      <c r="P8" s="26">
        <v>2</v>
      </c>
      <c r="Q8" s="28">
        <v>2</v>
      </c>
      <c r="R8" s="28">
        <v>2</v>
      </c>
      <c r="S8" s="28">
        <v>0</v>
      </c>
      <c r="T8" s="29"/>
      <c r="U8" s="29"/>
      <c r="V8" s="30"/>
      <c r="W8" s="29"/>
      <c r="X8" s="29"/>
      <c r="Y8" s="12">
        <v>43927</v>
      </c>
      <c r="Z8" s="18">
        <v>57</v>
      </c>
      <c r="AA8" s="20">
        <f>80-(5*(80)/14)</f>
        <v>51.428571428571431</v>
      </c>
      <c r="AB8" s="29"/>
      <c r="AC8" s="29"/>
      <c r="AD8" s="29"/>
      <c r="AE8" s="29"/>
      <c r="AF8" s="29"/>
      <c r="AG8" s="29"/>
      <c r="AH8" s="2"/>
    </row>
    <row r="9" spans="1:34" ht="13.2" x14ac:dyDescent="0.25">
      <c r="A9" s="39"/>
      <c r="B9" s="1" t="s">
        <v>43</v>
      </c>
      <c r="C9" s="24" t="s">
        <v>44</v>
      </c>
      <c r="D9" s="24">
        <v>10</v>
      </c>
      <c r="E9" s="25"/>
      <c r="F9" s="25">
        <v>9</v>
      </c>
      <c r="G9" s="25">
        <v>9</v>
      </c>
      <c r="H9" s="25">
        <v>7</v>
      </c>
      <c r="I9" s="25">
        <v>7</v>
      </c>
      <c r="J9" s="25">
        <v>7</v>
      </c>
      <c r="K9" s="25">
        <v>4</v>
      </c>
      <c r="L9" s="25">
        <v>3</v>
      </c>
      <c r="M9" s="26">
        <v>3</v>
      </c>
      <c r="N9" s="31">
        <v>2</v>
      </c>
      <c r="O9" s="31">
        <v>2</v>
      </c>
      <c r="P9" s="26">
        <v>1</v>
      </c>
      <c r="Q9" s="28">
        <v>1</v>
      </c>
      <c r="R9" s="28">
        <v>1</v>
      </c>
      <c r="S9" s="28">
        <v>0</v>
      </c>
      <c r="T9" s="29"/>
      <c r="U9" s="29"/>
      <c r="V9" s="30"/>
      <c r="W9" s="29"/>
      <c r="X9" s="29"/>
      <c r="Y9" s="12">
        <v>43928</v>
      </c>
      <c r="Z9" s="18">
        <v>46</v>
      </c>
      <c r="AA9" s="20">
        <f>80-(6*(80)/14)</f>
        <v>45.714285714285715</v>
      </c>
      <c r="AB9" s="29"/>
      <c r="AC9" s="29"/>
      <c r="AD9" s="29"/>
      <c r="AE9" s="29"/>
      <c r="AF9" s="29"/>
      <c r="AG9" s="29"/>
      <c r="AH9" s="2"/>
    </row>
    <row r="10" spans="1:34" ht="13.2" x14ac:dyDescent="0.25">
      <c r="A10" s="39"/>
      <c r="B10" s="1" t="s">
        <v>49</v>
      </c>
      <c r="C10" s="24" t="s">
        <v>48</v>
      </c>
      <c r="D10" s="24">
        <v>10</v>
      </c>
      <c r="E10" s="25"/>
      <c r="F10" s="25">
        <v>8</v>
      </c>
      <c r="G10" s="25">
        <v>8</v>
      </c>
      <c r="H10" s="25">
        <v>6</v>
      </c>
      <c r="I10" s="25">
        <v>6</v>
      </c>
      <c r="J10" s="25">
        <v>6</v>
      </c>
      <c r="K10" s="25">
        <v>6</v>
      </c>
      <c r="L10" s="25">
        <v>5</v>
      </c>
      <c r="M10" s="26">
        <v>5</v>
      </c>
      <c r="N10" s="26">
        <v>5</v>
      </c>
      <c r="O10" s="26">
        <v>5</v>
      </c>
      <c r="P10" s="31">
        <v>4</v>
      </c>
      <c r="Q10" s="28">
        <v>3</v>
      </c>
      <c r="R10" s="28">
        <v>2</v>
      </c>
      <c r="S10" s="28">
        <v>0</v>
      </c>
      <c r="T10" s="29"/>
      <c r="U10" s="29"/>
      <c r="V10" s="30"/>
      <c r="W10" s="29"/>
      <c r="X10" s="29"/>
      <c r="Y10" s="12">
        <v>43929</v>
      </c>
      <c r="Z10" s="18">
        <v>37</v>
      </c>
      <c r="AA10" s="20">
        <f>80-(7*(80)/14)</f>
        <v>40</v>
      </c>
      <c r="AB10" s="29"/>
      <c r="AC10" s="29"/>
      <c r="AD10" s="29"/>
      <c r="AE10" s="29"/>
      <c r="AF10" s="29"/>
      <c r="AG10" s="29"/>
      <c r="AH10" s="2"/>
    </row>
    <row r="11" spans="1:34" ht="13.2" x14ac:dyDescent="0.25">
      <c r="A11" s="39"/>
      <c r="B11" s="1" t="s">
        <v>51</v>
      </c>
      <c r="C11" s="24" t="s">
        <v>48</v>
      </c>
      <c r="D11" s="24">
        <v>10</v>
      </c>
      <c r="E11" s="25"/>
      <c r="F11" s="25">
        <v>8</v>
      </c>
      <c r="G11" s="25">
        <v>8</v>
      </c>
      <c r="H11" s="25">
        <v>8</v>
      </c>
      <c r="I11" s="25">
        <v>8</v>
      </c>
      <c r="J11" s="25">
        <v>8</v>
      </c>
      <c r="K11" s="25">
        <v>6</v>
      </c>
      <c r="L11" s="25">
        <v>6</v>
      </c>
      <c r="M11" s="26">
        <v>6</v>
      </c>
      <c r="N11" s="26">
        <v>5</v>
      </c>
      <c r="O11" s="26">
        <v>5</v>
      </c>
      <c r="P11" s="26">
        <v>5</v>
      </c>
      <c r="Q11" s="28">
        <v>4</v>
      </c>
      <c r="R11" s="28">
        <v>2</v>
      </c>
      <c r="S11" s="28">
        <v>0</v>
      </c>
      <c r="T11" s="29"/>
      <c r="U11" s="29"/>
      <c r="V11" s="30"/>
      <c r="W11" s="29"/>
      <c r="X11" s="29"/>
      <c r="Y11" s="12">
        <v>43930</v>
      </c>
      <c r="Z11" s="18">
        <v>37</v>
      </c>
      <c r="AA11" s="20">
        <f>80-(8*(80)/14)</f>
        <v>34.285714285714285</v>
      </c>
      <c r="AB11" s="29"/>
      <c r="AC11" s="29"/>
      <c r="AD11" s="29"/>
      <c r="AE11" s="29"/>
      <c r="AF11" s="29"/>
      <c r="AG11" s="29"/>
      <c r="AH11" s="2"/>
    </row>
    <row r="12" spans="1:34" ht="13.2" x14ac:dyDescent="0.25">
      <c r="A12" s="39"/>
      <c r="B12" s="1" t="s">
        <v>54</v>
      </c>
      <c r="C12" s="24" t="s">
        <v>44</v>
      </c>
      <c r="D12" s="24">
        <v>10</v>
      </c>
      <c r="E12" s="25"/>
      <c r="F12" s="27">
        <v>9</v>
      </c>
      <c r="G12" s="27">
        <v>9</v>
      </c>
      <c r="H12" s="25">
        <v>8</v>
      </c>
      <c r="I12" s="25">
        <v>8</v>
      </c>
      <c r="J12" s="25">
        <v>8</v>
      </c>
      <c r="K12" s="25">
        <v>8</v>
      </c>
      <c r="L12" s="25">
        <v>5</v>
      </c>
      <c r="M12" s="26">
        <v>5</v>
      </c>
      <c r="N12" s="31">
        <v>4</v>
      </c>
      <c r="O12" s="31">
        <v>4</v>
      </c>
      <c r="P12" s="31">
        <v>4</v>
      </c>
      <c r="Q12" s="28">
        <v>4</v>
      </c>
      <c r="R12" s="28">
        <v>1</v>
      </c>
      <c r="S12" s="28">
        <v>0</v>
      </c>
      <c r="T12" s="29"/>
      <c r="U12" s="29"/>
      <c r="V12" s="30"/>
      <c r="W12" s="29"/>
      <c r="X12" s="29"/>
      <c r="Y12" s="12">
        <v>43931</v>
      </c>
      <c r="Z12" s="18">
        <v>27</v>
      </c>
      <c r="AA12" s="20">
        <f>80-(9*(80)/14)</f>
        <v>28.571428571428569</v>
      </c>
      <c r="AB12" s="29"/>
      <c r="AC12" s="29"/>
      <c r="AD12" s="29"/>
      <c r="AE12" s="29"/>
      <c r="AF12" s="29"/>
      <c r="AG12" s="29"/>
      <c r="AH12" s="2"/>
    </row>
    <row r="13" spans="1:34" ht="13.2" x14ac:dyDescent="0.25">
      <c r="A13" s="45"/>
      <c r="B13" s="1" t="s">
        <v>56</v>
      </c>
      <c r="C13" s="24" t="s">
        <v>37</v>
      </c>
      <c r="D13" s="24">
        <v>2</v>
      </c>
      <c r="E13" s="25"/>
      <c r="F13" s="25">
        <v>2</v>
      </c>
      <c r="G13" s="25">
        <v>2</v>
      </c>
      <c r="H13" s="25">
        <v>2</v>
      </c>
      <c r="I13" s="25">
        <v>2</v>
      </c>
      <c r="J13" s="25">
        <v>2</v>
      </c>
      <c r="K13" s="25">
        <v>1</v>
      </c>
      <c r="L13" s="25">
        <v>1</v>
      </c>
      <c r="M13" s="26">
        <v>1</v>
      </c>
      <c r="N13" s="26">
        <v>1</v>
      </c>
      <c r="O13" s="26">
        <v>1</v>
      </c>
      <c r="P13" s="26">
        <v>1</v>
      </c>
      <c r="Q13" s="28">
        <v>1</v>
      </c>
      <c r="R13" s="28">
        <v>0</v>
      </c>
      <c r="S13" s="28">
        <v>0</v>
      </c>
      <c r="T13" s="29"/>
      <c r="U13" s="29"/>
      <c r="V13" s="30"/>
      <c r="W13" s="29"/>
      <c r="X13" s="29"/>
      <c r="Y13" s="12">
        <v>43932</v>
      </c>
      <c r="Z13" s="18">
        <v>27</v>
      </c>
      <c r="AA13" s="20">
        <f>80-(10*(80)/14)</f>
        <v>22.857142857142854</v>
      </c>
      <c r="AB13" s="29"/>
      <c r="AC13" s="29"/>
      <c r="AD13" s="29"/>
      <c r="AE13" s="29"/>
      <c r="AF13" s="29"/>
      <c r="AG13" s="29"/>
      <c r="AH13" s="2"/>
    </row>
    <row r="14" spans="1:34" ht="13.2" x14ac:dyDescent="0.25">
      <c r="A14" s="39"/>
      <c r="B14" s="1" t="s">
        <v>61</v>
      </c>
      <c r="C14" s="24" t="s">
        <v>37</v>
      </c>
      <c r="D14" s="24">
        <v>10</v>
      </c>
      <c r="E14" s="25"/>
      <c r="F14" s="27">
        <v>9</v>
      </c>
      <c r="G14" s="25">
        <v>8</v>
      </c>
      <c r="H14" s="25">
        <v>8</v>
      </c>
      <c r="I14" s="25">
        <v>8</v>
      </c>
      <c r="J14" s="25">
        <v>6</v>
      </c>
      <c r="K14" s="25">
        <v>5</v>
      </c>
      <c r="L14" s="25">
        <v>4</v>
      </c>
      <c r="M14" s="26">
        <v>4</v>
      </c>
      <c r="N14" s="26">
        <v>3</v>
      </c>
      <c r="O14" s="26">
        <v>3</v>
      </c>
      <c r="P14" s="26">
        <v>3</v>
      </c>
      <c r="Q14" s="28">
        <v>2</v>
      </c>
      <c r="R14" s="28">
        <v>1</v>
      </c>
      <c r="S14" s="28">
        <v>0</v>
      </c>
      <c r="T14" s="29"/>
      <c r="U14" s="29"/>
      <c r="V14" s="30"/>
      <c r="W14" s="29"/>
      <c r="X14" s="29"/>
      <c r="Y14" s="12">
        <v>43933</v>
      </c>
      <c r="Z14" s="18">
        <v>27</v>
      </c>
      <c r="AA14" s="20">
        <f>80-(11*(80)/14)</f>
        <v>17.142857142857146</v>
      </c>
      <c r="AB14" s="29"/>
      <c r="AC14" s="29"/>
      <c r="AD14" s="29"/>
      <c r="AE14" s="29"/>
      <c r="AF14" s="29"/>
      <c r="AG14" s="29"/>
      <c r="AH14" s="2"/>
    </row>
    <row r="15" spans="1:34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>
        <v>43934</v>
      </c>
      <c r="Z15" s="18">
        <v>19</v>
      </c>
      <c r="AA15" s="20">
        <f>80-(12*(80)/14)</f>
        <v>11.428571428571431</v>
      </c>
      <c r="AB15" s="2"/>
      <c r="AC15" s="2"/>
      <c r="AD15" s="2"/>
      <c r="AE15" s="2"/>
      <c r="AF15" s="2"/>
      <c r="AG15" s="2"/>
      <c r="AH15" s="2"/>
    </row>
    <row r="16" spans="1:34" ht="13.2" x14ac:dyDescent="0.25">
      <c r="A16" s="32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">
        <v>43935</v>
      </c>
      <c r="Z16" s="18">
        <v>9</v>
      </c>
      <c r="AA16" s="20">
        <f>80-(13*(80)/14)</f>
        <v>5.7142857142857082</v>
      </c>
      <c r="AB16" s="2"/>
      <c r="AC16" s="2"/>
      <c r="AD16" s="2"/>
      <c r="AE16" s="2"/>
      <c r="AF16" s="2"/>
      <c r="AG16" s="2"/>
      <c r="AH16" s="2"/>
    </row>
    <row r="17" spans="1:34" ht="13.2" x14ac:dyDescent="0.25">
      <c r="A17" s="33" t="s">
        <v>48</v>
      </c>
      <c r="B17" s="24" t="s">
        <v>64</v>
      </c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">
        <v>43936</v>
      </c>
      <c r="Z17" s="18">
        <v>0</v>
      </c>
      <c r="AA17" s="20">
        <f>80-(14*(80)/14)</f>
        <v>0</v>
      </c>
      <c r="AB17" s="2"/>
      <c r="AC17" s="2"/>
      <c r="AD17" s="2"/>
      <c r="AE17" s="2"/>
      <c r="AF17" s="2"/>
      <c r="AG17" s="2"/>
      <c r="AH17" s="2"/>
    </row>
    <row r="18" spans="1:34" ht="13.2" x14ac:dyDescent="0.25">
      <c r="A18" s="33" t="s">
        <v>44</v>
      </c>
      <c r="B18" s="24" t="s">
        <v>64</v>
      </c>
      <c r="C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2" x14ac:dyDescent="0.25">
      <c r="A19" s="33" t="s">
        <v>37</v>
      </c>
      <c r="B19" s="24" t="s">
        <v>64</v>
      </c>
      <c r="C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2" x14ac:dyDescent="0.25">
      <c r="A20" s="33" t="s">
        <v>34</v>
      </c>
      <c r="B20" s="24" t="s">
        <v>64</v>
      </c>
      <c r="C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2" x14ac:dyDescent="0.25">
      <c r="A21" s="33"/>
      <c r="B21" s="24"/>
      <c r="C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2" x14ac:dyDescent="0.25">
      <c r="A22" s="33"/>
      <c r="B22" s="24"/>
      <c r="C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2" x14ac:dyDescent="0.25">
      <c r="A23" s="6" t="s">
        <v>66</v>
      </c>
      <c r="B23" s="6">
        <v>80</v>
      </c>
      <c r="C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2" x14ac:dyDescent="0.25">
      <c r="A24" s="2"/>
      <c r="B24" s="2"/>
      <c r="C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3.2" x14ac:dyDescent="0.25">
      <c r="A25" s="2"/>
      <c r="B25" s="2"/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3.2" x14ac:dyDescent="0.25">
      <c r="A26" s="2"/>
      <c r="B26" s="2"/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3.2" x14ac:dyDescent="0.25">
      <c r="A27" s="2"/>
      <c r="B27" s="2"/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2" x14ac:dyDescent="0.25">
      <c r="A28" s="2"/>
      <c r="B28" s="2"/>
      <c r="C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3.2" x14ac:dyDescent="0.25">
      <c r="A29" s="2"/>
      <c r="B29" s="2"/>
      <c r="C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3.2" x14ac:dyDescent="0.25">
      <c r="A30" s="2"/>
      <c r="B30" s="2"/>
      <c r="C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3.2" x14ac:dyDescent="0.25">
      <c r="A31" s="2"/>
      <c r="B31" s="2"/>
      <c r="C31" s="2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3.2" x14ac:dyDescent="0.25">
      <c r="A32" s="2"/>
      <c r="B32" s="2"/>
      <c r="C32" s="2"/>
      <c r="D32" s="3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3.2" x14ac:dyDescent="0.25">
      <c r="A33" s="2"/>
      <c r="B33" s="2"/>
      <c r="C33" s="2"/>
      <c r="D33" s="3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3.2" x14ac:dyDescent="0.25">
      <c r="A34" s="2"/>
      <c r="B34" s="2"/>
      <c r="C34" s="2"/>
      <c r="D34" s="3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3.2" x14ac:dyDescent="0.25">
      <c r="A35" s="2"/>
      <c r="B35" s="2"/>
      <c r="C35" s="2"/>
      <c r="D35" s="3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3.2" x14ac:dyDescent="0.25">
      <c r="A36" s="2"/>
      <c r="B36" s="2"/>
      <c r="C36" s="2"/>
      <c r="D36" s="3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</sheetData>
  <mergeCells count="10">
    <mergeCell ref="T1:Z1"/>
    <mergeCell ref="AA1:AG1"/>
    <mergeCell ref="B2:B5"/>
    <mergeCell ref="C2:C5"/>
    <mergeCell ref="D2:D3"/>
    <mergeCell ref="A2:A5"/>
    <mergeCell ref="A6:A12"/>
    <mergeCell ref="A13:A14"/>
    <mergeCell ref="F1:L1"/>
    <mergeCell ref="M1:S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1"/>
  <sheetViews>
    <sheetView workbookViewId="0"/>
  </sheetViews>
  <sheetFormatPr defaultColWidth="14.44140625" defaultRowHeight="15.75" customHeight="1" x14ac:dyDescent="0.25"/>
  <cols>
    <col min="2" max="2" width="44.33203125" customWidth="1"/>
    <col min="4" max="4" width="19.6640625" customWidth="1"/>
    <col min="5" max="12" width="5.44140625" customWidth="1"/>
    <col min="13" max="19" width="5.33203125" customWidth="1"/>
  </cols>
  <sheetData>
    <row r="1" spans="1:34" ht="13.2" x14ac:dyDescent="0.25">
      <c r="A1" s="1" t="s">
        <v>67</v>
      </c>
      <c r="B1" s="2"/>
      <c r="C1" s="2"/>
      <c r="D1" s="2"/>
      <c r="E1" s="3"/>
      <c r="F1" s="41" t="s">
        <v>1</v>
      </c>
      <c r="G1" s="39"/>
      <c r="H1" s="39"/>
      <c r="I1" s="39"/>
      <c r="J1" s="39"/>
      <c r="K1" s="39"/>
      <c r="L1" s="39"/>
      <c r="M1" s="42" t="s">
        <v>3</v>
      </c>
      <c r="N1" s="39"/>
      <c r="O1" s="39"/>
      <c r="P1" s="39"/>
      <c r="Q1" s="39"/>
      <c r="R1" s="39"/>
      <c r="S1" s="39"/>
      <c r="T1" s="43"/>
      <c r="U1" s="39"/>
      <c r="V1" s="39"/>
      <c r="W1" s="39"/>
      <c r="X1" s="39"/>
      <c r="Y1" s="39"/>
      <c r="Z1" s="39"/>
      <c r="AA1" s="43"/>
      <c r="AB1" s="39"/>
      <c r="AC1" s="39"/>
      <c r="AD1" s="39"/>
      <c r="AE1" s="39"/>
      <c r="AF1" s="39"/>
      <c r="AG1" s="39"/>
      <c r="AH1" s="2"/>
    </row>
    <row r="2" spans="1:34" ht="13.2" x14ac:dyDescent="0.25">
      <c r="A2" s="38" t="s">
        <v>4</v>
      </c>
      <c r="B2" s="38" t="s">
        <v>5</v>
      </c>
      <c r="C2" s="38" t="s">
        <v>6</v>
      </c>
      <c r="D2" s="44" t="s">
        <v>7</v>
      </c>
      <c r="E2" s="5"/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20</v>
      </c>
      <c r="Q2" s="5" t="s">
        <v>21</v>
      </c>
      <c r="R2" s="5" t="s">
        <v>22</v>
      </c>
      <c r="S2" s="5" t="s">
        <v>23</v>
      </c>
      <c r="T2" s="7"/>
      <c r="U2" s="7"/>
      <c r="V2" s="7"/>
      <c r="W2" s="7"/>
      <c r="X2" s="7"/>
      <c r="AA2" s="8" t="s">
        <v>25</v>
      </c>
      <c r="AB2" s="7"/>
      <c r="AC2" s="7"/>
      <c r="AD2" s="7"/>
      <c r="AE2" s="7"/>
      <c r="AF2" s="7"/>
      <c r="AG2" s="7"/>
      <c r="AH2" s="2"/>
    </row>
    <row r="3" spans="1:34" ht="25.5" customHeight="1" x14ac:dyDescent="0.25">
      <c r="A3" s="39"/>
      <c r="B3" s="39"/>
      <c r="C3" s="39"/>
      <c r="D3" s="39"/>
      <c r="E3" s="5" t="s">
        <v>26</v>
      </c>
      <c r="F3" s="9">
        <v>43905</v>
      </c>
      <c r="G3" s="9">
        <v>43906</v>
      </c>
      <c r="H3" s="9">
        <v>43907</v>
      </c>
      <c r="I3" s="9">
        <v>43908</v>
      </c>
      <c r="J3" s="9">
        <v>43909</v>
      </c>
      <c r="K3" s="9">
        <v>43910</v>
      </c>
      <c r="L3" s="9">
        <v>43911</v>
      </c>
      <c r="M3" s="9">
        <v>43912</v>
      </c>
      <c r="N3" s="9">
        <v>43913</v>
      </c>
      <c r="O3" s="9">
        <v>43914</v>
      </c>
      <c r="P3" s="9">
        <v>43915</v>
      </c>
      <c r="Q3" s="9">
        <v>43916</v>
      </c>
      <c r="R3" s="9">
        <v>43917</v>
      </c>
      <c r="S3" s="9">
        <v>43918</v>
      </c>
      <c r="T3" s="11"/>
      <c r="U3" s="11"/>
      <c r="V3" s="11"/>
      <c r="W3" s="11"/>
      <c r="X3" s="11"/>
      <c r="Y3" s="8" t="s">
        <v>24</v>
      </c>
      <c r="Z3" s="8">
        <v>80</v>
      </c>
      <c r="AA3" s="8">
        <v>80</v>
      </c>
      <c r="AB3" s="11"/>
      <c r="AC3" s="11"/>
      <c r="AD3" s="11"/>
      <c r="AE3" s="11"/>
      <c r="AF3" s="11"/>
      <c r="AG3" s="13"/>
      <c r="AH3" s="2"/>
    </row>
    <row r="4" spans="1:34" ht="13.2" x14ac:dyDescent="0.25">
      <c r="A4" s="39"/>
      <c r="B4" s="39"/>
      <c r="C4" s="39"/>
      <c r="D4" s="1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7"/>
      <c r="V4" s="17"/>
      <c r="W4" s="17"/>
      <c r="X4" s="17"/>
      <c r="Y4" s="12">
        <v>43891</v>
      </c>
      <c r="Z4" s="18">
        <v>72</v>
      </c>
      <c r="AA4" s="20">
        <f>80-(1*(80)/14)</f>
        <v>74.285714285714292</v>
      </c>
      <c r="AB4" s="17"/>
      <c r="AC4" s="17"/>
      <c r="AD4" s="17"/>
      <c r="AE4" s="17"/>
      <c r="AF4" s="17"/>
      <c r="AG4" s="17"/>
      <c r="AH4" s="1" t="s">
        <v>27</v>
      </c>
    </row>
    <row r="5" spans="1:34" ht="13.2" x14ac:dyDescent="0.25">
      <c r="A5" s="39"/>
      <c r="B5" s="39"/>
      <c r="C5" s="39"/>
      <c r="D5" s="4">
        <v>80</v>
      </c>
      <c r="E5" s="4" t="s">
        <v>28</v>
      </c>
      <c r="F5" s="4">
        <f t="shared" ref="F5:S5" si="0">SUM(F6:F14)</f>
        <v>72</v>
      </c>
      <c r="G5" s="4">
        <f t="shared" si="0"/>
        <v>66</v>
      </c>
      <c r="H5" s="4">
        <f t="shared" si="0"/>
        <v>59</v>
      </c>
      <c r="I5" s="4">
        <f t="shared" si="0"/>
        <v>56</v>
      </c>
      <c r="J5" s="4">
        <f t="shared" si="0"/>
        <v>53</v>
      </c>
      <c r="K5" s="4">
        <f t="shared" si="0"/>
        <v>44</v>
      </c>
      <c r="L5" s="4">
        <f t="shared" si="0"/>
        <v>37</v>
      </c>
      <c r="M5" s="4">
        <f t="shared" si="0"/>
        <v>36</v>
      </c>
      <c r="N5" s="4">
        <f t="shared" si="0"/>
        <v>28</v>
      </c>
      <c r="O5" s="4">
        <f t="shared" si="0"/>
        <v>25</v>
      </c>
      <c r="P5" s="4">
        <f t="shared" si="0"/>
        <v>22</v>
      </c>
      <c r="Q5" s="4">
        <f t="shared" si="0"/>
        <v>18</v>
      </c>
      <c r="R5" s="4">
        <f t="shared" si="0"/>
        <v>9</v>
      </c>
      <c r="S5" s="4">
        <f t="shared" si="0"/>
        <v>0</v>
      </c>
      <c r="T5" s="22"/>
      <c r="U5" s="22"/>
      <c r="V5" s="22"/>
      <c r="W5" s="22"/>
      <c r="X5" s="22"/>
      <c r="Y5" s="12">
        <v>43892</v>
      </c>
      <c r="Z5" s="18">
        <v>66</v>
      </c>
      <c r="AA5" s="20">
        <f>80-(2*(80)/14)</f>
        <v>68.571428571428569</v>
      </c>
      <c r="AB5" s="22"/>
      <c r="AC5" s="22"/>
      <c r="AD5" s="22"/>
      <c r="AE5" s="22"/>
      <c r="AF5" s="22"/>
      <c r="AG5" s="22"/>
      <c r="AH5" s="1" t="s">
        <v>29</v>
      </c>
    </row>
    <row r="6" spans="1:34" ht="13.2" x14ac:dyDescent="0.25">
      <c r="A6" s="45"/>
      <c r="B6" s="1" t="s">
        <v>68</v>
      </c>
      <c r="C6" s="24" t="s">
        <v>34</v>
      </c>
      <c r="D6" s="24">
        <v>10</v>
      </c>
      <c r="E6" s="25"/>
      <c r="F6" s="27">
        <v>9</v>
      </c>
      <c r="G6" s="25">
        <v>7</v>
      </c>
      <c r="H6" s="25">
        <v>7</v>
      </c>
      <c r="I6" s="25">
        <v>6</v>
      </c>
      <c r="J6" s="25">
        <v>6</v>
      </c>
      <c r="K6" s="25">
        <v>6</v>
      </c>
      <c r="L6" s="25">
        <v>5</v>
      </c>
      <c r="M6" s="26">
        <v>5</v>
      </c>
      <c r="N6" s="26">
        <v>3</v>
      </c>
      <c r="O6" s="26">
        <v>3</v>
      </c>
      <c r="P6" s="26">
        <v>3</v>
      </c>
      <c r="Q6" s="28">
        <v>1</v>
      </c>
      <c r="R6" s="28">
        <v>0</v>
      </c>
      <c r="S6" s="28">
        <v>0</v>
      </c>
      <c r="T6" s="29"/>
      <c r="U6" s="29"/>
      <c r="V6" s="30"/>
      <c r="W6" s="29"/>
      <c r="X6" s="29"/>
      <c r="Y6" s="12">
        <v>43893</v>
      </c>
      <c r="Z6" s="18">
        <v>59</v>
      </c>
      <c r="AA6" s="20">
        <f>80-(3*(80)/14)</f>
        <v>62.857142857142861</v>
      </c>
      <c r="AB6" s="29"/>
      <c r="AC6" s="29"/>
      <c r="AD6" s="29"/>
      <c r="AE6" s="29"/>
      <c r="AF6" s="29"/>
      <c r="AG6" s="29"/>
      <c r="AH6" s="2"/>
    </row>
    <row r="7" spans="1:34" ht="13.2" x14ac:dyDescent="0.25">
      <c r="A7" s="39"/>
      <c r="B7" s="1" t="s">
        <v>69</v>
      </c>
      <c r="C7" s="24" t="s">
        <v>37</v>
      </c>
      <c r="D7" s="24">
        <v>10</v>
      </c>
      <c r="E7" s="25"/>
      <c r="F7" s="25">
        <v>8</v>
      </c>
      <c r="G7" s="25">
        <v>8</v>
      </c>
      <c r="H7" s="25">
        <v>7</v>
      </c>
      <c r="I7" s="25">
        <v>7</v>
      </c>
      <c r="J7" s="25">
        <v>7</v>
      </c>
      <c r="K7" s="25">
        <v>5</v>
      </c>
      <c r="L7" s="25">
        <v>4</v>
      </c>
      <c r="M7" s="31">
        <v>3</v>
      </c>
      <c r="N7" s="31">
        <v>3</v>
      </c>
      <c r="O7" s="26">
        <v>2</v>
      </c>
      <c r="P7" s="26">
        <v>2</v>
      </c>
      <c r="Q7" s="28">
        <v>1</v>
      </c>
      <c r="R7" s="28">
        <v>0</v>
      </c>
      <c r="S7" s="28">
        <v>0</v>
      </c>
      <c r="T7" s="29"/>
      <c r="U7" s="29"/>
      <c r="V7" s="30"/>
      <c r="W7" s="29"/>
      <c r="X7" s="29"/>
      <c r="Y7" s="12">
        <v>43894</v>
      </c>
      <c r="Z7" s="18">
        <v>56</v>
      </c>
      <c r="AA7" s="20">
        <f>80-(4*(80)/14)</f>
        <v>57.142857142857139</v>
      </c>
      <c r="AB7" s="29"/>
      <c r="AC7" s="29"/>
      <c r="AD7" s="29"/>
      <c r="AE7" s="29"/>
      <c r="AF7" s="29"/>
      <c r="AG7" s="29"/>
      <c r="AH7" s="2"/>
    </row>
    <row r="8" spans="1:34" ht="13.2" x14ac:dyDescent="0.25">
      <c r="A8" s="39"/>
      <c r="B8" s="1" t="s">
        <v>70</v>
      </c>
      <c r="C8" s="24" t="s">
        <v>34</v>
      </c>
      <c r="D8" s="24">
        <v>10</v>
      </c>
      <c r="E8" s="25"/>
      <c r="F8" s="27">
        <v>8</v>
      </c>
      <c r="G8" s="25">
        <v>7</v>
      </c>
      <c r="H8" s="25">
        <v>7</v>
      </c>
      <c r="I8" s="25">
        <v>6</v>
      </c>
      <c r="J8" s="25">
        <v>5</v>
      </c>
      <c r="K8" s="25">
        <v>5</v>
      </c>
      <c r="L8" s="25">
        <v>4</v>
      </c>
      <c r="M8" s="26">
        <v>4</v>
      </c>
      <c r="N8" s="26">
        <v>2</v>
      </c>
      <c r="O8" s="26">
        <v>2</v>
      </c>
      <c r="P8" s="26">
        <v>2</v>
      </c>
      <c r="Q8" s="28">
        <v>2</v>
      </c>
      <c r="R8" s="28">
        <v>2</v>
      </c>
      <c r="S8" s="28">
        <v>0</v>
      </c>
      <c r="T8" s="29"/>
      <c r="U8" s="29"/>
      <c r="V8" s="30"/>
      <c r="W8" s="29"/>
      <c r="X8" s="29"/>
      <c r="Y8" s="12">
        <v>43895</v>
      </c>
      <c r="Z8" s="18">
        <v>53</v>
      </c>
      <c r="AA8" s="20">
        <f>80-(5*(80)/14)</f>
        <v>51.428571428571431</v>
      </c>
      <c r="AB8" s="29"/>
      <c r="AC8" s="29"/>
      <c r="AD8" s="29"/>
      <c r="AE8" s="29"/>
      <c r="AF8" s="29"/>
      <c r="AG8" s="29"/>
      <c r="AH8" s="2"/>
    </row>
    <row r="9" spans="1:34" ht="13.2" x14ac:dyDescent="0.25">
      <c r="A9" s="39"/>
      <c r="B9" s="1" t="s">
        <v>71</v>
      </c>
      <c r="C9" s="24" t="s">
        <v>44</v>
      </c>
      <c r="D9" s="24">
        <v>10</v>
      </c>
      <c r="E9" s="25"/>
      <c r="F9" s="25">
        <v>9</v>
      </c>
      <c r="G9" s="25">
        <v>8</v>
      </c>
      <c r="H9" s="25">
        <v>7</v>
      </c>
      <c r="I9" s="25">
        <v>7</v>
      </c>
      <c r="J9" s="25">
        <v>7</v>
      </c>
      <c r="K9" s="25">
        <v>4</v>
      </c>
      <c r="L9" s="25">
        <v>3</v>
      </c>
      <c r="M9" s="26">
        <v>3</v>
      </c>
      <c r="N9" s="26">
        <v>1</v>
      </c>
      <c r="O9" s="26">
        <v>1</v>
      </c>
      <c r="P9" s="26">
        <v>1</v>
      </c>
      <c r="Q9" s="28">
        <v>1</v>
      </c>
      <c r="R9" s="28">
        <v>1</v>
      </c>
      <c r="S9" s="28">
        <v>0</v>
      </c>
      <c r="T9" s="29"/>
      <c r="U9" s="29"/>
      <c r="V9" s="30"/>
      <c r="W9" s="29"/>
      <c r="X9" s="29"/>
      <c r="Y9" s="12">
        <v>43896</v>
      </c>
      <c r="Z9" s="18">
        <v>44</v>
      </c>
      <c r="AA9" s="20">
        <f>80-(6*(80)/14)</f>
        <v>45.714285714285715</v>
      </c>
      <c r="AB9" s="29"/>
      <c r="AC9" s="29"/>
      <c r="AD9" s="29"/>
      <c r="AE9" s="29"/>
      <c r="AF9" s="29"/>
      <c r="AG9" s="29"/>
      <c r="AH9" s="2"/>
    </row>
    <row r="10" spans="1:34" ht="13.2" x14ac:dyDescent="0.25">
      <c r="A10" s="39"/>
      <c r="B10" s="1" t="s">
        <v>47</v>
      </c>
      <c r="C10" s="24" t="s">
        <v>48</v>
      </c>
      <c r="D10" s="24">
        <v>10</v>
      </c>
      <c r="E10" s="25"/>
      <c r="F10" s="25">
        <v>8</v>
      </c>
      <c r="G10" s="25">
        <v>8</v>
      </c>
      <c r="H10" s="25">
        <v>6</v>
      </c>
      <c r="I10" s="25">
        <v>6</v>
      </c>
      <c r="J10" s="25">
        <v>6</v>
      </c>
      <c r="K10" s="25">
        <v>6</v>
      </c>
      <c r="L10" s="25">
        <v>5</v>
      </c>
      <c r="M10" s="26">
        <v>5</v>
      </c>
      <c r="N10" s="26">
        <v>5</v>
      </c>
      <c r="O10" s="26">
        <v>5</v>
      </c>
      <c r="P10" s="26">
        <v>3</v>
      </c>
      <c r="Q10" s="28">
        <v>3</v>
      </c>
      <c r="R10" s="28">
        <v>2</v>
      </c>
      <c r="S10" s="28">
        <v>0</v>
      </c>
      <c r="T10" s="29"/>
      <c r="U10" s="29"/>
      <c r="V10" s="30"/>
      <c r="W10" s="29"/>
      <c r="X10" s="29"/>
      <c r="Y10" s="12">
        <v>43897</v>
      </c>
      <c r="Z10" s="18">
        <v>37</v>
      </c>
      <c r="AA10" s="20">
        <f>80-(7*(80)/14)</f>
        <v>40</v>
      </c>
      <c r="AB10" s="29"/>
      <c r="AC10" s="29"/>
      <c r="AD10" s="29"/>
      <c r="AE10" s="29"/>
      <c r="AF10" s="29"/>
      <c r="AG10" s="29"/>
      <c r="AH10" s="2"/>
    </row>
    <row r="11" spans="1:34" ht="13.2" x14ac:dyDescent="0.25">
      <c r="A11" s="39"/>
      <c r="B11" s="1" t="s">
        <v>50</v>
      </c>
      <c r="C11" s="24" t="s">
        <v>48</v>
      </c>
      <c r="D11" s="24">
        <v>10</v>
      </c>
      <c r="E11" s="25"/>
      <c r="F11" s="27">
        <v>9</v>
      </c>
      <c r="G11" s="25">
        <v>8</v>
      </c>
      <c r="H11" s="25">
        <v>8</v>
      </c>
      <c r="I11" s="25">
        <v>8</v>
      </c>
      <c r="J11" s="25">
        <v>8</v>
      </c>
      <c r="K11" s="25">
        <v>6</v>
      </c>
      <c r="L11" s="25">
        <v>6</v>
      </c>
      <c r="M11" s="26">
        <v>6</v>
      </c>
      <c r="N11" s="26">
        <v>5</v>
      </c>
      <c r="O11" s="26">
        <v>4</v>
      </c>
      <c r="P11" s="26">
        <v>4</v>
      </c>
      <c r="Q11" s="28">
        <v>4</v>
      </c>
      <c r="R11" s="28">
        <v>2</v>
      </c>
      <c r="S11" s="28">
        <v>0</v>
      </c>
      <c r="T11" s="29"/>
      <c r="U11" s="29"/>
      <c r="V11" s="30"/>
      <c r="W11" s="29"/>
      <c r="X11" s="29"/>
      <c r="Y11" s="12">
        <v>43898</v>
      </c>
      <c r="Z11" s="18">
        <v>36</v>
      </c>
      <c r="AA11" s="20">
        <f>80-(8*(80)/14)</f>
        <v>34.285714285714285</v>
      </c>
      <c r="AB11" s="29"/>
      <c r="AC11" s="29"/>
      <c r="AD11" s="29"/>
      <c r="AE11" s="29"/>
      <c r="AF11" s="29"/>
      <c r="AG11" s="29"/>
      <c r="AH11" s="2"/>
    </row>
    <row r="12" spans="1:34" ht="13.2" x14ac:dyDescent="0.25">
      <c r="A12" s="39"/>
      <c r="B12" s="1" t="s">
        <v>53</v>
      </c>
      <c r="C12" s="24" t="s">
        <v>44</v>
      </c>
      <c r="D12" s="24">
        <v>10</v>
      </c>
      <c r="E12" s="25"/>
      <c r="F12" s="25">
        <v>10</v>
      </c>
      <c r="G12" s="25">
        <v>10</v>
      </c>
      <c r="H12" s="25">
        <v>8</v>
      </c>
      <c r="I12" s="25">
        <v>8</v>
      </c>
      <c r="J12" s="25">
        <v>7</v>
      </c>
      <c r="K12" s="25">
        <v>6</v>
      </c>
      <c r="L12" s="25">
        <v>5</v>
      </c>
      <c r="M12" s="26">
        <v>5</v>
      </c>
      <c r="N12" s="26">
        <v>5</v>
      </c>
      <c r="O12" s="26">
        <v>5</v>
      </c>
      <c r="P12" s="26">
        <v>5</v>
      </c>
      <c r="Q12" s="28">
        <v>4</v>
      </c>
      <c r="R12" s="28">
        <v>1</v>
      </c>
      <c r="S12" s="28">
        <v>0</v>
      </c>
      <c r="T12" s="29"/>
      <c r="U12" s="29"/>
      <c r="V12" s="30"/>
      <c r="W12" s="29"/>
      <c r="X12" s="29"/>
      <c r="Y12" s="12">
        <v>43899</v>
      </c>
      <c r="Z12" s="18">
        <v>28</v>
      </c>
      <c r="AA12" s="20">
        <f>80-(9*(80)/14)</f>
        <v>28.571428571428569</v>
      </c>
      <c r="AB12" s="29"/>
      <c r="AC12" s="29"/>
      <c r="AD12" s="29"/>
      <c r="AE12" s="29"/>
      <c r="AF12" s="29"/>
      <c r="AG12" s="29"/>
      <c r="AH12" s="2"/>
    </row>
    <row r="13" spans="1:34" ht="13.2" x14ac:dyDescent="0.25">
      <c r="A13" s="45" t="s">
        <v>72</v>
      </c>
      <c r="B13" s="1" t="s">
        <v>56</v>
      </c>
      <c r="C13" s="36" t="s">
        <v>48</v>
      </c>
      <c r="D13" s="24">
        <v>2</v>
      </c>
      <c r="E13" s="25"/>
      <c r="F13" s="25">
        <v>2</v>
      </c>
      <c r="G13" s="25">
        <v>2</v>
      </c>
      <c r="H13" s="25">
        <v>2</v>
      </c>
      <c r="I13" s="25">
        <v>2</v>
      </c>
      <c r="J13" s="25">
        <v>2</v>
      </c>
      <c r="K13" s="25">
        <v>1</v>
      </c>
      <c r="L13" s="25">
        <v>1</v>
      </c>
      <c r="M13" s="26">
        <v>1</v>
      </c>
      <c r="N13" s="26">
        <v>1</v>
      </c>
      <c r="O13" s="26">
        <v>1</v>
      </c>
      <c r="P13" s="26">
        <v>1</v>
      </c>
      <c r="Q13" s="28">
        <v>1</v>
      </c>
      <c r="R13" s="28">
        <v>0</v>
      </c>
      <c r="S13" s="28">
        <v>0</v>
      </c>
      <c r="T13" s="29"/>
      <c r="U13" s="29"/>
      <c r="V13" s="30"/>
      <c r="W13" s="29"/>
      <c r="X13" s="29"/>
      <c r="Y13" s="12">
        <v>43900</v>
      </c>
      <c r="Z13" s="18">
        <v>25</v>
      </c>
      <c r="AA13" s="20">
        <f>80-(10*(80)/14)</f>
        <v>22.857142857142854</v>
      </c>
      <c r="AB13" s="29"/>
      <c r="AC13" s="29"/>
      <c r="AD13" s="29"/>
      <c r="AE13" s="29"/>
      <c r="AF13" s="29"/>
      <c r="AG13" s="29"/>
      <c r="AH13" s="2"/>
    </row>
    <row r="14" spans="1:34" ht="13.2" x14ac:dyDescent="0.25">
      <c r="A14" s="39"/>
      <c r="B14" s="1" t="s">
        <v>74</v>
      </c>
      <c r="C14" s="24" t="s">
        <v>37</v>
      </c>
      <c r="D14" s="24">
        <v>10</v>
      </c>
      <c r="E14" s="25"/>
      <c r="F14" s="27">
        <v>9</v>
      </c>
      <c r="G14" s="25">
        <v>8</v>
      </c>
      <c r="H14" s="25">
        <v>7</v>
      </c>
      <c r="I14" s="27">
        <v>6</v>
      </c>
      <c r="J14" s="25">
        <v>5</v>
      </c>
      <c r="K14" s="25">
        <v>5</v>
      </c>
      <c r="L14" s="25">
        <v>4</v>
      </c>
      <c r="M14" s="26">
        <v>4</v>
      </c>
      <c r="N14" s="31">
        <v>3</v>
      </c>
      <c r="O14" s="26">
        <v>2</v>
      </c>
      <c r="P14" s="26">
        <v>1</v>
      </c>
      <c r="Q14" s="28">
        <v>1</v>
      </c>
      <c r="R14" s="28">
        <v>1</v>
      </c>
      <c r="S14" s="28">
        <v>0</v>
      </c>
      <c r="T14" s="29"/>
      <c r="U14" s="29"/>
      <c r="V14" s="30"/>
      <c r="W14" s="29"/>
      <c r="X14" s="29"/>
      <c r="Y14" s="12">
        <v>43901</v>
      </c>
      <c r="Z14" s="18">
        <v>22</v>
      </c>
      <c r="AA14" s="20">
        <f>80-(11*(80)/14)</f>
        <v>17.142857142857146</v>
      </c>
      <c r="AB14" s="29"/>
      <c r="AC14" s="29"/>
      <c r="AD14" s="29"/>
      <c r="AE14" s="29"/>
      <c r="AF14" s="29"/>
      <c r="AG14" s="29"/>
      <c r="AH14" s="2"/>
    </row>
    <row r="15" spans="1:34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2">
        <v>43902</v>
      </c>
      <c r="Z15" s="18">
        <v>18</v>
      </c>
      <c r="AA15" s="20">
        <f>80-(12*(80)/14)</f>
        <v>11.428571428571431</v>
      </c>
      <c r="AB15" s="2"/>
      <c r="AC15" s="2"/>
      <c r="AD15" s="2"/>
      <c r="AE15" s="2"/>
      <c r="AF15" s="2"/>
      <c r="AG15" s="2"/>
      <c r="AH15" s="2"/>
    </row>
    <row r="16" spans="1:34" ht="13.2" x14ac:dyDescent="0.25">
      <c r="A16" s="32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2">
        <v>43903</v>
      </c>
      <c r="Z16" s="18">
        <v>9</v>
      </c>
      <c r="AA16" s="20">
        <f>80-(13*(80)/14)</f>
        <v>5.7142857142857082</v>
      </c>
      <c r="AB16" s="2"/>
      <c r="AC16" s="2"/>
      <c r="AD16" s="2"/>
      <c r="AE16" s="2"/>
      <c r="AF16" s="2"/>
      <c r="AG16" s="2"/>
      <c r="AH16" s="2"/>
    </row>
    <row r="17" spans="1:34" ht="13.2" x14ac:dyDescent="0.25">
      <c r="A17" s="33" t="s">
        <v>48</v>
      </c>
      <c r="B17" s="24" t="s">
        <v>64</v>
      </c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2">
        <v>43904</v>
      </c>
      <c r="Z17" s="18">
        <v>0</v>
      </c>
      <c r="AA17" s="20">
        <f>80-(14*(80)/14)</f>
        <v>0</v>
      </c>
      <c r="AB17" s="2"/>
      <c r="AC17" s="2"/>
      <c r="AD17" s="2"/>
      <c r="AE17" s="2"/>
      <c r="AF17" s="2"/>
      <c r="AG17" s="2"/>
      <c r="AH17" s="2"/>
    </row>
    <row r="18" spans="1:34" ht="13.2" x14ac:dyDescent="0.25">
      <c r="A18" s="33" t="s">
        <v>44</v>
      </c>
      <c r="B18" s="24" t="s">
        <v>64</v>
      </c>
      <c r="C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2" x14ac:dyDescent="0.25">
      <c r="A19" s="33" t="s">
        <v>37</v>
      </c>
      <c r="B19" s="24" t="s">
        <v>64</v>
      </c>
      <c r="C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2" x14ac:dyDescent="0.25">
      <c r="A20" s="33" t="s">
        <v>34</v>
      </c>
      <c r="B20" s="24" t="s">
        <v>64</v>
      </c>
      <c r="C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2" x14ac:dyDescent="0.25">
      <c r="A21" s="33"/>
      <c r="B21" s="24"/>
      <c r="C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2" x14ac:dyDescent="0.25">
      <c r="A22" s="33"/>
      <c r="B22" s="24"/>
      <c r="C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2" x14ac:dyDescent="0.25">
      <c r="A23" s="6" t="s">
        <v>66</v>
      </c>
      <c r="B23" s="6">
        <v>80</v>
      </c>
      <c r="C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2" x14ac:dyDescent="0.25">
      <c r="A24" s="2"/>
      <c r="B24" s="2"/>
      <c r="C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3.2" x14ac:dyDescent="0.25">
      <c r="A25" s="2"/>
      <c r="B25" s="2"/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3.2" x14ac:dyDescent="0.25">
      <c r="A26" s="2"/>
      <c r="B26" s="2"/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3.2" x14ac:dyDescent="0.25">
      <c r="A27" s="2"/>
      <c r="B27" s="2"/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2" x14ac:dyDescent="0.25">
      <c r="A28" s="2"/>
      <c r="B28" s="2"/>
      <c r="C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3.2" x14ac:dyDescent="0.25">
      <c r="A29" s="2"/>
      <c r="B29" s="2"/>
      <c r="C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3.2" x14ac:dyDescent="0.25">
      <c r="A30" s="2"/>
      <c r="B30" s="2"/>
      <c r="C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3.2" x14ac:dyDescent="0.25">
      <c r="A31" s="2"/>
      <c r="B31" s="2"/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3.2" x14ac:dyDescent="0.25">
      <c r="A32" s="2"/>
      <c r="B32" s="2"/>
      <c r="C32" s="2"/>
      <c r="D32" s="3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3.2" x14ac:dyDescent="0.25">
      <c r="A33" s="2"/>
      <c r="B33" s="2"/>
      <c r="C33" s="2"/>
      <c r="D33" s="3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3.2" x14ac:dyDescent="0.25">
      <c r="A34" s="2"/>
      <c r="B34" s="2"/>
      <c r="C34" s="2"/>
      <c r="D34" s="3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3.2" x14ac:dyDescent="0.25">
      <c r="A35" s="2"/>
      <c r="B35" s="2"/>
      <c r="C35" s="2"/>
      <c r="D35" s="3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3.2" x14ac:dyDescent="0.25">
      <c r="A36" s="2"/>
      <c r="B36" s="2"/>
      <c r="C36" s="2"/>
      <c r="D36" s="3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3.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3.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3.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3.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3.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3.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3.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3.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3.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3.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3.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3.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3.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3.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3.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</sheetData>
  <mergeCells count="10">
    <mergeCell ref="T1:Z1"/>
    <mergeCell ref="AA1:AG1"/>
    <mergeCell ref="B2:B5"/>
    <mergeCell ref="C2:C5"/>
    <mergeCell ref="D2:D3"/>
    <mergeCell ref="A2:A5"/>
    <mergeCell ref="A6:A12"/>
    <mergeCell ref="A13:A14"/>
    <mergeCell ref="F1:L1"/>
    <mergeCell ref="M1:S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H1001"/>
  <sheetViews>
    <sheetView workbookViewId="0"/>
  </sheetViews>
  <sheetFormatPr defaultColWidth="14.44140625" defaultRowHeight="15.75" customHeight="1" x14ac:dyDescent="0.25"/>
  <cols>
    <col min="2" max="2" width="44.33203125" customWidth="1"/>
    <col min="4" max="4" width="11.109375" customWidth="1"/>
    <col min="5" max="12" width="4.5546875" customWidth="1"/>
    <col min="13" max="19" width="6.6640625" customWidth="1"/>
  </cols>
  <sheetData>
    <row r="1" spans="1:34" ht="13.2" x14ac:dyDescent="0.25">
      <c r="A1" s="18" t="s">
        <v>73</v>
      </c>
      <c r="B1" s="2"/>
      <c r="C1" s="2"/>
      <c r="D1" s="2"/>
      <c r="E1" s="3"/>
      <c r="F1" s="41" t="s">
        <v>1</v>
      </c>
      <c r="G1" s="39"/>
      <c r="H1" s="39"/>
      <c r="I1" s="39"/>
      <c r="J1" s="39"/>
      <c r="K1" s="39"/>
      <c r="L1" s="39"/>
      <c r="M1" s="42" t="s">
        <v>3</v>
      </c>
      <c r="N1" s="39"/>
      <c r="O1" s="39"/>
      <c r="P1" s="39"/>
      <c r="Q1" s="39"/>
      <c r="R1" s="39"/>
      <c r="S1" s="39"/>
      <c r="T1" s="43"/>
      <c r="U1" s="39"/>
      <c r="V1" s="39"/>
      <c r="W1" s="39"/>
      <c r="X1" s="39"/>
      <c r="Y1" s="39"/>
      <c r="Z1" s="39"/>
      <c r="AA1" s="43"/>
      <c r="AB1" s="39"/>
      <c r="AC1" s="39"/>
      <c r="AD1" s="39"/>
      <c r="AE1" s="39"/>
      <c r="AF1" s="39"/>
      <c r="AG1" s="39"/>
      <c r="AH1" s="2"/>
    </row>
    <row r="2" spans="1:34" ht="13.2" x14ac:dyDescent="0.25">
      <c r="A2" s="38" t="s">
        <v>4</v>
      </c>
      <c r="B2" s="38" t="s">
        <v>5</v>
      </c>
      <c r="C2" s="38" t="s">
        <v>6</v>
      </c>
      <c r="D2" s="44" t="s">
        <v>7</v>
      </c>
      <c r="E2" s="5"/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20</v>
      </c>
      <c r="Q2" s="5" t="s">
        <v>21</v>
      </c>
      <c r="R2" s="5" t="s">
        <v>22</v>
      </c>
      <c r="S2" s="5" t="s">
        <v>23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2"/>
    </row>
    <row r="3" spans="1:34" ht="35.25" customHeight="1" x14ac:dyDescent="0.25">
      <c r="A3" s="39"/>
      <c r="B3" s="39"/>
      <c r="C3" s="39"/>
      <c r="D3" s="39"/>
      <c r="E3" s="5" t="s">
        <v>26</v>
      </c>
      <c r="F3" s="9">
        <v>43952</v>
      </c>
      <c r="G3" s="9">
        <v>43953</v>
      </c>
      <c r="H3" s="9">
        <v>43954</v>
      </c>
      <c r="I3" s="9">
        <v>43955</v>
      </c>
      <c r="J3" s="9">
        <v>43956</v>
      </c>
      <c r="K3" s="9">
        <v>43957</v>
      </c>
      <c r="L3" s="9">
        <v>43958</v>
      </c>
      <c r="M3" s="9">
        <v>43959</v>
      </c>
      <c r="N3" s="9">
        <v>43960</v>
      </c>
      <c r="O3" s="9"/>
      <c r="P3" s="9"/>
      <c r="Q3" s="9"/>
      <c r="R3" s="9"/>
      <c r="S3" s="9"/>
      <c r="T3" s="11"/>
      <c r="U3" s="11"/>
      <c r="V3" s="11"/>
      <c r="W3" s="11"/>
      <c r="X3" s="11"/>
      <c r="Y3" s="11"/>
      <c r="Z3" s="13"/>
      <c r="AA3" s="11"/>
      <c r="AB3" s="11"/>
      <c r="AC3" s="11"/>
      <c r="AD3" s="11"/>
      <c r="AE3" s="11"/>
      <c r="AF3" s="11"/>
      <c r="AG3" s="13"/>
      <c r="AH3" s="2"/>
    </row>
    <row r="4" spans="1:34" ht="13.2" x14ac:dyDescent="0.25">
      <c r="A4" s="39"/>
      <c r="B4" s="39"/>
      <c r="C4" s="39"/>
      <c r="D4" s="1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" t="s">
        <v>27</v>
      </c>
    </row>
    <row r="5" spans="1:34" ht="13.2" x14ac:dyDescent="0.25">
      <c r="A5" s="39"/>
      <c r="B5" s="39"/>
      <c r="C5" s="39"/>
      <c r="D5" s="4">
        <v>80</v>
      </c>
      <c r="E5" s="4" t="s">
        <v>28</v>
      </c>
      <c r="F5" s="4">
        <f t="shared" ref="F5:O5" si="0">SUM(F6:F14)</f>
        <v>72</v>
      </c>
      <c r="G5" s="4">
        <f t="shared" si="0"/>
        <v>68</v>
      </c>
      <c r="H5" s="4">
        <f t="shared" si="0"/>
        <v>59</v>
      </c>
      <c r="I5" s="4">
        <f t="shared" si="0"/>
        <v>56</v>
      </c>
      <c r="J5" s="4">
        <f t="shared" si="0"/>
        <v>53</v>
      </c>
      <c r="K5" s="4">
        <f t="shared" si="0"/>
        <v>44</v>
      </c>
      <c r="L5" s="4">
        <f t="shared" si="0"/>
        <v>37</v>
      </c>
      <c r="M5" s="4">
        <f t="shared" si="0"/>
        <v>36</v>
      </c>
      <c r="N5" s="4">
        <f t="shared" si="0"/>
        <v>30</v>
      </c>
      <c r="O5" s="4">
        <f t="shared" si="0"/>
        <v>0</v>
      </c>
      <c r="P5" s="4"/>
      <c r="Q5" s="4">
        <f t="shared" ref="Q5:S5" si="1">SUM(Q6:Q14)</f>
        <v>0</v>
      </c>
      <c r="R5" s="4">
        <f t="shared" si="1"/>
        <v>0</v>
      </c>
      <c r="S5" s="4">
        <f t="shared" si="1"/>
        <v>0</v>
      </c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1" t="s">
        <v>29</v>
      </c>
    </row>
    <row r="6" spans="1:34" ht="13.2" x14ac:dyDescent="0.25">
      <c r="A6" s="45" t="s">
        <v>75</v>
      </c>
      <c r="B6" s="18" t="s">
        <v>76</v>
      </c>
      <c r="C6" s="24" t="s">
        <v>34</v>
      </c>
      <c r="D6" s="24">
        <v>10</v>
      </c>
      <c r="E6" s="25"/>
      <c r="F6" s="25">
        <v>9</v>
      </c>
      <c r="G6" s="27">
        <v>9</v>
      </c>
      <c r="H6" s="25">
        <v>7</v>
      </c>
      <c r="I6" s="25">
        <v>6</v>
      </c>
      <c r="J6" s="25">
        <v>6</v>
      </c>
      <c r="K6" s="25">
        <v>6</v>
      </c>
      <c r="L6" s="25">
        <v>5</v>
      </c>
      <c r="M6" s="26">
        <v>5</v>
      </c>
      <c r="N6" s="31">
        <v>5</v>
      </c>
      <c r="O6" s="26">
        <v>0</v>
      </c>
      <c r="P6" s="31"/>
      <c r="Q6" s="31">
        <v>0</v>
      </c>
      <c r="R6" s="31">
        <v>0</v>
      </c>
      <c r="S6" s="31">
        <v>0</v>
      </c>
      <c r="T6" s="29"/>
      <c r="U6" s="29"/>
      <c r="V6" s="30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"/>
    </row>
    <row r="7" spans="1:34" ht="13.2" x14ac:dyDescent="0.25">
      <c r="A7" s="39"/>
      <c r="B7" s="18" t="s">
        <v>77</v>
      </c>
      <c r="C7" s="24" t="s">
        <v>37</v>
      </c>
      <c r="D7" s="24">
        <v>10</v>
      </c>
      <c r="E7" s="25"/>
      <c r="F7" s="25">
        <v>8</v>
      </c>
      <c r="G7" s="25">
        <v>8</v>
      </c>
      <c r="H7" s="25">
        <v>7</v>
      </c>
      <c r="I7" s="25">
        <v>7</v>
      </c>
      <c r="J7" s="25">
        <v>7</v>
      </c>
      <c r="K7" s="25">
        <v>5</v>
      </c>
      <c r="L7" s="25">
        <v>4</v>
      </c>
      <c r="M7" s="26">
        <v>3</v>
      </c>
      <c r="N7" s="31">
        <v>3</v>
      </c>
      <c r="O7" s="26">
        <v>0</v>
      </c>
      <c r="P7" s="31"/>
      <c r="Q7" s="31">
        <v>0</v>
      </c>
      <c r="R7" s="31">
        <v>0</v>
      </c>
      <c r="S7" s="31">
        <v>0</v>
      </c>
      <c r="T7" s="29"/>
      <c r="U7" s="29"/>
      <c r="V7" s="30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"/>
    </row>
    <row r="8" spans="1:34" ht="13.2" x14ac:dyDescent="0.25">
      <c r="A8" s="39"/>
      <c r="B8" s="18" t="s">
        <v>78</v>
      </c>
      <c r="C8" s="24" t="s">
        <v>34</v>
      </c>
      <c r="D8" s="24">
        <v>10</v>
      </c>
      <c r="E8" s="25"/>
      <c r="F8" s="25">
        <v>8</v>
      </c>
      <c r="G8" s="25">
        <v>7</v>
      </c>
      <c r="H8" s="25">
        <v>7</v>
      </c>
      <c r="I8" s="25">
        <v>6</v>
      </c>
      <c r="J8" s="25">
        <v>5</v>
      </c>
      <c r="K8" s="25">
        <v>5</v>
      </c>
      <c r="L8" s="25">
        <v>4</v>
      </c>
      <c r="M8" s="26">
        <v>4</v>
      </c>
      <c r="N8" s="31">
        <v>2</v>
      </c>
      <c r="O8" s="26">
        <v>0</v>
      </c>
      <c r="P8" s="31"/>
      <c r="Q8" s="31">
        <v>0</v>
      </c>
      <c r="R8" s="31">
        <v>0</v>
      </c>
      <c r="S8" s="31">
        <v>0</v>
      </c>
      <c r="T8" s="29"/>
      <c r="U8" s="29"/>
      <c r="V8" s="30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"/>
    </row>
    <row r="9" spans="1:34" ht="13.2" x14ac:dyDescent="0.25">
      <c r="A9" s="39"/>
      <c r="B9" s="18" t="s">
        <v>79</v>
      </c>
      <c r="C9" s="24" t="s">
        <v>44</v>
      </c>
      <c r="D9" s="24">
        <v>10</v>
      </c>
      <c r="E9" s="25"/>
      <c r="F9" s="25">
        <v>9</v>
      </c>
      <c r="G9" s="25">
        <v>8</v>
      </c>
      <c r="H9" s="25">
        <v>7</v>
      </c>
      <c r="I9" s="25">
        <v>7</v>
      </c>
      <c r="J9" s="25">
        <v>7</v>
      </c>
      <c r="K9" s="25">
        <v>4</v>
      </c>
      <c r="L9" s="25">
        <v>3</v>
      </c>
      <c r="M9" s="26">
        <v>3</v>
      </c>
      <c r="N9" s="31">
        <v>1</v>
      </c>
      <c r="O9" s="26">
        <v>0</v>
      </c>
      <c r="P9" s="31"/>
      <c r="Q9" s="31">
        <v>0</v>
      </c>
      <c r="R9" s="31">
        <v>0</v>
      </c>
      <c r="S9" s="31">
        <v>0</v>
      </c>
      <c r="T9" s="29"/>
      <c r="U9" s="29"/>
      <c r="V9" s="30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"/>
    </row>
    <row r="10" spans="1:34" ht="13.2" x14ac:dyDescent="0.25">
      <c r="A10" s="39"/>
      <c r="B10" s="18" t="s">
        <v>80</v>
      </c>
      <c r="C10" s="24" t="s">
        <v>48</v>
      </c>
      <c r="D10" s="24">
        <v>10</v>
      </c>
      <c r="E10" s="25"/>
      <c r="F10" s="25">
        <v>8</v>
      </c>
      <c r="G10" s="25">
        <v>8</v>
      </c>
      <c r="H10" s="25">
        <v>6</v>
      </c>
      <c r="I10" s="25">
        <v>6</v>
      </c>
      <c r="J10" s="25">
        <v>6</v>
      </c>
      <c r="K10" s="25">
        <v>6</v>
      </c>
      <c r="L10" s="25">
        <v>5</v>
      </c>
      <c r="M10" s="26">
        <v>5</v>
      </c>
      <c r="N10" s="31">
        <v>5</v>
      </c>
      <c r="O10" s="26">
        <v>0</v>
      </c>
      <c r="P10" s="31"/>
      <c r="Q10" s="31">
        <v>0</v>
      </c>
      <c r="R10" s="31">
        <v>0</v>
      </c>
      <c r="S10" s="31">
        <v>0</v>
      </c>
      <c r="T10" s="29"/>
      <c r="U10" s="29"/>
      <c r="V10" s="30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"/>
    </row>
    <row r="11" spans="1:34" ht="13.2" x14ac:dyDescent="0.25">
      <c r="A11" s="39"/>
      <c r="B11" s="18" t="s">
        <v>81</v>
      </c>
      <c r="C11" s="24" t="s">
        <v>48</v>
      </c>
      <c r="D11" s="24">
        <v>10</v>
      </c>
      <c r="E11" s="25"/>
      <c r="F11" s="25">
        <v>9</v>
      </c>
      <c r="G11" s="25">
        <v>8</v>
      </c>
      <c r="H11" s="25">
        <v>8</v>
      </c>
      <c r="I11" s="25">
        <v>8</v>
      </c>
      <c r="J11" s="25">
        <v>8</v>
      </c>
      <c r="K11" s="25">
        <v>6</v>
      </c>
      <c r="L11" s="25">
        <v>6</v>
      </c>
      <c r="M11" s="26">
        <v>6</v>
      </c>
      <c r="N11" s="31">
        <v>5</v>
      </c>
      <c r="O11" s="26">
        <v>0</v>
      </c>
      <c r="P11" s="31"/>
      <c r="Q11" s="31">
        <v>0</v>
      </c>
      <c r="R11" s="31">
        <v>0</v>
      </c>
      <c r="S11" s="31">
        <v>0</v>
      </c>
      <c r="T11" s="29"/>
      <c r="U11" s="29"/>
      <c r="V11" s="30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"/>
    </row>
    <row r="12" spans="1:34" ht="13.2" x14ac:dyDescent="0.25">
      <c r="A12" s="39"/>
      <c r="B12" s="18" t="s">
        <v>82</v>
      </c>
      <c r="C12" s="24" t="s">
        <v>44</v>
      </c>
      <c r="D12" s="24">
        <v>10</v>
      </c>
      <c r="E12" s="25"/>
      <c r="F12" s="25">
        <v>10</v>
      </c>
      <c r="G12" s="25">
        <v>10</v>
      </c>
      <c r="H12" s="25">
        <v>8</v>
      </c>
      <c r="I12" s="25">
        <v>8</v>
      </c>
      <c r="J12" s="25">
        <v>7</v>
      </c>
      <c r="K12" s="25">
        <v>6</v>
      </c>
      <c r="L12" s="25">
        <v>5</v>
      </c>
      <c r="M12" s="26">
        <v>5</v>
      </c>
      <c r="N12" s="31">
        <v>5</v>
      </c>
      <c r="O12" s="26">
        <v>0</v>
      </c>
      <c r="P12" s="31"/>
      <c r="Q12" s="31">
        <v>0</v>
      </c>
      <c r="R12" s="31">
        <v>0</v>
      </c>
      <c r="S12" s="31">
        <v>0</v>
      </c>
      <c r="T12" s="29"/>
      <c r="U12" s="29"/>
      <c r="V12" s="30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"/>
    </row>
    <row r="13" spans="1:34" ht="13.2" x14ac:dyDescent="0.25">
      <c r="A13" s="45" t="s">
        <v>83</v>
      </c>
      <c r="B13" s="18" t="s">
        <v>84</v>
      </c>
      <c r="C13" s="36" t="s">
        <v>34</v>
      </c>
      <c r="D13" s="24">
        <v>2</v>
      </c>
      <c r="E13" s="25"/>
      <c r="F13" s="25">
        <v>2</v>
      </c>
      <c r="G13" s="25">
        <v>2</v>
      </c>
      <c r="H13" s="25">
        <v>2</v>
      </c>
      <c r="I13" s="25">
        <v>2</v>
      </c>
      <c r="J13" s="25">
        <v>2</v>
      </c>
      <c r="K13" s="25">
        <v>1</v>
      </c>
      <c r="L13" s="25">
        <v>1</v>
      </c>
      <c r="M13" s="26">
        <v>1</v>
      </c>
      <c r="N13" s="31">
        <v>1</v>
      </c>
      <c r="O13" s="26">
        <v>0</v>
      </c>
      <c r="P13" s="31"/>
      <c r="Q13" s="31">
        <v>0</v>
      </c>
      <c r="R13" s="31">
        <v>0</v>
      </c>
      <c r="S13" s="31">
        <v>0</v>
      </c>
      <c r="T13" s="29"/>
      <c r="U13" s="29"/>
      <c r="V13" s="30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"/>
    </row>
    <row r="14" spans="1:34" ht="13.2" x14ac:dyDescent="0.25">
      <c r="A14" s="39"/>
      <c r="B14" s="18" t="s">
        <v>85</v>
      </c>
      <c r="C14" s="24" t="s">
        <v>37</v>
      </c>
      <c r="D14" s="24">
        <v>10</v>
      </c>
      <c r="E14" s="25"/>
      <c r="F14" s="25">
        <v>9</v>
      </c>
      <c r="G14" s="25">
        <v>8</v>
      </c>
      <c r="H14" s="25">
        <v>7</v>
      </c>
      <c r="I14" s="25">
        <v>6</v>
      </c>
      <c r="J14" s="25">
        <v>5</v>
      </c>
      <c r="K14" s="25">
        <v>5</v>
      </c>
      <c r="L14" s="25">
        <v>4</v>
      </c>
      <c r="M14" s="26">
        <v>4</v>
      </c>
      <c r="N14" s="31">
        <v>3</v>
      </c>
      <c r="O14" s="26">
        <v>0</v>
      </c>
      <c r="P14" s="31"/>
      <c r="Q14" s="31">
        <v>0</v>
      </c>
      <c r="R14" s="31">
        <v>0</v>
      </c>
      <c r="S14" s="31">
        <v>0</v>
      </c>
      <c r="T14" s="29"/>
      <c r="U14" s="29"/>
      <c r="V14" s="30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"/>
    </row>
    <row r="15" spans="1:34" ht="13.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13.2" x14ac:dyDescent="0.25">
      <c r="A16" s="32" t="s">
        <v>62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13.2" x14ac:dyDescent="0.25">
      <c r="A17" s="33" t="s">
        <v>48</v>
      </c>
      <c r="B17" s="24" t="s">
        <v>64</v>
      </c>
      <c r="C17" s="2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13.2" x14ac:dyDescent="0.25">
      <c r="A18" s="33" t="s">
        <v>44</v>
      </c>
      <c r="B18" s="24" t="s">
        <v>64</v>
      </c>
      <c r="C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13.2" x14ac:dyDescent="0.25">
      <c r="A19" s="33" t="s">
        <v>37</v>
      </c>
      <c r="B19" s="24" t="s">
        <v>64</v>
      </c>
      <c r="C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13.2" x14ac:dyDescent="0.25">
      <c r="A20" s="33" t="s">
        <v>34</v>
      </c>
      <c r="B20" s="24" t="s">
        <v>64</v>
      </c>
      <c r="C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13.2" x14ac:dyDescent="0.25">
      <c r="A21" s="33"/>
      <c r="B21" s="24"/>
      <c r="C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13.2" x14ac:dyDescent="0.25">
      <c r="A22" s="33"/>
      <c r="B22" s="24"/>
      <c r="C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13.2" x14ac:dyDescent="0.25">
      <c r="A23" s="6" t="s">
        <v>66</v>
      </c>
      <c r="B23" s="6">
        <v>80</v>
      </c>
      <c r="C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13.2" x14ac:dyDescent="0.25">
      <c r="A24" s="2"/>
      <c r="B24" s="2"/>
      <c r="C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3.2" x14ac:dyDescent="0.25">
      <c r="A25" s="2"/>
      <c r="B25" s="2"/>
      <c r="C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3.2" x14ac:dyDescent="0.25">
      <c r="A26" s="2"/>
      <c r="B26" s="2"/>
      <c r="C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3.2" x14ac:dyDescent="0.25">
      <c r="A27" s="2"/>
      <c r="B27" s="2"/>
      <c r="C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3.2" x14ac:dyDescent="0.25">
      <c r="A28" s="2"/>
      <c r="B28" s="2"/>
      <c r="C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3.2" x14ac:dyDescent="0.25">
      <c r="A29" s="2"/>
      <c r="B29" s="2"/>
      <c r="C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3.2" x14ac:dyDescent="0.25">
      <c r="A30" s="2"/>
      <c r="B30" s="2"/>
      <c r="C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3.2" x14ac:dyDescent="0.25">
      <c r="A31" s="2"/>
      <c r="B31" s="2"/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3.2" x14ac:dyDescent="0.25">
      <c r="A32" s="2"/>
      <c r="B32" s="2"/>
      <c r="C32" s="2"/>
      <c r="D32" s="3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:34" ht="13.2" x14ac:dyDescent="0.25">
      <c r="A33" s="2"/>
      <c r="B33" s="2"/>
      <c r="C33" s="2"/>
      <c r="D33" s="3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3.2" x14ac:dyDescent="0.25">
      <c r="A34" s="2"/>
      <c r="B34" s="2"/>
      <c r="C34" s="2"/>
      <c r="D34" s="3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3.2" x14ac:dyDescent="0.25">
      <c r="A35" s="2"/>
      <c r="B35" s="2"/>
      <c r="C35" s="2"/>
      <c r="D35" s="3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3.2" x14ac:dyDescent="0.25">
      <c r="A36" s="2"/>
      <c r="B36" s="2"/>
      <c r="C36" s="2"/>
      <c r="D36" s="35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3.2" x14ac:dyDescent="0.25">
      <c r="A37" s="2"/>
      <c r="B37" s="20">
        <v>80</v>
      </c>
      <c r="C37" s="20">
        <v>80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3.2" x14ac:dyDescent="0.25">
      <c r="A38" s="2"/>
      <c r="B38" s="34">
        <v>72</v>
      </c>
      <c r="C38" s="20">
        <v>70</v>
      </c>
      <c r="D38" s="34"/>
      <c r="E38" s="34"/>
      <c r="F38" s="34"/>
      <c r="G38" s="34"/>
      <c r="H38" s="34"/>
      <c r="I38" s="34"/>
      <c r="J38" s="34"/>
      <c r="K38" s="3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3.2" x14ac:dyDescent="0.25">
      <c r="A39" s="2"/>
      <c r="B39" s="18">
        <v>68</v>
      </c>
      <c r="C39" s="20">
        <v>60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3.2" x14ac:dyDescent="0.25">
      <c r="A40" s="2"/>
      <c r="B40" s="18">
        <v>59</v>
      </c>
      <c r="C40" s="20">
        <v>50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3.2" x14ac:dyDescent="0.25">
      <c r="A41" s="2"/>
      <c r="B41" s="18">
        <v>56</v>
      </c>
      <c r="C41" s="20">
        <v>40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3.2" x14ac:dyDescent="0.25">
      <c r="A42" s="2"/>
      <c r="B42" s="18">
        <v>44</v>
      </c>
      <c r="C42" s="20">
        <v>30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3.2" x14ac:dyDescent="0.25">
      <c r="A43" s="2"/>
      <c r="B43" s="18">
        <v>37</v>
      </c>
      <c r="C43" s="20">
        <v>20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3.2" x14ac:dyDescent="0.25">
      <c r="A44" s="2"/>
      <c r="B44" s="18">
        <v>36</v>
      </c>
      <c r="C44" s="20">
        <v>10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3.2" x14ac:dyDescent="0.25">
      <c r="A45" s="2"/>
      <c r="B45" s="18">
        <v>30</v>
      </c>
      <c r="C45" s="20">
        <v>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3.2" x14ac:dyDescent="0.25">
      <c r="A46" s="2"/>
      <c r="B46" s="18">
        <v>0</v>
      </c>
      <c r="C46" s="20">
        <v>0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3.2" x14ac:dyDescent="0.25">
      <c r="A47" s="2"/>
      <c r="B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3.2" x14ac:dyDescent="0.25">
      <c r="A48" s="2"/>
      <c r="B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3.2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3.2" x14ac:dyDescent="0.25">
      <c r="A50" s="2"/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3.2" x14ac:dyDescent="0.25">
      <c r="A51" s="2"/>
      <c r="B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3.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3.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3.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3.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3.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3.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3.2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3.2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3.2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3.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3.2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3.2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3.2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3.2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3.2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3.2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3.2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3.2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3.2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3.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3.2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3.2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3.2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3.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3.2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3.2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3.2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3.2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3.2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3.2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3.2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3.2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3.2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3.2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3.2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3.2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3.2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3.2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3.2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3.2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3.2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3.2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3.2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3.2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3.2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3.2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3.2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3.2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3.2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3.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3.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3.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3.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3.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3.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3.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3.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3.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3.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3.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3.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3.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3.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3.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3.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3.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3.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3.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3.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3.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3.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3.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3.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3.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3.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3.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3.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3.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3.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3.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3.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3.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3.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3.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3.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3.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3.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3.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3.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3.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3.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3.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3.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3.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3.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3.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3.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3.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3.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3.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3.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3.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3.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3.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3.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3.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3.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3.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3.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3.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3.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3.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3.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3.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3.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3.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3.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3.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3.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3.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3.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3.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3.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3.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3.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3.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3.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3.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3.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3.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3.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3.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3.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3.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3.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3.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3.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3.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3.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3.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3.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3.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3.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3.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3.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3.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3.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3.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3.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3.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3.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3.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3.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3.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3.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3.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3.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3.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3.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3.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3.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3.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3.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3.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3.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3.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3.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3.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3.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3.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3.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3.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3.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3.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3.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3.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3.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3.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3.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3.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3.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3.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3.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3.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3.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3.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3.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3.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3.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3.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3.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3.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3.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3.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3.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3.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3.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3.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3.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3.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3.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3.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3.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3.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3.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3.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3.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3.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3.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3.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3.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3.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3.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3.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3.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3.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3.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3.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3.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3.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3.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3.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3.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3.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3.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3.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3.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3.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3.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3.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3.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3.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3.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3.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3.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3.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3.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3.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3.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3.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3.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3.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3.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  <row r="1001" spans="1:34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</row>
  </sheetData>
  <mergeCells count="10">
    <mergeCell ref="F1:L1"/>
    <mergeCell ref="M1:S1"/>
    <mergeCell ref="T1:Z1"/>
    <mergeCell ref="AA1:AG1"/>
    <mergeCell ref="D2:D3"/>
    <mergeCell ref="B2:B5"/>
    <mergeCell ref="C2:C5"/>
    <mergeCell ref="A2:A5"/>
    <mergeCell ref="A6:A12"/>
    <mergeCell ref="A13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C17"/>
  <sheetViews>
    <sheetView topLeftCell="D1" workbookViewId="0"/>
  </sheetViews>
  <sheetFormatPr defaultColWidth="14.44140625" defaultRowHeight="15.75" customHeight="1" x14ac:dyDescent="0.25"/>
  <sheetData>
    <row r="2" spans="1:3" x14ac:dyDescent="0.25">
      <c r="C2" s="20" t="s">
        <v>25</v>
      </c>
    </row>
    <row r="3" spans="1:3" x14ac:dyDescent="0.25">
      <c r="A3" s="20" t="s">
        <v>24</v>
      </c>
      <c r="B3" s="20">
        <v>80</v>
      </c>
      <c r="C3" s="20">
        <v>80</v>
      </c>
    </row>
    <row r="4" spans="1:3" x14ac:dyDescent="0.25">
      <c r="A4" s="35">
        <v>43891</v>
      </c>
      <c r="B4" s="1">
        <v>71</v>
      </c>
      <c r="C4" s="20">
        <f>80-(1*(80)/14)</f>
        <v>74.285714285714292</v>
      </c>
    </row>
    <row r="5" spans="1:3" x14ac:dyDescent="0.25">
      <c r="A5" s="35">
        <v>43892</v>
      </c>
      <c r="B5" s="1">
        <v>69</v>
      </c>
      <c r="C5" s="20">
        <f>80-(2*(80)/14)</f>
        <v>68.571428571428569</v>
      </c>
    </row>
    <row r="6" spans="1:3" x14ac:dyDescent="0.25">
      <c r="A6" s="35">
        <v>43893</v>
      </c>
      <c r="B6" s="1">
        <v>61</v>
      </c>
      <c r="C6" s="20">
        <f>80-(3*(80)/14)</f>
        <v>62.857142857142861</v>
      </c>
    </row>
    <row r="7" spans="1:3" x14ac:dyDescent="0.25">
      <c r="A7" s="35">
        <v>43894</v>
      </c>
      <c r="B7" s="1">
        <v>60</v>
      </c>
      <c r="C7" s="20">
        <f>80-(4*(80)/14)</f>
        <v>57.142857142857139</v>
      </c>
    </row>
    <row r="8" spans="1:3" x14ac:dyDescent="0.25">
      <c r="A8" s="35">
        <v>43895</v>
      </c>
      <c r="B8" s="1">
        <v>57</v>
      </c>
      <c r="C8" s="20">
        <f>80-(5*(80)/14)</f>
        <v>51.428571428571431</v>
      </c>
    </row>
    <row r="9" spans="1:3" x14ac:dyDescent="0.25">
      <c r="A9" s="35">
        <v>43896</v>
      </c>
      <c r="B9" s="1">
        <v>46</v>
      </c>
      <c r="C9" s="20">
        <f>80-(6*(80)/14)</f>
        <v>45.714285714285715</v>
      </c>
    </row>
    <row r="10" spans="1:3" x14ac:dyDescent="0.25">
      <c r="A10" s="35">
        <v>43897</v>
      </c>
      <c r="B10" s="1">
        <v>37</v>
      </c>
      <c r="C10" s="20">
        <f>80-(7*(80)/14)</f>
        <v>40</v>
      </c>
    </row>
    <row r="11" spans="1:3" x14ac:dyDescent="0.25">
      <c r="A11" s="35">
        <v>43898</v>
      </c>
      <c r="B11" s="1">
        <v>37</v>
      </c>
      <c r="C11" s="20">
        <f>80-(8*(80)/14)</f>
        <v>34.285714285714285</v>
      </c>
    </row>
    <row r="12" spans="1:3" x14ac:dyDescent="0.25">
      <c r="A12" s="35">
        <v>43899</v>
      </c>
      <c r="B12" s="1">
        <v>27</v>
      </c>
      <c r="C12" s="20">
        <f>80-(9*(80)/14)</f>
        <v>28.571428571428569</v>
      </c>
    </row>
    <row r="13" spans="1:3" x14ac:dyDescent="0.25">
      <c r="A13" s="35">
        <v>43900</v>
      </c>
      <c r="B13" s="1">
        <v>27</v>
      </c>
      <c r="C13" s="20">
        <f>80-(10*(80)/14)</f>
        <v>22.857142857142854</v>
      </c>
    </row>
    <row r="14" spans="1:3" x14ac:dyDescent="0.25">
      <c r="A14" s="35">
        <v>43901</v>
      </c>
      <c r="B14" s="1">
        <v>27</v>
      </c>
      <c r="C14" s="20">
        <f>80-(11*(80)/14)</f>
        <v>17.142857142857146</v>
      </c>
    </row>
    <row r="15" spans="1:3" x14ac:dyDescent="0.25">
      <c r="A15" s="35">
        <v>43902</v>
      </c>
      <c r="B15" s="1">
        <v>19</v>
      </c>
      <c r="C15" s="20">
        <f>80-(12*(80)/14)</f>
        <v>11.428571428571431</v>
      </c>
    </row>
    <row r="16" spans="1:3" x14ac:dyDescent="0.25">
      <c r="A16" s="35">
        <v>43903</v>
      </c>
      <c r="B16" s="1">
        <v>9</v>
      </c>
      <c r="C16" s="20">
        <f>80-(13*(80)/14)</f>
        <v>5.7142857142857082</v>
      </c>
    </row>
    <row r="17" spans="1:3" x14ac:dyDescent="0.25">
      <c r="A17" s="35">
        <v>43904</v>
      </c>
      <c r="B17" s="1">
        <v>0</v>
      </c>
      <c r="C17" s="20">
        <f>80-(14*(80)/14)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C17"/>
  <sheetViews>
    <sheetView workbookViewId="0"/>
  </sheetViews>
  <sheetFormatPr defaultColWidth="14.44140625" defaultRowHeight="15.75" customHeight="1" x14ac:dyDescent="0.25"/>
  <sheetData>
    <row r="2" spans="1:3" x14ac:dyDescent="0.25">
      <c r="C2" s="20" t="s">
        <v>25</v>
      </c>
    </row>
    <row r="3" spans="1:3" x14ac:dyDescent="0.25">
      <c r="A3" s="20" t="s">
        <v>24</v>
      </c>
      <c r="B3" s="20">
        <v>80</v>
      </c>
      <c r="C3" s="20">
        <v>80</v>
      </c>
    </row>
    <row r="4" spans="1:3" x14ac:dyDescent="0.25">
      <c r="A4" s="35">
        <v>43891</v>
      </c>
      <c r="B4" s="1">
        <v>70</v>
      </c>
      <c r="C4" s="20">
        <f>80-(1*(80)/14)</f>
        <v>74.285714285714292</v>
      </c>
    </row>
    <row r="5" spans="1:3" x14ac:dyDescent="0.25">
      <c r="A5" s="35">
        <v>43892</v>
      </c>
      <c r="B5" s="1">
        <v>66</v>
      </c>
      <c r="C5" s="20">
        <f>80-(2*(80)/14)</f>
        <v>68.571428571428569</v>
      </c>
    </row>
    <row r="6" spans="1:3" x14ac:dyDescent="0.25">
      <c r="A6" s="35">
        <v>43893</v>
      </c>
      <c r="B6" s="1">
        <v>59</v>
      </c>
      <c r="C6" s="20">
        <f>80-(3*(80)/14)</f>
        <v>62.857142857142861</v>
      </c>
    </row>
    <row r="7" spans="1:3" x14ac:dyDescent="0.25">
      <c r="A7" s="35">
        <v>43894</v>
      </c>
      <c r="B7" s="1">
        <v>57</v>
      </c>
      <c r="C7" s="20">
        <f>80-(4*(80)/14)</f>
        <v>57.142857142857139</v>
      </c>
    </row>
    <row r="8" spans="1:3" x14ac:dyDescent="0.25">
      <c r="A8" s="35">
        <v>43895</v>
      </c>
      <c r="B8" s="1">
        <v>53</v>
      </c>
      <c r="C8" s="20">
        <f>80-(5*(80)/14)</f>
        <v>51.428571428571431</v>
      </c>
    </row>
    <row r="9" spans="1:3" x14ac:dyDescent="0.25">
      <c r="A9" s="35">
        <v>43896</v>
      </c>
      <c r="B9" s="1">
        <v>44</v>
      </c>
      <c r="C9" s="20">
        <f>80-(6*(80)/14)</f>
        <v>45.714285714285715</v>
      </c>
    </row>
    <row r="10" spans="1:3" x14ac:dyDescent="0.25">
      <c r="A10" s="35">
        <v>43897</v>
      </c>
      <c r="B10" s="1">
        <v>37</v>
      </c>
      <c r="C10" s="20">
        <f>80-(7*(80)/14)</f>
        <v>40</v>
      </c>
    </row>
    <row r="11" spans="1:3" x14ac:dyDescent="0.25">
      <c r="A11" s="35">
        <v>43898</v>
      </c>
      <c r="B11" s="1">
        <v>37</v>
      </c>
      <c r="C11" s="20">
        <f>80-(8*(80)/14)</f>
        <v>34.285714285714285</v>
      </c>
    </row>
    <row r="12" spans="1:3" x14ac:dyDescent="0.25">
      <c r="A12" s="35">
        <v>43899</v>
      </c>
      <c r="B12" s="1">
        <v>28</v>
      </c>
      <c r="C12" s="20">
        <f>80-(9*(80)/14)</f>
        <v>28.571428571428569</v>
      </c>
    </row>
    <row r="13" spans="1:3" x14ac:dyDescent="0.25">
      <c r="A13" s="35">
        <v>43900</v>
      </c>
      <c r="B13" s="1">
        <v>25</v>
      </c>
      <c r="C13" s="20">
        <f>80-(10*(80)/14)</f>
        <v>22.857142857142854</v>
      </c>
    </row>
    <row r="14" spans="1:3" x14ac:dyDescent="0.25">
      <c r="A14" s="35">
        <v>43901</v>
      </c>
      <c r="B14" s="1">
        <v>22</v>
      </c>
      <c r="C14" s="20">
        <f>80-(11*(80)/14)</f>
        <v>17.142857142857146</v>
      </c>
    </row>
    <row r="15" spans="1:3" x14ac:dyDescent="0.25">
      <c r="A15" s="35">
        <v>43902</v>
      </c>
      <c r="B15" s="1">
        <v>18</v>
      </c>
      <c r="C15" s="20">
        <f>80-(12*(80)/14)</f>
        <v>11.428571428571431</v>
      </c>
    </row>
    <row r="16" spans="1:3" x14ac:dyDescent="0.25">
      <c r="A16" s="35">
        <v>43903</v>
      </c>
      <c r="B16" s="1">
        <v>9</v>
      </c>
      <c r="C16" s="20">
        <f>80-(13*(80)/14)</f>
        <v>5.7142857142857082</v>
      </c>
    </row>
    <row r="17" spans="1:3" x14ac:dyDescent="0.25">
      <c r="A17" s="35">
        <v>43904</v>
      </c>
      <c r="B17" s="1">
        <v>0</v>
      </c>
      <c r="C17" s="20">
        <f>80-(14*(80)/14)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P25"/>
  <sheetViews>
    <sheetView workbookViewId="0"/>
  </sheetViews>
  <sheetFormatPr defaultColWidth="14.44140625" defaultRowHeight="15.75" customHeight="1" x14ac:dyDescent="0.25"/>
  <sheetData>
    <row r="2" spans="1:3" x14ac:dyDescent="0.25">
      <c r="A2" s="20" t="s">
        <v>24</v>
      </c>
      <c r="C2" s="20" t="s">
        <v>25</v>
      </c>
    </row>
    <row r="3" spans="1:3" x14ac:dyDescent="0.25">
      <c r="A3" s="35">
        <v>43922</v>
      </c>
      <c r="B3" s="20">
        <v>80</v>
      </c>
      <c r="C3" s="20">
        <v>80</v>
      </c>
    </row>
    <row r="4" spans="1:3" x14ac:dyDescent="0.25">
      <c r="A4" s="12">
        <v>43923</v>
      </c>
      <c r="B4" s="18">
        <v>72</v>
      </c>
      <c r="C4" s="20">
        <f>80-(1*(80)/14)</f>
        <v>74.285714285714292</v>
      </c>
    </row>
    <row r="5" spans="1:3" x14ac:dyDescent="0.25">
      <c r="A5" s="12">
        <v>43925</v>
      </c>
      <c r="B5" s="18">
        <v>68</v>
      </c>
      <c r="C5" s="20">
        <f>80-(2*(80)/14)</f>
        <v>68.571428571428569</v>
      </c>
    </row>
    <row r="6" spans="1:3" x14ac:dyDescent="0.25">
      <c r="A6" s="12">
        <v>43925</v>
      </c>
      <c r="B6" s="18">
        <v>61</v>
      </c>
      <c r="C6" s="20">
        <f>80-(3*(80)/14)</f>
        <v>62.857142857142861</v>
      </c>
    </row>
    <row r="7" spans="1:3" x14ac:dyDescent="0.25">
      <c r="A7" s="12">
        <v>43926</v>
      </c>
      <c r="B7" s="18">
        <v>60</v>
      </c>
      <c r="C7" s="20">
        <f>80-(4*(80)/14)</f>
        <v>57.142857142857139</v>
      </c>
    </row>
    <row r="8" spans="1:3" x14ac:dyDescent="0.25">
      <c r="A8" s="12">
        <v>43927</v>
      </c>
      <c r="B8" s="18">
        <v>57</v>
      </c>
      <c r="C8" s="20">
        <f>80-(5*(80)/14)</f>
        <v>51.428571428571431</v>
      </c>
    </row>
    <row r="9" spans="1:3" x14ac:dyDescent="0.25">
      <c r="A9" s="12">
        <v>43928</v>
      </c>
      <c r="B9" s="18">
        <v>46</v>
      </c>
      <c r="C9" s="20">
        <f>80-(6*(80)/14)</f>
        <v>45.714285714285715</v>
      </c>
    </row>
    <row r="10" spans="1:3" x14ac:dyDescent="0.25">
      <c r="A10" s="12">
        <v>43929</v>
      </c>
      <c r="B10" s="18">
        <v>37</v>
      </c>
      <c r="C10" s="20">
        <f>80-(7*(80)/14)</f>
        <v>40</v>
      </c>
    </row>
    <row r="11" spans="1:3" x14ac:dyDescent="0.25">
      <c r="A11" s="12">
        <v>43930</v>
      </c>
      <c r="B11" s="18">
        <v>37</v>
      </c>
      <c r="C11" s="20">
        <f>80-(8*(80)/14)</f>
        <v>34.285714285714285</v>
      </c>
    </row>
    <row r="12" spans="1:3" x14ac:dyDescent="0.25">
      <c r="A12" s="12">
        <v>43931</v>
      </c>
      <c r="B12" s="18">
        <v>27</v>
      </c>
      <c r="C12" s="20">
        <f>80-(9*(80)/14)</f>
        <v>28.571428571428569</v>
      </c>
    </row>
    <row r="13" spans="1:3" x14ac:dyDescent="0.25">
      <c r="A13" s="12">
        <v>43932</v>
      </c>
      <c r="B13" s="18">
        <v>27</v>
      </c>
      <c r="C13" s="20">
        <f>80-(10*(80)/14)</f>
        <v>22.857142857142854</v>
      </c>
    </row>
    <row r="14" spans="1:3" x14ac:dyDescent="0.25">
      <c r="A14" s="12">
        <v>43933</v>
      </c>
      <c r="B14" s="18">
        <v>27</v>
      </c>
      <c r="C14" s="20">
        <f>80-(11*(80)/14)</f>
        <v>17.142857142857146</v>
      </c>
    </row>
    <row r="15" spans="1:3" x14ac:dyDescent="0.25">
      <c r="A15" s="12">
        <v>43934</v>
      </c>
      <c r="B15" s="18">
        <v>19</v>
      </c>
      <c r="C15" s="20">
        <f>80-(12*(80)/14)</f>
        <v>11.428571428571431</v>
      </c>
    </row>
    <row r="16" spans="1:3" x14ac:dyDescent="0.25">
      <c r="A16" s="12">
        <v>43935</v>
      </c>
      <c r="B16" s="18">
        <v>9</v>
      </c>
      <c r="C16" s="20">
        <f>80-(13*(80)/14)</f>
        <v>5.7142857142857082</v>
      </c>
    </row>
    <row r="17" spans="1:16" x14ac:dyDescent="0.25">
      <c r="A17" s="35">
        <v>43936</v>
      </c>
      <c r="B17" s="18">
        <v>0</v>
      </c>
      <c r="C17" s="20">
        <f>80-(14*(80)/14)</f>
        <v>0</v>
      </c>
    </row>
    <row r="25" spans="1:16" x14ac:dyDescent="0.25">
      <c r="B25" s="34"/>
      <c r="C25" s="34">
        <v>72</v>
      </c>
      <c r="D25" s="34">
        <v>68</v>
      </c>
      <c r="E25" s="34">
        <v>61</v>
      </c>
      <c r="F25" s="34">
        <v>60</v>
      </c>
      <c r="G25" s="34">
        <v>57</v>
      </c>
      <c r="H25" s="34">
        <v>46</v>
      </c>
      <c r="I25" s="34">
        <v>37</v>
      </c>
      <c r="J25" s="34">
        <v>37</v>
      </c>
      <c r="K25" s="34">
        <v>27</v>
      </c>
      <c r="L25" s="34">
        <v>27</v>
      </c>
      <c r="M25" s="34">
        <v>25</v>
      </c>
      <c r="N25" s="34">
        <v>19</v>
      </c>
      <c r="O25" s="34">
        <v>9</v>
      </c>
      <c r="P25" s="37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O25"/>
  <sheetViews>
    <sheetView workbookViewId="0"/>
  </sheetViews>
  <sheetFormatPr defaultColWidth="14.44140625" defaultRowHeight="15.75" customHeight="1" x14ac:dyDescent="0.25"/>
  <sheetData>
    <row r="2" spans="1:3" x14ac:dyDescent="0.25">
      <c r="C2" s="20" t="s">
        <v>25</v>
      </c>
    </row>
    <row r="3" spans="1:3" x14ac:dyDescent="0.25">
      <c r="A3" s="20" t="s">
        <v>24</v>
      </c>
      <c r="B3" s="20">
        <v>80</v>
      </c>
      <c r="C3" s="20">
        <v>80</v>
      </c>
    </row>
    <row r="4" spans="1:3" x14ac:dyDescent="0.25">
      <c r="A4" s="35">
        <v>43891</v>
      </c>
      <c r="B4" s="18">
        <v>72</v>
      </c>
      <c r="C4" s="20">
        <f>80-(1*(80)/14)</f>
        <v>74.285714285714292</v>
      </c>
    </row>
    <row r="5" spans="1:3" x14ac:dyDescent="0.25">
      <c r="A5" s="35">
        <v>43892</v>
      </c>
      <c r="B5" s="18">
        <v>66</v>
      </c>
      <c r="C5" s="20">
        <f>80-(2*(80)/14)</f>
        <v>68.571428571428569</v>
      </c>
    </row>
    <row r="6" spans="1:3" x14ac:dyDescent="0.25">
      <c r="A6" s="35">
        <v>43893</v>
      </c>
      <c r="B6" s="18">
        <v>59</v>
      </c>
      <c r="C6" s="20">
        <f>80-(3*(80)/14)</f>
        <v>62.857142857142861</v>
      </c>
    </row>
    <row r="7" spans="1:3" x14ac:dyDescent="0.25">
      <c r="A7" s="35">
        <v>43894</v>
      </c>
      <c r="B7" s="18">
        <v>56</v>
      </c>
      <c r="C7" s="20">
        <f>80-(4*(80)/14)</f>
        <v>57.142857142857139</v>
      </c>
    </row>
    <row r="8" spans="1:3" x14ac:dyDescent="0.25">
      <c r="A8" s="35">
        <v>43895</v>
      </c>
      <c r="B8" s="18">
        <v>53</v>
      </c>
      <c r="C8" s="20">
        <f>80-(5*(80)/14)</f>
        <v>51.428571428571431</v>
      </c>
    </row>
    <row r="9" spans="1:3" x14ac:dyDescent="0.25">
      <c r="A9" s="35">
        <v>43896</v>
      </c>
      <c r="B9" s="18">
        <v>44</v>
      </c>
      <c r="C9" s="20">
        <f>80-(6*(80)/14)</f>
        <v>45.714285714285715</v>
      </c>
    </row>
    <row r="10" spans="1:3" x14ac:dyDescent="0.25">
      <c r="A10" s="35">
        <v>43897</v>
      </c>
      <c r="B10" s="18">
        <v>37</v>
      </c>
      <c r="C10" s="20">
        <f>80-(7*(80)/14)</f>
        <v>40</v>
      </c>
    </row>
    <row r="11" spans="1:3" x14ac:dyDescent="0.25">
      <c r="A11" s="35">
        <v>43898</v>
      </c>
      <c r="B11" s="18">
        <v>36</v>
      </c>
      <c r="C11" s="20">
        <f>80-(8*(80)/14)</f>
        <v>34.285714285714285</v>
      </c>
    </row>
    <row r="12" spans="1:3" x14ac:dyDescent="0.25">
      <c r="A12" s="35">
        <v>43899</v>
      </c>
      <c r="B12" s="18">
        <v>28</v>
      </c>
      <c r="C12" s="20">
        <f>80-(9*(80)/14)</f>
        <v>28.571428571428569</v>
      </c>
    </row>
    <row r="13" spans="1:3" x14ac:dyDescent="0.25">
      <c r="A13" s="35">
        <v>43900</v>
      </c>
      <c r="B13" s="18">
        <v>25</v>
      </c>
      <c r="C13" s="20">
        <f>80-(10*(80)/14)</f>
        <v>22.857142857142854</v>
      </c>
    </row>
    <row r="14" spans="1:3" x14ac:dyDescent="0.25">
      <c r="A14" s="35">
        <v>43901</v>
      </c>
      <c r="B14" s="18">
        <v>22</v>
      </c>
      <c r="C14" s="20">
        <f>80-(11*(80)/14)</f>
        <v>17.142857142857146</v>
      </c>
    </row>
    <row r="15" spans="1:3" x14ac:dyDescent="0.25">
      <c r="A15" s="35">
        <v>43902</v>
      </c>
      <c r="B15" s="18">
        <v>18</v>
      </c>
      <c r="C15" s="20">
        <f>80-(12*(80)/14)</f>
        <v>11.428571428571431</v>
      </c>
    </row>
    <row r="16" spans="1:3" x14ac:dyDescent="0.25">
      <c r="A16" s="35">
        <v>43903</v>
      </c>
      <c r="B16" s="18">
        <v>9</v>
      </c>
      <c r="C16" s="20">
        <f>80-(13*(80)/14)</f>
        <v>5.7142857142857082</v>
      </c>
    </row>
    <row r="17" spans="1:15" x14ac:dyDescent="0.25">
      <c r="A17" s="35">
        <v>43904</v>
      </c>
      <c r="B17" s="18">
        <v>0</v>
      </c>
      <c r="C17" s="20">
        <f>80-(14*(80)/14)</f>
        <v>0</v>
      </c>
    </row>
    <row r="25" spans="1:15" x14ac:dyDescent="0.25"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 Tracker 1</vt:lpstr>
      <vt:lpstr>Sprint Tracker 2</vt:lpstr>
      <vt:lpstr>Sprint Tracker 3</vt:lpstr>
      <vt:lpstr>Sprint Tracker 4</vt:lpstr>
      <vt:lpstr>Sprint Tracker 5</vt:lpstr>
      <vt:lpstr>BurnDown Chart 1</vt:lpstr>
      <vt:lpstr>BurnDown Chart 2</vt:lpstr>
      <vt:lpstr>BurnDown Chart 3</vt:lpstr>
      <vt:lpstr>BurnDown Chart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Vamsi</cp:lastModifiedBy>
  <dcterms:modified xsi:type="dcterms:W3CDTF">2020-05-10T00:24:39Z</dcterms:modified>
</cp:coreProperties>
</file>