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Temp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1" i="1" l="1"/>
  <c r="B11" i="1"/>
  <c r="G7" i="1"/>
  <c r="G3" i="1"/>
  <c r="G4" i="1"/>
  <c r="G5" i="1"/>
  <c r="G6" i="1"/>
  <c r="G2" i="1"/>
  <c r="F2" i="1"/>
  <c r="F3" i="1"/>
  <c r="F4" i="1"/>
  <c r="F5" i="1"/>
  <c r="F6" i="1"/>
  <c r="E3" i="1"/>
  <c r="E4" i="1"/>
  <c r="E5" i="1"/>
  <c r="E6" i="1"/>
  <c r="E2" i="1"/>
  <c r="D3" i="1"/>
  <c r="D4" i="1"/>
  <c r="D5" i="1"/>
  <c r="D6" i="1"/>
  <c r="D2" i="1"/>
  <c r="C3" i="1"/>
  <c r="C4" i="1"/>
  <c r="C5" i="1"/>
  <c r="C6" i="1"/>
  <c r="C2" i="1"/>
</calcChain>
</file>

<file path=xl/sharedStrings.xml><?xml version="1.0" encoding="utf-8"?>
<sst xmlns="http://schemas.openxmlformats.org/spreadsheetml/2006/main" count="24" uniqueCount="24">
  <si>
    <t>STT</t>
  </si>
  <si>
    <t>MÃ HÓA ĐƠN</t>
  </si>
  <si>
    <t>LOẠI HÀNG</t>
  </si>
  <si>
    <t xml:space="preserve">TÊN MẶC HÀNG </t>
  </si>
  <si>
    <t>SỐ LƯỢNG</t>
  </si>
  <si>
    <t>ĐƠN GIÁ</t>
  </si>
  <si>
    <t>THÀNH TIỀN</t>
  </si>
  <si>
    <t>01</t>
  </si>
  <si>
    <t>02</t>
  </si>
  <si>
    <t>03</t>
  </si>
  <si>
    <t>04</t>
  </si>
  <si>
    <t>05</t>
  </si>
  <si>
    <t>J1921</t>
  </si>
  <si>
    <t>J1112</t>
  </si>
  <si>
    <t>J0351</t>
  </si>
  <si>
    <t>K1211</t>
  </si>
  <si>
    <t>K0982</t>
  </si>
  <si>
    <t>Bảng đối chiếu</t>
  </si>
  <si>
    <t>Tổng tiền</t>
  </si>
  <si>
    <t>Tên mặc hàng</t>
  </si>
  <si>
    <t>Đơn giá</t>
  </si>
  <si>
    <t>Tổng số lượng</t>
  </si>
  <si>
    <t>Jean</t>
  </si>
  <si>
    <t>Kaki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</si>
</sst>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5117038483843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2" fillId="2" borderId="1" xfId="0" applyFont="1" applyFill="1" applyBorder="1"/>
    <xf numFmtId="0" fontId="0" fillId="0" borderId="1" xfId="0" quotePrefix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1" fillId="2" borderId="1" xfId="0" applyFont="1" applyFill="1" applyBorder="1"/>
    <xf numFmtId="0" fontId="0" fillId="2" borderId="1" xfId="0" applyFill="1" applyBorder="1"/>
    <xf numFmtId="3" fontId="0" fillId="0" borderId="1" xfId="0" applyNumberFormat="1" applyBorder="1"/>
    <xf numFmtId="0" fontId="2" fillId="2" borderId="1" xfId="0" applyFont="1" applyFill="1" applyBorder="1" applyAlignment="1">
      <alignment horizontal="center"/>
    </xf>
    <xf numFmtId="3" fontId="2" fillId="2" borderId="1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selection activeCell="B1" sqref="B1:G1"/>
    </sheetView>
  </sheetViews>
  <sheetFormatPr defaultRowHeight="15" x14ac:dyDescent="0.25"/>
  <cols>
    <col min="1" max="7" width="14.28515625" customWidth="1"/>
  </cols>
  <sheetData>
    <row r="1" spans="1:7" x14ac:dyDescent="0.25">
      <c r="A1" s="2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1" t="s">
        <v>6</v>
      </c>
    </row>
    <row r="2" spans="1:7" x14ac:dyDescent="0.25">
      <c r="A2" s="3" t="s">
        <v>7</v>
      </c>
      <c r="B2" s="1" t="s">
        <v>12</v>
      </c>
      <c r="C2" s="1" t="str">
        <f>RIGHT(B2,1)</f>
        <v>1</v>
      </c>
      <c r="D2" s="1" t="str">
        <f>IF(LEFT(B2,1)="k","Kaki","Jean")</f>
        <v>Jean</v>
      </c>
      <c r="E2" s="1">
        <f>VALUE(MID(B2,2,3))</f>
        <v>192</v>
      </c>
      <c r="F2" s="9">
        <f>HLOOKUP(D2,$A$9:$C$10,2,FALSE)</f>
        <v>538000</v>
      </c>
      <c r="G2" s="9">
        <f>IF(E2&lt;50,E2*F2,IF(AND(E2&gt;=50,E2&lt;=100),E2*F2/0.95,E2*F2*0.9))</f>
        <v>92966400</v>
      </c>
    </row>
    <row r="3" spans="1:7" x14ac:dyDescent="0.25">
      <c r="A3" s="3" t="s">
        <v>8</v>
      </c>
      <c r="B3" s="1" t="s">
        <v>13</v>
      </c>
      <c r="C3" s="1" t="str">
        <f t="shared" ref="C3:C6" si="0">RIGHT(B3,1)</f>
        <v>2</v>
      </c>
      <c r="D3" s="1" t="str">
        <f t="shared" ref="D3:D6" si="1">IF(LEFT(B3,1)="k","Kaki","Jean")</f>
        <v>Jean</v>
      </c>
      <c r="E3" s="1">
        <f t="shared" ref="E3:E6" si="2">VALUE(MID(B3,2,3))</f>
        <v>111</v>
      </c>
      <c r="F3" s="9">
        <f t="shared" ref="F3:F6" si="3">HLOOKUP(D3,$A$9:$C$10,2,FALSE)</f>
        <v>538000</v>
      </c>
      <c r="G3" s="9">
        <f t="shared" ref="G3:G6" si="4">IF(E3&lt;50,E3*F3,IF(AND(E3&gt;=50,E3&lt;=100),E3*F3/0.95,E3*F3*0.9))</f>
        <v>53746200</v>
      </c>
    </row>
    <row r="4" spans="1:7" x14ac:dyDescent="0.25">
      <c r="A4" s="3" t="s">
        <v>9</v>
      </c>
      <c r="B4" s="1" t="s">
        <v>14</v>
      </c>
      <c r="C4" s="1" t="str">
        <f t="shared" si="0"/>
        <v>1</v>
      </c>
      <c r="D4" s="1" t="str">
        <f t="shared" si="1"/>
        <v>Jean</v>
      </c>
      <c r="E4" s="1">
        <f t="shared" si="2"/>
        <v>35</v>
      </c>
      <c r="F4" s="9">
        <f t="shared" si="3"/>
        <v>538000</v>
      </c>
      <c r="G4" s="9">
        <f t="shared" si="4"/>
        <v>18830000</v>
      </c>
    </row>
    <row r="5" spans="1:7" x14ac:dyDescent="0.25">
      <c r="A5" s="3" t="s">
        <v>10</v>
      </c>
      <c r="B5" s="1" t="s">
        <v>15</v>
      </c>
      <c r="C5" s="1" t="str">
        <f t="shared" si="0"/>
        <v>1</v>
      </c>
      <c r="D5" s="1" t="str">
        <f t="shared" si="1"/>
        <v>Kaki</v>
      </c>
      <c r="E5" s="1">
        <f t="shared" si="2"/>
        <v>121</v>
      </c>
      <c r="F5" s="9">
        <f t="shared" si="3"/>
        <v>405000</v>
      </c>
      <c r="G5" s="9">
        <f t="shared" si="4"/>
        <v>44104500</v>
      </c>
    </row>
    <row r="6" spans="1:7" x14ac:dyDescent="0.25">
      <c r="A6" s="3" t="s">
        <v>11</v>
      </c>
      <c r="B6" s="1" t="s">
        <v>16</v>
      </c>
      <c r="C6" s="1" t="str">
        <f t="shared" si="0"/>
        <v>2</v>
      </c>
      <c r="D6" s="1" t="str">
        <f t="shared" si="1"/>
        <v>Kaki</v>
      </c>
      <c r="E6" s="1">
        <f t="shared" si="2"/>
        <v>98</v>
      </c>
      <c r="F6" s="9">
        <f t="shared" si="3"/>
        <v>405000</v>
      </c>
      <c r="G6" s="9">
        <f t="shared" si="4"/>
        <v>41778947.368421055</v>
      </c>
    </row>
    <row r="7" spans="1:7" x14ac:dyDescent="0.25">
      <c r="F7" s="7" t="s">
        <v>18</v>
      </c>
      <c r="G7" s="9">
        <f>SUM(G2:G6)</f>
        <v>251426047.36842105</v>
      </c>
    </row>
    <row r="8" spans="1:7" x14ac:dyDescent="0.25">
      <c r="A8" s="4" t="s">
        <v>17</v>
      </c>
      <c r="B8" s="5"/>
      <c r="C8" s="6"/>
    </row>
    <row r="9" spans="1:7" x14ac:dyDescent="0.25">
      <c r="A9" s="8" t="s">
        <v>19</v>
      </c>
      <c r="B9" s="1" t="s">
        <v>22</v>
      </c>
      <c r="C9" s="1" t="s">
        <v>23</v>
      </c>
    </row>
    <row r="10" spans="1:7" x14ac:dyDescent="0.25">
      <c r="A10" s="8" t="s">
        <v>20</v>
      </c>
      <c r="B10" s="9">
        <v>538000</v>
      </c>
      <c r="C10" s="9">
        <v>405000</v>
      </c>
    </row>
    <row r="11" spans="1:7" x14ac:dyDescent="0.25">
      <c r="A11" s="8" t="s">
        <v>21</v>
      </c>
      <c r="B11" s="1">
        <f>SUMIF(D2:D6,"Kaki",E2:E6)</f>
        <v>219</v>
      </c>
      <c r="C11" s="1">
        <f>SUMIF(D2:D6,"Jean",E2:E6)</f>
        <v>338</v>
      </c>
    </row>
  </sheetData>
  <mergeCells count="1">
    <mergeCell ref="A8:C8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2023-10-22T05:43:29Z</dcterms:created>
  <dcterms:modified xsi:type="dcterms:W3CDTF">2023-10-22T06:22:07Z</dcterms:modified>
</cp:coreProperties>
</file>