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70" windowHeight="7950" activeTab="1"/>
  </bookViews>
  <sheets>
    <sheet name="เหลือ" sheetId="18" r:id="rId1"/>
    <sheet name="KPI part 4" sheetId="17" r:id="rId2"/>
  </sheets>
  <calcPr calcId="144525"/>
</workbook>
</file>

<file path=xl/calcChain.xml><?xml version="1.0" encoding="utf-8"?>
<calcChain xmlns="http://schemas.openxmlformats.org/spreadsheetml/2006/main">
  <c r="D227" i="17" l="1"/>
  <c r="E227" i="17"/>
  <c r="F227" i="17"/>
  <c r="R150" i="18" l="1"/>
  <c r="Q150" i="18"/>
  <c r="P150" i="18"/>
  <c r="O150" i="18"/>
  <c r="N150" i="18"/>
  <c r="M150" i="18"/>
  <c r="L150" i="18"/>
  <c r="K150" i="18"/>
  <c r="J150" i="18"/>
  <c r="I150" i="18"/>
  <c r="H150" i="18"/>
  <c r="S149" i="18"/>
  <c r="S148" i="18"/>
  <c r="S150" i="18" s="1"/>
  <c r="R133" i="18"/>
  <c r="Q133" i="18"/>
  <c r="P133" i="18"/>
  <c r="O133" i="18"/>
  <c r="N133" i="18"/>
  <c r="M133" i="18"/>
  <c r="L133" i="18"/>
  <c r="K133" i="18"/>
  <c r="J133" i="18"/>
  <c r="I133" i="18"/>
  <c r="H133" i="18"/>
  <c r="G133" i="18"/>
  <c r="S132" i="18"/>
  <c r="S131" i="18"/>
  <c r="R96" i="18"/>
  <c r="Q96" i="18"/>
  <c r="P96" i="18"/>
  <c r="O96" i="18"/>
  <c r="N96" i="18"/>
  <c r="M96" i="18"/>
  <c r="L96" i="18"/>
  <c r="K96" i="18"/>
  <c r="J96" i="18"/>
  <c r="I96" i="18"/>
  <c r="H96" i="18"/>
  <c r="G96" i="18"/>
  <c r="S95" i="18"/>
  <c r="S94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S85" i="18"/>
  <c r="S84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S74" i="18"/>
  <c r="S73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S56" i="18"/>
  <c r="S55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S47" i="18"/>
  <c r="S46" i="18"/>
  <c r="S36" i="18"/>
  <c r="S35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S28" i="18"/>
  <c r="S27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S18" i="18"/>
  <c r="S17" i="18"/>
  <c r="R9" i="18"/>
  <c r="Q9" i="18"/>
  <c r="P9" i="18"/>
  <c r="O9" i="18"/>
  <c r="N9" i="18"/>
  <c r="M9" i="18"/>
  <c r="L9" i="18"/>
  <c r="K9" i="18"/>
  <c r="J9" i="18"/>
  <c r="I9" i="18"/>
  <c r="H9" i="18"/>
  <c r="G9" i="18"/>
  <c r="S8" i="18"/>
  <c r="S7" i="18"/>
  <c r="S75" i="18" l="1"/>
  <c r="S96" i="18"/>
  <c r="S133" i="18"/>
  <c r="S9" i="18"/>
  <c r="S29" i="18"/>
  <c r="S48" i="18"/>
  <c r="S86" i="18"/>
  <c r="S19" i="18"/>
  <c r="S57" i="18"/>
  <c r="F61" i="17"/>
  <c r="M61" i="17"/>
  <c r="L61" i="17"/>
  <c r="K61" i="17"/>
  <c r="J61" i="17"/>
  <c r="I61" i="17"/>
  <c r="H61" i="17"/>
  <c r="G61" i="17"/>
  <c r="S456" i="17" l="1"/>
  <c r="G401" i="17" l="1"/>
  <c r="F438" i="17" l="1"/>
  <c r="M263" i="17" l="1"/>
  <c r="G162" i="17"/>
  <c r="N333" i="17" l="1"/>
  <c r="O333" i="17"/>
  <c r="P333" i="17"/>
  <c r="Q333" i="17"/>
  <c r="R333" i="17"/>
  <c r="S333" i="17"/>
  <c r="G380" i="17"/>
  <c r="H380" i="17"/>
  <c r="I380" i="17"/>
  <c r="J380" i="17"/>
  <c r="K380" i="17"/>
  <c r="L380" i="17"/>
  <c r="M380" i="17"/>
  <c r="N380" i="17"/>
  <c r="G19" i="17" l="1"/>
  <c r="I501" i="17" l="1"/>
  <c r="J501" i="17"/>
  <c r="K501" i="17"/>
  <c r="L501" i="17"/>
  <c r="M501" i="17"/>
  <c r="N501" i="17"/>
  <c r="O501" i="17"/>
  <c r="P501" i="17"/>
  <c r="Q501" i="17"/>
  <c r="R501" i="17"/>
  <c r="S501" i="17"/>
  <c r="H484" i="17"/>
  <c r="I484" i="17"/>
  <c r="J484" i="17"/>
  <c r="K484" i="17"/>
  <c r="L484" i="17"/>
  <c r="M484" i="17"/>
  <c r="N484" i="17"/>
  <c r="O484" i="17"/>
  <c r="P484" i="17"/>
  <c r="Q484" i="17"/>
  <c r="R484" i="17"/>
  <c r="G484" i="17"/>
  <c r="H458" i="17"/>
  <c r="I458" i="17"/>
  <c r="J458" i="17"/>
  <c r="K458" i="17"/>
  <c r="L458" i="17"/>
  <c r="M458" i="17"/>
  <c r="N458" i="17"/>
  <c r="O458" i="17"/>
  <c r="P458" i="17"/>
  <c r="Q458" i="17"/>
  <c r="R458" i="17"/>
  <c r="G458" i="17"/>
  <c r="H448" i="17"/>
  <c r="I448" i="17"/>
  <c r="J448" i="17"/>
  <c r="K448" i="17"/>
  <c r="L448" i="17"/>
  <c r="M448" i="17"/>
  <c r="N448" i="17"/>
  <c r="O448" i="17"/>
  <c r="P448" i="17"/>
  <c r="Q448" i="17"/>
  <c r="R448" i="17"/>
  <c r="G448" i="17"/>
  <c r="H438" i="17"/>
  <c r="I438" i="17"/>
  <c r="J438" i="17"/>
  <c r="K438" i="17"/>
  <c r="L438" i="17"/>
  <c r="M438" i="17"/>
  <c r="N438" i="17"/>
  <c r="O438" i="17"/>
  <c r="P438" i="17"/>
  <c r="Q438" i="17"/>
  <c r="R438" i="17"/>
  <c r="G438" i="17"/>
  <c r="H427" i="17"/>
  <c r="I427" i="17"/>
  <c r="J427" i="17"/>
  <c r="K427" i="17"/>
  <c r="L427" i="17"/>
  <c r="M427" i="17"/>
  <c r="N427" i="17"/>
  <c r="O427" i="17"/>
  <c r="P427" i="17"/>
  <c r="Q427" i="17"/>
  <c r="R427" i="17"/>
  <c r="G427" i="17"/>
  <c r="H412" i="17"/>
  <c r="I412" i="17"/>
  <c r="J412" i="17"/>
  <c r="K412" i="17"/>
  <c r="L412" i="17"/>
  <c r="M412" i="17"/>
  <c r="N412" i="17"/>
  <c r="O412" i="17"/>
  <c r="P412" i="17"/>
  <c r="Q412" i="17"/>
  <c r="R412" i="17"/>
  <c r="H401" i="17"/>
  <c r="I401" i="17"/>
  <c r="J401" i="17"/>
  <c r="K401" i="17"/>
  <c r="L401" i="17"/>
  <c r="M401" i="17"/>
  <c r="N401" i="17"/>
  <c r="O401" i="17"/>
  <c r="P401" i="17"/>
  <c r="Q401" i="17"/>
  <c r="R401" i="17"/>
  <c r="H391" i="17"/>
  <c r="I391" i="17"/>
  <c r="J391" i="17"/>
  <c r="K391" i="17"/>
  <c r="L391" i="17"/>
  <c r="M391" i="17"/>
  <c r="N391" i="17"/>
  <c r="O391" i="17"/>
  <c r="P391" i="17"/>
  <c r="Q391" i="17"/>
  <c r="R391" i="17"/>
  <c r="O380" i="17"/>
  <c r="P380" i="17"/>
  <c r="Q380" i="17"/>
  <c r="R380" i="17"/>
  <c r="H364" i="17"/>
  <c r="I364" i="17"/>
  <c r="J364" i="17"/>
  <c r="K364" i="17"/>
  <c r="L364" i="17"/>
  <c r="M364" i="17"/>
  <c r="N364" i="17"/>
  <c r="O364" i="17"/>
  <c r="P364" i="17"/>
  <c r="Q364" i="17"/>
  <c r="R364" i="17"/>
  <c r="G364" i="17"/>
  <c r="H354" i="17"/>
  <c r="I354" i="17"/>
  <c r="J354" i="17"/>
  <c r="K354" i="17"/>
  <c r="L354" i="17"/>
  <c r="M354" i="17"/>
  <c r="N354" i="17"/>
  <c r="O354" i="17"/>
  <c r="P354" i="17"/>
  <c r="Q354" i="17"/>
  <c r="R354" i="17"/>
  <c r="G354" i="17"/>
  <c r="H343" i="17"/>
  <c r="I343" i="17"/>
  <c r="J343" i="17"/>
  <c r="K343" i="17"/>
  <c r="L343" i="17"/>
  <c r="M343" i="17"/>
  <c r="N343" i="17"/>
  <c r="O343" i="17"/>
  <c r="P343" i="17"/>
  <c r="Q343" i="17"/>
  <c r="R343" i="17"/>
  <c r="H316" i="17"/>
  <c r="I316" i="17"/>
  <c r="J316" i="17"/>
  <c r="K316" i="17"/>
  <c r="L316" i="17"/>
  <c r="M316" i="17"/>
  <c r="N316" i="17"/>
  <c r="O316" i="17"/>
  <c r="P316" i="17"/>
  <c r="Q316" i="17"/>
  <c r="R316" i="17"/>
  <c r="H305" i="17"/>
  <c r="I305" i="17"/>
  <c r="J305" i="17"/>
  <c r="K305" i="17"/>
  <c r="L305" i="17"/>
  <c r="M305" i="17"/>
  <c r="N305" i="17"/>
  <c r="O305" i="17"/>
  <c r="P305" i="17"/>
  <c r="Q305" i="17"/>
  <c r="R305" i="17"/>
  <c r="N295" i="17"/>
  <c r="O295" i="17"/>
  <c r="P295" i="17"/>
  <c r="Q295" i="17"/>
  <c r="R295" i="17"/>
  <c r="H285" i="17"/>
  <c r="I285" i="17"/>
  <c r="J285" i="17"/>
  <c r="K285" i="17"/>
  <c r="L285" i="17"/>
  <c r="M285" i="17"/>
  <c r="N285" i="17"/>
  <c r="O285" i="17"/>
  <c r="P285" i="17"/>
  <c r="Q285" i="17"/>
  <c r="R285" i="17"/>
  <c r="G285" i="17"/>
  <c r="H275" i="17"/>
  <c r="I275" i="17"/>
  <c r="J275" i="17"/>
  <c r="K275" i="17"/>
  <c r="L275" i="17"/>
  <c r="M275" i="17"/>
  <c r="N275" i="17"/>
  <c r="O275" i="17"/>
  <c r="P275" i="17"/>
  <c r="Q275" i="17"/>
  <c r="R275" i="17"/>
  <c r="G275" i="17"/>
  <c r="H265" i="17"/>
  <c r="I265" i="17"/>
  <c r="J265" i="17"/>
  <c r="K265" i="17"/>
  <c r="L265" i="17"/>
  <c r="M265" i="17"/>
  <c r="N265" i="17"/>
  <c r="O265" i="17"/>
  <c r="P265" i="17"/>
  <c r="Q265" i="17"/>
  <c r="R265" i="17"/>
  <c r="G265" i="17"/>
  <c r="H254" i="17"/>
  <c r="I254" i="17"/>
  <c r="J254" i="17"/>
  <c r="K254" i="17"/>
  <c r="L254" i="17"/>
  <c r="M254" i="17"/>
  <c r="N254" i="17"/>
  <c r="O254" i="17"/>
  <c r="P254" i="17"/>
  <c r="Q254" i="17"/>
  <c r="R254" i="17"/>
  <c r="H244" i="17"/>
  <c r="I244" i="17"/>
  <c r="J244" i="17"/>
  <c r="K244" i="17"/>
  <c r="L244" i="17"/>
  <c r="N244" i="17"/>
  <c r="O244" i="17"/>
  <c r="P244" i="17"/>
  <c r="Q244" i="17"/>
  <c r="R244" i="17"/>
  <c r="H227" i="17"/>
  <c r="I227" i="17"/>
  <c r="J227" i="17"/>
  <c r="K227" i="17"/>
  <c r="L227" i="17"/>
  <c r="M227" i="17"/>
  <c r="N227" i="17"/>
  <c r="O227" i="17"/>
  <c r="P227" i="17"/>
  <c r="Q227" i="17"/>
  <c r="R227" i="17"/>
  <c r="G227" i="17"/>
  <c r="H208" i="17"/>
  <c r="I208" i="17"/>
  <c r="J208" i="17"/>
  <c r="K208" i="17"/>
  <c r="L208" i="17"/>
  <c r="M208" i="17"/>
  <c r="N208" i="17"/>
  <c r="O208" i="17"/>
  <c r="P208" i="17"/>
  <c r="Q208" i="17"/>
  <c r="R208" i="17"/>
  <c r="H192" i="17"/>
  <c r="I192" i="17"/>
  <c r="J192" i="17"/>
  <c r="K192" i="17"/>
  <c r="L192" i="17"/>
  <c r="M192" i="17"/>
  <c r="N192" i="17"/>
  <c r="O192" i="17"/>
  <c r="P192" i="17"/>
  <c r="Q192" i="17"/>
  <c r="R192" i="17"/>
  <c r="H182" i="17"/>
  <c r="I182" i="17"/>
  <c r="J182" i="17"/>
  <c r="K182" i="17"/>
  <c r="L182" i="17"/>
  <c r="M182" i="17"/>
  <c r="N182" i="17"/>
  <c r="O182" i="17"/>
  <c r="P182" i="17"/>
  <c r="Q182" i="17"/>
  <c r="R182" i="17"/>
  <c r="S139" i="17"/>
  <c r="H141" i="17"/>
  <c r="I141" i="17"/>
  <c r="J141" i="17"/>
  <c r="K141" i="17"/>
  <c r="L141" i="17"/>
  <c r="M141" i="17"/>
  <c r="N141" i="17"/>
  <c r="O141" i="17"/>
  <c r="P141" i="17"/>
  <c r="Q141" i="17"/>
  <c r="R141" i="17"/>
  <c r="N151" i="17"/>
  <c r="O151" i="17"/>
  <c r="P151" i="17"/>
  <c r="Q151" i="17"/>
  <c r="R151" i="17"/>
  <c r="G141" i="17"/>
  <c r="N49" i="17"/>
  <c r="O49" i="17"/>
  <c r="P49" i="17"/>
  <c r="Q49" i="17"/>
  <c r="R49" i="17"/>
  <c r="H39" i="17"/>
  <c r="I39" i="17"/>
  <c r="J39" i="17"/>
  <c r="K39" i="17"/>
  <c r="L39" i="17"/>
  <c r="M39" i="17"/>
  <c r="N39" i="17"/>
  <c r="O39" i="17"/>
  <c r="P39" i="17"/>
  <c r="Q39" i="17"/>
  <c r="R39" i="17"/>
  <c r="H29" i="17"/>
  <c r="I29" i="17"/>
  <c r="J29" i="17"/>
  <c r="K29" i="17"/>
  <c r="L29" i="17"/>
  <c r="M29" i="17"/>
  <c r="N29" i="17"/>
  <c r="O29" i="17"/>
  <c r="P29" i="17"/>
  <c r="Q29" i="17"/>
  <c r="R29" i="17"/>
  <c r="N19" i="17"/>
  <c r="O19" i="17"/>
  <c r="P19" i="17"/>
  <c r="Q19" i="17"/>
  <c r="R19" i="17"/>
  <c r="I9" i="17"/>
  <c r="J9" i="17"/>
  <c r="K9" i="17"/>
  <c r="L9" i="17"/>
  <c r="M9" i="17"/>
  <c r="N9" i="17"/>
  <c r="O9" i="17"/>
  <c r="P9" i="17"/>
  <c r="Q9" i="17"/>
  <c r="R9" i="17"/>
  <c r="S500" i="17"/>
  <c r="S499" i="17"/>
  <c r="S483" i="17"/>
  <c r="S482" i="17"/>
  <c r="S484" i="17" s="1"/>
  <c r="S447" i="17"/>
  <c r="S446" i="17"/>
  <c r="S437" i="17"/>
  <c r="S436" i="17"/>
  <c r="S426" i="17"/>
  <c r="S425" i="17"/>
  <c r="S411" i="17"/>
  <c r="S410" i="17"/>
  <c r="G412" i="17"/>
  <c r="S400" i="17"/>
  <c r="S399" i="17"/>
  <c r="G391" i="17"/>
  <c r="S390" i="17"/>
  <c r="S389" i="17"/>
  <c r="S379" i="17"/>
  <c r="S378" i="17"/>
  <c r="S363" i="17"/>
  <c r="S362" i="17"/>
  <c r="S353" i="17"/>
  <c r="S352" i="17"/>
  <c r="S342" i="17"/>
  <c r="S341" i="17"/>
  <c r="S332" i="17"/>
  <c r="S331" i="17"/>
  <c r="S315" i="17"/>
  <c r="S314" i="17"/>
  <c r="S304" i="17"/>
  <c r="S303" i="17"/>
  <c r="S294" i="17"/>
  <c r="S284" i="17"/>
  <c r="S283" i="17"/>
  <c r="S293" i="17"/>
  <c r="S274" i="17"/>
  <c r="S273" i="17"/>
  <c r="S264" i="17"/>
  <c r="S263" i="17"/>
  <c r="S252" i="17"/>
  <c r="S253" i="17"/>
  <c r="S243" i="17"/>
  <c r="S242" i="17"/>
  <c r="S226" i="17"/>
  <c r="S225" i="17"/>
  <c r="S207" i="17"/>
  <c r="S206" i="17"/>
  <c r="S198" i="17"/>
  <c r="S191" i="17"/>
  <c r="S190" i="17"/>
  <c r="S181" i="17"/>
  <c r="S180" i="17"/>
  <c r="S48" i="17"/>
  <c r="S47" i="17"/>
  <c r="S38" i="17"/>
  <c r="S37" i="17"/>
  <c r="S28" i="17"/>
  <c r="S27" i="17"/>
  <c r="S18" i="17"/>
  <c r="S17" i="17"/>
  <c r="S8" i="17"/>
  <c r="S7" i="17"/>
  <c r="S60" i="17"/>
  <c r="S59" i="17"/>
  <c r="S70" i="17"/>
  <c r="S69" i="17"/>
  <c r="S80" i="17"/>
  <c r="S79" i="17"/>
  <c r="S91" i="17"/>
  <c r="S90" i="17"/>
  <c r="S101" i="17"/>
  <c r="S100" i="17"/>
  <c r="S111" i="17"/>
  <c r="S110" i="17"/>
  <c r="S121" i="17"/>
  <c r="S120" i="17"/>
  <c r="S129" i="17"/>
  <c r="S128" i="17"/>
  <c r="S140" i="17"/>
  <c r="S149" i="17"/>
  <c r="S150" i="17"/>
  <c r="S171" i="17"/>
  <c r="S170" i="17"/>
  <c r="G9" i="17"/>
  <c r="H501" i="17"/>
  <c r="G343" i="17"/>
  <c r="G316" i="17"/>
  <c r="G305" i="17"/>
  <c r="G254" i="17"/>
  <c r="G244" i="17"/>
  <c r="G208" i="17"/>
  <c r="G192" i="17"/>
  <c r="G182" i="17"/>
  <c r="G39" i="17"/>
  <c r="G29" i="17"/>
  <c r="N61" i="17"/>
  <c r="O61" i="17"/>
  <c r="P61" i="17"/>
  <c r="Q61" i="17"/>
  <c r="R61" i="17"/>
  <c r="N71" i="17"/>
  <c r="O71" i="17"/>
  <c r="P71" i="17"/>
  <c r="Q71" i="17"/>
  <c r="R71" i="17"/>
  <c r="H81" i="17"/>
  <c r="I81" i="17"/>
  <c r="J81" i="17"/>
  <c r="K81" i="17"/>
  <c r="L81" i="17"/>
  <c r="M81" i="17"/>
  <c r="N81" i="17"/>
  <c r="O81" i="17"/>
  <c r="P81" i="17"/>
  <c r="Q81" i="17"/>
  <c r="R81" i="17"/>
  <c r="G81" i="17"/>
  <c r="H92" i="17"/>
  <c r="I92" i="17"/>
  <c r="J92" i="17"/>
  <c r="K92" i="17"/>
  <c r="L92" i="17"/>
  <c r="N92" i="17"/>
  <c r="O92" i="17"/>
  <c r="P92" i="17"/>
  <c r="Q92" i="17"/>
  <c r="R92" i="17"/>
  <c r="G92" i="17"/>
  <c r="H102" i="17"/>
  <c r="I102" i="17"/>
  <c r="J102" i="17"/>
  <c r="K102" i="17"/>
  <c r="L102" i="17"/>
  <c r="M102" i="17"/>
  <c r="N102" i="17"/>
  <c r="O102" i="17"/>
  <c r="P102" i="17"/>
  <c r="Q102" i="17"/>
  <c r="R102" i="17"/>
  <c r="G102" i="17"/>
  <c r="H112" i="17"/>
  <c r="I112" i="17"/>
  <c r="J112" i="17"/>
  <c r="K112" i="17"/>
  <c r="L112" i="17"/>
  <c r="M112" i="17"/>
  <c r="N112" i="17"/>
  <c r="O112" i="17"/>
  <c r="P112" i="17"/>
  <c r="Q112" i="17"/>
  <c r="R112" i="17"/>
  <c r="G112" i="17"/>
  <c r="H122" i="17"/>
  <c r="I122" i="17"/>
  <c r="J122" i="17"/>
  <c r="K122" i="17"/>
  <c r="L122" i="17"/>
  <c r="M122" i="17"/>
  <c r="N122" i="17"/>
  <c r="O122" i="17"/>
  <c r="P122" i="17"/>
  <c r="Q122" i="17"/>
  <c r="R122" i="17"/>
  <c r="G122" i="17"/>
  <c r="H162" i="17"/>
  <c r="H172" i="17"/>
  <c r="I172" i="17"/>
  <c r="J172" i="17"/>
  <c r="K172" i="17"/>
  <c r="L172" i="17"/>
  <c r="M172" i="17"/>
  <c r="N172" i="17"/>
  <c r="O172" i="17"/>
  <c r="P172" i="17"/>
  <c r="Q172" i="17"/>
  <c r="R172" i="17"/>
  <c r="I162" i="17"/>
  <c r="J162" i="17"/>
  <c r="K162" i="17"/>
  <c r="L162" i="17"/>
  <c r="M162" i="17"/>
  <c r="N162" i="17"/>
  <c r="O162" i="17"/>
  <c r="P162" i="17"/>
  <c r="Q162" i="17"/>
  <c r="R162" i="17"/>
  <c r="G172" i="17"/>
  <c r="S161" i="17"/>
  <c r="S160" i="17"/>
  <c r="S354" i="17" l="1"/>
  <c r="S380" i="17"/>
  <c r="S401" i="17"/>
  <c r="S412" i="17"/>
  <c r="S438" i="17"/>
  <c r="S458" i="17"/>
  <c r="S427" i="17"/>
  <c r="S448" i="17"/>
  <c r="S343" i="17"/>
  <c r="S364" i="17"/>
  <c r="S391" i="17"/>
  <c r="S208" i="17"/>
  <c r="S265" i="17"/>
  <c r="S295" i="17"/>
  <c r="S305" i="17"/>
  <c r="S275" i="17"/>
  <c r="S285" i="17"/>
  <c r="S254" i="17"/>
  <c r="S227" i="17"/>
  <c r="S316" i="17"/>
  <c r="S29" i="17"/>
  <c r="S49" i="17"/>
  <c r="S192" i="17"/>
  <c r="S151" i="17"/>
  <c r="S19" i="17"/>
  <c r="S39" i="17"/>
  <c r="S182" i="17"/>
  <c r="S141" i="17"/>
  <c r="S61" i="17"/>
  <c r="S71" i="17"/>
  <c r="S81" i="17"/>
  <c r="S92" i="17"/>
  <c r="S102" i="17"/>
  <c r="S112" i="17"/>
  <c r="S122" i="17"/>
  <c r="S172" i="17"/>
  <c r="S162" i="17"/>
</calcChain>
</file>

<file path=xl/comments1.xml><?xml version="1.0" encoding="utf-8"?>
<comments xmlns="http://schemas.openxmlformats.org/spreadsheetml/2006/main">
  <authors>
    <author>User</author>
  </authors>
  <commentList>
    <comment ref="D22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<sst xmlns="http://schemas.openxmlformats.org/spreadsheetml/2006/main" count="2238" uniqueCount="247">
  <si>
    <t xml:space="preserve">ชื่อตัวชี้วัด   </t>
  </si>
  <si>
    <t>สูตรการคำนวณ</t>
  </si>
  <si>
    <t xml:space="preserve">A (ผลงาน) </t>
  </si>
  <si>
    <t xml:space="preserve">B (เป้าหมาย) </t>
  </si>
  <si>
    <t>สถานบริการ</t>
  </si>
  <si>
    <t>B (เป้าหมาย)</t>
  </si>
  <si>
    <t>ปี58</t>
  </si>
  <si>
    <t>ปี59</t>
  </si>
  <si>
    <t xml:space="preserve"> ปี61ไตรมาส 1</t>
  </si>
  <si>
    <t>ปี60</t>
  </si>
  <si>
    <t>วันนอน</t>
  </si>
  <si>
    <t>ครั้ง</t>
  </si>
  <si>
    <t>ตค.62</t>
  </si>
  <si>
    <t>พย.62</t>
  </si>
  <si>
    <t>ธค.62</t>
  </si>
  <si>
    <t>มค.63</t>
  </si>
  <si>
    <t>กพ.63</t>
  </si>
  <si>
    <t>มีค.63</t>
  </si>
  <si>
    <t>เมย.63</t>
  </si>
  <si>
    <t>พค.63</t>
  </si>
  <si>
    <t>มิย.63</t>
  </si>
  <si>
    <t>กค.63</t>
  </si>
  <si>
    <t>สค.63</t>
  </si>
  <si>
    <t>กย.63</t>
  </si>
  <si>
    <t>รวมปี63</t>
  </si>
  <si>
    <t>IV-1 ผลด้านการดูแลสุขภาพ</t>
  </si>
  <si>
    <t xml:space="preserve"> =      
</t>
  </si>
  <si>
    <t>83 ผลลัพธ์การดูแลผู้ป่วยในมิติประสิทธิผลในการดูแล</t>
  </si>
  <si>
    <t xml:space="preserve"> =      ผู้ป่วย pneumonia   ทั้งหมด 
</t>
  </si>
  <si>
    <t xml:space="preserve"> =  การเกิด Cardiac arrest ระหว่างการระงับความรู้สึก(GA+RA)โดยไม่มีสาเหตุจากการผ่าตัด                          </t>
  </si>
  <si>
    <t xml:space="preserve"> =  จำนวนผู้ป่วยที่ได้รับการระงับความรู้สึก(GA+RA)
</t>
  </si>
  <si>
    <t xml:space="preserve"> =  จำนวนหญิงอายุน้อยกว่า 20 ปีที่มารับบริการฝากครรภ์ทั้งหมด       
</t>
  </si>
  <si>
    <t xml:space="preserve"> =  จำนวนผู้เสียชีวิตจากอุบัติเหตุทางถนน (คน)                        </t>
  </si>
  <si>
    <t xml:space="preserve"> =  จำนวนประชากร  (คน)
</t>
  </si>
  <si>
    <t xml:space="preserve"> =  อัตราผู้ป่วยรายใหม่ด้วยโรคเบาหวานทุกกลุ่มอายุ ก่อนปีงบประมาณที่วิเคราะห์ 
</t>
  </si>
  <si>
    <t xml:space="preserve"> =  จำนวนผู้ป่วย Sepsis ที่มีภาวะแทรกซ้อนที่ได้รับการส่งต่อ                              </t>
  </si>
  <si>
    <t xml:space="preserve"> =  จำนวนผู้ป่วย Sepsis ทั้งหมด     
</t>
  </si>
  <si>
    <t xml:space="preserve"> =  ระยะเวลารอคอยทุกกระบวนการจนถึงรับยา(ไม่รวมรอรับยา)   </t>
  </si>
  <si>
    <t xml:space="preserve"> =  จํานวนผู้รับการบริการรักษาทั้งหมดที่จับเวลา (คน)  </t>
  </si>
  <si>
    <t xml:space="preserve"> =  จำนวนผู้ป่วยที่วินิจฉัยผิดพลาด                      </t>
  </si>
  <si>
    <t xml:space="preserve"> =  
                  </t>
  </si>
  <si>
    <t xml:space="preserve"> =  จำนวนการตายของมารดาในช่วงเวลาที่กำหนด                       </t>
  </si>
  <si>
    <t xml:space="preserve"> =  จำนวนการเกิดมีชีพทั้งหมดในช่วงเวลาเดียวกัน
</t>
  </si>
  <si>
    <t xml:space="preserve"> =  จำนวนผู้ป่วยตาบอดจากต้อกระจก (Blinding Cataract) ที่ได้รับการผ่าตัด ภายใน 30 วัน                              </t>
  </si>
  <si>
    <t xml:space="preserve"> =  จำนวนครั้งของผู้ป่วยระดับวิกฤตทั้งหมดที่มารับบริการที่ห้องฉุกเฉิน (ER Visit)  
</t>
  </si>
  <si>
    <t xml:space="preserve"> =  จำนวนผู้ป่วย STEMI ที่ได้รับยาได้ร้บยาละลายลิ่มเลือดภายใน 30 นาที</t>
  </si>
  <si>
    <t xml:space="preserve"> =  จำนวนผู้ป่วย STEMI ที่ได้รับยาละลายลิ่มเลือดทั้งหมด</t>
  </si>
  <si>
    <t xml:space="preserve"> =  จำนวนหญิงตั้งครรภ์ทั้งหมดที่มาฝากครรภ์ที่สถานรับริการ (นับที่ ANC)
</t>
  </si>
  <si>
    <t xml:space="preserve"> =  จำนวนผู้ป่วยโรคเบาหวานทั้งหมด
</t>
  </si>
  <si>
    <t xml:space="preserve"> =  อัตราผู้ป่วยรายใหม่ด้วยโรคความดันโลหิตสูงทุกกลุ่มอายุ ก่อนปีงบประมาณที่วิเคราะห์      
</t>
  </si>
  <si>
    <t xml:space="preserve"> =  จำนวนหญิงอายุน้อยกว่า 20 ปีที่ตั้งครรภ์ตั้งแต่ครั้งที่ 2 ขึ้นไป                          </t>
  </si>
  <si>
    <t xml:space="preserve"> =  จำนวนวันนอนของผู้ป่วยใน  ในช่วงเวลาเดียวกัน
</t>
  </si>
  <si>
    <t xml:space="preserve"> =  จำนวนครั้งของการรายงานผลการตรวจผิดพลาด                 </t>
  </si>
  <si>
    <t xml:space="preserve"> =  จำนวนรายการส่งตรวจทางห้องปฏิบัติการทั้งหมด
</t>
  </si>
  <si>
    <t xml:space="preserve"> =  จำนวนครั้งของการติดเชื้อทางเดินปัสสาวะในผู้ป่วยที่คาสายสวนปัสสาวะ                                   </t>
  </si>
  <si>
    <t xml:space="preserve"> =  จำนวนวันรวมที่ผู้ป่วยคาสาวสวนปัสสาวะทั้งหมด
</t>
  </si>
  <si>
    <t xml:space="preserve"> =  จำนวนทารกแรกเกิดมีชีพครบกำหนดในเขตอำเภอสตึกที่มีภาวะขาด O2                          </t>
  </si>
  <si>
    <t xml:space="preserve"> =  จำนวนทารกแรกเกิดมีชีพครบกำหนดในเขตอำเภอสตึกทั้งหมด   
</t>
  </si>
  <si>
    <t xml:space="preserve"> =  จำนวนหญิงหลังคลอดที่มีการเสียเลือด &gt; 500 มล.หรือทำให้ Hct ลดลง &gt; 10%(หรือมากกว่า 1,000 มล. สำหรับการผ่าตัดคลอด)  หลังจากสิ้นสุดระยะที่ 3 ของการคลอดขึ้นไปภายใน24ชั่วโมงแรกหลังคลอด               </t>
  </si>
  <si>
    <t xml:space="preserve"> =  จำนวนหญิงหลังคลอดทั้งหมดในช่วงเวลาเดียวกัน   
</t>
  </si>
  <si>
    <t xml:space="preserve"> =  จำนวนผู้ป่วย ACS ได้รับการทำ EKG ภายใน 10 นาที              </t>
  </si>
  <si>
    <t xml:space="preserve"> =  จำนวนผู้ป่วย ACS ที่ได้รับการทำ EKG ทั้งหมด     
</t>
  </si>
  <si>
    <t xml:space="preserve"> =  จำนวนตัวชี้วัดที่สำเร็จตามแผนยุทธศาสตร์              </t>
  </si>
  <si>
    <t xml:space="preserve"> =  จำนวนแผนยุทธศาสตร์ทั้งหมด 
</t>
  </si>
  <si>
    <t xml:space="preserve"> = A/B </t>
  </si>
  <si>
    <t xml:space="preserve"> = A/B x100</t>
  </si>
  <si>
    <t xml:space="preserve"> = จำนวนผู้ป่วย Stroke   ทั้งหมดที่มารับบริการ</t>
  </si>
  <si>
    <t xml:space="preserve"> =  จำนวนหญิงตั้งครรถ์ที่มารับบริการฝากครรภ์ครั้งแรก เมื่ออายุครรภ์ ≤ 12 สัปดาห์ (นับที่ ANC)</t>
  </si>
  <si>
    <t xml:space="preserve"> = ผู้ป่วย IMC ที่ได้รับการเยี่ยมมี Barthel Index เพิ่มขึ้น มากกว่า60 คะแนน</t>
  </si>
  <si>
    <t xml:space="preserve"> = จํานวนผู้ป่วย Palliative care ทั้งหมด</t>
  </si>
  <si>
    <t xml:space="preserve"> = จํานวนผู้ป่วย Palliative care  ที่ได้รับการเยี่ยม   </t>
  </si>
  <si>
    <t xml:space="preserve"> =  จำนวนผู้ป่วยที่มารับบริการแผนก(จุดคัดกรอง+OPD+ ER)    
</t>
  </si>
  <si>
    <t xml:space="preserve"> =จำนวนผู้ป่วย Refer  ที่มีค่า CMI&lt;50                          </t>
  </si>
  <si>
    <t xml:space="preserve"> =จำนวนผู้ป่วย Refer ทั้งหมด                  </t>
  </si>
  <si>
    <t xml:space="preserve"> =  จำนวนผู้ป่วย CPR   ทั้งหมด 
</t>
  </si>
  <si>
    <t xml:space="preserve"> =  จำนวนผู้ป่วยรอดชีวิตจาก CPR (รวมทั้งผู้ป่วยได้รับการ  refer post CPR)</t>
  </si>
  <si>
    <t xml:space="preserve"> =  จํานวนผู้ป่วยที่จำหน่ายในปีเดียวกัน
</t>
  </si>
  <si>
    <t xml:space="preserve"> = A/B x1000</t>
  </si>
  <si>
    <t xml:space="preserve"> =  จำนวนผู้ป่วยโรคเบาหวานที่ควบคุมระดับน้ำตาลได้ดี (HbA1C ≤ 7)                </t>
  </si>
  <si>
    <t xml:space="preserve"> =  จำนวนผู้ป่วยเสมหะพบเชื้อรายใหม่ที่ได้รับการรักษาหายและรักษาครบรวมกัน                        </t>
  </si>
  <si>
    <t xml:space="preserve"> =   จำนวนผู้ป่วยเสมหะพบเชื้อรายใหม่ที่ขึ้นทะเบียนรักษา  
</t>
  </si>
  <si>
    <t xml:space="preserve"> = จำนวนครั้งของความเสี่ยงด้านคลินิก ระดับ GHI               </t>
  </si>
  <si>
    <t xml:space="preserve"> =  อัตราผู้ป่วยรายใหม่ด้วยโรคเบาหวานทุกกลุ่มอายุ ในปีงบประมาณที่วิเคราะห์) – อัตราผู้ป่วยรายใหม่ด้วยโรคเบาหวานทุกกลุ่มอายุก่อนปีงบประมาณที่วิเคราะห์                       </t>
  </si>
  <si>
    <t xml:space="preserve"> =  อัตราผู้ป่วยรายใหม่ด้วยโรคความดันโลหิตสูงทุกกลุ่มอายุ ในปีงบประมาณที่วิเคราะห์ – อัตราผู้ป่วยรายใหม่ด้วยโรคความดันโลหิตสูงทุกกลุ่มอายุ ก่อนปีงบประมาณที่วิเคราะห์                              </t>
  </si>
  <si>
    <t xml:space="preserve"> =  จำนวนผู้ป่วยที่ผ่าตัดผิดคน/ผิดข้าง/ผิดตำแหน่ง                   </t>
  </si>
  <si>
    <t xml:space="preserve"> = จำนวนครั้งของผู้ป่วยในที่มีการติดเชื้อในโรงพยาบาล           </t>
  </si>
  <si>
    <t xml:space="preserve"> = จำนวนผู้ป่วยที่ติดเชื้อในกระแสเลือดจากแบคทีเรียดื้อยา                         </t>
  </si>
  <si>
    <t xml:space="preserve"> = จำนวนผู้ป่วยที่ส่งเลือดตรวจเพาะเชื้อทั้งหมด     
</t>
  </si>
  <si>
    <t xml:space="preserve"> = จำนวนใบสั่งยาผู้ป่วยนอก ในช่วงเวลาเดียวกัน
</t>
  </si>
  <si>
    <t xml:space="preserve"> = จำนวนครั้งความคลาดเคลื่อนทางยาที่แผนก OPD ในช่วงเวลาที่กำหนด                      </t>
  </si>
  <si>
    <t xml:space="preserve"> =  จำนวนครั้งความคลาดเคลื่อนทางยาที่แผนก IPD ในช่วงเวลาที่กำหนด                                </t>
  </si>
  <si>
    <t xml:space="preserve"> =  จำนวนฟิล์มที่ใช้ถ่ายทั้งหมด
</t>
  </si>
  <si>
    <t xml:space="preserve"> =  จำนวนครั้งที่รายงานผล Lab เกิน 45 นาที                 </t>
  </si>
  <si>
    <t>NA</t>
  </si>
  <si>
    <t>ชื่อตัวชี้วัด</t>
  </si>
  <si>
    <t xml:space="preserve">ชื่อตัวชี้วัด  </t>
  </si>
  <si>
    <t xml:space="preserve"> =  จำนวนผู้ป่วยในและผู้ป่วยนอกทั้งหมด
</t>
  </si>
  <si>
    <t xml:space="preserve">ชื่อตัวชี้วัด     </t>
  </si>
  <si>
    <t xml:space="preserve">ชื่อตัวชี้วัด 
  </t>
  </si>
  <si>
    <t xml:space="preserve"> = จำนวนทุกเดือน                         </t>
  </si>
  <si>
    <t xml:space="preserve">ชื่อตัวชี้วัด </t>
  </si>
  <si>
    <t xml:space="preserve"> =    ปีละ1 ครั้งถามฝ่ายบุคลากร                       </t>
  </si>
  <si>
    <t xml:space="preserve"> = A/B   (ถามงานประกัน)</t>
  </si>
  <si>
    <t xml:space="preserve"> = จํานวนผู้ป่วยในที่จําหน่ายทั้งหมด  
</t>
  </si>
  <si>
    <r>
      <rPr>
        <b/>
        <sz val="16"/>
        <color theme="1"/>
        <rFont val="Browallia New"/>
        <family val="2"/>
      </rPr>
      <t xml:space="preserve"> ปี 58</t>
    </r>
    <r>
      <rPr>
        <sz val="16"/>
        <color theme="1"/>
        <rFont val="Browallia New"/>
        <family val="2"/>
      </rPr>
      <t xml:space="preserve">
(ตค.57-กย.58)</t>
    </r>
  </si>
  <si>
    <r>
      <rPr>
        <b/>
        <sz val="16"/>
        <color theme="1"/>
        <rFont val="Browallia New"/>
        <family val="2"/>
      </rPr>
      <t xml:space="preserve"> ปี 59</t>
    </r>
    <r>
      <rPr>
        <sz val="16"/>
        <color theme="1"/>
        <rFont val="Browallia New"/>
        <family val="2"/>
      </rPr>
      <t xml:space="preserve">
(ตค.58-กย.59)</t>
    </r>
  </si>
  <si>
    <r>
      <rPr>
        <b/>
        <sz val="16"/>
        <color theme="1"/>
        <rFont val="Browallia New"/>
        <family val="2"/>
      </rPr>
      <t xml:space="preserve"> ปี 60</t>
    </r>
    <r>
      <rPr>
        <sz val="16"/>
        <color theme="1"/>
        <rFont val="Browallia New"/>
        <family val="2"/>
      </rPr>
      <t xml:space="preserve">
(ตค.59-กย.60)</t>
    </r>
  </si>
  <si>
    <r>
      <rPr>
        <b/>
        <sz val="16"/>
        <color theme="1"/>
        <rFont val="Browallia New"/>
        <family val="2"/>
      </rPr>
      <t xml:space="preserve"> ปี 61</t>
    </r>
    <r>
      <rPr>
        <sz val="16"/>
        <color theme="1"/>
        <rFont val="Browallia New"/>
        <family val="2"/>
      </rPr>
      <t xml:space="preserve">
(ตค.60-กย.61)</t>
    </r>
  </si>
  <si>
    <r>
      <rPr>
        <b/>
        <sz val="16"/>
        <color theme="1"/>
        <rFont val="Browallia New"/>
        <family val="2"/>
      </rPr>
      <t xml:space="preserve"> ปี 62</t>
    </r>
    <r>
      <rPr>
        <sz val="16"/>
        <color theme="1"/>
        <rFont val="Browallia New"/>
        <family val="2"/>
      </rPr>
      <t xml:space="preserve">
(ตค.60-กย.61)</t>
    </r>
  </si>
  <si>
    <r>
      <t xml:space="preserve">2. ร้อยละของผู้ป่วยฉุกเฉินวิกฤต ที่มาด้วยระบบการแพทย์ฉุกเฉินนอกโรงพยาบาล 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≥ 21%</t>
    </r>
  </si>
  <si>
    <r>
      <t xml:space="preserve">5.ร้อยละหญิงตั้งครรภ์ได้รับการฝากครรภ์ครั้งแรก ≤ 12 สัปดาห์ 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≥80%</t>
    </r>
  </si>
  <si>
    <r>
      <t xml:space="preserve">3.อัตราการเกิดภาวะแทรกซ้อนในการดูแลผู้ป่วยต่อเนื่องระยะยาว 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&lt;5 %</t>
    </r>
  </si>
  <si>
    <r>
      <t xml:space="preserve"> 1 .อัตราการเสียชีวิตในโรงพยาบาลทุกประเภท </t>
    </r>
    <r>
      <rPr>
        <b/>
        <u/>
        <sz val="16"/>
        <color theme="1"/>
        <rFont val="Browallia New"/>
        <family val="2"/>
      </rPr>
      <t xml:space="preserve"> เป้าหมาย</t>
    </r>
    <r>
      <rPr>
        <b/>
        <sz val="16"/>
        <color theme="1"/>
        <rFont val="Browallia New"/>
        <family val="2"/>
      </rPr>
      <t xml:space="preserve">  &lt; 6.5:1000 ผู้ป่วยจำหน่าย       </t>
    </r>
  </si>
  <si>
    <r>
      <t xml:space="preserve">1.อัตราการคัดกรองผิดพลาด 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0%</t>
    </r>
  </si>
  <si>
    <r>
      <t>2. อัตรา Missed diagnosis (AMI,Appendix)</t>
    </r>
    <r>
      <rPr>
        <b/>
        <u/>
        <sz val="16"/>
        <color theme="1"/>
        <rFont val="Browallia New"/>
        <family val="2"/>
      </rPr>
      <t xml:space="preserve"> เป้าหมาย 0%</t>
    </r>
  </si>
  <si>
    <r>
      <t>2.อัตราการใส่ท่อช่วยหายใจจากการเกิดภาวะ respiratory failure ในผู้ป่วย pneumonia  เ</t>
    </r>
    <r>
      <rPr>
        <b/>
        <u/>
        <sz val="16"/>
        <color theme="1"/>
        <rFont val="Browallia New"/>
        <family val="2"/>
      </rPr>
      <t>ป้าหมาย</t>
    </r>
    <r>
      <rPr>
        <b/>
        <sz val="16"/>
        <color theme="1"/>
        <rFont val="Browallia New"/>
        <family val="2"/>
      </rPr>
      <t xml:space="preserve"> &lt;5%</t>
    </r>
  </si>
  <si>
    <r>
      <t xml:space="preserve">  3. ร้อยละของผู้ป่วยเบาหวานที่มีระดับ HbA1C ≤ 7% เ</t>
    </r>
    <r>
      <rPr>
        <b/>
        <u/>
        <sz val="16"/>
        <color theme="1"/>
        <rFont val="Browallia New"/>
        <family val="2"/>
      </rPr>
      <t>ป้าหมาย</t>
    </r>
    <r>
      <rPr>
        <b/>
        <sz val="16"/>
        <color theme="1"/>
        <rFont val="Browallia New"/>
        <family val="2"/>
      </rPr>
      <t xml:space="preserve"> ≥ 40 %</t>
    </r>
  </si>
  <si>
    <r>
      <t xml:space="preserve">6.อัตราผู้ป่วยตาบอดจากต้อกระจก (Blinding Cataract) ได้รับการผ่าตัด ภายใน 30 วัน </t>
    </r>
    <r>
      <rPr>
        <b/>
        <u/>
        <sz val="16"/>
        <color theme="1"/>
        <rFont val="Browallia New"/>
        <family val="2"/>
      </rPr>
      <t xml:space="preserve"> เป้าหมาย</t>
    </r>
    <r>
      <rPr>
        <b/>
        <sz val="16"/>
        <color theme="1"/>
        <rFont val="Browallia New"/>
        <family val="2"/>
      </rPr>
      <t xml:space="preserve"> ≥75%</t>
    </r>
  </si>
  <si>
    <t xml:space="preserve"> = จำนวนผู้ป่วยต้อกระจกชนิดบอด (Blinding Cataract) ที่ได้รับการวินิจฉัย</t>
  </si>
  <si>
    <r>
      <t>7. ศักยภาพในการให้บริการรักษาพยาบาลผู้ป่วยใน (Case Mix Index : CMI)</t>
    </r>
    <r>
      <rPr>
        <b/>
        <u/>
        <sz val="16"/>
        <color theme="1"/>
        <rFont val="Browallia New"/>
        <family val="2"/>
      </rPr>
      <t xml:space="preserve"> เป้าหมาย </t>
    </r>
    <r>
      <rPr>
        <b/>
        <sz val="16"/>
        <color theme="1"/>
        <rFont val="Browallia New"/>
        <family val="2"/>
      </rPr>
      <t xml:space="preserve"> ≥ 0.70</t>
    </r>
  </si>
  <si>
    <r>
      <t xml:space="preserve">1.อัตราการส่งต่อผู้ป่วย sepsisที่มีภาวะแทรกซ้อน  </t>
    </r>
    <r>
      <rPr>
        <b/>
        <u/>
        <sz val="16"/>
        <color theme="1"/>
        <rFont val="Browallia New"/>
        <family val="2"/>
      </rPr>
      <t xml:space="preserve"> เป้าหมาย</t>
    </r>
    <r>
      <rPr>
        <b/>
        <sz val="16"/>
        <color theme="1"/>
        <rFont val="Browallia New"/>
        <family val="2"/>
      </rPr>
      <t xml:space="preserve"> &lt;50% </t>
    </r>
  </si>
  <si>
    <r>
      <t xml:space="preserve">2.อุบัติการณ์ความเสี่ยงด้านคลินิก ระดับ GHI </t>
    </r>
    <r>
      <rPr>
        <b/>
        <u/>
        <sz val="16"/>
        <color theme="1"/>
        <rFont val="Browallia New"/>
        <family val="2"/>
      </rPr>
      <t xml:space="preserve">เป้าหมาย </t>
    </r>
    <r>
      <rPr>
        <b/>
        <sz val="16"/>
        <color theme="1"/>
        <rFont val="Browallia New"/>
        <family val="2"/>
      </rPr>
      <t>ลดลง</t>
    </r>
  </si>
  <si>
    <r>
      <t xml:space="preserve">1. ร้อยละความพึงพอใจผู้ป่วยนอก 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≥ 85%</t>
    </r>
  </si>
  <si>
    <r>
      <t xml:space="preserve"> 2. ร้อยละความพึงพอใจผู้ป่วยใน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≥ 85%</t>
    </r>
  </si>
  <si>
    <r>
      <t xml:space="preserve">1. อัตราการเกิดผู้ป่วยเบาหวานรายใหม่ (ต่อ 1000 ประชากร)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ลดลง</t>
    </r>
  </si>
  <si>
    <r>
      <t xml:space="preserve">2. อัตราการเกิดผู้ป่วยโรคความดันโลหิตสูงรายใหม่ (ต่อ 1000 ประชากร)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ลดลง</t>
    </r>
  </si>
  <si>
    <r>
      <t xml:space="preserve">5.ร้อยละบุคลากรที่มีดัชนีมวลกาย (BMI) เกินเกณฑ์มาตรฐาน </t>
    </r>
    <r>
      <rPr>
        <sz val="16"/>
        <color theme="1"/>
        <rFont val="Browallia New"/>
        <family val="2"/>
      </rPr>
      <t>เ</t>
    </r>
    <r>
      <rPr>
        <b/>
        <u/>
        <sz val="16"/>
        <color theme="1"/>
        <rFont val="Browallia New"/>
        <family val="2"/>
      </rPr>
      <t>ป้าหมาย</t>
    </r>
    <r>
      <rPr>
        <sz val="16"/>
        <color theme="1"/>
        <rFont val="Browallia New"/>
        <family val="2"/>
      </rPr>
      <t xml:space="preserve"> </t>
    </r>
    <r>
      <rPr>
        <b/>
        <sz val="16"/>
        <color theme="1"/>
        <rFont val="Browallia New"/>
        <family val="2"/>
      </rPr>
      <t>&lt; 50%</t>
    </r>
  </si>
  <si>
    <r>
      <t xml:space="preserve">1.อัตราการติดเชื้อในโรงพยาบาล 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>&lt; 5ครั้ง/1000 วันนอน</t>
    </r>
  </si>
  <si>
    <r>
      <t xml:space="preserve">1. อัตราความคลาดเคลื่อนทางยาผู้ป่วยนอก(OPD Medication error  rate)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&lt;5ครั้ง/พันใบสั่งยา</t>
    </r>
  </si>
  <si>
    <r>
      <t xml:space="preserve"> 2. อัตราความคลาดเคลื่อนทางยาผู้ป่วยใน(IPD Medication error  rate)</t>
    </r>
    <r>
      <rPr>
        <b/>
        <u/>
        <sz val="16"/>
        <color theme="1"/>
        <rFont val="Browallia New"/>
        <family val="2"/>
      </rPr>
      <t xml:space="preserve"> เป้าหมาย </t>
    </r>
    <r>
      <rPr>
        <b/>
        <sz val="16"/>
        <color theme="1"/>
        <rFont val="Browallia New"/>
        <family val="2"/>
      </rPr>
      <t xml:space="preserve"> &lt; 5ครั้ง/1000 วันนอน</t>
    </r>
  </si>
  <si>
    <r>
      <t>3.ระดับความสำเร็จในการดำเนินงานส่งเสริมการใช้ยาอย่างสมเหตุผล(RDU)</t>
    </r>
    <r>
      <rPr>
        <b/>
        <u/>
        <sz val="16"/>
        <color theme="1"/>
        <rFont val="Browallia New"/>
        <family val="2"/>
      </rPr>
      <t xml:space="preserve">  เป้าหมาย</t>
    </r>
    <r>
      <rPr>
        <b/>
        <sz val="16"/>
        <color theme="1"/>
        <rFont val="Browallia New"/>
        <family val="2"/>
      </rPr>
      <t xml:space="preserve"> ผ่านเกณฑ์ระดับ 3 </t>
    </r>
  </si>
  <si>
    <r>
      <t xml:space="preserve">4.อัตราการเกิดภาวะแทรกซ้อนจากการให้เลือด </t>
    </r>
    <r>
      <rPr>
        <b/>
        <u/>
        <sz val="16"/>
        <color theme="1"/>
        <rFont val="Browallia New"/>
        <family val="2"/>
      </rPr>
      <t xml:space="preserve"> เป้าหมาย </t>
    </r>
    <r>
      <rPr>
        <b/>
        <sz val="16"/>
        <color theme="1"/>
        <rFont val="Browallia New"/>
        <family val="2"/>
      </rPr>
      <t xml:space="preserve">ร้อยละ 0 </t>
    </r>
  </si>
  <si>
    <r>
      <t xml:space="preserve">  1.อัตราการรายงานผล LAB ด่วนเกินระยะเวลา 45 นาที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>&lt;5%</t>
    </r>
  </si>
  <si>
    <r>
      <t xml:space="preserve"> 2.อัตราการถ่ายฟิล์มซ้ำ </t>
    </r>
    <r>
      <rPr>
        <b/>
        <u/>
        <sz val="16"/>
        <color theme="1"/>
        <rFont val="Browallia New"/>
        <family val="2"/>
      </rPr>
      <t xml:space="preserve"> เป้าหมาย</t>
    </r>
    <r>
      <rPr>
        <b/>
        <sz val="16"/>
        <color theme="1"/>
        <rFont val="Browallia New"/>
        <family val="2"/>
      </rPr>
      <t>&lt;0.5%</t>
    </r>
  </si>
  <si>
    <r>
      <t xml:space="preserve">1.อัตราการรายงานผลการตรวจผิดพลาด    </t>
    </r>
    <r>
      <rPr>
        <b/>
        <u/>
        <sz val="16"/>
        <color theme="1"/>
        <rFont val="Browallia New"/>
        <family val="2"/>
      </rPr>
      <t xml:space="preserve">เป้าหมาย </t>
    </r>
    <r>
      <rPr>
        <b/>
        <sz val="16"/>
        <color theme="1"/>
        <rFont val="Browallia New"/>
        <family val="2"/>
      </rPr>
      <t>&lt;3%</t>
    </r>
  </si>
  <si>
    <r>
      <t xml:space="preserve"> 3.อัตราการติดเชื้อสายสวนปัสสาวะ (CAUTI)</t>
    </r>
    <r>
      <rPr>
        <b/>
        <u/>
        <sz val="16"/>
        <color theme="1"/>
        <rFont val="Browallia New"/>
        <family val="2"/>
      </rPr>
      <t xml:space="preserve"> เป้าหมาย</t>
    </r>
    <r>
      <rPr>
        <b/>
        <sz val="16"/>
        <color theme="1"/>
        <rFont val="Browallia New"/>
        <family val="2"/>
      </rPr>
      <t xml:space="preserve"> &lt; 3ครั้ง/1000 วันใส่อุปกรณ์</t>
    </r>
  </si>
  <si>
    <r>
      <t xml:space="preserve">1. อัตราการเกิดภาวะ Birth Asphyxia </t>
    </r>
    <r>
      <rPr>
        <b/>
        <u/>
        <sz val="16"/>
        <color theme="1"/>
        <rFont val="Browallia New"/>
        <family val="2"/>
      </rPr>
      <t xml:space="preserve"> เป้าหมาย</t>
    </r>
    <r>
      <rPr>
        <b/>
        <sz val="16"/>
        <color theme="1"/>
        <rFont val="Browallia New"/>
        <family val="2"/>
      </rPr>
      <t xml:space="preserve"> &lt;25/1,000 </t>
    </r>
  </si>
  <si>
    <r>
      <t xml:space="preserve">2.อัตราการตกเลือดหลังคลอด  </t>
    </r>
    <r>
      <rPr>
        <b/>
        <u/>
        <sz val="16"/>
        <color theme="1"/>
        <rFont val="Browallia New"/>
        <family val="2"/>
      </rPr>
      <t xml:space="preserve">เป้าหมาย </t>
    </r>
    <r>
      <rPr>
        <b/>
        <sz val="16"/>
        <color theme="1"/>
        <rFont val="Browallia New"/>
        <family val="2"/>
      </rPr>
      <t>≤5%</t>
    </r>
  </si>
  <si>
    <t xml:space="preserve"> =  จำนวนครั้งของผู้ป่วยระดับวิกฤติที่เข้ารับบริการโดยระบบการแพทย์ฉุกเฉิน (EMS)</t>
  </si>
  <si>
    <t>ผู้รับผิดชอบ</t>
  </si>
  <si>
    <r>
      <t xml:space="preserve">3.ร้อยละของผู้ป่วย STEMIได้รับยาละลายลิ่มเลือด &lt;30 นาที   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>≥ 50%</t>
    </r>
  </si>
  <si>
    <r>
      <t>2.Maternal mortality rate(per 100,000 live birth)</t>
    </r>
    <r>
      <rPr>
        <b/>
        <u/>
        <sz val="16"/>
        <color theme="1"/>
        <rFont val="Browallia New"/>
        <family val="2"/>
      </rPr>
      <t xml:space="preserve"> เป้าหมาย</t>
    </r>
    <r>
      <rPr>
        <b/>
        <sz val="16"/>
        <color theme="1"/>
        <rFont val="Browallia New"/>
        <family val="2"/>
      </rPr>
      <t xml:space="preserve"> 15:แสน</t>
    </r>
  </si>
  <si>
    <t>คุณดอกไม้</t>
  </si>
  <si>
    <t>คุณกัลยาณี</t>
  </si>
  <si>
    <t>คุณธัญสร</t>
  </si>
  <si>
    <t>คุณอมรพรรณ</t>
  </si>
  <si>
    <t>ทีม RM</t>
  </si>
  <si>
    <t>IPD</t>
  </si>
  <si>
    <t>A/Bx1000</t>
  </si>
  <si>
    <t>คุณศรีอำพร</t>
  </si>
  <si>
    <t>คุณปณิธาน</t>
  </si>
  <si>
    <t>คุณสุรัจ</t>
  </si>
  <si>
    <t>คุณกัลยา</t>
  </si>
  <si>
    <t xml:space="preserve">คุณวิไลลักษณ์ </t>
  </si>
  <si>
    <t>ภก.สมชาย</t>
  </si>
  <si>
    <t>คุณจำเนียง</t>
  </si>
  <si>
    <t>คุณสังวาลย์</t>
  </si>
  <si>
    <t>คุณรุ่งนภา</t>
  </si>
  <si>
    <t>คุณเด็ดเดียว</t>
  </si>
  <si>
    <t>งานการเงิน</t>
  </si>
  <si>
    <t>คุณพศทรรศน์  บุญสยมภู</t>
  </si>
  <si>
    <t>คุณมาลัยพร</t>
  </si>
  <si>
    <t>คุณธนิดา</t>
  </si>
  <si>
    <t>คุณวิภาดา</t>
  </si>
  <si>
    <t>คุณ พชรพรหม  คำสะอาด</t>
  </si>
  <si>
    <t xml:space="preserve">ทีมMRS </t>
  </si>
  <si>
    <r>
      <t xml:space="preserve">81 </t>
    </r>
    <r>
      <rPr>
        <b/>
        <u/>
        <sz val="16"/>
        <color rgb="FFC00000"/>
        <rFont val="Browallia New"/>
        <family val="2"/>
      </rPr>
      <t>ผลลัพธ์การดูแลผู้ป่วยในมิติการดูแลต่อเนื่อง</t>
    </r>
  </si>
  <si>
    <r>
      <t xml:space="preserve">82 </t>
    </r>
    <r>
      <rPr>
        <b/>
        <u/>
        <sz val="16"/>
        <color rgb="FFC00000"/>
        <rFont val="Browallia New"/>
        <family val="2"/>
      </rPr>
      <t>ผลลัพธ์การดูแลผู้ป่วยในมิติความเหมาะสมในการดูแล</t>
    </r>
  </si>
  <si>
    <r>
      <t xml:space="preserve">84 </t>
    </r>
    <r>
      <rPr>
        <b/>
        <u/>
        <sz val="16"/>
        <color rgb="FFC00000"/>
        <rFont val="Browallia New"/>
        <family val="2"/>
      </rPr>
      <t>ผลลัพธ์การดูแลผู้ป่วยในมิติประสิทธิภาพในการดูแล</t>
    </r>
  </si>
  <si>
    <r>
      <t xml:space="preserve">85 </t>
    </r>
    <r>
      <rPr>
        <b/>
        <u/>
        <sz val="16"/>
        <color rgb="FFC00000"/>
        <rFont val="Browallia New"/>
        <family val="2"/>
      </rPr>
      <t>ผลลัพธ์การดูแลผู้ป่วยในมิติความปลอดภัยในการดูแล</t>
    </r>
  </si>
  <si>
    <r>
      <t xml:space="preserve">86 </t>
    </r>
    <r>
      <rPr>
        <b/>
        <u/>
        <sz val="16"/>
        <color rgb="FFC00000"/>
        <rFont val="Browallia New"/>
        <family val="2"/>
      </rPr>
      <t>ผลลัพธ์การดูแลผู้ป่วยในมิติคนเป็นศูนย์กลาง (รวมทั้งความพึงพอใจของผู้ป่วย)</t>
    </r>
  </si>
  <si>
    <r>
      <t xml:space="preserve">87 </t>
    </r>
    <r>
      <rPr>
        <b/>
        <u/>
        <sz val="16"/>
        <color rgb="FFC00000"/>
        <rFont val="Browallia New"/>
        <family val="2"/>
      </rPr>
      <t>ผลลัพธ์ด้านการสร้างเสริมสุขภาพ [IV-1(2)]</t>
    </r>
  </si>
  <si>
    <r>
      <t xml:space="preserve">88 </t>
    </r>
    <r>
      <rPr>
        <b/>
        <u/>
        <sz val="16"/>
        <color rgb="FFC00000"/>
        <rFont val="Browallia New"/>
        <family val="2"/>
      </rPr>
      <t>ผลลัพธ์ของ PSG:S (การผ่าตัดที่ปลอดภัย)</t>
    </r>
  </si>
  <si>
    <r>
      <t xml:space="preserve">89 </t>
    </r>
    <r>
      <rPr>
        <b/>
        <u/>
        <sz val="16"/>
        <color rgb="FFC00000"/>
        <rFont val="Browallia New"/>
        <family val="2"/>
      </rPr>
      <t>ผลลัพธ์ของ PSG:I  (การป้องกันการติดเชื้อ, ระบบป้องกันและควบคุมการติดเชื้อ)</t>
    </r>
  </si>
  <si>
    <r>
      <t xml:space="preserve">90 </t>
    </r>
    <r>
      <rPr>
        <b/>
        <u/>
        <sz val="16"/>
        <color rgb="FFC00000"/>
        <rFont val="Browallia New"/>
        <family val="2"/>
      </rPr>
      <t>ผลลัพธ์ของ PSG:M (ความปลอดภัยในการใช้ยา การจัดการระบบยา การให้เลือดและองค์ประกอบของเลือด)</t>
    </r>
  </si>
  <si>
    <r>
      <t xml:space="preserve">91 </t>
    </r>
    <r>
      <rPr>
        <b/>
        <u/>
        <sz val="16"/>
        <color rgb="FFC00000"/>
        <rFont val="Browallia New"/>
        <family val="2"/>
      </rPr>
      <t>ผลลัพธ์ของ PSG:P (กระบวนการวินิจฉัยและการดูแล)</t>
    </r>
  </si>
  <si>
    <r>
      <t xml:space="preserve">92 </t>
    </r>
    <r>
      <rPr>
        <b/>
        <u/>
        <sz val="16"/>
        <color rgb="FFC00000"/>
        <rFont val="Browallia New"/>
        <family val="2"/>
      </rPr>
      <t>ผลลัพธ์ของ PSG:L (line, tube, catheter, lab)</t>
    </r>
  </si>
  <si>
    <r>
      <t xml:space="preserve">93 </t>
    </r>
    <r>
      <rPr>
        <b/>
        <u/>
        <sz val="16"/>
        <color rgb="FFC00000"/>
        <rFont val="Browallia New"/>
        <family val="2"/>
      </rPr>
      <t>ผลลัพธ์ของ PSG: E (การตอบสนองต่อสถานการณ์เร่งด่วน)</t>
    </r>
  </si>
  <si>
    <r>
      <t xml:space="preserve">94 </t>
    </r>
    <r>
      <rPr>
        <b/>
        <u/>
        <sz val="16"/>
        <color rgb="FFC00000"/>
        <rFont val="Browallia New"/>
        <family val="2"/>
      </rPr>
      <t>ผลลัพธ์ด้านกำลังคน (IV-3)</t>
    </r>
  </si>
  <si>
    <r>
      <t xml:space="preserve">95 </t>
    </r>
    <r>
      <rPr>
        <b/>
        <u/>
        <sz val="16"/>
        <color rgb="FFC00000"/>
        <rFont val="Browallia New"/>
        <family val="2"/>
      </rPr>
      <t>ผลลัพธ์ด้านการนำ (IV-4)</t>
    </r>
  </si>
  <si>
    <r>
      <t xml:space="preserve">96 </t>
    </r>
    <r>
      <rPr>
        <b/>
        <u/>
        <sz val="16"/>
        <color rgb="FFC00000"/>
        <rFont val="Browallia New"/>
        <family val="2"/>
      </rPr>
      <t>ผลลัพธ์ด้านการเงิน (IV-6)</t>
    </r>
  </si>
  <si>
    <r>
      <t xml:space="preserve"> 1.ค่าวิกฤติทางการเงิน (Risk Scoring) </t>
    </r>
    <r>
      <rPr>
        <b/>
        <u/>
        <sz val="16"/>
        <color theme="1"/>
        <rFont val="Browallia New"/>
        <family val="2"/>
      </rPr>
      <t xml:space="preserve"> เป้าหมาย</t>
    </r>
    <r>
      <rPr>
        <b/>
        <sz val="16"/>
        <color theme="1"/>
        <rFont val="Browallia New"/>
        <family val="2"/>
      </rPr>
      <t>&lt;ระดับ4</t>
    </r>
  </si>
  <si>
    <r>
      <t>1.อัตราของความสำเร็จใน KPI ตามแผนยุทธศาสตร์</t>
    </r>
    <r>
      <rPr>
        <b/>
        <u/>
        <sz val="16"/>
        <color theme="1"/>
        <rFont val="Browallia New"/>
        <family val="2"/>
      </rPr>
      <t xml:space="preserve"> เป้าหมาย</t>
    </r>
    <r>
      <rPr>
        <b/>
        <sz val="16"/>
        <color theme="1"/>
        <rFont val="Browallia New"/>
        <family val="2"/>
      </rPr>
      <t xml:space="preserve">  ≥ 80 %</t>
    </r>
  </si>
  <si>
    <r>
      <t xml:space="preserve"> 2.อัตราความผาสุกของบุคลากร (Happinometer) 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 ≥70%</t>
    </r>
  </si>
  <si>
    <r>
      <t xml:space="preserve">2.จำนวนอุบัติการณ์ET-Tube เลื่อนหลุด  </t>
    </r>
    <r>
      <rPr>
        <b/>
        <u/>
        <sz val="16"/>
        <color theme="1"/>
        <rFont val="Browallia New"/>
        <family val="2"/>
      </rPr>
      <t xml:space="preserve">เป้าหมาย </t>
    </r>
    <r>
      <rPr>
        <b/>
        <sz val="16"/>
        <color theme="1"/>
        <rFont val="Browallia New"/>
        <family val="2"/>
      </rPr>
      <t>0</t>
    </r>
  </si>
  <si>
    <r>
      <t xml:space="preserve"> 2.อุบัติการณ์การ ผ่าตัดผิดคน/ผิดข้าง/ผิด ตำแหน่ง </t>
    </r>
    <r>
      <rPr>
        <b/>
        <u/>
        <sz val="16"/>
        <color theme="1"/>
        <rFont val="Browallia New"/>
        <family val="2"/>
      </rPr>
      <t xml:space="preserve"> เป้าหมาย 0</t>
    </r>
  </si>
  <si>
    <r>
      <t xml:space="preserve">1.อัตราการเกิด Cardiac arrest ระหว่างดมยาโดยไม่มีสาเหตุจากการผ่าตัด </t>
    </r>
    <r>
      <rPr>
        <b/>
        <u/>
        <sz val="16"/>
        <color theme="1"/>
        <rFont val="Browallia New"/>
        <family val="2"/>
      </rPr>
      <t xml:space="preserve"> เป้าหมาย </t>
    </r>
    <r>
      <rPr>
        <b/>
        <sz val="16"/>
        <color theme="1"/>
        <rFont val="Browallia New"/>
        <family val="2"/>
      </rPr>
      <t>0%</t>
    </r>
  </si>
  <si>
    <r>
      <t xml:space="preserve"> 3. อัตราการเสียชีวิตจากอุบัติเหตุทางถนน </t>
    </r>
    <r>
      <rPr>
        <b/>
        <u/>
        <sz val="16"/>
        <color theme="1"/>
        <rFont val="Browallia New"/>
        <family val="2"/>
      </rPr>
      <t xml:space="preserve">เป้าหมาย </t>
    </r>
    <r>
      <rPr>
        <b/>
        <sz val="16"/>
        <color theme="1"/>
        <rFont val="Browallia New"/>
        <family val="2"/>
      </rPr>
      <t>&lt;16ต่อแสน ปชก.</t>
    </r>
  </si>
  <si>
    <r>
      <t>4.</t>
    </r>
    <r>
      <rPr>
        <b/>
        <sz val="15"/>
        <color theme="1"/>
        <rFont val="Browallia New"/>
        <family val="2"/>
      </rPr>
      <t xml:space="preserve">ร้อยละการเกิดไส้ติ่งทะลุในผู้ป่วยโรคไส้ติ่งอักเสบเฉียบพลัน  </t>
    </r>
    <r>
      <rPr>
        <b/>
        <u/>
        <sz val="15"/>
        <color theme="1"/>
        <rFont val="Browallia New"/>
        <family val="2"/>
      </rPr>
      <t>เป้าหมาย</t>
    </r>
    <r>
      <rPr>
        <b/>
        <sz val="15"/>
        <color theme="1"/>
        <rFont val="Browallia New"/>
        <family val="2"/>
      </rPr>
      <t xml:space="preserve"> </t>
    </r>
  </si>
  <si>
    <r>
      <t xml:space="preserve">5. จำนวนการเลี้ยงดูทารกแรกเกิดน้ำหนักตัวน้อยกว่าหรือเท่ากับ 1800 กรัม  </t>
    </r>
    <r>
      <rPr>
        <b/>
        <u/>
        <sz val="16"/>
        <color theme="1"/>
        <rFont val="Browallia New"/>
        <family val="2"/>
      </rPr>
      <t>เป้าหมาย</t>
    </r>
  </si>
  <si>
    <r>
      <t xml:space="preserve">3.ผู้ป่วย ACS ได้รับการตรวจ EKG ภายใน 10 นาที   (Door to EKG)    </t>
    </r>
    <r>
      <rPr>
        <b/>
        <u/>
        <sz val="16"/>
        <color theme="1"/>
        <rFont val="Browallia New"/>
        <family val="2"/>
      </rPr>
      <t xml:space="preserve">เป้าหมาย </t>
    </r>
    <r>
      <rPr>
        <b/>
        <sz val="16"/>
        <color theme="1"/>
        <rFont val="Browallia New"/>
        <family val="2"/>
      </rPr>
      <t>100%</t>
    </r>
  </si>
  <si>
    <r>
      <t xml:space="preserve">5.การจัดตั้งระบบ Rapid Response System และ Rapid Response Team???  </t>
    </r>
    <r>
      <rPr>
        <b/>
        <u/>
        <sz val="16"/>
        <color theme="1"/>
        <rFont val="Browallia New"/>
        <family val="2"/>
      </rPr>
      <t>เป้าหมาย</t>
    </r>
  </si>
  <si>
    <t>ผลลัพธ์ (นาที)</t>
  </si>
  <si>
    <t>คุณประสพสุข</t>
  </si>
  <si>
    <t>ผลลัพธ์ (ร้อยละ)</t>
  </si>
  <si>
    <t xml:space="preserve"> = จำนวนผู้ป่วย Strokeที่มารับบริการภายใน 3 ชั่วโมง หลังจากมีอาการ </t>
  </si>
  <si>
    <t>4.อัตราการเข้าถึงระบบ Stroke Fast Track ภายใน 3 ชั่วโมง เป้าหมาย≥ 50%</t>
  </si>
  <si>
    <t xml:space="preserve"> =ผู้ป่วย IMC ที่ได้รับการเยี่ยมทั้งหมด</t>
  </si>
  <si>
    <r>
      <t xml:space="preserve">1.ร้อยละผู้ป่วย IMC ที่ได้รับการเยี่ยมมี Barthel Index เพิ่มขึ้น มากกว่า60 คะแนน   </t>
    </r>
    <r>
      <rPr>
        <b/>
        <u/>
        <sz val="16"/>
        <rFont val="Browallia New"/>
        <family val="2"/>
      </rPr>
      <t>เป้าหมาย≥ 50%</t>
    </r>
  </si>
  <si>
    <r>
      <t xml:space="preserve">2.อัตราของผู้ป่วย palliative care ได้รับการติดตามเยี่ยม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≥90% </t>
    </r>
  </si>
  <si>
    <t xml:space="preserve"> = จํานวนผู้ป่วยที่เกิดภาวะแทรกซ้อน ภายหลังการจําหน่ายออกจากโรงพยาบาลและค้นพบชุมชน                                       </t>
  </si>
  <si>
    <t xml:space="preserve"> =  จํานวนผู้ป่วยที่จําหน่ายออกจากโรงพยาบาลและค้นพบในชุมชนทั้งหมด     </t>
  </si>
  <si>
    <t xml:space="preserve"> =  จำนวนผู้ป่วยที่คัดกรองผิดพลาด     (จุดคัดกรอง+OPD+ ER)             </t>
  </si>
  <si>
    <r>
      <t xml:space="preserve">3.อัตราการ Refer  ผู้ป่วยที่มีค่า CMI&lt;50 </t>
    </r>
    <r>
      <rPr>
        <b/>
        <sz val="16"/>
        <color rgb="FFFF0000"/>
        <rFont val="Browallia New"/>
        <family val="2"/>
      </rPr>
      <t xml:space="preserve">(เขียนใหม่) </t>
    </r>
  </si>
  <si>
    <r>
      <t>4.อัตราการรอดชีวิตจาก CPR</t>
    </r>
    <r>
      <rPr>
        <b/>
        <u/>
        <sz val="16"/>
        <color theme="1"/>
        <rFont val="Browallia New"/>
        <family val="2"/>
      </rPr>
      <t xml:space="preserve"> </t>
    </r>
    <r>
      <rPr>
        <b/>
        <sz val="16"/>
        <color theme="1"/>
        <rFont val="Browallia New"/>
        <family val="2"/>
      </rPr>
      <t xml:space="preserve"> เป้าหมาย ≥50% </t>
    </r>
  </si>
  <si>
    <r>
      <t xml:space="preserve">1.อัตราผลสำเร็จของการรักษาวัณโรคปอด  (Success Rate) </t>
    </r>
    <r>
      <rPr>
        <b/>
        <u/>
        <sz val="16"/>
        <color theme="1"/>
        <rFont val="Browallia New"/>
        <family val="2"/>
      </rPr>
      <t>เป้าหมาย≥  85%</t>
    </r>
  </si>
  <si>
    <t xml:space="preserve"> =  จํานวนผู้เสียชีวิตในโรงพยาบาลทุกประเภท                      </t>
  </si>
  <si>
    <t>W1</t>
  </si>
  <si>
    <t>W2</t>
  </si>
  <si>
    <t>W3</t>
  </si>
  <si>
    <t>W4</t>
  </si>
  <si>
    <t>LR</t>
  </si>
  <si>
    <t>จำหน่าย</t>
  </si>
  <si>
    <t>ตาย</t>
  </si>
  <si>
    <t xml:space="preserve"> = A/B x100000</t>
  </si>
  <si>
    <t xml:space="preserve"> =      จำนวนผู้ป่วยที่ใส่ท่อช่วยหายใจจากการเกิดภาวะ respiratory failureในผู้ป่วย Pneumonia                      </t>
  </si>
  <si>
    <t xml:space="preserve"> =   จำนวนผู้ป่วยไส้ติ่งทะลุในผู้ป่วยโรคไส้ติ่งอักเสบเฉียบพลัน              </t>
  </si>
  <si>
    <t xml:space="preserve"> =      จำนวนผู้ป่วยไส้ติ่งอักเสบเฉียบพลันทั้งหมด
</t>
  </si>
  <si>
    <t>A (ผลงาน) (ราย)</t>
  </si>
  <si>
    <t xml:space="preserve"> =ผลรวมของน้ำหนักสัมพัทธ ที่ปรับค่าแล้ว (Sum of AdjRW) 
                          </t>
  </si>
  <si>
    <t>ผลลัพธ์ (จำนวนครั้ง)</t>
  </si>
  <si>
    <r>
      <t>4.ร้อยละของการตั้งครรภ์ซ้ำในหญิงอายุน้อยกว่า 20 ปี</t>
    </r>
    <r>
      <rPr>
        <b/>
        <u/>
        <sz val="16"/>
        <color theme="1"/>
        <rFont val="Browallia New"/>
        <family val="2"/>
      </rPr>
      <t xml:space="preserve"> เป้าหมาย</t>
    </r>
    <r>
      <rPr>
        <b/>
        <sz val="16"/>
        <color theme="1"/>
        <rFont val="Browallia New"/>
        <family val="2"/>
      </rPr>
      <t xml:space="preserve"> &lt; 14.5%</t>
    </r>
  </si>
  <si>
    <t xml:space="preserve"> = จำนวนบุคลากรที่มีดัชนีมวลกาย(BMI) เกินเกณฑ์มาตรฐาน          </t>
  </si>
  <si>
    <t xml:space="preserve"> =จำนวนบุคลากรทั้งหมด  
</t>
  </si>
  <si>
    <t>ผลลัพธ์ (จำนวนครั้งการเกิดอุบัติการ)</t>
  </si>
  <si>
    <t xml:space="preserve"> =  จำนวนวันนอนของผู้ป่วยในในช่วงเวลาเดียวกัน
</t>
  </si>
  <si>
    <r>
      <t xml:space="preserve"> 2.อัตราการติดเชื้อดื้อยาในกระแสเลือด 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&lt; ….%</t>
    </r>
  </si>
  <si>
    <t xml:space="preserve"> = จำนวนอุบัติการณ์การเกิดภาวะแทรกซ้อนจากการให้เลือด                 </t>
  </si>
  <si>
    <t xml:space="preserve"> =    จำนวนครั้งของการให้เลือดทั้งหมดในปีเดียวกัน  
</t>
  </si>
  <si>
    <t xml:space="preserve"> =  จำนวนครั้งของการรายงานผลตรวจทางห้องปฏิบัติการด่วนทั้งหมด
</t>
  </si>
  <si>
    <t xml:space="preserve"> =  จำนวนการถ่ายฟิล์มซ้ำ                        </t>
  </si>
  <si>
    <t>ผลลัพธ์ (จำนวนอุบัติการณ์)</t>
  </si>
  <si>
    <t>IPD+ER</t>
  </si>
  <si>
    <r>
      <t xml:space="preserve">1ความพึงพอใจบุคลากร  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80%</t>
    </r>
  </si>
  <si>
    <t xml:space="preserve"> =  ผลรวมของคะแนนความพึงพอใจ</t>
  </si>
  <si>
    <t xml:space="preserve"> = คะแนนเต็มของแบบสอบถาม x จำนวนแบบสอบถามทั้งหมดที่ตอบ
</t>
  </si>
  <si>
    <t xml:space="preserve">ผลลัพธ์ </t>
  </si>
  <si>
    <t xml:space="preserve">B </t>
  </si>
  <si>
    <r>
      <t xml:space="preserve"> 2.ผลประกอบการ </t>
    </r>
    <r>
      <rPr>
        <b/>
        <u/>
        <sz val="16"/>
        <color theme="1"/>
        <rFont val="Browallia New"/>
        <family val="2"/>
      </rPr>
      <t>เป้าหมาย</t>
    </r>
    <r>
      <rPr>
        <b/>
        <sz val="16"/>
        <color theme="1"/>
        <rFont val="Browallia New"/>
        <family val="2"/>
      </rPr>
      <t xml:space="preserve"> &lt;5%</t>
    </r>
  </si>
  <si>
    <t xml:space="preserve"> =   รายได้             </t>
  </si>
  <si>
    <t xml:space="preserve"> =   ค่าใช้จ่ายรวมค่าเสื่อมราคา
</t>
  </si>
  <si>
    <t xml:space="preserve">ครั้ง= จำนวนครั้งของการติดเชื้อ </t>
  </si>
  <si>
    <t>วันนอน= จำนวนวันนอนในแต่ละเดือน</t>
  </si>
  <si>
    <r>
      <t xml:space="preserve">1. ระยะเวลารอคอยแผนกผู้ป่วยนอก   </t>
    </r>
    <r>
      <rPr>
        <b/>
        <u/>
        <sz val="16"/>
        <color rgb="FF222222"/>
        <rFont val="Browallia New"/>
        <family val="2"/>
      </rPr>
      <t>เป้าหมาย</t>
    </r>
    <r>
      <rPr>
        <b/>
        <sz val="16"/>
        <color rgb="FF222222"/>
        <rFont val="Browallia New"/>
        <family val="2"/>
      </rPr>
      <t xml:space="preserve"> 150 นาที </t>
    </r>
  </si>
  <si>
    <t>คุณนงลักษณ์</t>
  </si>
  <si>
    <t xml:space="preserve">คุณศศลักษณ์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</si>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</sst>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;[Red]0"/>
  </numFmts>
  <fonts count="2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4"/>
      <color theme="1"/>
      <name val="Browallia New"/>
      <family val="2"/>
    </font>
    <font>
      <sz val="16"/>
      <color theme="1"/>
      <name val="Browallia New"/>
      <family val="2"/>
    </font>
    <font>
      <b/>
      <sz val="16"/>
      <color theme="1"/>
      <name val="Browallia New"/>
      <family val="2"/>
    </font>
    <font>
      <b/>
      <sz val="16"/>
      <color rgb="FF222222"/>
      <name val="Browallia New"/>
      <family val="2"/>
    </font>
    <font>
      <b/>
      <u/>
      <sz val="16"/>
      <color rgb="FF222222"/>
      <name val="Browallia New"/>
      <family val="2"/>
    </font>
    <font>
      <sz val="16"/>
      <name val="Browallia New"/>
      <family val="2"/>
    </font>
    <font>
      <b/>
      <u/>
      <sz val="16"/>
      <color theme="1"/>
      <name val="Browallia New"/>
      <family val="2"/>
    </font>
    <font>
      <b/>
      <sz val="16"/>
      <color rgb="FF3333CC"/>
      <name val="Browallia New"/>
      <family val="2"/>
    </font>
    <font>
      <b/>
      <sz val="16"/>
      <color rgb="FF000000"/>
      <name val="Browallia New"/>
      <family val="2"/>
    </font>
    <font>
      <b/>
      <sz val="16"/>
      <color rgb="FFFF0000"/>
      <name val="Browallia New"/>
      <family val="2"/>
    </font>
    <font>
      <b/>
      <sz val="16"/>
      <name val="Browallia New"/>
      <family val="2"/>
    </font>
    <font>
      <b/>
      <u/>
      <sz val="16"/>
      <name val="Browallia New"/>
      <family val="2"/>
    </font>
    <font>
      <b/>
      <sz val="16"/>
      <color rgb="FFC00000"/>
      <name val="Browallia New"/>
      <family val="2"/>
    </font>
    <font>
      <b/>
      <u/>
      <sz val="16"/>
      <color rgb="FFC00000"/>
      <name val="Browallia New"/>
      <family val="2"/>
    </font>
    <font>
      <u/>
      <sz val="16"/>
      <color rgb="FFC00000"/>
      <name val="Browallia New"/>
      <family val="2"/>
    </font>
    <font>
      <b/>
      <sz val="15"/>
      <color theme="1"/>
      <name val="Browallia New"/>
      <family val="2"/>
    </font>
    <font>
      <b/>
      <u/>
      <sz val="15"/>
      <color theme="1"/>
      <name val="Browallia New"/>
      <family val="2"/>
    </font>
    <font>
      <sz val="15"/>
      <color theme="1"/>
      <name val="TH SarabunPSK"/>
      <family val="2"/>
    </font>
    <font>
      <sz val="16"/>
      <color rgb="FF000000"/>
      <name val="Browall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3" fillId="3" borderId="2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7" fillId="3" borderId="4" xfId="0" applyFont="1" applyFill="1" applyBorder="1" applyAlignment="1">
      <alignment vertical="top"/>
    </xf>
    <xf numFmtId="0" fontId="7" fillId="3" borderId="5" xfId="0" applyFont="1" applyFill="1" applyBorder="1" applyAlignment="1">
      <alignment vertical="top"/>
    </xf>
    <xf numFmtId="0" fontId="7" fillId="3" borderId="7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187" fontId="3" fillId="3" borderId="3" xfId="0" applyNumberFormat="1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/>
    </xf>
    <xf numFmtId="0" fontId="9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Alignment="1">
      <alignment vertical="top"/>
    </xf>
    <xf numFmtId="0" fontId="11" fillId="3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4" fillId="3" borderId="0" xfId="0" applyFont="1" applyFill="1" applyAlignment="1">
      <alignment vertical="top"/>
    </xf>
    <xf numFmtId="0" fontId="2" fillId="0" borderId="0" xfId="0" applyFont="1"/>
    <xf numFmtId="0" fontId="12" fillId="0" borderId="0" xfId="0" applyFont="1" applyAlignment="1">
      <alignment vertical="top"/>
    </xf>
    <xf numFmtId="0" fontId="15" fillId="3" borderId="0" xfId="0" applyFont="1" applyFill="1" applyAlignment="1">
      <alignment vertical="top"/>
    </xf>
    <xf numFmtId="0" fontId="16" fillId="3" borderId="0" xfId="0" applyFont="1" applyFill="1" applyAlignment="1">
      <alignment vertical="top"/>
    </xf>
    <xf numFmtId="0" fontId="4" fillId="3" borderId="2" xfId="0" applyFont="1" applyFill="1" applyBorder="1" applyAlignment="1">
      <alignment horizontal="center" vertical="top"/>
    </xf>
    <xf numFmtId="0" fontId="3" fillId="3" borderId="1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16" fillId="3" borderId="1" xfId="0" applyFont="1" applyFill="1" applyBorder="1" applyAlignment="1">
      <alignment vertical="top"/>
    </xf>
    <xf numFmtId="0" fontId="3" fillId="3" borderId="0" xfId="0" applyFont="1" applyFill="1" applyBorder="1" applyAlignment="1">
      <alignment horizontal="center" vertical="top"/>
    </xf>
    <xf numFmtId="2" fontId="3" fillId="3" borderId="7" xfId="0" applyNumberFormat="1" applyFont="1" applyFill="1" applyBorder="1" applyAlignment="1">
      <alignment horizontal="center" vertical="top"/>
    </xf>
    <xf numFmtId="0" fontId="7" fillId="3" borderId="4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3" fontId="3" fillId="3" borderId="5" xfId="0" applyNumberFormat="1" applyFont="1" applyFill="1" applyBorder="1" applyAlignment="1">
      <alignment horizontal="center" vertical="top"/>
    </xf>
    <xf numFmtId="3" fontId="7" fillId="3" borderId="5" xfId="0" applyNumberFormat="1" applyFont="1" applyFill="1" applyBorder="1" applyAlignment="1">
      <alignment vertical="top"/>
    </xf>
    <xf numFmtId="2" fontId="3" fillId="3" borderId="4" xfId="0" applyNumberFormat="1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vertical="top"/>
    </xf>
    <xf numFmtId="0" fontId="7" fillId="4" borderId="7" xfId="0" applyFont="1" applyFill="1" applyBorder="1" applyAlignment="1">
      <alignment vertical="top"/>
    </xf>
    <xf numFmtId="0" fontId="3" fillId="4" borderId="7" xfId="0" applyFont="1" applyFill="1" applyBorder="1" applyAlignment="1">
      <alignment horizontal="center" vertical="top"/>
    </xf>
    <xf numFmtId="10" fontId="7" fillId="3" borderId="4" xfId="0" applyNumberFormat="1" applyFont="1" applyFill="1" applyBorder="1" applyAlignment="1">
      <alignment vertical="top"/>
    </xf>
    <xf numFmtId="10" fontId="3" fillId="3" borderId="4" xfId="0" applyNumberFormat="1" applyFont="1" applyFill="1" applyBorder="1" applyAlignment="1">
      <alignment horizontal="center" vertical="top"/>
    </xf>
    <xf numFmtId="0" fontId="7" fillId="3" borderId="12" xfId="0" applyFont="1" applyFill="1" applyBorder="1" applyAlignment="1">
      <alignment vertical="top"/>
    </xf>
    <xf numFmtId="0" fontId="3" fillId="3" borderId="13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top"/>
    </xf>
    <xf numFmtId="3" fontId="7" fillId="3" borderId="5" xfId="0" applyNumberFormat="1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20" fillId="5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2" fontId="7" fillId="3" borderId="7" xfId="0" applyNumberFormat="1" applyFont="1" applyFill="1" applyBorder="1" applyAlignment="1">
      <alignment vertical="top"/>
    </xf>
    <xf numFmtId="2" fontId="3" fillId="3" borderId="8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243418</xdr:colOff>
      <xdr:row>0</xdr:row>
      <xdr:rowOff>0</xdr:rowOff>
    </xdr:from>
    <xdr:ext cx="5863166" cy="1830916"/>
    <xdr:sp macro="" textlink="">
      <xdr:nvSpPr>
        <xdr:cNvPr id="2" name="TextBox 1"/>
        <xdr:cNvSpPr txBox="1"/>
      </xdr:nvSpPr>
      <xdr:spPr>
        <a:xfrm>
          <a:off x="18874318" y="21155025"/>
          <a:ext cx="5863166" cy="1830916"/>
        </a:xfrm>
        <a:prstGeom prst="rect">
          <a:avLst/>
        </a:prstGeom>
        <a:solidFill>
          <a:srgbClr val="FF0000"/>
        </a:solidFill>
        <a:ln w="34925">
          <a:solidFill>
            <a:srgbClr val="00206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th-TH" sz="2000" b="1">
              <a:latin typeface="BrowalliaUPC" pitchFamily="34" charset="-34"/>
              <a:cs typeface="BrowalliaUPC" pitchFamily="34" charset="-34"/>
            </a:rPr>
            <a:t>เปลี่ยนเมื่อ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 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11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มค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61 : </a:t>
          </a:r>
          <a:endParaRPr lang="th-TH" sz="2000" b="1" baseline="0">
            <a:latin typeface="BrowalliaUPC" pitchFamily="34" charset="-34"/>
            <a:cs typeface="BrowalliaUPC" pitchFamily="34" charset="-34"/>
          </a:endParaRPr>
        </a:p>
        <a:p>
          <a:pPr algn="l"/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ทุกแห่งนับจำนวน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N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ทั้งหมด (ตัวหาร)</a:t>
          </a:r>
        </a:p>
        <a:p>
          <a:pPr algn="l"/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นับตายทั้งหมดที่ตายในรพ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ของตัวเอง(ตัวตั้ง)</a:t>
          </a:r>
        </a:p>
        <a:p>
          <a:pPr algn="l"/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รพท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 ,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รพทช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ทุกแห่งนับจำนวนที่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Refer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ไปรพศ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 รพท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 (เก็บข้อมูลไว้ดู)</a:t>
          </a:r>
        </a:p>
        <a:p>
          <a:pPr algn="l"/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รพศ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.,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รพท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 นับจำนวน ที่รับ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Refer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แล้วหัก ออกจาก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N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ทั้งหมด เพื่อไม่ให้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N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ซ้ำ</a:t>
          </a:r>
        </a:p>
        <a:p>
          <a:pPr algn="l"/>
          <a:endParaRPr lang="th-TH" sz="2000" b="1" baseline="0">
            <a:latin typeface="BrowalliaUPC" pitchFamily="34" charset="-34"/>
            <a:cs typeface="BrowalliaUPC" pitchFamily="34" charset="-34"/>
          </a:endParaRPr>
        </a:p>
        <a:p>
          <a:pPr algn="l"/>
          <a:endParaRPr lang="th-TH" sz="2000" b="1" baseline="0">
            <a:latin typeface="BrowalliaUPC" pitchFamily="34" charset="-34"/>
            <a:cs typeface="BrowalliaUPC" pitchFamily="34" charset="-34"/>
          </a:endParaRPr>
        </a:p>
        <a:p>
          <a:pPr algn="l"/>
          <a:endParaRPr lang="th-TH" sz="2000" b="1" baseline="0">
            <a:latin typeface="BrowalliaUPC" pitchFamily="34" charset="-34"/>
            <a:cs typeface="BrowalliaUPC" pitchFamily="34" charset="-34"/>
          </a:endParaRPr>
        </a:p>
        <a:p>
          <a:pPr algn="l"/>
          <a:endParaRPr lang="en-US" sz="2000">
            <a:latin typeface="BrowalliaUPC" pitchFamily="34" charset="-34"/>
            <a:cs typeface="BrowalliaUPC" pitchFamily="34" charset="-34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243418</xdr:colOff>
      <xdr:row>63</xdr:row>
      <xdr:rowOff>0</xdr:rowOff>
    </xdr:from>
    <xdr:ext cx="5863166" cy="1830916"/>
    <xdr:sp macro="" textlink="">
      <xdr:nvSpPr>
        <xdr:cNvPr id="10" name="TextBox 9"/>
        <xdr:cNvSpPr txBox="1"/>
      </xdr:nvSpPr>
      <xdr:spPr>
        <a:xfrm>
          <a:off x="19369618" y="17009534"/>
          <a:ext cx="5863166" cy="1830916"/>
        </a:xfrm>
        <a:prstGeom prst="rect">
          <a:avLst/>
        </a:prstGeom>
        <a:solidFill>
          <a:srgbClr val="FF0000"/>
        </a:solidFill>
        <a:ln w="34925">
          <a:solidFill>
            <a:srgbClr val="00206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th-TH" sz="2000" b="1">
              <a:latin typeface="BrowalliaUPC" pitchFamily="34" charset="-34"/>
              <a:cs typeface="BrowalliaUPC" pitchFamily="34" charset="-34"/>
            </a:rPr>
            <a:t>เปลี่ยนเมื่อ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 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11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มค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61 : </a:t>
          </a:r>
          <a:endParaRPr lang="th-TH" sz="2000" b="1" baseline="0">
            <a:latin typeface="BrowalliaUPC" pitchFamily="34" charset="-34"/>
            <a:cs typeface="BrowalliaUPC" pitchFamily="34" charset="-34"/>
          </a:endParaRPr>
        </a:p>
        <a:p>
          <a:pPr algn="l"/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ทุกแห่งนับจำนวน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N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ทั้งหมด (ตัวหาร)</a:t>
          </a:r>
        </a:p>
        <a:p>
          <a:pPr algn="l"/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นับตายทั้งหมดที่ตายในรพ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ของตัวเอง(ตัวตั้ง)</a:t>
          </a:r>
        </a:p>
        <a:p>
          <a:pPr algn="l"/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รพท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 ,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รพทช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ทุกแห่งนับจำนวนที่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Refer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ไปรพศ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 รพท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 (เก็บข้อมูลไว้ดู)</a:t>
          </a:r>
        </a:p>
        <a:p>
          <a:pPr algn="l"/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รพศ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.,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รพท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.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 นับจำนวน ที่รับ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Refer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แล้วหัก ออกจาก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N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ทั้งหมด เพื่อไม่ให้</a:t>
          </a:r>
          <a:r>
            <a:rPr lang="en-US" sz="2000" b="1" baseline="0">
              <a:latin typeface="BrowalliaUPC" pitchFamily="34" charset="-34"/>
              <a:cs typeface="BrowalliaUPC" pitchFamily="34" charset="-34"/>
            </a:rPr>
            <a:t>N </a:t>
          </a:r>
          <a:r>
            <a:rPr lang="th-TH" sz="2000" b="1" baseline="0">
              <a:latin typeface="BrowalliaUPC" pitchFamily="34" charset="-34"/>
              <a:cs typeface="BrowalliaUPC" pitchFamily="34" charset="-34"/>
            </a:rPr>
            <a:t>ซ้ำ</a:t>
          </a:r>
        </a:p>
        <a:p>
          <a:pPr algn="l"/>
          <a:endParaRPr lang="th-TH" sz="2000" b="1" baseline="0">
            <a:latin typeface="BrowalliaUPC" pitchFamily="34" charset="-34"/>
            <a:cs typeface="BrowalliaUPC" pitchFamily="34" charset="-34"/>
          </a:endParaRPr>
        </a:p>
        <a:p>
          <a:pPr algn="l"/>
          <a:endParaRPr lang="th-TH" sz="2000" b="1" baseline="0">
            <a:latin typeface="BrowalliaUPC" pitchFamily="34" charset="-34"/>
            <a:cs typeface="BrowalliaUPC" pitchFamily="34" charset="-34"/>
          </a:endParaRPr>
        </a:p>
        <a:p>
          <a:pPr algn="l"/>
          <a:endParaRPr lang="th-TH" sz="2000" b="1" baseline="0">
            <a:latin typeface="BrowalliaUPC" pitchFamily="34" charset="-34"/>
            <a:cs typeface="BrowalliaUPC" pitchFamily="34" charset="-34"/>
          </a:endParaRPr>
        </a:p>
        <a:p>
          <a:pPr algn="l"/>
          <a:endParaRPr lang="en-US" sz="2000">
            <a:latin typeface="BrowalliaUPC" pitchFamily="34" charset="-34"/>
            <a:cs typeface="BrowalliaUPC" pitchFamily="34" charset="-34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1"/>
  <sheetViews>
    <sheetView topLeftCell="A147" zoomScale="120" zoomScaleNormal="120" workbookViewId="0">
      <selection activeCell="C70" sqref="C70"/>
    </sheetView>
  </sheetViews>
  <sheetFormatPr defaultRowHeight="22.5" x14ac:dyDescent="0.2"/>
  <cols>
    <col min="1" max="1" width="22" style="10" customWidth="1"/>
    <col min="2" max="6" width="8.5" style="10" customWidth="1"/>
    <col min="7" max="16384" width="9" style="10"/>
  </cols>
  <sheetData>
    <row r="1" spans="1:21" ht="23.25" x14ac:dyDescent="0.2">
      <c r="A1" s="31" t="s">
        <v>167</v>
      </c>
    </row>
    <row r="2" spans="1:21" ht="23.25" x14ac:dyDescent="0.2">
      <c r="A2" s="9" t="s">
        <v>95</v>
      </c>
      <c r="B2" s="9" t="s">
        <v>114</v>
      </c>
    </row>
    <row r="3" spans="1:21" ht="23.25" x14ac:dyDescent="0.2">
      <c r="A3" s="9" t="s">
        <v>1</v>
      </c>
      <c r="B3" s="9" t="s">
        <v>65</v>
      </c>
    </row>
    <row r="4" spans="1:21" ht="23.25" x14ac:dyDescent="0.2">
      <c r="A4" s="9" t="s">
        <v>2</v>
      </c>
      <c r="B4" s="10" t="s">
        <v>39</v>
      </c>
    </row>
    <row r="5" spans="1:21" ht="23.25" x14ac:dyDescent="0.2">
      <c r="A5" s="9" t="s">
        <v>3</v>
      </c>
      <c r="B5" s="10" t="s">
        <v>96</v>
      </c>
    </row>
    <row r="6" spans="1:21" ht="68.25" x14ac:dyDescent="0.2">
      <c r="A6" s="1" t="s">
        <v>4</v>
      </c>
      <c r="B6" s="2" t="s">
        <v>104</v>
      </c>
      <c r="C6" s="2" t="s">
        <v>105</v>
      </c>
      <c r="D6" s="2" t="s">
        <v>106</v>
      </c>
      <c r="E6" s="2" t="s">
        <v>107</v>
      </c>
      <c r="F6" s="2" t="s">
        <v>108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4"/>
      <c r="U6" s="4"/>
    </row>
    <row r="7" spans="1:21" ht="20.25" customHeight="1" x14ac:dyDescent="0.2">
      <c r="A7" s="12" t="s">
        <v>2</v>
      </c>
      <c r="B7" s="1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f>SUM(G7+H7+I7+J7+K7+L7+M7+N7+O7+P7+Q7+R7+U11)</f>
        <v>0</v>
      </c>
    </row>
    <row r="8" spans="1:21" ht="20.25" customHeight="1" x14ac:dyDescent="0.2">
      <c r="A8" s="13" t="s">
        <v>5</v>
      </c>
      <c r="B8" s="1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5">
        <f>SUM(G8+H8+I8+J8+K8+L8+M8+N8+O8+P8+Q8+R8+U12)</f>
        <v>0</v>
      </c>
    </row>
    <row r="9" spans="1:21" s="15" customFormat="1" ht="20.25" customHeight="1" x14ac:dyDescent="0.2">
      <c r="A9" s="14" t="s">
        <v>194</v>
      </c>
      <c r="B9" s="14"/>
      <c r="C9" s="7"/>
      <c r="D9" s="7"/>
      <c r="E9" s="7"/>
      <c r="F9" s="7"/>
      <c r="G9" s="7" t="e">
        <f>(G7/G8)*100</f>
        <v>#DIV/0!</v>
      </c>
      <c r="H9" s="7" t="e">
        <f t="shared" ref="H9:S9" si="0">(H7/H8)*100</f>
        <v>#DIV/0!</v>
      </c>
      <c r="I9" s="7" t="e">
        <f t="shared" si="0"/>
        <v>#DIV/0!</v>
      </c>
      <c r="J9" s="7" t="e">
        <f t="shared" si="0"/>
        <v>#DIV/0!</v>
      </c>
      <c r="K9" s="7" t="e">
        <f t="shared" si="0"/>
        <v>#DIV/0!</v>
      </c>
      <c r="L9" s="7" t="e">
        <f t="shared" si="0"/>
        <v>#DIV/0!</v>
      </c>
      <c r="M9" s="7" t="e">
        <f t="shared" si="0"/>
        <v>#DIV/0!</v>
      </c>
      <c r="N9" s="7" t="e">
        <f t="shared" si="0"/>
        <v>#DIV/0!</v>
      </c>
      <c r="O9" s="7" t="e">
        <f t="shared" si="0"/>
        <v>#DIV/0!</v>
      </c>
      <c r="P9" s="7" t="e">
        <f t="shared" si="0"/>
        <v>#DIV/0!</v>
      </c>
      <c r="Q9" s="7" t="e">
        <f t="shared" si="0"/>
        <v>#DIV/0!</v>
      </c>
      <c r="R9" s="7" t="e">
        <f t="shared" si="0"/>
        <v>#DIV/0!</v>
      </c>
      <c r="S9" s="7" t="e">
        <f t="shared" si="0"/>
        <v>#DIV/0!</v>
      </c>
    </row>
    <row r="10" spans="1:21" x14ac:dyDescent="0.2">
      <c r="A10" s="30" t="s">
        <v>139</v>
      </c>
      <c r="B10" s="30" t="s">
        <v>193</v>
      </c>
      <c r="C10" s="30"/>
    </row>
    <row r="12" spans="1:21" ht="23.25" x14ac:dyDescent="0.2">
      <c r="A12" s="9" t="s">
        <v>95</v>
      </c>
      <c r="B12" s="9" t="s">
        <v>203</v>
      </c>
    </row>
    <row r="13" spans="1:21" ht="23.25" x14ac:dyDescent="0.2">
      <c r="A13" s="9" t="s">
        <v>1</v>
      </c>
      <c r="B13" s="9" t="s">
        <v>65</v>
      </c>
    </row>
    <row r="14" spans="1:21" ht="23.25" x14ac:dyDescent="0.2">
      <c r="A14" s="9" t="s">
        <v>2</v>
      </c>
      <c r="B14" s="10" t="s">
        <v>72</v>
      </c>
    </row>
    <row r="15" spans="1:21" ht="23.25" x14ac:dyDescent="0.2">
      <c r="A15" s="9" t="s">
        <v>3</v>
      </c>
      <c r="B15" s="10" t="s">
        <v>73</v>
      </c>
    </row>
    <row r="16" spans="1:21" ht="68.25" x14ac:dyDescent="0.2">
      <c r="A16" s="1" t="s">
        <v>4</v>
      </c>
      <c r="B16" s="2" t="s">
        <v>104</v>
      </c>
      <c r="C16" s="2" t="s">
        <v>105</v>
      </c>
      <c r="D16" s="2" t="s">
        <v>106</v>
      </c>
      <c r="E16" s="2" t="s">
        <v>107</v>
      </c>
      <c r="F16" s="2" t="s">
        <v>108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S16" s="3" t="s">
        <v>24</v>
      </c>
      <c r="T16" s="4"/>
      <c r="U16" s="4"/>
    </row>
    <row r="17" spans="1:21" ht="20.25" customHeight="1" x14ac:dyDescent="0.2">
      <c r="A17" s="12" t="s">
        <v>2</v>
      </c>
      <c r="B17" s="1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f>SUM(G17+H17+I17+J17+K17+L17+M17+N17+O17+P17+Q17+R17+U21)</f>
        <v>0</v>
      </c>
    </row>
    <row r="18" spans="1:21" ht="20.25" customHeight="1" x14ac:dyDescent="0.2">
      <c r="A18" s="13" t="s">
        <v>5</v>
      </c>
      <c r="B18" s="1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5">
        <f>SUM(G18+H18+I18+J18+K18+L18+M18+N18+O18+P18+Q18+R18+U22)</f>
        <v>0</v>
      </c>
    </row>
    <row r="19" spans="1:21" s="15" customFormat="1" ht="20.25" customHeight="1" x14ac:dyDescent="0.2">
      <c r="A19" s="14" t="s">
        <v>194</v>
      </c>
      <c r="B19" s="14"/>
      <c r="C19" s="7"/>
      <c r="D19" s="7"/>
      <c r="E19" s="7"/>
      <c r="F19" s="7"/>
      <c r="G19" s="7" t="e">
        <f>(G17/G18)*100</f>
        <v>#DIV/0!</v>
      </c>
      <c r="H19" s="7" t="e">
        <f t="shared" ref="H19:S19" si="1">(H17/H18)*100</f>
        <v>#DIV/0!</v>
      </c>
      <c r="I19" s="7" t="e">
        <f t="shared" si="1"/>
        <v>#DIV/0!</v>
      </c>
      <c r="J19" s="7" t="e">
        <f t="shared" si="1"/>
        <v>#DIV/0!</v>
      </c>
      <c r="K19" s="7" t="e">
        <f t="shared" si="1"/>
        <v>#DIV/0!</v>
      </c>
      <c r="L19" s="7" t="e">
        <f t="shared" si="1"/>
        <v>#DIV/0!</v>
      </c>
      <c r="M19" s="7" t="e">
        <f t="shared" si="1"/>
        <v>#DIV/0!</v>
      </c>
      <c r="N19" s="7" t="e">
        <f t="shared" si="1"/>
        <v>#DIV/0!</v>
      </c>
      <c r="O19" s="7" t="e">
        <f t="shared" si="1"/>
        <v>#DIV/0!</v>
      </c>
      <c r="P19" s="7" t="e">
        <f t="shared" si="1"/>
        <v>#DIV/0!</v>
      </c>
      <c r="Q19" s="7" t="e">
        <f t="shared" si="1"/>
        <v>#DIV/0!</v>
      </c>
      <c r="R19" s="7" t="e">
        <f t="shared" si="1"/>
        <v>#DIV/0!</v>
      </c>
      <c r="S19" s="7" t="e">
        <f t="shared" si="1"/>
        <v>#DIV/0!</v>
      </c>
    </row>
    <row r="20" spans="1:21" x14ac:dyDescent="0.2">
      <c r="A20" s="30" t="s">
        <v>139</v>
      </c>
      <c r="B20" s="30" t="s">
        <v>164</v>
      </c>
      <c r="C20" s="30"/>
    </row>
    <row r="22" spans="1:21" ht="23.25" x14ac:dyDescent="0.2">
      <c r="A22" s="9" t="s">
        <v>95</v>
      </c>
      <c r="B22" s="9" t="s">
        <v>204</v>
      </c>
    </row>
    <row r="23" spans="1:21" ht="23.25" x14ac:dyDescent="0.2">
      <c r="A23" s="9" t="s">
        <v>1</v>
      </c>
      <c r="B23" s="9" t="s">
        <v>65</v>
      </c>
    </row>
    <row r="24" spans="1:21" ht="23.25" x14ac:dyDescent="0.2">
      <c r="A24" s="9" t="s">
        <v>2</v>
      </c>
      <c r="B24" s="10" t="s">
        <v>75</v>
      </c>
    </row>
    <row r="25" spans="1:21" ht="23.25" x14ac:dyDescent="0.2">
      <c r="A25" s="9" t="s">
        <v>3</v>
      </c>
      <c r="B25" s="10" t="s">
        <v>74</v>
      </c>
    </row>
    <row r="26" spans="1:21" ht="68.25" x14ac:dyDescent="0.2">
      <c r="A26" s="1" t="s">
        <v>4</v>
      </c>
      <c r="B26" s="2" t="s">
        <v>104</v>
      </c>
      <c r="C26" s="2" t="s">
        <v>105</v>
      </c>
      <c r="D26" s="2" t="s">
        <v>106</v>
      </c>
      <c r="E26" s="2" t="s">
        <v>107</v>
      </c>
      <c r="F26" s="2" t="s">
        <v>108</v>
      </c>
      <c r="G26" s="3" t="s">
        <v>12</v>
      </c>
      <c r="H26" s="3" t="s">
        <v>13</v>
      </c>
      <c r="I26" s="3" t="s">
        <v>14</v>
      </c>
      <c r="J26" s="3" t="s">
        <v>15</v>
      </c>
      <c r="K26" s="3" t="s">
        <v>16</v>
      </c>
      <c r="L26" s="3" t="s">
        <v>17</v>
      </c>
      <c r="M26" s="3" t="s">
        <v>18</v>
      </c>
      <c r="N26" s="3" t="s">
        <v>19</v>
      </c>
      <c r="O26" s="3" t="s">
        <v>20</v>
      </c>
      <c r="P26" s="3" t="s">
        <v>21</v>
      </c>
      <c r="Q26" s="3" t="s">
        <v>22</v>
      </c>
      <c r="R26" s="3" t="s">
        <v>23</v>
      </c>
      <c r="S26" s="3" t="s">
        <v>24</v>
      </c>
      <c r="T26" s="4"/>
      <c r="U26" s="4"/>
    </row>
    <row r="27" spans="1:21" ht="20.25" customHeight="1" x14ac:dyDescent="0.2">
      <c r="A27" s="12" t="s">
        <v>2</v>
      </c>
      <c r="B27" s="1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f>SUM(G27+H27+I27+J27+K27+L27+M27+N27+O27+P27+Q27+R27+U31)</f>
        <v>0</v>
      </c>
    </row>
    <row r="28" spans="1:21" ht="20.25" customHeight="1" x14ac:dyDescent="0.2">
      <c r="A28" s="13" t="s">
        <v>5</v>
      </c>
      <c r="B28" s="1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5">
        <f>SUM(G28+H28+I28+J28+K28+L28+M28+N28+O28+P28+Q28+R28+U32)</f>
        <v>0</v>
      </c>
    </row>
    <row r="29" spans="1:21" s="15" customFormat="1" ht="20.25" customHeight="1" x14ac:dyDescent="0.2">
      <c r="A29" s="14" t="s">
        <v>194</v>
      </c>
      <c r="B29" s="14"/>
      <c r="C29" s="7"/>
      <c r="D29" s="7"/>
      <c r="E29" s="7"/>
      <c r="F29" s="7"/>
      <c r="G29" s="7" t="e">
        <f>(G27/G28)*100</f>
        <v>#DIV/0!</v>
      </c>
      <c r="H29" s="7" t="e">
        <f t="shared" ref="H29:S29" si="2">(H27/H28)*100</f>
        <v>#DIV/0!</v>
      </c>
      <c r="I29" s="7" t="e">
        <f t="shared" si="2"/>
        <v>#DIV/0!</v>
      </c>
      <c r="J29" s="7" t="e">
        <f t="shared" si="2"/>
        <v>#DIV/0!</v>
      </c>
      <c r="K29" s="7" t="e">
        <f t="shared" si="2"/>
        <v>#DIV/0!</v>
      </c>
      <c r="L29" s="7" t="e">
        <f t="shared" si="2"/>
        <v>#DIV/0!</v>
      </c>
      <c r="M29" s="7" t="e">
        <f t="shared" si="2"/>
        <v>#DIV/0!</v>
      </c>
      <c r="N29" s="7" t="e">
        <f t="shared" si="2"/>
        <v>#DIV/0!</v>
      </c>
      <c r="O29" s="7" t="e">
        <f t="shared" si="2"/>
        <v>#DIV/0!</v>
      </c>
      <c r="P29" s="7" t="e">
        <f t="shared" si="2"/>
        <v>#DIV/0!</v>
      </c>
      <c r="Q29" s="7" t="e">
        <f t="shared" si="2"/>
        <v>#DIV/0!</v>
      </c>
      <c r="R29" s="7" t="e">
        <f t="shared" si="2"/>
        <v>#DIV/0!</v>
      </c>
      <c r="S29" s="7" t="e">
        <f t="shared" si="2"/>
        <v>#DIV/0!</v>
      </c>
    </row>
    <row r="30" spans="1:21" x14ac:dyDescent="0.2">
      <c r="A30" s="30" t="s">
        <v>139</v>
      </c>
      <c r="B30" s="30" t="s">
        <v>150</v>
      </c>
      <c r="C30" s="30"/>
    </row>
    <row r="32" spans="1:21" ht="23.25" x14ac:dyDescent="0.2">
      <c r="A32" s="9" t="s">
        <v>95</v>
      </c>
      <c r="B32" s="9" t="s">
        <v>191</v>
      </c>
    </row>
    <row r="33" spans="1:34" ht="23.25" x14ac:dyDescent="0.2">
      <c r="A33" s="9" t="s">
        <v>2</v>
      </c>
      <c r="B33" s="23" t="s">
        <v>40</v>
      </c>
    </row>
    <row r="34" spans="1:34" ht="68.25" x14ac:dyDescent="0.2">
      <c r="A34" s="1" t="s">
        <v>4</v>
      </c>
      <c r="B34" s="2" t="s">
        <v>104</v>
      </c>
      <c r="C34" s="2" t="s">
        <v>105</v>
      </c>
      <c r="D34" s="2" t="s">
        <v>106</v>
      </c>
      <c r="E34" s="2" t="s">
        <v>107</v>
      </c>
      <c r="F34" s="2" t="s">
        <v>108</v>
      </c>
      <c r="G34" s="3" t="s">
        <v>12</v>
      </c>
      <c r="H34" s="3" t="s">
        <v>13</v>
      </c>
      <c r="I34" s="3" t="s">
        <v>14</v>
      </c>
      <c r="J34" s="3" t="s">
        <v>15</v>
      </c>
      <c r="K34" s="3" t="s">
        <v>16</v>
      </c>
      <c r="L34" s="3" t="s">
        <v>17</v>
      </c>
      <c r="M34" s="3" t="s">
        <v>18</v>
      </c>
      <c r="N34" s="3" t="s">
        <v>19</v>
      </c>
      <c r="O34" s="3" t="s">
        <v>20</v>
      </c>
      <c r="P34" s="3" t="s">
        <v>21</v>
      </c>
      <c r="Q34" s="3" t="s">
        <v>22</v>
      </c>
      <c r="R34" s="3" t="s">
        <v>23</v>
      </c>
      <c r="S34" s="3" t="s">
        <v>24</v>
      </c>
      <c r="T34" s="4"/>
      <c r="U34" s="4"/>
    </row>
    <row r="35" spans="1:34" ht="20.25" customHeight="1" x14ac:dyDescent="0.2">
      <c r="A35" s="12" t="s">
        <v>2</v>
      </c>
      <c r="B35" s="1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f>SUM(G35+H35+I35+J35+K35+L35+M35+N35+O35+P35+Q35+R35+U39)</f>
        <v>0</v>
      </c>
    </row>
    <row r="36" spans="1:34" ht="20.25" customHeight="1" x14ac:dyDescent="0.2">
      <c r="A36" s="13" t="s">
        <v>5</v>
      </c>
      <c r="B36" s="1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5" t="e">
        <f>SUM(G36+H36+I36+J36+K36+L36+M36+N36+O36+P36+Q36+R36+U40)</f>
        <v>#VALUE!</v>
      </c>
    </row>
    <row r="37" spans="1:34" s="15" customFormat="1" ht="20.25" customHeight="1" x14ac:dyDescent="0.2">
      <c r="A37" s="14" t="s">
        <v>194</v>
      </c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34" x14ac:dyDescent="0.2">
      <c r="A38" s="30" t="s">
        <v>139</v>
      </c>
      <c r="B38" s="30" t="s">
        <v>150</v>
      </c>
      <c r="C38" s="30"/>
    </row>
    <row r="39" spans="1:34" ht="23.25" x14ac:dyDescent="0.2">
      <c r="T39" s="21"/>
      <c r="U39" s="21"/>
      <c r="V39" s="3" t="s">
        <v>12</v>
      </c>
      <c r="W39" s="3" t="s">
        <v>13</v>
      </c>
      <c r="X39" s="3" t="s">
        <v>14</v>
      </c>
      <c r="Y39" s="3" t="s">
        <v>15</v>
      </c>
      <c r="Z39" s="3" t="s">
        <v>16</v>
      </c>
      <c r="AA39" s="3" t="s">
        <v>17</v>
      </c>
      <c r="AB39" s="3" t="s">
        <v>18</v>
      </c>
      <c r="AC39" s="3" t="s">
        <v>19</v>
      </c>
      <c r="AD39" s="3" t="s">
        <v>20</v>
      </c>
      <c r="AE39" s="3" t="s">
        <v>21</v>
      </c>
      <c r="AF39" s="3" t="s">
        <v>22</v>
      </c>
      <c r="AG39" s="3" t="s">
        <v>23</v>
      </c>
      <c r="AH39" s="3" t="s">
        <v>24</v>
      </c>
    </row>
    <row r="40" spans="1:34" s="35" customFormat="1" ht="23.25" x14ac:dyDescent="0.2">
      <c r="A40" s="34" t="s">
        <v>27</v>
      </c>
      <c r="T40" s="67" t="s">
        <v>207</v>
      </c>
      <c r="U40" s="63" t="s">
        <v>213</v>
      </c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spans="1:34" ht="23.25" x14ac:dyDescent="0.2">
      <c r="A41" s="9" t="s">
        <v>97</v>
      </c>
      <c r="B41" s="9" t="s">
        <v>112</v>
      </c>
      <c r="T41" s="67"/>
      <c r="U41" s="21" t="s">
        <v>212</v>
      </c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spans="1:34" ht="23.25" x14ac:dyDescent="0.2">
      <c r="A42" s="9" t="s">
        <v>1</v>
      </c>
      <c r="B42" s="9" t="s">
        <v>77</v>
      </c>
      <c r="T42" s="67" t="s">
        <v>208</v>
      </c>
      <c r="U42" s="63" t="s">
        <v>213</v>
      </c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spans="1:34" ht="23.25" x14ac:dyDescent="0.2">
      <c r="A43" s="9" t="s">
        <v>2</v>
      </c>
      <c r="B43" s="10" t="s">
        <v>206</v>
      </c>
      <c r="T43" s="67"/>
      <c r="U43" s="21" t="s">
        <v>212</v>
      </c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spans="1:34" ht="23.25" x14ac:dyDescent="0.2">
      <c r="A44" s="9" t="s">
        <v>3</v>
      </c>
      <c r="B44" s="10" t="s">
        <v>76</v>
      </c>
      <c r="T44" s="68" t="s">
        <v>209</v>
      </c>
      <c r="U44" s="63" t="s">
        <v>213</v>
      </c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spans="1:34" ht="68.25" x14ac:dyDescent="0.2">
      <c r="A45" s="1" t="s">
        <v>4</v>
      </c>
      <c r="B45" s="2" t="s">
        <v>104</v>
      </c>
      <c r="C45" s="2" t="s">
        <v>105</v>
      </c>
      <c r="D45" s="2" t="s">
        <v>106</v>
      </c>
      <c r="E45" s="2" t="s">
        <v>107</v>
      </c>
      <c r="F45" s="2" t="s">
        <v>108</v>
      </c>
      <c r="G45" s="3" t="s">
        <v>12</v>
      </c>
      <c r="H45" s="3" t="s">
        <v>13</v>
      </c>
      <c r="I45" s="3" t="s">
        <v>14</v>
      </c>
      <c r="J45" s="3" t="s">
        <v>15</v>
      </c>
      <c r="K45" s="3" t="s">
        <v>16</v>
      </c>
      <c r="L45" s="3" t="s">
        <v>17</v>
      </c>
      <c r="M45" s="3" t="s">
        <v>18</v>
      </c>
      <c r="N45" s="3" t="s">
        <v>19</v>
      </c>
      <c r="O45" s="3" t="s">
        <v>20</v>
      </c>
      <c r="P45" s="3" t="s">
        <v>21</v>
      </c>
      <c r="Q45" s="3" t="s">
        <v>22</v>
      </c>
      <c r="R45" s="3" t="s">
        <v>23</v>
      </c>
      <c r="S45" s="36" t="s">
        <v>24</v>
      </c>
      <c r="T45" s="69"/>
      <c r="U45" s="21" t="s">
        <v>212</v>
      </c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spans="1:34" ht="20.25" customHeight="1" x14ac:dyDescent="0.2">
      <c r="A46" s="12" t="s">
        <v>2</v>
      </c>
      <c r="B46" s="1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37" t="e">
        <f>SUM(G46+H46+I46+J46+K46+L46+M46+N46+O46+P46+Q46+R46+#REF!)</f>
        <v>#REF!</v>
      </c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4" ht="20.25" customHeight="1" x14ac:dyDescent="0.2">
      <c r="A47" s="13" t="s">
        <v>5</v>
      </c>
      <c r="B47" s="1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37" t="e">
        <f>SUM(G47+H47+I47+J47+K47+L47+M47+N47+O47+P47+Q47+R47+#REF!)</f>
        <v>#REF!</v>
      </c>
      <c r="T47" s="67" t="s">
        <v>210</v>
      </c>
      <c r="U47" s="63" t="s">
        <v>213</v>
      </c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4" s="15" customFormat="1" ht="20.25" customHeight="1" x14ac:dyDescent="0.2">
      <c r="A48" s="14" t="s">
        <v>194</v>
      </c>
      <c r="B48" s="14">
        <v>0.19</v>
      </c>
      <c r="C48" s="7">
        <v>0.41</v>
      </c>
      <c r="D48" s="7">
        <v>0.27</v>
      </c>
      <c r="E48" s="7">
        <v>0.45</v>
      </c>
      <c r="F48" s="7">
        <v>0.28000000000000003</v>
      </c>
      <c r="G48" s="7" t="e">
        <f>(G46/G47)*1000</f>
        <v>#DIV/0!</v>
      </c>
      <c r="H48" s="7" t="e">
        <f t="shared" ref="H48:S48" si="3">(H46/H47)*1000</f>
        <v>#DIV/0!</v>
      </c>
      <c r="I48" s="7" t="e">
        <f t="shared" si="3"/>
        <v>#DIV/0!</v>
      </c>
      <c r="J48" s="7" t="e">
        <f t="shared" si="3"/>
        <v>#DIV/0!</v>
      </c>
      <c r="K48" s="7" t="e">
        <f t="shared" si="3"/>
        <v>#DIV/0!</v>
      </c>
      <c r="L48" s="7" t="e">
        <f t="shared" si="3"/>
        <v>#DIV/0!</v>
      </c>
      <c r="M48" s="7" t="e">
        <f t="shared" si="3"/>
        <v>#DIV/0!</v>
      </c>
      <c r="N48" s="7" t="e">
        <f t="shared" si="3"/>
        <v>#DIV/0!</v>
      </c>
      <c r="O48" s="7" t="e">
        <f t="shared" si="3"/>
        <v>#DIV/0!</v>
      </c>
      <c r="P48" s="7" t="e">
        <f t="shared" si="3"/>
        <v>#DIV/0!</v>
      </c>
      <c r="Q48" s="7" t="e">
        <f t="shared" si="3"/>
        <v>#DIV/0!</v>
      </c>
      <c r="R48" s="7" t="e">
        <f t="shared" si="3"/>
        <v>#DIV/0!</v>
      </c>
      <c r="S48" s="7" t="e">
        <f t="shared" si="3"/>
        <v>#REF!</v>
      </c>
      <c r="T48" s="67"/>
      <c r="U48" s="21" t="s">
        <v>212</v>
      </c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4" x14ac:dyDescent="0.2">
      <c r="A49" s="30" t="s">
        <v>139</v>
      </c>
      <c r="B49" s="30" t="s">
        <v>165</v>
      </c>
      <c r="C49" s="30"/>
      <c r="T49" s="63" t="s">
        <v>211</v>
      </c>
      <c r="U49" s="63" t="s">
        <v>213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4" ht="23.25" x14ac:dyDescent="0.2">
      <c r="A50" s="9" t="s">
        <v>0</v>
      </c>
      <c r="B50" s="9" t="s">
        <v>115</v>
      </c>
    </row>
    <row r="51" spans="1:34" ht="23.25" x14ac:dyDescent="0.2">
      <c r="A51" s="9" t="s">
        <v>1</v>
      </c>
      <c r="B51" s="9" t="s">
        <v>65</v>
      </c>
    </row>
    <row r="52" spans="1:34" ht="23.25" x14ac:dyDescent="0.2">
      <c r="A52" s="9" t="s">
        <v>2</v>
      </c>
      <c r="B52" s="10" t="s">
        <v>215</v>
      </c>
    </row>
    <row r="53" spans="1:34" ht="23.25" x14ac:dyDescent="0.2">
      <c r="A53" s="9" t="s">
        <v>3</v>
      </c>
      <c r="B53" s="10" t="s">
        <v>28</v>
      </c>
    </row>
    <row r="54" spans="1:34" ht="68.25" x14ac:dyDescent="0.2">
      <c r="A54" s="1" t="s">
        <v>4</v>
      </c>
      <c r="B54" s="2" t="s">
        <v>104</v>
      </c>
      <c r="C54" s="2" t="s">
        <v>105</v>
      </c>
      <c r="D54" s="2" t="s">
        <v>106</v>
      </c>
      <c r="E54" s="2" t="s">
        <v>107</v>
      </c>
      <c r="F54" s="2" t="s">
        <v>108</v>
      </c>
      <c r="G54" s="3" t="s">
        <v>12</v>
      </c>
      <c r="H54" s="3" t="s">
        <v>13</v>
      </c>
      <c r="I54" s="3" t="s">
        <v>14</v>
      </c>
      <c r="J54" s="3" t="s">
        <v>15</v>
      </c>
      <c r="K54" s="3" t="s">
        <v>16</v>
      </c>
      <c r="L54" s="3" t="s">
        <v>17</v>
      </c>
      <c r="M54" s="3" t="s">
        <v>18</v>
      </c>
      <c r="N54" s="3" t="s">
        <v>19</v>
      </c>
      <c r="O54" s="3" t="s">
        <v>20</v>
      </c>
      <c r="P54" s="3" t="s">
        <v>21</v>
      </c>
      <c r="Q54" s="3" t="s">
        <v>22</v>
      </c>
      <c r="R54" s="3" t="s">
        <v>23</v>
      </c>
      <c r="S54" s="3" t="s">
        <v>24</v>
      </c>
      <c r="T54" s="4"/>
      <c r="U54" s="4"/>
    </row>
    <row r="55" spans="1:34" ht="20.25" customHeight="1" x14ac:dyDescent="0.2">
      <c r="A55" s="12" t="s">
        <v>2</v>
      </c>
      <c r="B55" s="1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 t="e">
        <f>SUM(G55+H55+I55+J55+K55+L55+M55+N55+O55+P55+Q55+R55+#REF!)</f>
        <v>#REF!</v>
      </c>
    </row>
    <row r="56" spans="1:34" ht="20.25" customHeight="1" x14ac:dyDescent="0.2">
      <c r="A56" s="13" t="s">
        <v>5</v>
      </c>
      <c r="B56" s="1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5" t="e">
        <f>SUM(G56+H56+I56+J56+K56+L56+M56+N56+O56+P56+Q56+R56+#REF!)</f>
        <v>#REF!</v>
      </c>
    </row>
    <row r="57" spans="1:34" s="15" customFormat="1" ht="20.25" customHeight="1" x14ac:dyDescent="0.2">
      <c r="A57" s="14" t="s">
        <v>194</v>
      </c>
      <c r="B57" s="14">
        <v>5.28</v>
      </c>
      <c r="C57" s="7">
        <v>2.94</v>
      </c>
      <c r="D57" s="7">
        <v>4.17</v>
      </c>
      <c r="E57" s="7">
        <v>4.43</v>
      </c>
      <c r="F57" s="7">
        <v>4.18</v>
      </c>
      <c r="G57" s="7" t="e">
        <f>(G55/G56)*100</f>
        <v>#DIV/0!</v>
      </c>
      <c r="H57" s="7" t="e">
        <f t="shared" ref="H57:S57" si="4">(H55/H56)*100</f>
        <v>#DIV/0!</v>
      </c>
      <c r="I57" s="7" t="e">
        <f t="shared" si="4"/>
        <v>#DIV/0!</v>
      </c>
      <c r="J57" s="7" t="e">
        <f t="shared" si="4"/>
        <v>#DIV/0!</v>
      </c>
      <c r="K57" s="7" t="e">
        <f t="shared" si="4"/>
        <v>#DIV/0!</v>
      </c>
      <c r="L57" s="7" t="e">
        <f t="shared" si="4"/>
        <v>#DIV/0!</v>
      </c>
      <c r="M57" s="7" t="e">
        <f t="shared" si="4"/>
        <v>#DIV/0!</v>
      </c>
      <c r="N57" s="7" t="e">
        <f t="shared" si="4"/>
        <v>#DIV/0!</v>
      </c>
      <c r="O57" s="7" t="e">
        <f t="shared" si="4"/>
        <v>#DIV/0!</v>
      </c>
      <c r="P57" s="7" t="e">
        <f t="shared" si="4"/>
        <v>#DIV/0!</v>
      </c>
      <c r="Q57" s="7" t="e">
        <f t="shared" si="4"/>
        <v>#DIV/0!</v>
      </c>
      <c r="R57" s="7" t="e">
        <f t="shared" si="4"/>
        <v>#DIV/0!</v>
      </c>
      <c r="S57" s="7" t="e">
        <f t="shared" si="4"/>
        <v>#REF!</v>
      </c>
    </row>
    <row r="58" spans="1:34" x14ac:dyDescent="0.2">
      <c r="A58" s="30" t="s">
        <v>139</v>
      </c>
      <c r="B58" s="30" t="s">
        <v>145</v>
      </c>
      <c r="C58" s="30"/>
    </row>
    <row r="60" spans="1:34" ht="23.25" x14ac:dyDescent="0.2">
      <c r="A60" s="9" t="s">
        <v>95</v>
      </c>
      <c r="B60" s="28" t="s">
        <v>119</v>
      </c>
    </row>
    <row r="61" spans="1:34" ht="23.25" x14ac:dyDescent="0.2">
      <c r="A61" s="9" t="s">
        <v>1</v>
      </c>
      <c r="B61" s="9" t="s">
        <v>102</v>
      </c>
    </row>
    <row r="62" spans="1:34" ht="23.25" x14ac:dyDescent="0.2">
      <c r="A62" s="9" t="s">
        <v>2</v>
      </c>
      <c r="B62" s="10" t="s">
        <v>219</v>
      </c>
    </row>
    <row r="63" spans="1:34" ht="23.25" x14ac:dyDescent="0.2">
      <c r="A63" s="9" t="s">
        <v>3</v>
      </c>
      <c r="B63" s="10" t="s">
        <v>103</v>
      </c>
    </row>
    <row r="64" spans="1:34" ht="68.25" x14ac:dyDescent="0.2">
      <c r="A64" s="1" t="s">
        <v>4</v>
      </c>
      <c r="B64" s="2" t="s">
        <v>104</v>
      </c>
      <c r="C64" s="2" t="s">
        <v>105</v>
      </c>
      <c r="D64" s="2" t="s">
        <v>106</v>
      </c>
      <c r="E64" s="2" t="s">
        <v>107</v>
      </c>
      <c r="F64" s="2" t="s">
        <v>108</v>
      </c>
      <c r="G64" s="3" t="s">
        <v>12</v>
      </c>
      <c r="H64" s="3" t="s">
        <v>13</v>
      </c>
      <c r="I64" s="3" t="s">
        <v>14</v>
      </c>
      <c r="J64" s="3" t="s">
        <v>15</v>
      </c>
      <c r="K64" s="3" t="s">
        <v>16</v>
      </c>
      <c r="L64" s="3" t="s">
        <v>17</v>
      </c>
      <c r="M64" s="3" t="s">
        <v>18</v>
      </c>
      <c r="N64" s="3" t="s">
        <v>19</v>
      </c>
      <c r="O64" s="3" t="s">
        <v>20</v>
      </c>
      <c r="P64" s="3" t="s">
        <v>21</v>
      </c>
      <c r="Q64" s="3" t="s">
        <v>22</v>
      </c>
      <c r="R64" s="3" t="s">
        <v>23</v>
      </c>
      <c r="S64" s="3" t="s">
        <v>24</v>
      </c>
      <c r="T64" s="4"/>
      <c r="U64" s="4"/>
    </row>
    <row r="65" spans="1:21" s="15" customFormat="1" ht="20.25" customHeight="1" x14ac:dyDescent="0.2">
      <c r="A65" s="14" t="s">
        <v>194</v>
      </c>
      <c r="B65" s="14">
        <v>0.65</v>
      </c>
      <c r="C65" s="7">
        <v>0.61</v>
      </c>
      <c r="D65" s="7">
        <v>0.62</v>
      </c>
      <c r="E65" s="7">
        <v>0.61</v>
      </c>
      <c r="F65" s="7">
        <v>0.69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21" x14ac:dyDescent="0.2">
      <c r="A66" s="30" t="s">
        <v>139</v>
      </c>
      <c r="B66" s="30" t="s">
        <v>164</v>
      </c>
      <c r="C66" s="30"/>
    </row>
    <row r="68" spans="1:21" ht="23.25" x14ac:dyDescent="0.2">
      <c r="A68" s="9" t="s">
        <v>94</v>
      </c>
      <c r="B68" s="9" t="s">
        <v>226</v>
      </c>
    </row>
    <row r="69" spans="1:21" ht="23.25" x14ac:dyDescent="0.2">
      <c r="A69" s="9" t="s">
        <v>1</v>
      </c>
      <c r="B69" s="9" t="s">
        <v>65</v>
      </c>
    </row>
    <row r="70" spans="1:21" ht="23.25" x14ac:dyDescent="0.2">
      <c r="A70" s="9" t="s">
        <v>2</v>
      </c>
      <c r="B70" s="10" t="s">
        <v>86</v>
      </c>
    </row>
    <row r="71" spans="1:21" ht="23.25" x14ac:dyDescent="0.2">
      <c r="A71" s="9" t="s">
        <v>3</v>
      </c>
      <c r="B71" s="10" t="s">
        <v>87</v>
      </c>
    </row>
    <row r="72" spans="1:21" ht="68.25" x14ac:dyDescent="0.2">
      <c r="A72" s="1" t="s">
        <v>4</v>
      </c>
      <c r="B72" s="2" t="s">
        <v>104</v>
      </c>
      <c r="C72" s="2" t="s">
        <v>105</v>
      </c>
      <c r="D72" s="2" t="s">
        <v>106</v>
      </c>
      <c r="E72" s="2" t="s">
        <v>107</v>
      </c>
      <c r="F72" s="2" t="s">
        <v>108</v>
      </c>
      <c r="G72" s="3" t="s">
        <v>12</v>
      </c>
      <c r="H72" s="3" t="s">
        <v>13</v>
      </c>
      <c r="I72" s="3" t="s">
        <v>14</v>
      </c>
      <c r="J72" s="3" t="s">
        <v>15</v>
      </c>
      <c r="K72" s="3" t="s">
        <v>16</v>
      </c>
      <c r="L72" s="3" t="s">
        <v>17</v>
      </c>
      <c r="M72" s="3" t="s">
        <v>18</v>
      </c>
      <c r="N72" s="3" t="s">
        <v>19</v>
      </c>
      <c r="O72" s="3" t="s">
        <v>20</v>
      </c>
      <c r="P72" s="3" t="s">
        <v>21</v>
      </c>
      <c r="Q72" s="3" t="s">
        <v>22</v>
      </c>
      <c r="R72" s="3" t="s">
        <v>23</v>
      </c>
      <c r="S72" s="3" t="s">
        <v>24</v>
      </c>
      <c r="T72" s="4"/>
      <c r="U72" s="4"/>
    </row>
    <row r="73" spans="1:21" ht="20.25" customHeight="1" x14ac:dyDescent="0.2">
      <c r="A73" s="12" t="s">
        <v>2</v>
      </c>
      <c r="B73" s="1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f>SUM(G73+H73+I73+J73+K73+L73+M73+N73+O73+P73+Q73+R73+U77)</f>
        <v>0</v>
      </c>
    </row>
    <row r="74" spans="1:21" ht="20.25" customHeight="1" x14ac:dyDescent="0.2">
      <c r="A74" s="13" t="s">
        <v>5</v>
      </c>
      <c r="B74" s="1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5">
        <f>SUM(G74+H74+I74+J74+K74+L74+M74+N74+O74+P74+Q74+R74+U78)</f>
        <v>0</v>
      </c>
    </row>
    <row r="75" spans="1:21" s="15" customFormat="1" ht="20.25" customHeight="1" x14ac:dyDescent="0.2">
      <c r="A75" s="14" t="s">
        <v>194</v>
      </c>
      <c r="B75" s="14"/>
      <c r="C75" s="7"/>
      <c r="D75" s="7"/>
      <c r="E75" s="7"/>
      <c r="F75" s="7"/>
      <c r="G75" s="7" t="e">
        <f>(G73/G74)*100</f>
        <v>#DIV/0!</v>
      </c>
      <c r="H75" s="7" t="e">
        <f t="shared" ref="H75:S75" si="5">(H73/H74)*100</f>
        <v>#DIV/0!</v>
      </c>
      <c r="I75" s="7" t="e">
        <f t="shared" si="5"/>
        <v>#DIV/0!</v>
      </c>
      <c r="J75" s="7" t="e">
        <f t="shared" si="5"/>
        <v>#DIV/0!</v>
      </c>
      <c r="K75" s="7" t="e">
        <f t="shared" si="5"/>
        <v>#DIV/0!</v>
      </c>
      <c r="L75" s="7" t="e">
        <f t="shared" si="5"/>
        <v>#DIV/0!</v>
      </c>
      <c r="M75" s="7" t="e">
        <f t="shared" si="5"/>
        <v>#DIV/0!</v>
      </c>
      <c r="N75" s="7" t="e">
        <f t="shared" si="5"/>
        <v>#DIV/0!</v>
      </c>
      <c r="O75" s="7" t="e">
        <f t="shared" si="5"/>
        <v>#DIV/0!</v>
      </c>
      <c r="P75" s="7" t="e">
        <f t="shared" si="5"/>
        <v>#DIV/0!</v>
      </c>
      <c r="Q75" s="7" t="e">
        <f t="shared" si="5"/>
        <v>#DIV/0!</v>
      </c>
      <c r="R75" s="7" t="e">
        <f t="shared" si="5"/>
        <v>#DIV/0!</v>
      </c>
      <c r="S75" s="7" t="e">
        <f t="shared" si="5"/>
        <v>#DIV/0!</v>
      </c>
    </row>
    <row r="76" spans="1:21" x14ac:dyDescent="0.2">
      <c r="A76" s="30" t="s">
        <v>139</v>
      </c>
      <c r="B76" s="30" t="s">
        <v>143</v>
      </c>
      <c r="C76" s="30"/>
    </row>
    <row r="78" spans="1:21" ht="23.25" x14ac:dyDescent="0.2">
      <c r="A78" s="31" t="s">
        <v>174</v>
      </c>
    </row>
    <row r="79" spans="1:21" ht="23.25" x14ac:dyDescent="0.2">
      <c r="A79" s="9" t="s">
        <v>100</v>
      </c>
      <c r="B79" s="9" t="s">
        <v>128</v>
      </c>
    </row>
    <row r="80" spans="1:21" ht="23.25" x14ac:dyDescent="0.2">
      <c r="A80" s="9" t="s">
        <v>1</v>
      </c>
      <c r="B80" s="9" t="s">
        <v>77</v>
      </c>
    </row>
    <row r="81" spans="1:21" ht="23.25" x14ac:dyDescent="0.2">
      <c r="A81" s="9" t="s">
        <v>2</v>
      </c>
      <c r="B81" s="10" t="s">
        <v>89</v>
      </c>
    </row>
    <row r="82" spans="1:21" ht="23.25" x14ac:dyDescent="0.2">
      <c r="A82" s="9" t="s">
        <v>3</v>
      </c>
      <c r="B82" s="10" t="s">
        <v>88</v>
      </c>
    </row>
    <row r="83" spans="1:21" ht="68.25" x14ac:dyDescent="0.2">
      <c r="A83" s="1" t="s">
        <v>4</v>
      </c>
      <c r="B83" s="2" t="s">
        <v>104</v>
      </c>
      <c r="C83" s="2" t="s">
        <v>105</v>
      </c>
      <c r="D83" s="2" t="s">
        <v>106</v>
      </c>
      <c r="E83" s="2" t="s">
        <v>107</v>
      </c>
      <c r="F83" s="2" t="s">
        <v>108</v>
      </c>
      <c r="G83" s="3" t="s">
        <v>12</v>
      </c>
      <c r="H83" s="3" t="s">
        <v>13</v>
      </c>
      <c r="I83" s="3" t="s">
        <v>14</v>
      </c>
      <c r="J83" s="3" t="s">
        <v>15</v>
      </c>
      <c r="K83" s="3" t="s">
        <v>16</v>
      </c>
      <c r="L83" s="3" t="s">
        <v>17</v>
      </c>
      <c r="M83" s="3" t="s">
        <v>18</v>
      </c>
      <c r="N83" s="3" t="s">
        <v>19</v>
      </c>
      <c r="O83" s="3" t="s">
        <v>20</v>
      </c>
      <c r="P83" s="3" t="s">
        <v>21</v>
      </c>
      <c r="Q83" s="3" t="s">
        <v>22</v>
      </c>
      <c r="R83" s="3" t="s">
        <v>23</v>
      </c>
      <c r="S83" s="3" t="s">
        <v>24</v>
      </c>
      <c r="T83" s="4"/>
      <c r="U83" s="4"/>
    </row>
    <row r="84" spans="1:21" ht="20.25" customHeight="1" x14ac:dyDescent="0.2">
      <c r="A84" s="12" t="s">
        <v>2</v>
      </c>
      <c r="B84" s="1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f>SUM(G84+H84+I84+J84+K84+L84+M84+N84+O84+P84+Q84+R84+U88)</f>
        <v>0</v>
      </c>
    </row>
    <row r="85" spans="1:21" ht="20.25" customHeight="1" x14ac:dyDescent="0.2">
      <c r="A85" s="13" t="s">
        <v>5</v>
      </c>
      <c r="B85" s="13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5">
        <f>SUM(G85+H85+I85+J85+K85+L85+M85+N85+O85+P85+Q85+R85+U89)</f>
        <v>0</v>
      </c>
    </row>
    <row r="86" spans="1:21" s="15" customFormat="1" ht="20.25" customHeight="1" x14ac:dyDescent="0.2">
      <c r="A86" s="14" t="s">
        <v>194</v>
      </c>
      <c r="B86" s="14">
        <v>8.51</v>
      </c>
      <c r="C86" s="7">
        <v>5.92</v>
      </c>
      <c r="D86" s="7">
        <v>5.18</v>
      </c>
      <c r="E86" s="7">
        <v>3.41</v>
      </c>
      <c r="F86" s="7">
        <v>0.85</v>
      </c>
      <c r="G86" s="7" t="e">
        <f>(G84/G85)*1000</f>
        <v>#DIV/0!</v>
      </c>
      <c r="H86" s="7" t="e">
        <f t="shared" ref="H86:S86" si="6">(H84/H85)*1000</f>
        <v>#DIV/0!</v>
      </c>
      <c r="I86" s="7" t="e">
        <f t="shared" si="6"/>
        <v>#DIV/0!</v>
      </c>
      <c r="J86" s="7" t="e">
        <f t="shared" si="6"/>
        <v>#DIV/0!</v>
      </c>
      <c r="K86" s="7" t="e">
        <f t="shared" si="6"/>
        <v>#DIV/0!</v>
      </c>
      <c r="L86" s="7" t="e">
        <f t="shared" si="6"/>
        <v>#DIV/0!</v>
      </c>
      <c r="M86" s="7" t="e">
        <f t="shared" si="6"/>
        <v>#DIV/0!</v>
      </c>
      <c r="N86" s="7" t="e">
        <f t="shared" si="6"/>
        <v>#DIV/0!</v>
      </c>
      <c r="O86" s="7" t="e">
        <f t="shared" si="6"/>
        <v>#DIV/0!</v>
      </c>
      <c r="P86" s="7" t="e">
        <f t="shared" si="6"/>
        <v>#DIV/0!</v>
      </c>
      <c r="Q86" s="7" t="e">
        <f t="shared" si="6"/>
        <v>#DIV/0!</v>
      </c>
      <c r="R86" s="7" t="e">
        <f t="shared" si="6"/>
        <v>#DIV/0!</v>
      </c>
      <c r="S86" s="7" t="e">
        <f t="shared" si="6"/>
        <v>#DIV/0!</v>
      </c>
    </row>
    <row r="87" spans="1:21" x14ac:dyDescent="0.2">
      <c r="A87" s="30" t="s">
        <v>139</v>
      </c>
      <c r="B87" s="30" t="s">
        <v>154</v>
      </c>
      <c r="C87" s="30"/>
    </row>
    <row r="89" spans="1:21" ht="23.25" x14ac:dyDescent="0.2">
      <c r="A89" s="9" t="s">
        <v>100</v>
      </c>
      <c r="B89" s="9" t="s">
        <v>129</v>
      </c>
    </row>
    <row r="90" spans="1:21" ht="23.25" x14ac:dyDescent="0.2">
      <c r="A90" s="9" t="s">
        <v>1</v>
      </c>
      <c r="B90" s="9" t="s">
        <v>65</v>
      </c>
    </row>
    <row r="91" spans="1:21" ht="23.25" x14ac:dyDescent="0.2">
      <c r="A91" s="9" t="s">
        <v>2</v>
      </c>
      <c r="B91" s="10" t="s">
        <v>90</v>
      </c>
    </row>
    <row r="92" spans="1:21" ht="23.25" x14ac:dyDescent="0.2">
      <c r="A92" s="9" t="s">
        <v>3</v>
      </c>
      <c r="B92" s="10" t="s">
        <v>51</v>
      </c>
    </row>
    <row r="93" spans="1:21" ht="68.25" x14ac:dyDescent="0.2">
      <c r="A93" s="1" t="s">
        <v>4</v>
      </c>
      <c r="B93" s="2" t="s">
        <v>104</v>
      </c>
      <c r="C93" s="2" t="s">
        <v>105</v>
      </c>
      <c r="D93" s="2" t="s">
        <v>106</v>
      </c>
      <c r="E93" s="2" t="s">
        <v>107</v>
      </c>
      <c r="F93" s="2" t="s">
        <v>108</v>
      </c>
      <c r="G93" s="3" t="s">
        <v>12</v>
      </c>
      <c r="H93" s="3" t="s">
        <v>13</v>
      </c>
      <c r="I93" s="3" t="s">
        <v>14</v>
      </c>
      <c r="J93" s="3" t="s">
        <v>15</v>
      </c>
      <c r="K93" s="3" t="s">
        <v>16</v>
      </c>
      <c r="L93" s="3" t="s">
        <v>17</v>
      </c>
      <c r="M93" s="3" t="s">
        <v>18</v>
      </c>
      <c r="N93" s="3" t="s">
        <v>19</v>
      </c>
      <c r="O93" s="3" t="s">
        <v>20</v>
      </c>
      <c r="P93" s="3" t="s">
        <v>21</v>
      </c>
      <c r="Q93" s="3" t="s">
        <v>22</v>
      </c>
      <c r="R93" s="3" t="s">
        <v>23</v>
      </c>
      <c r="S93" s="3" t="s">
        <v>24</v>
      </c>
      <c r="T93" s="4"/>
      <c r="U93" s="4"/>
    </row>
    <row r="94" spans="1:21" ht="20.25" customHeight="1" x14ac:dyDescent="0.2">
      <c r="A94" s="12" t="s">
        <v>2</v>
      </c>
      <c r="B94" s="1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f>SUM(G94+H94+I94+J94+K94+L94+M94+N94+O94+P94+Q94+R94+U98)</f>
        <v>0</v>
      </c>
    </row>
    <row r="95" spans="1:21" ht="20.25" customHeight="1" x14ac:dyDescent="0.2">
      <c r="A95" s="13" t="s">
        <v>5</v>
      </c>
      <c r="B95" s="1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5">
        <f>SUM(G95+H95+I95+J95+K95+L95+M95+N95+O95+P95+Q95+R95+U99)</f>
        <v>0</v>
      </c>
    </row>
    <row r="96" spans="1:21" s="15" customFormat="1" ht="20.25" customHeight="1" x14ac:dyDescent="0.2">
      <c r="A96" s="14" t="s">
        <v>194</v>
      </c>
      <c r="B96" s="14">
        <v>22.48</v>
      </c>
      <c r="C96" s="7">
        <v>9.8699999999999992</v>
      </c>
      <c r="D96" s="7">
        <v>23.31</v>
      </c>
      <c r="E96" s="7">
        <v>13.6</v>
      </c>
      <c r="F96" s="7"/>
      <c r="G96" s="7" t="e">
        <f>(G94/G95)*1000</f>
        <v>#DIV/0!</v>
      </c>
      <c r="H96" s="7" t="e">
        <f t="shared" ref="H96:S96" si="7">(H94/H95)*1000</f>
        <v>#DIV/0!</v>
      </c>
      <c r="I96" s="7" t="e">
        <f t="shared" si="7"/>
        <v>#DIV/0!</v>
      </c>
      <c r="J96" s="7" t="e">
        <f t="shared" si="7"/>
        <v>#DIV/0!</v>
      </c>
      <c r="K96" s="7" t="e">
        <f t="shared" si="7"/>
        <v>#DIV/0!</v>
      </c>
      <c r="L96" s="7" t="e">
        <f t="shared" si="7"/>
        <v>#DIV/0!</v>
      </c>
      <c r="M96" s="7" t="e">
        <f t="shared" si="7"/>
        <v>#DIV/0!</v>
      </c>
      <c r="N96" s="7" t="e">
        <f t="shared" si="7"/>
        <v>#DIV/0!</v>
      </c>
      <c r="O96" s="7" t="e">
        <f t="shared" si="7"/>
        <v>#DIV/0!</v>
      </c>
      <c r="P96" s="7" t="e">
        <f t="shared" si="7"/>
        <v>#DIV/0!</v>
      </c>
      <c r="Q96" s="7" t="e">
        <f t="shared" si="7"/>
        <v>#DIV/0!</v>
      </c>
      <c r="R96" s="7" t="e">
        <f t="shared" si="7"/>
        <v>#DIV/0!</v>
      </c>
      <c r="S96" s="7" t="e">
        <f t="shared" si="7"/>
        <v>#DIV/0!</v>
      </c>
    </row>
    <row r="97" spans="1:21" x14ac:dyDescent="0.2">
      <c r="A97" s="30" t="s">
        <v>139</v>
      </c>
      <c r="B97" s="30" t="s">
        <v>154</v>
      </c>
      <c r="C97" s="30"/>
    </row>
    <row r="99" spans="1:21" ht="23.25" x14ac:dyDescent="0.2">
      <c r="A99" s="9" t="s">
        <v>100</v>
      </c>
      <c r="B99" s="9" t="s">
        <v>130</v>
      </c>
    </row>
    <row r="100" spans="1:21" ht="23.25" x14ac:dyDescent="0.2">
      <c r="A100" s="9" t="s">
        <v>3</v>
      </c>
      <c r="B100" s="23" t="s">
        <v>26</v>
      </c>
    </row>
    <row r="101" spans="1:21" ht="68.25" x14ac:dyDescent="0.2">
      <c r="A101" s="1" t="s">
        <v>4</v>
      </c>
      <c r="B101" s="2" t="s">
        <v>104</v>
      </c>
      <c r="C101" s="2" t="s">
        <v>105</v>
      </c>
      <c r="D101" s="2" t="s">
        <v>106</v>
      </c>
      <c r="E101" s="2" t="s">
        <v>107</v>
      </c>
      <c r="F101" s="2" t="s">
        <v>108</v>
      </c>
      <c r="G101" s="3" t="s">
        <v>12</v>
      </c>
      <c r="H101" s="3" t="s">
        <v>13</v>
      </c>
      <c r="I101" s="3" t="s">
        <v>14</v>
      </c>
      <c r="J101" s="3" t="s">
        <v>15</v>
      </c>
      <c r="K101" s="3" t="s">
        <v>16</v>
      </c>
      <c r="L101" s="3" t="s">
        <v>17</v>
      </c>
      <c r="M101" s="3" t="s">
        <v>18</v>
      </c>
      <c r="N101" s="3" t="s">
        <v>19</v>
      </c>
      <c r="O101" s="3" t="s">
        <v>20</v>
      </c>
      <c r="P101" s="3" t="s">
        <v>21</v>
      </c>
      <c r="Q101" s="3" t="s">
        <v>22</v>
      </c>
      <c r="R101" s="3" t="s">
        <v>23</v>
      </c>
      <c r="S101" s="3" t="s">
        <v>24</v>
      </c>
      <c r="T101" s="4"/>
      <c r="U101" s="4"/>
    </row>
    <row r="102" spans="1:21" ht="20.25" customHeight="1" x14ac:dyDescent="0.2">
      <c r="A102" s="12" t="s">
        <v>2</v>
      </c>
      <c r="B102" s="12" t="s">
        <v>93</v>
      </c>
      <c r="C102" s="5" t="s">
        <v>93</v>
      </c>
      <c r="D102" s="5">
        <v>1</v>
      </c>
      <c r="E102" s="5">
        <v>2</v>
      </c>
      <c r="F102" s="5">
        <v>2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21" x14ac:dyDescent="0.2">
      <c r="A103" s="30" t="s">
        <v>139</v>
      </c>
      <c r="B103" s="30" t="s">
        <v>154</v>
      </c>
      <c r="C103" s="30"/>
    </row>
    <row r="104" spans="1:21" ht="23.25" x14ac:dyDescent="0.2">
      <c r="A104" s="9" t="s">
        <v>100</v>
      </c>
      <c r="B104" s="9" t="s">
        <v>184</v>
      </c>
      <c r="I104" s="26"/>
      <c r="J104" s="27"/>
      <c r="K104" s="27"/>
      <c r="L104" s="27"/>
    </row>
    <row r="105" spans="1:21" ht="68.25" x14ac:dyDescent="0.2">
      <c r="A105" s="1" t="s">
        <v>4</v>
      </c>
      <c r="B105" s="2" t="s">
        <v>104</v>
      </c>
      <c r="C105" s="2" t="s">
        <v>105</v>
      </c>
      <c r="D105" s="2" t="s">
        <v>106</v>
      </c>
      <c r="E105" s="2" t="s">
        <v>107</v>
      </c>
      <c r="F105" s="2" t="s">
        <v>108</v>
      </c>
      <c r="G105" s="3" t="s">
        <v>12</v>
      </c>
      <c r="H105" s="3" t="s">
        <v>13</v>
      </c>
      <c r="I105" s="3" t="s">
        <v>14</v>
      </c>
      <c r="J105" s="3" t="s">
        <v>15</v>
      </c>
      <c r="K105" s="3" t="s">
        <v>16</v>
      </c>
      <c r="L105" s="3" t="s">
        <v>17</v>
      </c>
      <c r="M105" s="3" t="s">
        <v>18</v>
      </c>
      <c r="N105" s="3" t="s">
        <v>19</v>
      </c>
      <c r="O105" s="3" t="s">
        <v>20</v>
      </c>
      <c r="P105" s="3" t="s">
        <v>21</v>
      </c>
      <c r="Q105" s="3" t="s">
        <v>22</v>
      </c>
      <c r="R105" s="3" t="s">
        <v>23</v>
      </c>
      <c r="S105" s="3" t="s">
        <v>24</v>
      </c>
      <c r="T105" s="4"/>
      <c r="U105" s="4"/>
    </row>
    <row r="106" spans="1:21" s="15" customFormat="1" ht="20.25" customHeight="1" x14ac:dyDescent="0.2">
      <c r="A106" s="14" t="s">
        <v>231</v>
      </c>
      <c r="B106" s="1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x14ac:dyDescent="0.2">
      <c r="A107" s="30" t="s">
        <v>139</v>
      </c>
      <c r="B107" s="30" t="s">
        <v>232</v>
      </c>
      <c r="C107" s="30"/>
    </row>
    <row r="109" spans="1:21" s="19" customFormat="1" x14ac:dyDescent="0.2">
      <c r="B109" s="48"/>
      <c r="C109" s="64"/>
      <c r="D109" s="64"/>
      <c r="E109" s="64"/>
      <c r="F109" s="64"/>
    </row>
    <row r="110" spans="1:21" ht="23.25" x14ac:dyDescent="0.2">
      <c r="A110" s="31" t="s">
        <v>178</v>
      </c>
    </row>
    <row r="111" spans="1:21" ht="23.25" x14ac:dyDescent="0.2">
      <c r="A111" s="9" t="s">
        <v>100</v>
      </c>
      <c r="B111" s="9" t="s">
        <v>233</v>
      </c>
    </row>
    <row r="112" spans="1:21" ht="23.25" x14ac:dyDescent="0.2">
      <c r="A112" s="9" t="s">
        <v>1</v>
      </c>
      <c r="B112" s="9" t="s">
        <v>65</v>
      </c>
    </row>
    <row r="113" spans="1:21" ht="23.25" x14ac:dyDescent="0.2">
      <c r="A113" s="9" t="s">
        <v>2</v>
      </c>
      <c r="B113" s="10" t="s">
        <v>234</v>
      </c>
    </row>
    <row r="114" spans="1:21" ht="23.25" x14ac:dyDescent="0.2">
      <c r="A114" s="9" t="s">
        <v>3</v>
      </c>
      <c r="B114" s="10" t="s">
        <v>235</v>
      </c>
    </row>
    <row r="115" spans="1:21" ht="68.25" x14ac:dyDescent="0.2">
      <c r="A115" s="1" t="s">
        <v>4</v>
      </c>
      <c r="B115" s="55" t="s">
        <v>104</v>
      </c>
      <c r="C115" s="55" t="s">
        <v>105</v>
      </c>
      <c r="D115" s="55" t="s">
        <v>106</v>
      </c>
      <c r="E115" s="55" t="s">
        <v>107</v>
      </c>
      <c r="F115" s="55" t="s">
        <v>108</v>
      </c>
      <c r="G115" s="3" t="s">
        <v>12</v>
      </c>
      <c r="H115" s="3" t="s">
        <v>13</v>
      </c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  <c r="N115" s="3" t="s">
        <v>19</v>
      </c>
      <c r="O115" s="3" t="s">
        <v>20</v>
      </c>
      <c r="P115" s="3" t="s">
        <v>21</v>
      </c>
      <c r="Q115" s="3" t="s">
        <v>22</v>
      </c>
      <c r="R115" s="3" t="s">
        <v>23</v>
      </c>
      <c r="S115" s="3" t="s">
        <v>24</v>
      </c>
      <c r="T115" s="4"/>
      <c r="U115" s="4"/>
    </row>
    <row r="116" spans="1:21" s="15" customFormat="1" ht="20.25" customHeight="1" x14ac:dyDescent="0.2">
      <c r="A116" s="53" t="s">
        <v>194</v>
      </c>
      <c r="B116" s="56">
        <v>78.459999999999994</v>
      </c>
      <c r="C116" s="56">
        <v>81.5</v>
      </c>
      <c r="D116" s="56">
        <v>61.71</v>
      </c>
      <c r="E116" s="57">
        <v>74.64</v>
      </c>
      <c r="F116" s="57">
        <v>77.78</v>
      </c>
      <c r="G116" s="54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21" x14ac:dyDescent="0.2">
      <c r="A117" s="30" t="s">
        <v>139</v>
      </c>
      <c r="B117" s="30" t="s">
        <v>157</v>
      </c>
      <c r="C117" s="30"/>
    </row>
    <row r="119" spans="1:21" ht="23.25" x14ac:dyDescent="0.2">
      <c r="A119" s="9" t="s">
        <v>100</v>
      </c>
      <c r="B119" s="9" t="s">
        <v>183</v>
      </c>
    </row>
    <row r="120" spans="1:21" ht="23.25" x14ac:dyDescent="0.2">
      <c r="A120" s="9" t="s">
        <v>2</v>
      </c>
      <c r="B120" s="10" t="s">
        <v>101</v>
      </c>
    </row>
    <row r="121" spans="1:21" ht="69" thickBot="1" x14ac:dyDescent="0.25">
      <c r="A121" s="1" t="s">
        <v>4</v>
      </c>
      <c r="B121" s="2" t="s">
        <v>104</v>
      </c>
      <c r="C121" s="2" t="s">
        <v>105</v>
      </c>
      <c r="D121" s="2" t="s">
        <v>106</v>
      </c>
      <c r="E121" s="2" t="s">
        <v>107</v>
      </c>
      <c r="F121" s="2" t="s">
        <v>108</v>
      </c>
      <c r="G121" s="3" t="s">
        <v>12</v>
      </c>
      <c r="H121" s="3" t="s">
        <v>13</v>
      </c>
      <c r="I121" s="3" t="s">
        <v>14</v>
      </c>
      <c r="J121" s="3" t="s">
        <v>15</v>
      </c>
      <c r="K121" s="3" t="s">
        <v>16</v>
      </c>
      <c r="L121" s="3" t="s">
        <v>17</v>
      </c>
      <c r="M121" s="3" t="s">
        <v>18</v>
      </c>
      <c r="N121" s="3" t="s">
        <v>19</v>
      </c>
      <c r="O121" s="3" t="s">
        <v>20</v>
      </c>
      <c r="P121" s="3" t="s">
        <v>21</v>
      </c>
      <c r="Q121" s="3" t="s">
        <v>22</v>
      </c>
      <c r="R121" s="3" t="s">
        <v>23</v>
      </c>
      <c r="S121" s="3" t="s">
        <v>24</v>
      </c>
      <c r="T121" s="4"/>
      <c r="U121" s="4"/>
    </row>
    <row r="122" spans="1:21" s="15" customFormat="1" ht="20.25" customHeight="1" thickBot="1" x14ac:dyDescent="0.25">
      <c r="A122" s="14" t="s">
        <v>194</v>
      </c>
      <c r="B122" s="14"/>
      <c r="C122" s="7"/>
      <c r="D122" s="7"/>
      <c r="E122" s="7"/>
      <c r="F122" s="7">
        <v>77.78</v>
      </c>
      <c r="G122" s="62">
        <v>77.78</v>
      </c>
      <c r="H122" s="62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21" x14ac:dyDescent="0.2">
      <c r="A123" s="30" t="s">
        <v>139</v>
      </c>
      <c r="B123" s="30" t="s">
        <v>157</v>
      </c>
      <c r="C123" s="30"/>
    </row>
    <row r="125" spans="1:21" ht="23.25" x14ac:dyDescent="0.2">
      <c r="A125" s="31" t="s">
        <v>179</v>
      </c>
    </row>
    <row r="126" spans="1:21" ht="23.25" x14ac:dyDescent="0.2">
      <c r="A126" s="9" t="s">
        <v>100</v>
      </c>
      <c r="B126" s="9" t="s">
        <v>182</v>
      </c>
    </row>
    <row r="127" spans="1:21" ht="23.25" x14ac:dyDescent="0.2">
      <c r="A127" s="9" t="s">
        <v>1</v>
      </c>
      <c r="B127" s="9" t="s">
        <v>65</v>
      </c>
    </row>
    <row r="128" spans="1:21" ht="23.25" x14ac:dyDescent="0.2">
      <c r="A128" s="9" t="s">
        <v>2</v>
      </c>
      <c r="B128" s="10" t="s">
        <v>62</v>
      </c>
    </row>
    <row r="129" spans="1:21" ht="23.25" x14ac:dyDescent="0.2">
      <c r="A129" s="9" t="s">
        <v>3</v>
      </c>
      <c r="B129" s="10" t="s">
        <v>63</v>
      </c>
    </row>
    <row r="130" spans="1:21" ht="68.25" x14ac:dyDescent="0.2">
      <c r="A130" s="1" t="s">
        <v>4</v>
      </c>
      <c r="B130" s="2" t="s">
        <v>104</v>
      </c>
      <c r="C130" s="2" t="s">
        <v>105</v>
      </c>
      <c r="D130" s="2" t="s">
        <v>106</v>
      </c>
      <c r="E130" s="2" t="s">
        <v>107</v>
      </c>
      <c r="F130" s="2" t="s">
        <v>108</v>
      </c>
      <c r="G130" s="3" t="s">
        <v>12</v>
      </c>
      <c r="H130" s="3" t="s">
        <v>13</v>
      </c>
      <c r="I130" s="3" t="s">
        <v>14</v>
      </c>
      <c r="J130" s="3" t="s">
        <v>15</v>
      </c>
      <c r="K130" s="3" t="s">
        <v>16</v>
      </c>
      <c r="L130" s="3" t="s">
        <v>17</v>
      </c>
      <c r="M130" s="3" t="s">
        <v>18</v>
      </c>
      <c r="N130" s="3" t="s">
        <v>19</v>
      </c>
      <c r="O130" s="3" t="s">
        <v>20</v>
      </c>
      <c r="P130" s="3" t="s">
        <v>21</v>
      </c>
      <c r="Q130" s="3" t="s">
        <v>22</v>
      </c>
      <c r="R130" s="3" t="s">
        <v>23</v>
      </c>
      <c r="S130" s="3" t="s">
        <v>24</v>
      </c>
      <c r="T130" s="4"/>
      <c r="U130" s="4"/>
    </row>
    <row r="131" spans="1:21" ht="20.25" customHeight="1" x14ac:dyDescent="0.2">
      <c r="A131" s="12" t="s">
        <v>2</v>
      </c>
      <c r="B131" s="1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>
        <f>SUM(G131+H131+I131+J131+K131+L131+M131+N131+O131+P131+Q131+R131+U135)</f>
        <v>0</v>
      </c>
    </row>
    <row r="132" spans="1:21" ht="20.25" customHeight="1" x14ac:dyDescent="0.2">
      <c r="A132" s="13" t="s">
        <v>5</v>
      </c>
      <c r="B132" s="13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5">
        <f>SUM(G132+H132+I132+J132+K132+L132+M132+N132+O132+P132+Q132+R132+U136)</f>
        <v>0</v>
      </c>
    </row>
    <row r="133" spans="1:21" s="15" customFormat="1" ht="20.25" customHeight="1" x14ac:dyDescent="0.2">
      <c r="A133" s="14" t="s">
        <v>194</v>
      </c>
      <c r="B133" s="14">
        <v>68.900000000000006</v>
      </c>
      <c r="C133" s="7">
        <v>76.08</v>
      </c>
      <c r="D133" s="7">
        <v>78.150000000000006</v>
      </c>
      <c r="E133" s="7">
        <v>70</v>
      </c>
      <c r="F133" s="7"/>
      <c r="G133" s="7" t="e">
        <f>(G131/G132)*100</f>
        <v>#DIV/0!</v>
      </c>
      <c r="H133" s="7" t="e">
        <f t="shared" ref="H133:S133" si="8">(H131/H132)*100</f>
        <v>#DIV/0!</v>
      </c>
      <c r="I133" s="7" t="e">
        <f t="shared" si="8"/>
        <v>#DIV/0!</v>
      </c>
      <c r="J133" s="7" t="e">
        <f t="shared" si="8"/>
        <v>#DIV/0!</v>
      </c>
      <c r="K133" s="7" t="e">
        <f t="shared" si="8"/>
        <v>#DIV/0!</v>
      </c>
      <c r="L133" s="7" t="e">
        <f t="shared" si="8"/>
        <v>#DIV/0!</v>
      </c>
      <c r="M133" s="7" t="e">
        <f t="shared" si="8"/>
        <v>#DIV/0!</v>
      </c>
      <c r="N133" s="7" t="e">
        <f t="shared" si="8"/>
        <v>#DIV/0!</v>
      </c>
      <c r="O133" s="7" t="e">
        <f t="shared" si="8"/>
        <v>#DIV/0!</v>
      </c>
      <c r="P133" s="7" t="e">
        <f t="shared" si="8"/>
        <v>#DIV/0!</v>
      </c>
      <c r="Q133" s="7" t="e">
        <f t="shared" si="8"/>
        <v>#DIV/0!</v>
      </c>
      <c r="R133" s="7" t="e">
        <f t="shared" si="8"/>
        <v>#DIV/0!</v>
      </c>
      <c r="S133" s="7" t="e">
        <f t="shared" si="8"/>
        <v>#DIV/0!</v>
      </c>
    </row>
    <row r="134" spans="1:21" x14ac:dyDescent="0.2">
      <c r="A134" s="30" t="s">
        <v>139</v>
      </c>
      <c r="B134" s="30" t="s">
        <v>158</v>
      </c>
      <c r="C134" s="30"/>
    </row>
    <row r="136" spans="1:21" ht="23.25" x14ac:dyDescent="0.2">
      <c r="A136" s="31" t="s">
        <v>180</v>
      </c>
    </row>
    <row r="137" spans="1:21" ht="23.25" x14ac:dyDescent="0.2">
      <c r="A137" s="9" t="s">
        <v>94</v>
      </c>
      <c r="B137" s="9" t="s">
        <v>181</v>
      </c>
    </row>
    <row r="138" spans="1:21" ht="23.25" x14ac:dyDescent="0.2">
      <c r="A138" s="9" t="s">
        <v>1</v>
      </c>
      <c r="B138" s="24"/>
    </row>
    <row r="139" spans="1:21" ht="68.25" x14ac:dyDescent="0.2">
      <c r="A139" s="1" t="s">
        <v>4</v>
      </c>
      <c r="B139" s="2" t="s">
        <v>104</v>
      </c>
      <c r="C139" s="2" t="s">
        <v>105</v>
      </c>
      <c r="D139" s="2" t="s">
        <v>106</v>
      </c>
      <c r="E139" s="2" t="s">
        <v>107</v>
      </c>
      <c r="F139" s="2" t="s">
        <v>108</v>
      </c>
      <c r="G139" s="3" t="s">
        <v>12</v>
      </c>
      <c r="H139" s="3" t="s">
        <v>13</v>
      </c>
      <c r="I139" s="3" t="s">
        <v>14</v>
      </c>
      <c r="J139" s="3" t="s">
        <v>15</v>
      </c>
      <c r="K139" s="3" t="s">
        <v>16</v>
      </c>
      <c r="L139" s="3" t="s">
        <v>17</v>
      </c>
      <c r="M139" s="3" t="s">
        <v>18</v>
      </c>
      <c r="N139" s="3" t="s">
        <v>19</v>
      </c>
      <c r="O139" s="3" t="s">
        <v>20</v>
      </c>
      <c r="P139" s="3" t="s">
        <v>21</v>
      </c>
      <c r="Q139" s="3" t="s">
        <v>22</v>
      </c>
      <c r="R139" s="3" t="s">
        <v>23</v>
      </c>
      <c r="S139" s="3" t="s">
        <v>24</v>
      </c>
      <c r="T139" s="4"/>
      <c r="U139" s="4"/>
    </row>
    <row r="140" spans="1:21" s="15" customFormat="1" ht="20.25" customHeight="1" x14ac:dyDescent="0.2">
      <c r="A140" s="14" t="s">
        <v>236</v>
      </c>
      <c r="B140" s="14">
        <v>0</v>
      </c>
      <c r="C140" s="7">
        <v>0</v>
      </c>
      <c r="D140" s="7">
        <v>0</v>
      </c>
      <c r="E140" s="7">
        <v>0</v>
      </c>
      <c r="F140" s="7">
        <v>0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1:21" x14ac:dyDescent="0.2">
      <c r="A141" s="30" t="s">
        <v>139</v>
      </c>
      <c r="B141" s="30" t="s">
        <v>159</v>
      </c>
      <c r="C141" s="30"/>
    </row>
    <row r="143" spans="1:21" ht="21.75" customHeight="1" x14ac:dyDescent="0.2">
      <c r="A143" s="8" t="s">
        <v>94</v>
      </c>
      <c r="B143" s="9" t="s">
        <v>238</v>
      </c>
    </row>
    <row r="144" spans="1:21" ht="23.25" x14ac:dyDescent="0.2">
      <c r="A144" s="9" t="s">
        <v>1</v>
      </c>
      <c r="B144" s="9" t="s">
        <v>65</v>
      </c>
    </row>
    <row r="145" spans="1:21" ht="23.25" x14ac:dyDescent="0.2">
      <c r="A145" s="9" t="s">
        <v>2</v>
      </c>
      <c r="B145" s="10" t="s">
        <v>239</v>
      </c>
    </row>
    <row r="146" spans="1:21" ht="23.25" x14ac:dyDescent="0.2">
      <c r="A146" s="9" t="s">
        <v>237</v>
      </c>
      <c r="B146" s="10" t="s">
        <v>240</v>
      </c>
    </row>
    <row r="147" spans="1:21" ht="68.25" x14ac:dyDescent="0.2">
      <c r="A147" s="1" t="s">
        <v>4</v>
      </c>
      <c r="B147" s="2" t="s">
        <v>104</v>
      </c>
      <c r="C147" s="2" t="s">
        <v>105</v>
      </c>
      <c r="D147" s="2" t="s">
        <v>106</v>
      </c>
      <c r="E147" s="2" t="s">
        <v>107</v>
      </c>
      <c r="F147" s="2" t="s">
        <v>108</v>
      </c>
      <c r="G147" s="3" t="s">
        <v>12</v>
      </c>
      <c r="H147" s="3" t="s">
        <v>13</v>
      </c>
      <c r="I147" s="3" t="s">
        <v>14</v>
      </c>
      <c r="J147" s="3" t="s">
        <v>15</v>
      </c>
      <c r="K147" s="3" t="s">
        <v>16</v>
      </c>
      <c r="L147" s="3" t="s">
        <v>17</v>
      </c>
      <c r="M147" s="3" t="s">
        <v>18</v>
      </c>
      <c r="N147" s="3" t="s">
        <v>19</v>
      </c>
      <c r="O147" s="3" t="s">
        <v>20</v>
      </c>
      <c r="P147" s="3" t="s">
        <v>21</v>
      </c>
      <c r="Q147" s="3" t="s">
        <v>22</v>
      </c>
      <c r="R147" s="3" t="s">
        <v>23</v>
      </c>
      <c r="S147" s="3" t="s">
        <v>24</v>
      </c>
      <c r="T147" s="4"/>
      <c r="U147" s="4"/>
    </row>
    <row r="148" spans="1:21" ht="20.25" customHeight="1" x14ac:dyDescent="0.2">
      <c r="A148" s="12" t="s">
        <v>2</v>
      </c>
      <c r="B148" s="1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>
        <f>SUM(G148+H148+I148+J148+K148+L148+M148+N148+O148+P148+Q148+R148+U152)</f>
        <v>0</v>
      </c>
    </row>
    <row r="149" spans="1:21" ht="20.25" customHeight="1" x14ac:dyDescent="0.2">
      <c r="A149" s="13" t="s">
        <v>5</v>
      </c>
      <c r="B149" s="13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5">
        <f>SUM(G149+H149+I149+J149+K149+L149+M149+N149+O149+P149+Q149+R149+U153)</f>
        <v>0</v>
      </c>
    </row>
    <row r="150" spans="1:21" s="15" customFormat="1" ht="20.25" customHeight="1" x14ac:dyDescent="0.2">
      <c r="A150" s="14" t="s">
        <v>194</v>
      </c>
      <c r="B150" s="14"/>
      <c r="C150" s="7"/>
      <c r="D150" s="7"/>
      <c r="E150" s="7"/>
      <c r="F150" s="7"/>
      <c r="G150" s="7"/>
      <c r="H150" s="7" t="e">
        <f>(H148/H149)*100</f>
        <v>#DIV/0!</v>
      </c>
      <c r="I150" s="7" t="e">
        <f t="shared" ref="I150:S150" si="9">(I148/I149)*100</f>
        <v>#DIV/0!</v>
      </c>
      <c r="J150" s="7" t="e">
        <f t="shared" si="9"/>
        <v>#DIV/0!</v>
      </c>
      <c r="K150" s="7" t="e">
        <f t="shared" si="9"/>
        <v>#DIV/0!</v>
      </c>
      <c r="L150" s="7" t="e">
        <f t="shared" si="9"/>
        <v>#DIV/0!</v>
      </c>
      <c r="M150" s="7" t="e">
        <f t="shared" si="9"/>
        <v>#DIV/0!</v>
      </c>
      <c r="N150" s="7" t="e">
        <f t="shared" si="9"/>
        <v>#DIV/0!</v>
      </c>
      <c r="O150" s="7" t="e">
        <f t="shared" si="9"/>
        <v>#DIV/0!</v>
      </c>
      <c r="P150" s="7" t="e">
        <f t="shared" si="9"/>
        <v>#DIV/0!</v>
      </c>
      <c r="Q150" s="7" t="e">
        <f t="shared" si="9"/>
        <v>#DIV/0!</v>
      </c>
      <c r="R150" s="7" t="e">
        <f t="shared" si="9"/>
        <v>#DIV/0!</v>
      </c>
      <c r="S150" s="7" t="e">
        <f t="shared" si="9"/>
        <v>#DIV/0!</v>
      </c>
    </row>
    <row r="151" spans="1:21" x14ac:dyDescent="0.2">
      <c r="A151" s="30" t="s">
        <v>139</v>
      </c>
      <c r="B151" s="30" t="s">
        <v>159</v>
      </c>
      <c r="C151" s="30"/>
    </row>
  </sheetData>
  <mergeCells count="4">
    <mergeCell ref="T40:T41"/>
    <mergeCell ref="T42:T43"/>
    <mergeCell ref="T44:T45"/>
    <mergeCell ref="T47:T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502"/>
  <sheetViews>
    <sheetView tabSelected="1" topLeftCell="A484" zoomScale="120" zoomScaleNormal="120" workbookViewId="0">
      <selection activeCell="J428" sqref="J428"/>
    </sheetView>
  </sheetViews>
  <sheetFormatPr defaultRowHeight="22.5" x14ac:dyDescent="0.2"/>
  <cols>
    <col min="1" max="1" width="22" style="10" customWidth="1"/>
    <col min="2" max="6" width="8.5" style="10" customWidth="1"/>
    <col min="7" max="16384" width="9" style="10"/>
  </cols>
  <sheetData>
    <row r="1" spans="1:21" ht="23.25" x14ac:dyDescent="0.2">
      <c r="A1" s="29" t="s">
        <v>25</v>
      </c>
    </row>
    <row r="2" spans="1:21" ht="23.25" x14ac:dyDescent="0.2">
      <c r="A2" s="9" t="s">
        <v>0</v>
      </c>
      <c r="B2" s="11" t="s">
        <v>243</v>
      </c>
    </row>
    <row r="3" spans="1:21" ht="23.25" x14ac:dyDescent="0.2">
      <c r="A3" s="9" t="s">
        <v>1</v>
      </c>
      <c r="B3" s="9" t="s">
        <v>64</v>
      </c>
      <c r="C3" s="9"/>
    </row>
    <row r="4" spans="1:21" x14ac:dyDescent="0.2">
      <c r="A4" s="10" t="s">
        <v>2</v>
      </c>
      <c r="B4" s="10" t="s">
        <v>37</v>
      </c>
    </row>
    <row r="5" spans="1:21" x14ac:dyDescent="0.2">
      <c r="A5" s="10" t="s">
        <v>3</v>
      </c>
      <c r="B5" s="10" t="s">
        <v>38</v>
      </c>
    </row>
    <row r="6" spans="1:21" ht="68.25" x14ac:dyDescent="0.2">
      <c r="A6" s="1" t="s">
        <v>4</v>
      </c>
      <c r="B6" s="2" t="s">
        <v>104</v>
      </c>
      <c r="C6" s="2" t="s">
        <v>105</v>
      </c>
      <c r="D6" s="2" t="s">
        <v>106</v>
      </c>
      <c r="E6" s="2" t="s">
        <v>107</v>
      </c>
      <c r="F6" s="2" t="s">
        <v>108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4"/>
      <c r="U6" s="4"/>
    </row>
    <row r="7" spans="1:21" ht="20.25" customHeight="1" x14ac:dyDescent="0.2">
      <c r="A7" s="12" t="s">
        <v>2</v>
      </c>
      <c r="B7" s="1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f>SUM(G7+H7+I7+J7+K7+L7+M7+N7+O7+P7+Q7+R7+U11)</f>
        <v>0</v>
      </c>
    </row>
    <row r="8" spans="1:21" ht="20.25" customHeight="1" x14ac:dyDescent="0.2">
      <c r="A8" s="13" t="s">
        <v>5</v>
      </c>
      <c r="B8" s="1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5">
        <f>SUM(G8+H8+I8+J8+K8+L8+M8+N8+O8+P8+Q8+R8+U12)</f>
        <v>0</v>
      </c>
    </row>
    <row r="9" spans="1:21" s="15" customFormat="1" ht="20.25" customHeight="1" x14ac:dyDescent="0.2">
      <c r="A9" s="14" t="s">
        <v>192</v>
      </c>
      <c r="B9" s="14">
        <v>90</v>
      </c>
      <c r="C9" s="7">
        <v>120</v>
      </c>
      <c r="D9" s="7">
        <v>150</v>
      </c>
      <c r="E9" s="7">
        <v>90</v>
      </c>
      <c r="F9" s="7">
        <v>90</v>
      </c>
      <c r="G9" s="7" t="e">
        <f>G7/G8</f>
        <v>#DIV/0!</v>
      </c>
      <c r="H9" s="7">
        <v>154</v>
      </c>
      <c r="I9" s="7" t="e">
        <f t="shared" ref="I9:R9" si="0">I7/I8</f>
        <v>#DIV/0!</v>
      </c>
      <c r="J9" s="7" t="e">
        <f t="shared" si="0"/>
        <v>#DIV/0!</v>
      </c>
      <c r="K9" s="7" t="e">
        <f t="shared" si="0"/>
        <v>#DIV/0!</v>
      </c>
      <c r="L9" s="7" t="e">
        <f t="shared" si="0"/>
        <v>#DIV/0!</v>
      </c>
      <c r="M9" s="7" t="e">
        <f t="shared" si="0"/>
        <v>#DIV/0!</v>
      </c>
      <c r="N9" s="7" t="e">
        <f t="shared" si="0"/>
        <v>#DIV/0!</v>
      </c>
      <c r="O9" s="7" t="e">
        <f t="shared" si="0"/>
        <v>#DIV/0!</v>
      </c>
      <c r="P9" s="7" t="e">
        <f t="shared" si="0"/>
        <v>#DIV/0!</v>
      </c>
      <c r="Q9" s="7" t="e">
        <f t="shared" si="0"/>
        <v>#DIV/0!</v>
      </c>
      <c r="R9" s="7" t="e">
        <f t="shared" si="0"/>
        <v>#DIV/0!</v>
      </c>
      <c r="S9" s="7">
        <v>154</v>
      </c>
    </row>
    <row r="10" spans="1:21" x14ac:dyDescent="0.2">
      <c r="A10" s="30" t="s">
        <v>139</v>
      </c>
      <c r="B10" s="30" t="s">
        <v>193</v>
      </c>
      <c r="C10" s="30"/>
    </row>
    <row r="12" spans="1:21" ht="23.25" x14ac:dyDescent="0.2">
      <c r="A12" s="9" t="s">
        <v>0</v>
      </c>
      <c r="B12" s="9" t="s">
        <v>109</v>
      </c>
    </row>
    <row r="13" spans="1:21" ht="23.25" x14ac:dyDescent="0.2">
      <c r="A13" s="9" t="s">
        <v>1</v>
      </c>
      <c r="B13" s="9" t="s">
        <v>65</v>
      </c>
      <c r="C13" s="9"/>
    </row>
    <row r="14" spans="1:21" x14ac:dyDescent="0.2">
      <c r="A14" s="10" t="s">
        <v>2</v>
      </c>
      <c r="B14" s="10" t="s">
        <v>138</v>
      </c>
    </row>
    <row r="15" spans="1:21" x14ac:dyDescent="0.2">
      <c r="A15" s="10" t="s">
        <v>3</v>
      </c>
      <c r="B15" s="10" t="s">
        <v>44</v>
      </c>
    </row>
    <row r="16" spans="1:21" ht="68.25" x14ac:dyDescent="0.2">
      <c r="A16" s="1" t="s">
        <v>4</v>
      </c>
      <c r="B16" s="2" t="s">
        <v>104</v>
      </c>
      <c r="C16" s="2" t="s">
        <v>105</v>
      </c>
      <c r="D16" s="2" t="s">
        <v>106</v>
      </c>
      <c r="E16" s="2" t="s">
        <v>107</v>
      </c>
      <c r="F16" s="2" t="s">
        <v>108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S16" s="3" t="s">
        <v>24</v>
      </c>
      <c r="T16" s="4"/>
      <c r="U16" s="4"/>
    </row>
    <row r="17" spans="1:21" ht="20.25" customHeight="1" x14ac:dyDescent="0.2">
      <c r="A17" s="12" t="s">
        <v>2</v>
      </c>
      <c r="B17" s="12"/>
      <c r="C17" s="5"/>
      <c r="D17" s="5"/>
      <c r="E17" s="5"/>
      <c r="F17" s="5"/>
      <c r="G17" s="5">
        <v>173</v>
      </c>
      <c r="H17" s="5">
        <v>208</v>
      </c>
      <c r="I17" s="5">
        <v>211</v>
      </c>
      <c r="J17" s="5">
        <v>194</v>
      </c>
      <c r="K17" s="5">
        <v>178</v>
      </c>
      <c r="L17" s="5">
        <v>188</v>
      </c>
      <c r="M17" s="5">
        <v>157</v>
      </c>
      <c r="N17" s="5"/>
      <c r="O17" s="5"/>
      <c r="P17" s="5"/>
      <c r="Q17" s="5"/>
      <c r="R17" s="5"/>
      <c r="S17" s="5">
        <f>SUM(G17+H17+I17+J17+K17+L17+M17+N17+O17+P17+Q17+R17+U21)</f>
        <v>1309</v>
      </c>
    </row>
    <row r="18" spans="1:21" ht="20.25" customHeight="1" x14ac:dyDescent="0.2">
      <c r="A18" s="13" t="s">
        <v>5</v>
      </c>
      <c r="B18" s="13"/>
      <c r="C18" s="6"/>
      <c r="D18" s="6"/>
      <c r="E18" s="6"/>
      <c r="F18" s="6"/>
      <c r="G18" s="6">
        <v>1313</v>
      </c>
      <c r="H18" s="6">
        <v>1199</v>
      </c>
      <c r="I18" s="6">
        <v>1182</v>
      </c>
      <c r="J18" s="6">
        <v>1197</v>
      </c>
      <c r="K18" s="6">
        <v>1011</v>
      </c>
      <c r="L18" s="6">
        <v>1008</v>
      </c>
      <c r="M18" s="6">
        <v>643</v>
      </c>
      <c r="N18" s="6"/>
      <c r="O18" s="6"/>
      <c r="P18" s="6"/>
      <c r="Q18" s="6"/>
      <c r="R18" s="6"/>
      <c r="S18" s="5">
        <f>SUM(G18+H18+I18+J18+K18+L18+M18+N18+O18+P18+Q18+R18+U22)</f>
        <v>7553</v>
      </c>
    </row>
    <row r="19" spans="1:21" s="15" customFormat="1" ht="20.25" customHeight="1" x14ac:dyDescent="0.2">
      <c r="A19" s="14" t="s">
        <v>194</v>
      </c>
      <c r="B19" s="14">
        <v>19.149999999999999</v>
      </c>
      <c r="C19" s="7">
        <v>20.64</v>
      </c>
      <c r="D19" s="7">
        <v>12.48</v>
      </c>
      <c r="E19" s="7">
        <v>17.440000000000001</v>
      </c>
      <c r="F19" s="7">
        <v>18.420000000000002</v>
      </c>
      <c r="G19" s="41">
        <f>(G17/G18)*100</f>
        <v>13.175932977913178</v>
      </c>
      <c r="H19" s="41">
        <v>17.34</v>
      </c>
      <c r="I19" s="41">
        <v>21.05</v>
      </c>
      <c r="J19" s="41">
        <v>15.37</v>
      </c>
      <c r="K19" s="41">
        <v>17.600000000000001</v>
      </c>
      <c r="L19" s="41">
        <v>18.649999999999999</v>
      </c>
      <c r="M19" s="41">
        <v>24.41</v>
      </c>
      <c r="N19" s="7" t="e">
        <f t="shared" ref="N19:S19" si="1">(N17/N18)*100</f>
        <v>#DIV/0!</v>
      </c>
      <c r="O19" s="7" t="e">
        <f t="shared" si="1"/>
        <v>#DIV/0!</v>
      </c>
      <c r="P19" s="7" t="e">
        <f t="shared" si="1"/>
        <v>#DIV/0!</v>
      </c>
      <c r="Q19" s="7" t="e">
        <f t="shared" si="1"/>
        <v>#DIV/0!</v>
      </c>
      <c r="R19" s="7" t="e">
        <f t="shared" si="1"/>
        <v>#DIV/0!</v>
      </c>
      <c r="S19" s="7">
        <f t="shared" si="1"/>
        <v>17.330861909175162</v>
      </c>
    </row>
    <row r="20" spans="1:21" x14ac:dyDescent="0.2">
      <c r="A20" s="30" t="s">
        <v>139</v>
      </c>
      <c r="B20" s="30" t="s">
        <v>161</v>
      </c>
      <c r="C20" s="3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  <c r="S20" s="18"/>
    </row>
    <row r="22" spans="1:21" ht="23.25" x14ac:dyDescent="0.2">
      <c r="A22" s="9" t="s">
        <v>0</v>
      </c>
      <c r="B22" s="9" t="s">
        <v>140</v>
      </c>
    </row>
    <row r="23" spans="1:21" ht="23.25" x14ac:dyDescent="0.2">
      <c r="A23" s="9" t="s">
        <v>1</v>
      </c>
      <c r="B23" s="9" t="s">
        <v>65</v>
      </c>
      <c r="C23" s="9"/>
    </row>
    <row r="24" spans="1:21" x14ac:dyDescent="0.2">
      <c r="A24" s="10" t="s">
        <v>2</v>
      </c>
      <c r="B24" s="10" t="s">
        <v>45</v>
      </c>
    </row>
    <row r="25" spans="1:21" x14ac:dyDescent="0.2">
      <c r="A25" s="10" t="s">
        <v>3</v>
      </c>
      <c r="B25" s="10" t="s">
        <v>46</v>
      </c>
    </row>
    <row r="26" spans="1:21" ht="68.25" x14ac:dyDescent="0.2">
      <c r="A26" s="1" t="s">
        <v>4</v>
      </c>
      <c r="B26" s="2" t="s">
        <v>104</v>
      </c>
      <c r="C26" s="2" t="s">
        <v>105</v>
      </c>
      <c r="D26" s="2" t="s">
        <v>106</v>
      </c>
      <c r="E26" s="2" t="s">
        <v>107</v>
      </c>
      <c r="F26" s="2" t="s">
        <v>108</v>
      </c>
      <c r="G26" s="3" t="s">
        <v>12</v>
      </c>
      <c r="H26" s="3" t="s">
        <v>13</v>
      </c>
      <c r="I26" s="3" t="s">
        <v>14</v>
      </c>
      <c r="J26" s="3" t="s">
        <v>15</v>
      </c>
      <c r="K26" s="3" t="s">
        <v>16</v>
      </c>
      <c r="L26" s="3" t="s">
        <v>17</v>
      </c>
      <c r="M26" s="3" t="s">
        <v>18</v>
      </c>
      <c r="N26" s="3" t="s">
        <v>19</v>
      </c>
      <c r="O26" s="3" t="s">
        <v>20</v>
      </c>
      <c r="P26" s="3" t="s">
        <v>21</v>
      </c>
      <c r="Q26" s="3" t="s">
        <v>22</v>
      </c>
      <c r="R26" s="3" t="s">
        <v>23</v>
      </c>
      <c r="S26" s="3" t="s">
        <v>24</v>
      </c>
      <c r="T26" s="4"/>
      <c r="U26" s="4"/>
    </row>
    <row r="27" spans="1:21" ht="20.25" customHeight="1" x14ac:dyDescent="0.2">
      <c r="A27" s="12" t="s">
        <v>2</v>
      </c>
      <c r="B27" s="12"/>
      <c r="C27" s="5"/>
      <c r="D27" s="5"/>
      <c r="E27" s="5"/>
      <c r="F27" s="5"/>
      <c r="G27" s="5">
        <v>1</v>
      </c>
      <c r="H27" s="5">
        <v>1</v>
      </c>
      <c r="I27" s="5">
        <v>0</v>
      </c>
      <c r="J27" s="5">
        <v>0</v>
      </c>
      <c r="K27" s="5">
        <v>1</v>
      </c>
      <c r="L27" s="5">
        <v>1</v>
      </c>
      <c r="M27" s="5">
        <v>1</v>
      </c>
      <c r="N27" s="5">
        <v>1</v>
      </c>
      <c r="O27" s="5"/>
      <c r="P27" s="5"/>
      <c r="Q27" s="5"/>
      <c r="R27" s="5"/>
      <c r="S27" s="5">
        <f>SUM(G27+H27+I27+J27+K27+L27+M27+N27+O27+P27+Q27+R27+U31)</f>
        <v>6</v>
      </c>
    </row>
    <row r="28" spans="1:21" ht="20.25" customHeight="1" x14ac:dyDescent="0.2">
      <c r="A28" s="13" t="s">
        <v>5</v>
      </c>
      <c r="B28" s="13"/>
      <c r="C28" s="6"/>
      <c r="D28" s="6"/>
      <c r="E28" s="6"/>
      <c r="F28" s="6"/>
      <c r="G28" s="6">
        <v>2</v>
      </c>
      <c r="H28" s="6">
        <v>1</v>
      </c>
      <c r="I28" s="6">
        <v>0</v>
      </c>
      <c r="J28" s="6">
        <v>0</v>
      </c>
      <c r="K28" s="6">
        <v>1</v>
      </c>
      <c r="L28" s="6">
        <v>1</v>
      </c>
      <c r="M28" s="6">
        <v>1</v>
      </c>
      <c r="N28" s="6">
        <v>1</v>
      </c>
      <c r="O28" s="6"/>
      <c r="P28" s="6"/>
      <c r="Q28" s="6"/>
      <c r="R28" s="6"/>
      <c r="S28" s="5">
        <f>SUM(G28+H28+I28+J28+K28+L28+M28+N28+O28+P28+Q28+R28+U32)</f>
        <v>7</v>
      </c>
    </row>
    <row r="29" spans="1:21" s="15" customFormat="1" ht="20.25" customHeight="1" x14ac:dyDescent="0.2">
      <c r="A29" s="14" t="s">
        <v>194</v>
      </c>
      <c r="B29" s="14">
        <v>0</v>
      </c>
      <c r="C29" s="7">
        <v>85.71</v>
      </c>
      <c r="D29" s="7">
        <v>100</v>
      </c>
      <c r="E29" s="7">
        <v>55.56</v>
      </c>
      <c r="F29" s="7">
        <v>44.44</v>
      </c>
      <c r="G29" s="7">
        <f>(G27/G28)*100</f>
        <v>50</v>
      </c>
      <c r="H29" s="7">
        <f t="shared" ref="H29:S29" si="2">(H27/H28)*100</f>
        <v>100</v>
      </c>
      <c r="I29" s="7" t="e">
        <f t="shared" si="2"/>
        <v>#DIV/0!</v>
      </c>
      <c r="J29" s="7" t="e">
        <f t="shared" si="2"/>
        <v>#DIV/0!</v>
      </c>
      <c r="K29" s="7">
        <f t="shared" si="2"/>
        <v>100</v>
      </c>
      <c r="L29" s="7">
        <f t="shared" si="2"/>
        <v>100</v>
      </c>
      <c r="M29" s="7">
        <f t="shared" si="2"/>
        <v>100</v>
      </c>
      <c r="N29" s="7">
        <f t="shared" si="2"/>
        <v>100</v>
      </c>
      <c r="O29" s="7" t="e">
        <f t="shared" si="2"/>
        <v>#DIV/0!</v>
      </c>
      <c r="P29" s="7" t="e">
        <f t="shared" si="2"/>
        <v>#DIV/0!</v>
      </c>
      <c r="Q29" s="7" t="e">
        <f t="shared" si="2"/>
        <v>#DIV/0!</v>
      </c>
      <c r="R29" s="7" t="e">
        <f t="shared" si="2"/>
        <v>#DIV/0!</v>
      </c>
      <c r="S29" s="7">
        <f t="shared" si="2"/>
        <v>85.714285714285708</v>
      </c>
    </row>
    <row r="30" spans="1:21" x14ac:dyDescent="0.2">
      <c r="A30" s="30" t="s">
        <v>139</v>
      </c>
      <c r="B30" s="30" t="s">
        <v>244</v>
      </c>
      <c r="C30" s="30"/>
    </row>
    <row r="31" spans="1:21" x14ac:dyDescent="0.2">
      <c r="B31" s="14">
        <v>0</v>
      </c>
      <c r="C31" s="7">
        <v>85.71</v>
      </c>
      <c r="D31" s="7">
        <v>100</v>
      </c>
      <c r="E31" s="7">
        <v>55.56</v>
      </c>
      <c r="F31" s="7">
        <v>44.44</v>
      </c>
    </row>
    <row r="32" spans="1:21" ht="23.25" x14ac:dyDescent="0.2">
      <c r="A32" s="9" t="s">
        <v>0</v>
      </c>
      <c r="B32" s="9" t="s">
        <v>196</v>
      </c>
    </row>
    <row r="33" spans="1:25" ht="23.25" x14ac:dyDescent="0.2">
      <c r="A33" s="9" t="s">
        <v>1</v>
      </c>
      <c r="B33" s="9" t="s">
        <v>65</v>
      </c>
      <c r="C33" s="9"/>
    </row>
    <row r="34" spans="1:25" ht="23.25" x14ac:dyDescent="0.2">
      <c r="A34" s="9" t="s">
        <v>2</v>
      </c>
      <c r="B34" s="10" t="s">
        <v>195</v>
      </c>
    </row>
    <row r="35" spans="1:25" ht="23.25" x14ac:dyDescent="0.2">
      <c r="A35" s="9" t="s">
        <v>3</v>
      </c>
      <c r="B35" s="10" t="s">
        <v>66</v>
      </c>
    </row>
    <row r="36" spans="1:25" ht="68.25" x14ac:dyDescent="0.2">
      <c r="A36" s="1" t="s">
        <v>4</v>
      </c>
      <c r="B36" s="2" t="s">
        <v>104</v>
      </c>
      <c r="C36" s="2" t="s">
        <v>105</v>
      </c>
      <c r="D36" s="2" t="s">
        <v>106</v>
      </c>
      <c r="E36" s="2" t="s">
        <v>107</v>
      </c>
      <c r="F36" s="2" t="s">
        <v>108</v>
      </c>
      <c r="G36" s="3" t="s">
        <v>12</v>
      </c>
      <c r="H36" s="3" t="s">
        <v>13</v>
      </c>
      <c r="I36" s="3" t="s">
        <v>14</v>
      </c>
      <c r="J36" s="3" t="s">
        <v>15</v>
      </c>
      <c r="K36" s="3" t="s">
        <v>16</v>
      </c>
      <c r="L36" s="3" t="s">
        <v>17</v>
      </c>
      <c r="M36" s="3" t="s">
        <v>18</v>
      </c>
      <c r="N36" s="3" t="s">
        <v>19</v>
      </c>
      <c r="O36" s="3" t="s">
        <v>20</v>
      </c>
      <c r="P36" s="3" t="s">
        <v>21</v>
      </c>
      <c r="Q36" s="3" t="s">
        <v>22</v>
      </c>
      <c r="R36" s="3" t="s">
        <v>23</v>
      </c>
      <c r="S36" s="3" t="s">
        <v>24</v>
      </c>
      <c r="T36" s="4"/>
      <c r="U36" s="4"/>
    </row>
    <row r="37" spans="1:25" ht="20.25" customHeight="1" x14ac:dyDescent="0.2">
      <c r="A37" s="12" t="s">
        <v>2</v>
      </c>
      <c r="B37" s="12"/>
      <c r="C37" s="5"/>
      <c r="D37" s="5"/>
      <c r="E37" s="5"/>
      <c r="F37" s="5"/>
      <c r="G37" s="5">
        <v>2</v>
      </c>
      <c r="H37" s="5">
        <v>6</v>
      </c>
      <c r="I37" s="5">
        <v>11</v>
      </c>
      <c r="J37" s="5">
        <v>7</v>
      </c>
      <c r="K37" s="5">
        <v>12</v>
      </c>
      <c r="L37" s="5">
        <v>10</v>
      </c>
      <c r="M37" s="5">
        <v>7</v>
      </c>
      <c r="N37" s="5"/>
      <c r="O37" s="5"/>
      <c r="P37" s="5"/>
      <c r="Q37" s="5"/>
      <c r="R37" s="5"/>
      <c r="S37" s="5">
        <f>SUM(G37+H37+I37+J37+K37+L37+M37+N37+O37+P37+Q37+R37+U41)</f>
        <v>55</v>
      </c>
    </row>
    <row r="38" spans="1:25" ht="20.25" customHeight="1" x14ac:dyDescent="0.2">
      <c r="A38" s="13" t="s">
        <v>5</v>
      </c>
      <c r="B38" s="13"/>
      <c r="C38" s="6"/>
      <c r="D38" s="6"/>
      <c r="E38" s="6"/>
      <c r="F38" s="6"/>
      <c r="G38" s="6">
        <v>14</v>
      </c>
      <c r="H38" s="6">
        <v>17</v>
      </c>
      <c r="I38" s="6">
        <v>25</v>
      </c>
      <c r="J38" s="6">
        <v>24</v>
      </c>
      <c r="K38" s="6">
        <v>29</v>
      </c>
      <c r="L38" s="6">
        <v>29</v>
      </c>
      <c r="M38" s="6">
        <v>22</v>
      </c>
      <c r="N38" s="6"/>
      <c r="O38" s="6"/>
      <c r="P38" s="6"/>
      <c r="Q38" s="6"/>
      <c r="R38" s="6"/>
      <c r="S38" s="5">
        <f>SUM(G38+H38+I38+J38+K38+L38+M38+N38+O38+P38+Q38+R38+U42)</f>
        <v>160</v>
      </c>
    </row>
    <row r="39" spans="1:25" s="15" customFormat="1" ht="20.25" customHeight="1" x14ac:dyDescent="0.2">
      <c r="A39" s="14" t="s">
        <v>194</v>
      </c>
      <c r="B39" s="14">
        <v>12.4</v>
      </c>
      <c r="C39" s="7">
        <v>11.25</v>
      </c>
      <c r="D39" s="7">
        <v>14.85</v>
      </c>
      <c r="E39" s="7">
        <v>18.899999999999999</v>
      </c>
      <c r="F39" s="7">
        <v>24.7</v>
      </c>
      <c r="G39" s="41">
        <f>(G37/G38)*100</f>
        <v>14.285714285714285</v>
      </c>
      <c r="H39" s="41">
        <f t="shared" ref="H39:S39" si="3">(H37/H38)*100</f>
        <v>35.294117647058826</v>
      </c>
      <c r="I39" s="41">
        <f t="shared" si="3"/>
        <v>44</v>
      </c>
      <c r="J39" s="41">
        <f t="shared" si="3"/>
        <v>29.166666666666668</v>
      </c>
      <c r="K39" s="41">
        <f t="shared" si="3"/>
        <v>41.379310344827587</v>
      </c>
      <c r="L39" s="41">
        <f t="shared" si="3"/>
        <v>34.482758620689658</v>
      </c>
      <c r="M39" s="41">
        <f t="shared" si="3"/>
        <v>31.818181818181817</v>
      </c>
      <c r="N39" s="41" t="e">
        <f t="shared" si="3"/>
        <v>#DIV/0!</v>
      </c>
      <c r="O39" s="41" t="e">
        <f t="shared" si="3"/>
        <v>#DIV/0!</v>
      </c>
      <c r="P39" s="41" t="e">
        <f t="shared" si="3"/>
        <v>#DIV/0!</v>
      </c>
      <c r="Q39" s="41" t="e">
        <f t="shared" si="3"/>
        <v>#DIV/0!</v>
      </c>
      <c r="R39" s="41" t="e">
        <f t="shared" si="3"/>
        <v>#DIV/0!</v>
      </c>
      <c r="S39" s="41">
        <f t="shared" si="3"/>
        <v>34.375</v>
      </c>
    </row>
    <row r="40" spans="1:25" x14ac:dyDescent="0.2">
      <c r="A40" s="30" t="s">
        <v>139</v>
      </c>
      <c r="B40" s="30" t="s">
        <v>245</v>
      </c>
      <c r="C40" s="30"/>
      <c r="D40" s="19"/>
      <c r="E40" s="19"/>
      <c r="F40" s="20"/>
      <c r="G40" s="19"/>
      <c r="H40" s="20"/>
      <c r="I40" s="19"/>
      <c r="J40" s="19"/>
    </row>
    <row r="41" spans="1:25" x14ac:dyDescent="0.2">
      <c r="D41" s="19"/>
      <c r="E41" s="19"/>
      <c r="F41" s="20"/>
      <c r="G41" s="19"/>
      <c r="H41" s="20"/>
      <c r="I41" s="19"/>
      <c r="J41" s="19"/>
    </row>
    <row r="42" spans="1:25" ht="23.25" x14ac:dyDescent="0.2">
      <c r="A42" s="9" t="s">
        <v>0</v>
      </c>
      <c r="B42" s="9" t="s">
        <v>110</v>
      </c>
      <c r="V42" s="21" t="s">
        <v>6</v>
      </c>
      <c r="W42" s="21" t="s">
        <v>7</v>
      </c>
      <c r="X42" s="21" t="s">
        <v>9</v>
      </c>
      <c r="Y42" s="21" t="s">
        <v>8</v>
      </c>
    </row>
    <row r="43" spans="1:25" ht="23.25" x14ac:dyDescent="0.2">
      <c r="A43" s="9" t="s">
        <v>1</v>
      </c>
      <c r="B43" s="9" t="s">
        <v>65</v>
      </c>
      <c r="V43" s="21">
        <v>83.77</v>
      </c>
      <c r="W43" s="21">
        <v>88.61</v>
      </c>
      <c r="X43" s="21">
        <v>89.25</v>
      </c>
      <c r="Y43" s="21">
        <v>90.32</v>
      </c>
    </row>
    <row r="44" spans="1:25" x14ac:dyDescent="0.2">
      <c r="A44" s="10" t="s">
        <v>2</v>
      </c>
      <c r="B44" s="10" t="s">
        <v>67</v>
      </c>
      <c r="V44" s="21">
        <v>75</v>
      </c>
      <c r="W44" s="21">
        <v>58.06</v>
      </c>
      <c r="X44" s="21">
        <v>64.709999999999994</v>
      </c>
      <c r="Y44" s="21">
        <v>100</v>
      </c>
    </row>
    <row r="45" spans="1:25" x14ac:dyDescent="0.2">
      <c r="A45" s="10" t="s">
        <v>3</v>
      </c>
      <c r="B45" s="10" t="s">
        <v>47</v>
      </c>
      <c r="V45" s="21">
        <v>67.87</v>
      </c>
      <c r="W45" s="21">
        <v>78.680000000000007</v>
      </c>
      <c r="X45" s="21">
        <v>81.819999999999993</v>
      </c>
      <c r="Y45" s="21">
        <v>75</v>
      </c>
    </row>
    <row r="46" spans="1:25" ht="68.25" x14ac:dyDescent="0.2">
      <c r="A46" s="1" t="s">
        <v>4</v>
      </c>
      <c r="B46" s="2" t="s">
        <v>104</v>
      </c>
      <c r="C46" s="2" t="s">
        <v>105</v>
      </c>
      <c r="D46" s="2" t="s">
        <v>106</v>
      </c>
      <c r="E46" s="2" t="s">
        <v>107</v>
      </c>
      <c r="F46" s="2" t="s">
        <v>108</v>
      </c>
      <c r="G46" s="3" t="s">
        <v>12</v>
      </c>
      <c r="H46" s="3" t="s">
        <v>13</v>
      </c>
      <c r="I46" s="3" t="s">
        <v>14</v>
      </c>
      <c r="J46" s="3" t="s">
        <v>15</v>
      </c>
      <c r="K46" s="3" t="s">
        <v>16</v>
      </c>
      <c r="L46" s="3" t="s">
        <v>17</v>
      </c>
      <c r="M46" s="3" t="s">
        <v>18</v>
      </c>
      <c r="N46" s="3" t="s">
        <v>19</v>
      </c>
      <c r="O46" s="3" t="s">
        <v>20</v>
      </c>
      <c r="P46" s="3" t="s">
        <v>21</v>
      </c>
      <c r="Q46" s="3" t="s">
        <v>22</v>
      </c>
      <c r="R46" s="3" t="s">
        <v>23</v>
      </c>
      <c r="S46" s="3" t="s">
        <v>24</v>
      </c>
      <c r="T46" s="4"/>
      <c r="U46" s="4"/>
    </row>
    <row r="47" spans="1:25" ht="20.25" customHeight="1" x14ac:dyDescent="0.2">
      <c r="A47" s="12" t="s">
        <v>2</v>
      </c>
      <c r="B47" s="1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>
        <f>SUM(G47+H47+I47+J47+K47+L47+M47+N47+O47+P47+Q47+R47+U51)</f>
        <v>0</v>
      </c>
    </row>
    <row r="48" spans="1:25" ht="20.25" customHeight="1" x14ac:dyDescent="0.2">
      <c r="A48" s="13" t="s">
        <v>5</v>
      </c>
      <c r="B48" s="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5">
        <f>SUM(G48+H48+I48+J48+K48+L48+M48+N48+O48+P48+Q48+R48+U52)</f>
        <v>0</v>
      </c>
    </row>
    <row r="49" spans="1:21" s="15" customFormat="1" ht="20.25" customHeight="1" x14ac:dyDescent="0.2">
      <c r="A49" s="14" t="s">
        <v>194</v>
      </c>
      <c r="B49" s="14">
        <v>46.53</v>
      </c>
      <c r="C49" s="7">
        <v>58.78</v>
      </c>
      <c r="D49" s="7">
        <v>68.11</v>
      </c>
      <c r="E49" s="7">
        <v>77.760000000000005</v>
      </c>
      <c r="F49" s="7">
        <v>92.5</v>
      </c>
      <c r="G49" s="7">
        <v>97.78</v>
      </c>
      <c r="H49" s="7">
        <v>96.77</v>
      </c>
      <c r="I49" s="7">
        <v>95.45</v>
      </c>
      <c r="J49" s="7">
        <v>64.709999999999994</v>
      </c>
      <c r="K49" s="7">
        <v>57.14</v>
      </c>
      <c r="L49" s="7">
        <v>42.42</v>
      </c>
      <c r="M49" s="7">
        <v>100</v>
      </c>
      <c r="N49" s="7" t="e">
        <f t="shared" ref="N49:S49" si="4">(N47/N48)*100</f>
        <v>#DIV/0!</v>
      </c>
      <c r="O49" s="7" t="e">
        <f t="shared" si="4"/>
        <v>#DIV/0!</v>
      </c>
      <c r="P49" s="7" t="e">
        <f t="shared" si="4"/>
        <v>#DIV/0!</v>
      </c>
      <c r="Q49" s="7" t="e">
        <f t="shared" si="4"/>
        <v>#DIV/0!</v>
      </c>
      <c r="R49" s="7" t="e">
        <f t="shared" si="4"/>
        <v>#DIV/0!</v>
      </c>
      <c r="S49" s="7" t="e">
        <f t="shared" si="4"/>
        <v>#DIV/0!</v>
      </c>
    </row>
    <row r="50" spans="1:21" x14ac:dyDescent="0.2">
      <c r="A50" s="30" t="s">
        <v>139</v>
      </c>
      <c r="B50" s="30" t="s">
        <v>151</v>
      </c>
      <c r="C50" s="30"/>
    </row>
    <row r="51" spans="1:21" s="19" customFormat="1" x14ac:dyDescent="0.2">
      <c r="B51" s="48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</row>
    <row r="52" spans="1:21" ht="23.25" x14ac:dyDescent="0.2">
      <c r="A52" s="31" t="s">
        <v>166</v>
      </c>
    </row>
    <row r="53" spans="1:21" ht="23.25" x14ac:dyDescent="0.2">
      <c r="A53" s="22"/>
    </row>
    <row r="54" spans="1:21" ht="23.25" x14ac:dyDescent="0.2">
      <c r="A54" s="9" t="s">
        <v>0</v>
      </c>
      <c r="B54" s="33" t="s">
        <v>198</v>
      </c>
    </row>
    <row r="55" spans="1:21" ht="23.25" x14ac:dyDescent="0.2">
      <c r="A55" s="9" t="s">
        <v>1</v>
      </c>
      <c r="B55" s="9" t="s">
        <v>65</v>
      </c>
      <c r="C55" s="9"/>
    </row>
    <row r="56" spans="1:21" ht="23.25" x14ac:dyDescent="0.2">
      <c r="A56" s="9" t="s">
        <v>2</v>
      </c>
      <c r="B56" s="10" t="s">
        <v>68</v>
      </c>
    </row>
    <row r="57" spans="1:21" ht="23.25" x14ac:dyDescent="0.2">
      <c r="A57" s="9" t="s">
        <v>3</v>
      </c>
      <c r="B57" s="10" t="s">
        <v>197</v>
      </c>
    </row>
    <row r="58" spans="1:21" ht="68.25" x14ac:dyDescent="0.2">
      <c r="A58" s="1" t="s">
        <v>4</v>
      </c>
      <c r="B58" s="2" t="s">
        <v>104</v>
      </c>
      <c r="C58" s="2" t="s">
        <v>105</v>
      </c>
      <c r="D58" s="2" t="s">
        <v>106</v>
      </c>
      <c r="E58" s="2" t="s">
        <v>107</v>
      </c>
      <c r="F58" s="2" t="s">
        <v>108</v>
      </c>
      <c r="G58" s="3" t="s">
        <v>12</v>
      </c>
      <c r="H58" s="3" t="s">
        <v>13</v>
      </c>
      <c r="I58" s="3" t="s">
        <v>14</v>
      </c>
      <c r="J58" s="3" t="s">
        <v>15</v>
      </c>
      <c r="K58" s="3" t="s">
        <v>16</v>
      </c>
      <c r="L58" s="3" t="s">
        <v>17</v>
      </c>
      <c r="M58" s="3" t="s">
        <v>18</v>
      </c>
      <c r="N58" s="3" t="s">
        <v>19</v>
      </c>
      <c r="O58" s="3" t="s">
        <v>20</v>
      </c>
      <c r="P58" s="3" t="s">
        <v>21</v>
      </c>
      <c r="Q58" s="3" t="s">
        <v>22</v>
      </c>
      <c r="R58" s="3" t="s">
        <v>23</v>
      </c>
      <c r="S58" s="3" t="s">
        <v>24</v>
      </c>
      <c r="T58" s="4"/>
      <c r="U58" s="4"/>
    </row>
    <row r="59" spans="1:21" ht="20.25" customHeight="1" x14ac:dyDescent="0.2">
      <c r="A59" s="12" t="s">
        <v>2</v>
      </c>
      <c r="B59" s="12"/>
      <c r="C59" s="5"/>
      <c r="D59" s="5"/>
      <c r="E59" s="5"/>
      <c r="F59" s="5">
        <v>12</v>
      </c>
      <c r="G59" s="5">
        <v>3</v>
      </c>
      <c r="H59" s="5">
        <v>2</v>
      </c>
      <c r="I59" s="5">
        <v>3</v>
      </c>
      <c r="J59" s="5">
        <v>4</v>
      </c>
      <c r="K59" s="5">
        <v>5</v>
      </c>
      <c r="L59" s="5">
        <v>4</v>
      </c>
      <c r="M59" s="5">
        <v>3</v>
      </c>
      <c r="N59" s="5"/>
      <c r="O59" s="5"/>
      <c r="P59" s="5"/>
      <c r="Q59" s="5"/>
      <c r="R59" s="5"/>
      <c r="S59" s="5">
        <f>SUM(G59+H59+I59+J59+K59+L59+M59+N59+O59+P59+Q59+R59+U63)</f>
        <v>24</v>
      </c>
    </row>
    <row r="60" spans="1:21" ht="20.25" customHeight="1" x14ac:dyDescent="0.2">
      <c r="A60" s="13" t="s">
        <v>5</v>
      </c>
      <c r="B60" s="13"/>
      <c r="C60" s="6"/>
      <c r="D60" s="6"/>
      <c r="E60" s="6"/>
      <c r="F60" s="6">
        <v>45</v>
      </c>
      <c r="G60" s="6">
        <v>5</v>
      </c>
      <c r="H60" s="6">
        <v>5</v>
      </c>
      <c r="I60" s="6">
        <v>6</v>
      </c>
      <c r="J60" s="6">
        <v>5</v>
      </c>
      <c r="K60" s="6">
        <v>6</v>
      </c>
      <c r="L60" s="6">
        <v>6</v>
      </c>
      <c r="M60" s="6">
        <v>4</v>
      </c>
      <c r="N60" s="6"/>
      <c r="O60" s="6"/>
      <c r="P60" s="6"/>
      <c r="Q60" s="6"/>
      <c r="R60" s="6"/>
      <c r="S60" s="5">
        <f>SUM(G60+H60+I60+J60+K60+L60+M60+N60+O60+P60+Q60+R60+U64)</f>
        <v>37</v>
      </c>
    </row>
    <row r="61" spans="1:21" s="15" customFormat="1" ht="20.25" customHeight="1" x14ac:dyDescent="0.2">
      <c r="A61" s="14" t="s">
        <v>194</v>
      </c>
      <c r="B61" s="14"/>
      <c r="C61" s="7"/>
      <c r="D61" s="7"/>
      <c r="E61" s="7"/>
      <c r="F61" s="7">
        <f>(F59/F60)*100</f>
        <v>26.666666666666668</v>
      </c>
      <c r="G61" s="7">
        <f>(G59/G60)*100</f>
        <v>60</v>
      </c>
      <c r="H61" s="7">
        <f t="shared" ref="H61:M61" si="5">(H59/H60)*100</f>
        <v>40</v>
      </c>
      <c r="I61" s="7">
        <f t="shared" si="5"/>
        <v>50</v>
      </c>
      <c r="J61" s="7">
        <f t="shared" si="5"/>
        <v>80</v>
      </c>
      <c r="K61" s="7">
        <f t="shared" si="5"/>
        <v>83.333333333333343</v>
      </c>
      <c r="L61" s="7">
        <f t="shared" si="5"/>
        <v>66.666666666666657</v>
      </c>
      <c r="M61" s="7">
        <f t="shared" si="5"/>
        <v>75</v>
      </c>
      <c r="N61" s="7" t="e">
        <f t="shared" ref="N61:S61" si="6">(N59/N60)*100</f>
        <v>#DIV/0!</v>
      </c>
      <c r="O61" s="7" t="e">
        <f t="shared" si="6"/>
        <v>#DIV/0!</v>
      </c>
      <c r="P61" s="7" t="e">
        <f t="shared" si="6"/>
        <v>#DIV/0!</v>
      </c>
      <c r="Q61" s="7" t="e">
        <f t="shared" si="6"/>
        <v>#DIV/0!</v>
      </c>
      <c r="R61" s="7" t="e">
        <f t="shared" si="6"/>
        <v>#DIV/0!</v>
      </c>
      <c r="S61" s="7">
        <f t="shared" si="6"/>
        <v>64.86486486486487</v>
      </c>
    </row>
    <row r="62" spans="1:21" x14ac:dyDescent="0.2">
      <c r="A62" s="30" t="s">
        <v>139</v>
      </c>
      <c r="B62" s="30" t="s">
        <v>162</v>
      </c>
      <c r="C62" s="30"/>
    </row>
    <row r="64" spans="1:21" ht="23.25" x14ac:dyDescent="0.2">
      <c r="A64" s="9" t="s">
        <v>0</v>
      </c>
      <c r="B64" s="9" t="s">
        <v>199</v>
      </c>
      <c r="C64" s="9"/>
    </row>
    <row r="65" spans="1:21" ht="23.25" x14ac:dyDescent="0.2">
      <c r="A65" s="9" t="s">
        <v>1</v>
      </c>
      <c r="B65" s="9" t="s">
        <v>65</v>
      </c>
      <c r="C65" s="9"/>
    </row>
    <row r="66" spans="1:21" ht="23.25" x14ac:dyDescent="0.2">
      <c r="A66" s="9" t="s">
        <v>2</v>
      </c>
      <c r="B66" s="10" t="s">
        <v>70</v>
      </c>
    </row>
    <row r="67" spans="1:21" ht="23.25" x14ac:dyDescent="0.2">
      <c r="A67" s="9" t="s">
        <v>3</v>
      </c>
      <c r="B67" s="10" t="s">
        <v>69</v>
      </c>
    </row>
    <row r="68" spans="1:21" ht="68.25" x14ac:dyDescent="0.2">
      <c r="A68" s="1" t="s">
        <v>4</v>
      </c>
      <c r="B68" s="2" t="s">
        <v>104</v>
      </c>
      <c r="C68" s="2" t="s">
        <v>105</v>
      </c>
      <c r="D68" s="2" t="s">
        <v>106</v>
      </c>
      <c r="E68" s="2" t="s">
        <v>107</v>
      </c>
      <c r="F68" s="2" t="s">
        <v>108</v>
      </c>
      <c r="G68" s="3" t="s">
        <v>12</v>
      </c>
      <c r="H68" s="3" t="s">
        <v>13</v>
      </c>
      <c r="I68" s="3" t="s">
        <v>14</v>
      </c>
      <c r="J68" s="3" t="s">
        <v>15</v>
      </c>
      <c r="K68" s="3" t="s">
        <v>16</v>
      </c>
      <c r="L68" s="3" t="s">
        <v>17</v>
      </c>
      <c r="M68" s="3" t="s">
        <v>18</v>
      </c>
      <c r="N68" s="3" t="s">
        <v>19</v>
      </c>
      <c r="O68" s="3" t="s">
        <v>20</v>
      </c>
      <c r="P68" s="3" t="s">
        <v>21</v>
      </c>
      <c r="Q68" s="3" t="s">
        <v>22</v>
      </c>
      <c r="R68" s="3" t="s">
        <v>23</v>
      </c>
      <c r="S68" s="3" t="s">
        <v>24</v>
      </c>
      <c r="T68" s="4"/>
      <c r="U68" s="4"/>
    </row>
    <row r="69" spans="1:21" ht="20.25" customHeight="1" x14ac:dyDescent="0.2">
      <c r="A69" s="12" t="s">
        <v>2</v>
      </c>
      <c r="B69" s="1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f>SUM(G69+H69+I69+J69+K69+L69+M69+N69+O69+P69+Q69+R69+U73)</f>
        <v>0</v>
      </c>
    </row>
    <row r="70" spans="1:21" ht="20.25" customHeight="1" x14ac:dyDescent="0.2">
      <c r="A70" s="13" t="s">
        <v>5</v>
      </c>
      <c r="B70" s="13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5">
        <f>SUM(G70+H70+I70+J70+K70+L70+M70+N70+O70+P70+Q70+R70+U74)</f>
        <v>0</v>
      </c>
    </row>
    <row r="71" spans="1:21" s="15" customFormat="1" ht="20.25" customHeight="1" x14ac:dyDescent="0.2">
      <c r="A71" s="14" t="s">
        <v>194</v>
      </c>
      <c r="B71" s="14">
        <v>97.77</v>
      </c>
      <c r="C71" s="7">
        <v>94.28</v>
      </c>
      <c r="D71" s="7">
        <v>97.91</v>
      </c>
      <c r="E71" s="7">
        <v>100</v>
      </c>
      <c r="F71" s="7">
        <v>95.76</v>
      </c>
      <c r="G71" s="7">
        <v>94.73</v>
      </c>
      <c r="H71" s="7">
        <v>91.66</v>
      </c>
      <c r="I71" s="7">
        <v>100</v>
      </c>
      <c r="J71" s="7">
        <v>100</v>
      </c>
      <c r="K71" s="7">
        <v>100</v>
      </c>
      <c r="L71" s="7">
        <v>100</v>
      </c>
      <c r="M71" s="7">
        <v>100</v>
      </c>
      <c r="N71" s="7" t="e">
        <f t="shared" ref="N71:S71" si="7">(N69/N70)*100</f>
        <v>#DIV/0!</v>
      </c>
      <c r="O71" s="7" t="e">
        <f t="shared" si="7"/>
        <v>#DIV/0!</v>
      </c>
      <c r="P71" s="7" t="e">
        <f t="shared" si="7"/>
        <v>#DIV/0!</v>
      </c>
      <c r="Q71" s="7" t="e">
        <f t="shared" si="7"/>
        <v>#DIV/0!</v>
      </c>
      <c r="R71" s="7" t="e">
        <f t="shared" si="7"/>
        <v>#DIV/0!</v>
      </c>
      <c r="S71" s="7" t="e">
        <f t="shared" si="7"/>
        <v>#DIV/0!</v>
      </c>
    </row>
    <row r="72" spans="1:21" x14ac:dyDescent="0.2">
      <c r="A72" s="30" t="s">
        <v>139</v>
      </c>
      <c r="B72" s="30" t="s">
        <v>163</v>
      </c>
      <c r="C72" s="30"/>
    </row>
    <row r="74" spans="1:21" ht="23.25" x14ac:dyDescent="0.2">
      <c r="A74" s="9" t="s">
        <v>0</v>
      </c>
      <c r="B74" s="9" t="s">
        <v>111</v>
      </c>
    </row>
    <row r="75" spans="1:21" ht="23.25" x14ac:dyDescent="0.2">
      <c r="A75" s="9" t="s">
        <v>1</v>
      </c>
      <c r="B75" s="9" t="s">
        <v>65</v>
      </c>
    </row>
    <row r="76" spans="1:21" ht="23.25" x14ac:dyDescent="0.2">
      <c r="A76" s="9" t="s">
        <v>2</v>
      </c>
      <c r="B76" s="10" t="s">
        <v>200</v>
      </c>
    </row>
    <row r="77" spans="1:21" ht="23.25" x14ac:dyDescent="0.2">
      <c r="A77" s="9" t="s">
        <v>3</v>
      </c>
      <c r="B77" s="10" t="s">
        <v>201</v>
      </c>
    </row>
    <row r="78" spans="1:21" ht="68.25" x14ac:dyDescent="0.2">
      <c r="A78" s="1" t="s">
        <v>4</v>
      </c>
      <c r="B78" s="2" t="s">
        <v>104</v>
      </c>
      <c r="C78" s="2" t="s">
        <v>105</v>
      </c>
      <c r="D78" s="2" t="s">
        <v>106</v>
      </c>
      <c r="E78" s="2" t="s">
        <v>107</v>
      </c>
      <c r="F78" s="2" t="s">
        <v>108</v>
      </c>
      <c r="G78" s="3" t="s">
        <v>12</v>
      </c>
      <c r="H78" s="3" t="s">
        <v>13</v>
      </c>
      <c r="I78" s="3" t="s">
        <v>14</v>
      </c>
      <c r="J78" s="3" t="s">
        <v>15</v>
      </c>
      <c r="K78" s="3" t="s">
        <v>16</v>
      </c>
      <c r="L78" s="3" t="s">
        <v>17</v>
      </c>
      <c r="M78" s="3" t="s">
        <v>18</v>
      </c>
      <c r="N78" s="3" t="s">
        <v>19</v>
      </c>
      <c r="O78" s="3" t="s">
        <v>20</v>
      </c>
      <c r="P78" s="3" t="s">
        <v>21</v>
      </c>
      <c r="Q78" s="3" t="s">
        <v>22</v>
      </c>
      <c r="R78" s="3" t="s">
        <v>23</v>
      </c>
      <c r="S78" s="3" t="s">
        <v>24</v>
      </c>
      <c r="T78" s="4"/>
      <c r="U78" s="4"/>
    </row>
    <row r="79" spans="1:21" ht="20.25" customHeight="1" x14ac:dyDescent="0.2">
      <c r="A79" s="12" t="s">
        <v>2</v>
      </c>
      <c r="B79" s="12"/>
      <c r="C79" s="5"/>
      <c r="D79" s="5"/>
      <c r="E79" s="5"/>
      <c r="F79" s="5"/>
      <c r="G79" s="5">
        <v>1</v>
      </c>
      <c r="H79" s="5">
        <v>3</v>
      </c>
      <c r="I79" s="5">
        <v>3</v>
      </c>
      <c r="J79" s="5">
        <v>2</v>
      </c>
      <c r="K79" s="5">
        <v>10</v>
      </c>
      <c r="L79" s="5">
        <v>2</v>
      </c>
      <c r="M79" s="5">
        <v>2</v>
      </c>
      <c r="N79" s="5"/>
      <c r="O79" s="5"/>
      <c r="P79" s="5"/>
      <c r="Q79" s="5"/>
      <c r="R79" s="5"/>
      <c r="S79" s="5">
        <f>SUM(G79+H79+I79+J79+K79+L79+M79+N79+O79+P79+Q79+R79+U83)</f>
        <v>23</v>
      </c>
    </row>
    <row r="80" spans="1:21" ht="20.25" customHeight="1" x14ac:dyDescent="0.2">
      <c r="A80" s="13" t="s">
        <v>5</v>
      </c>
      <c r="B80" s="13"/>
      <c r="C80" s="6"/>
      <c r="D80" s="6"/>
      <c r="E80" s="6"/>
      <c r="F80" s="6"/>
      <c r="G80" s="6">
        <v>201</v>
      </c>
      <c r="H80" s="6">
        <v>95</v>
      </c>
      <c r="I80" s="6">
        <v>97</v>
      </c>
      <c r="J80" s="6">
        <v>105</v>
      </c>
      <c r="K80" s="6">
        <v>100</v>
      </c>
      <c r="L80" s="6">
        <v>119</v>
      </c>
      <c r="M80" s="6">
        <v>112</v>
      </c>
      <c r="N80" s="6"/>
      <c r="O80" s="6"/>
      <c r="P80" s="6"/>
      <c r="Q80" s="6"/>
      <c r="R80" s="6"/>
      <c r="S80" s="5">
        <f>SUM(G80+H80+I80+J80+K80+L80+M80+N80+O80+P80+Q80+R80+U84)</f>
        <v>829</v>
      </c>
    </row>
    <row r="81" spans="1:21" s="66" customFormat="1" ht="20.25" customHeight="1" x14ac:dyDescent="0.2">
      <c r="A81" s="65" t="s">
        <v>194</v>
      </c>
      <c r="B81" s="65" t="s">
        <v>93</v>
      </c>
      <c r="C81" s="41" t="s">
        <v>93</v>
      </c>
      <c r="D81" s="41">
        <v>5.0199999999999996</v>
      </c>
      <c r="E81" s="41">
        <v>2.93</v>
      </c>
      <c r="F81" s="41">
        <v>2.38</v>
      </c>
      <c r="G81" s="41">
        <f>(G79/G80)*100</f>
        <v>0.49751243781094528</v>
      </c>
      <c r="H81" s="41">
        <f t="shared" ref="H81:S81" si="8">(H79/H80)*100</f>
        <v>3.1578947368421053</v>
      </c>
      <c r="I81" s="41">
        <f t="shared" si="8"/>
        <v>3.0927835051546393</v>
      </c>
      <c r="J81" s="41">
        <f t="shared" si="8"/>
        <v>1.9047619047619049</v>
      </c>
      <c r="K81" s="41">
        <f t="shared" si="8"/>
        <v>10</v>
      </c>
      <c r="L81" s="41">
        <f t="shared" si="8"/>
        <v>1.680672268907563</v>
      </c>
      <c r="M81" s="41">
        <f t="shared" si="8"/>
        <v>1.7857142857142856</v>
      </c>
      <c r="N81" s="41" t="e">
        <f t="shared" si="8"/>
        <v>#DIV/0!</v>
      </c>
      <c r="O81" s="41" t="e">
        <f t="shared" si="8"/>
        <v>#DIV/0!</v>
      </c>
      <c r="P81" s="41" t="e">
        <f t="shared" si="8"/>
        <v>#DIV/0!</v>
      </c>
      <c r="Q81" s="41" t="e">
        <f t="shared" si="8"/>
        <v>#DIV/0!</v>
      </c>
      <c r="R81" s="41" t="e">
        <f t="shared" si="8"/>
        <v>#DIV/0!</v>
      </c>
      <c r="S81" s="41">
        <f t="shared" si="8"/>
        <v>2.7744270205066344</v>
      </c>
    </row>
    <row r="82" spans="1:21" x14ac:dyDescent="0.2">
      <c r="A82" s="30" t="s">
        <v>139</v>
      </c>
      <c r="B82" s="30" t="s">
        <v>162</v>
      </c>
      <c r="C82" s="30"/>
    </row>
    <row r="84" spans="1:21" ht="23.25" x14ac:dyDescent="0.2">
      <c r="A84" s="31" t="s">
        <v>167</v>
      </c>
    </row>
    <row r="85" spans="1:21" ht="23.25" x14ac:dyDescent="0.2">
      <c r="A85" s="9" t="s">
        <v>94</v>
      </c>
      <c r="B85" s="9" t="s">
        <v>113</v>
      </c>
    </row>
    <row r="86" spans="1:21" ht="23.25" x14ac:dyDescent="0.2">
      <c r="A86" s="9" t="s">
        <v>1</v>
      </c>
      <c r="B86" s="9" t="s">
        <v>65</v>
      </c>
    </row>
    <row r="87" spans="1:21" ht="23.25" x14ac:dyDescent="0.2">
      <c r="A87" s="9" t="s">
        <v>2</v>
      </c>
      <c r="B87" s="10" t="s">
        <v>202</v>
      </c>
    </row>
    <row r="88" spans="1:21" ht="23.25" x14ac:dyDescent="0.2">
      <c r="A88" s="9" t="s">
        <v>3</v>
      </c>
      <c r="B88" s="10" t="s">
        <v>71</v>
      </c>
    </row>
    <row r="89" spans="1:21" ht="68.25" x14ac:dyDescent="0.2">
      <c r="A89" s="1" t="s">
        <v>4</v>
      </c>
      <c r="B89" s="2" t="s">
        <v>104</v>
      </c>
      <c r="C89" s="2" t="s">
        <v>105</v>
      </c>
      <c r="D89" s="2" t="s">
        <v>106</v>
      </c>
      <c r="E89" s="2" t="s">
        <v>107</v>
      </c>
      <c r="F89" s="2" t="s">
        <v>108</v>
      </c>
      <c r="G89" s="3" t="s">
        <v>12</v>
      </c>
      <c r="H89" s="3" t="s">
        <v>13</v>
      </c>
      <c r="I89" s="3" t="s">
        <v>14</v>
      </c>
      <c r="J89" s="3" t="s">
        <v>15</v>
      </c>
      <c r="K89" s="3" t="s">
        <v>16</v>
      </c>
      <c r="L89" s="3" t="s">
        <v>17</v>
      </c>
      <c r="M89" s="3" t="s">
        <v>18</v>
      </c>
      <c r="N89" s="3" t="s">
        <v>19</v>
      </c>
      <c r="O89" s="3" t="s">
        <v>20</v>
      </c>
      <c r="P89" s="3" t="s">
        <v>21</v>
      </c>
      <c r="Q89" s="3" t="s">
        <v>22</v>
      </c>
      <c r="R89" s="3" t="s">
        <v>23</v>
      </c>
      <c r="S89" s="3" t="s">
        <v>24</v>
      </c>
      <c r="T89" s="4"/>
      <c r="U89" s="4"/>
    </row>
    <row r="90" spans="1:21" ht="20.25" customHeight="1" x14ac:dyDescent="0.2">
      <c r="A90" s="12" t="s">
        <v>2</v>
      </c>
      <c r="B90" s="1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f>SUM(G90+H90+I90+J90+K90+L90+M90+N90+O90+P90+Q90+R90+U94)</f>
        <v>0</v>
      </c>
    </row>
    <row r="91" spans="1:21" ht="20.25" customHeight="1" x14ac:dyDescent="0.2">
      <c r="A91" s="13" t="s">
        <v>5</v>
      </c>
      <c r="B91" s="1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5">
        <f>SUM(G91+H91+I91+J91+K91+L91+M91+N91+O91+P91+Q91+R91+U95)</f>
        <v>0</v>
      </c>
    </row>
    <row r="92" spans="1:21" s="15" customFormat="1" ht="20.25" customHeight="1" x14ac:dyDescent="0.2">
      <c r="A92" s="14" t="s">
        <v>194</v>
      </c>
      <c r="B92" s="14"/>
      <c r="C92" s="7"/>
      <c r="D92" s="7">
        <v>0</v>
      </c>
      <c r="E92" s="7">
        <v>5</v>
      </c>
      <c r="F92" s="7">
        <v>1</v>
      </c>
      <c r="G92" s="7" t="e">
        <f>(G90/G91)*100</f>
        <v>#DIV/0!</v>
      </c>
      <c r="H92" s="7" t="e">
        <f t="shared" ref="H92:S92" si="9">(H90/H91)*100</f>
        <v>#DIV/0!</v>
      </c>
      <c r="I92" s="7" t="e">
        <f t="shared" si="9"/>
        <v>#DIV/0!</v>
      </c>
      <c r="J92" s="7" t="e">
        <f t="shared" si="9"/>
        <v>#DIV/0!</v>
      </c>
      <c r="K92" s="7" t="e">
        <f t="shared" si="9"/>
        <v>#DIV/0!</v>
      </c>
      <c r="L92" s="7" t="e">
        <f t="shared" si="9"/>
        <v>#DIV/0!</v>
      </c>
      <c r="M92" s="7">
        <v>2</v>
      </c>
      <c r="N92" s="7" t="e">
        <f t="shared" si="9"/>
        <v>#DIV/0!</v>
      </c>
      <c r="O92" s="7" t="e">
        <f t="shared" si="9"/>
        <v>#DIV/0!</v>
      </c>
      <c r="P92" s="7" t="e">
        <f t="shared" si="9"/>
        <v>#DIV/0!</v>
      </c>
      <c r="Q92" s="7" t="e">
        <f t="shared" si="9"/>
        <v>#DIV/0!</v>
      </c>
      <c r="R92" s="7" t="e">
        <f t="shared" si="9"/>
        <v>#DIV/0!</v>
      </c>
      <c r="S92" s="7" t="e">
        <f t="shared" si="9"/>
        <v>#DIV/0!</v>
      </c>
    </row>
    <row r="93" spans="1:21" x14ac:dyDescent="0.2">
      <c r="A93" s="30" t="s">
        <v>139</v>
      </c>
      <c r="B93" s="30" t="s">
        <v>193</v>
      </c>
      <c r="C93" s="30"/>
    </row>
    <row r="95" spans="1:21" ht="23.25" x14ac:dyDescent="0.2">
      <c r="A95" s="9" t="s">
        <v>95</v>
      </c>
      <c r="B95" s="9" t="s">
        <v>114</v>
      </c>
    </row>
    <row r="96" spans="1:21" ht="23.25" x14ac:dyDescent="0.2">
      <c r="A96" s="9" t="s">
        <v>1</v>
      </c>
      <c r="B96" s="9" t="s">
        <v>65</v>
      </c>
    </row>
    <row r="97" spans="1:21" ht="23.25" x14ac:dyDescent="0.2">
      <c r="A97" s="9" t="s">
        <v>2</v>
      </c>
      <c r="B97" s="10" t="s">
        <v>39</v>
      </c>
    </row>
    <row r="98" spans="1:21" ht="23.25" x14ac:dyDescent="0.2">
      <c r="A98" s="9" t="s">
        <v>3</v>
      </c>
      <c r="B98" s="10" t="s">
        <v>96</v>
      </c>
    </row>
    <row r="99" spans="1:21" ht="68.25" x14ac:dyDescent="0.2">
      <c r="A99" s="1" t="s">
        <v>4</v>
      </c>
      <c r="B99" s="2" t="s">
        <v>104</v>
      </c>
      <c r="C99" s="2" t="s">
        <v>105</v>
      </c>
      <c r="D99" s="2" t="s">
        <v>106</v>
      </c>
      <c r="E99" s="2" t="s">
        <v>107</v>
      </c>
      <c r="F99" s="2" t="s">
        <v>108</v>
      </c>
      <c r="G99" s="3" t="s">
        <v>12</v>
      </c>
      <c r="H99" s="3" t="s">
        <v>13</v>
      </c>
      <c r="I99" s="3" t="s">
        <v>14</v>
      </c>
      <c r="J99" s="3" t="s">
        <v>15</v>
      </c>
      <c r="K99" s="3" t="s">
        <v>16</v>
      </c>
      <c r="L99" s="3" t="s">
        <v>17</v>
      </c>
      <c r="M99" s="3" t="s">
        <v>18</v>
      </c>
      <c r="N99" s="3" t="s">
        <v>19</v>
      </c>
      <c r="O99" s="3" t="s">
        <v>20</v>
      </c>
      <c r="P99" s="3" t="s">
        <v>21</v>
      </c>
      <c r="Q99" s="3" t="s">
        <v>22</v>
      </c>
      <c r="R99" s="3" t="s">
        <v>23</v>
      </c>
      <c r="S99" s="3" t="s">
        <v>24</v>
      </c>
      <c r="T99" s="4"/>
      <c r="U99" s="4"/>
    </row>
    <row r="100" spans="1:21" ht="20.25" customHeight="1" x14ac:dyDescent="0.2">
      <c r="A100" s="12" t="s">
        <v>2</v>
      </c>
      <c r="B100" s="1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f>SUM(G100+H100+I100+J100+K100+L100+M100+N100+O100+P100+Q100+R100+U104)</f>
        <v>0</v>
      </c>
    </row>
    <row r="101" spans="1:21" ht="20.25" customHeight="1" x14ac:dyDescent="0.2">
      <c r="A101" s="13" t="s">
        <v>5</v>
      </c>
      <c r="B101" s="13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5">
        <f>SUM(G101+H101+I101+J101+K101+L101+M101+N101+O101+P101+Q101+R101+U105)</f>
        <v>0</v>
      </c>
    </row>
    <row r="102" spans="1:21" s="15" customFormat="1" ht="20.25" customHeight="1" x14ac:dyDescent="0.2">
      <c r="A102" s="14" t="s">
        <v>194</v>
      </c>
      <c r="B102" s="14"/>
      <c r="C102" s="7"/>
      <c r="D102" s="7"/>
      <c r="E102" s="7"/>
      <c r="F102" s="7"/>
      <c r="G102" s="7" t="e">
        <f>(G100/G101)*100</f>
        <v>#DIV/0!</v>
      </c>
      <c r="H102" s="7" t="e">
        <f t="shared" ref="H102:S102" si="10">(H100/H101)*100</f>
        <v>#DIV/0!</v>
      </c>
      <c r="I102" s="7" t="e">
        <f t="shared" si="10"/>
        <v>#DIV/0!</v>
      </c>
      <c r="J102" s="7" t="e">
        <f t="shared" si="10"/>
        <v>#DIV/0!</v>
      </c>
      <c r="K102" s="7" t="e">
        <f t="shared" si="10"/>
        <v>#DIV/0!</v>
      </c>
      <c r="L102" s="7" t="e">
        <f t="shared" si="10"/>
        <v>#DIV/0!</v>
      </c>
      <c r="M102" s="7" t="e">
        <f t="shared" si="10"/>
        <v>#DIV/0!</v>
      </c>
      <c r="N102" s="7" t="e">
        <f t="shared" si="10"/>
        <v>#DIV/0!</v>
      </c>
      <c r="O102" s="7" t="e">
        <f t="shared" si="10"/>
        <v>#DIV/0!</v>
      </c>
      <c r="P102" s="7" t="e">
        <f t="shared" si="10"/>
        <v>#DIV/0!</v>
      </c>
      <c r="Q102" s="7" t="e">
        <f t="shared" si="10"/>
        <v>#DIV/0!</v>
      </c>
      <c r="R102" s="7" t="e">
        <f t="shared" si="10"/>
        <v>#DIV/0!</v>
      </c>
      <c r="S102" s="7" t="e">
        <f t="shared" si="10"/>
        <v>#DIV/0!</v>
      </c>
    </row>
    <row r="103" spans="1:21" x14ac:dyDescent="0.2">
      <c r="A103" s="30" t="s">
        <v>139</v>
      </c>
      <c r="B103" s="30" t="s">
        <v>193</v>
      </c>
      <c r="C103" s="30"/>
    </row>
    <row r="105" spans="1:21" ht="23.25" x14ac:dyDescent="0.2">
      <c r="A105" s="9" t="s">
        <v>95</v>
      </c>
      <c r="B105" s="9" t="s">
        <v>203</v>
      </c>
    </row>
    <row r="106" spans="1:21" ht="23.25" x14ac:dyDescent="0.2">
      <c r="A106" s="9" t="s">
        <v>1</v>
      </c>
      <c r="B106" s="9" t="s">
        <v>65</v>
      </c>
    </row>
    <row r="107" spans="1:21" ht="23.25" x14ac:dyDescent="0.2">
      <c r="A107" s="9" t="s">
        <v>2</v>
      </c>
      <c r="B107" s="10" t="s">
        <v>72</v>
      </c>
    </row>
    <row r="108" spans="1:21" ht="23.25" x14ac:dyDescent="0.2">
      <c r="A108" s="9" t="s">
        <v>3</v>
      </c>
      <c r="B108" s="10" t="s">
        <v>73</v>
      </c>
    </row>
    <row r="109" spans="1:21" ht="68.25" x14ac:dyDescent="0.2">
      <c r="A109" s="1" t="s">
        <v>4</v>
      </c>
      <c r="B109" s="2" t="s">
        <v>104</v>
      </c>
      <c r="C109" s="2" t="s">
        <v>105</v>
      </c>
      <c r="D109" s="2" t="s">
        <v>106</v>
      </c>
      <c r="E109" s="2" t="s">
        <v>107</v>
      </c>
      <c r="F109" s="2" t="s">
        <v>108</v>
      </c>
      <c r="G109" s="3" t="s">
        <v>12</v>
      </c>
      <c r="H109" s="3" t="s">
        <v>13</v>
      </c>
      <c r="I109" s="3" t="s">
        <v>14</v>
      </c>
      <c r="J109" s="3" t="s">
        <v>15</v>
      </c>
      <c r="K109" s="3" t="s">
        <v>16</v>
      </c>
      <c r="L109" s="3" t="s">
        <v>17</v>
      </c>
      <c r="M109" s="3" t="s">
        <v>18</v>
      </c>
      <c r="N109" s="3" t="s">
        <v>19</v>
      </c>
      <c r="O109" s="3" t="s">
        <v>20</v>
      </c>
      <c r="P109" s="3" t="s">
        <v>21</v>
      </c>
      <c r="Q109" s="3" t="s">
        <v>22</v>
      </c>
      <c r="R109" s="3" t="s">
        <v>23</v>
      </c>
      <c r="S109" s="3" t="s">
        <v>24</v>
      </c>
      <c r="T109" s="4"/>
      <c r="U109" s="4"/>
    </row>
    <row r="110" spans="1:21" ht="20.25" customHeight="1" x14ac:dyDescent="0.2">
      <c r="A110" s="12" t="s">
        <v>2</v>
      </c>
      <c r="B110" s="1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>
        <f>SUM(G110+H110+I110+J110+K110+L110+M110+N110+O110+P110+Q110+R110+U114)</f>
        <v>0</v>
      </c>
    </row>
    <row r="111" spans="1:21" ht="20.25" customHeight="1" x14ac:dyDescent="0.2">
      <c r="A111" s="13" t="s">
        <v>5</v>
      </c>
      <c r="B111" s="1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5">
        <f>SUM(G111+H111+I111+J111+K111+L111+M111+N111+O111+P111+Q111+R111+U115)</f>
        <v>0</v>
      </c>
    </row>
    <row r="112" spans="1:21" s="15" customFormat="1" ht="20.25" customHeight="1" x14ac:dyDescent="0.2">
      <c r="A112" s="14" t="s">
        <v>194</v>
      </c>
      <c r="B112" s="14"/>
      <c r="C112" s="7"/>
      <c r="D112" s="7"/>
      <c r="E112" s="7"/>
      <c r="F112" s="7"/>
      <c r="G112" s="7" t="e">
        <f>(G110/G111)*100</f>
        <v>#DIV/0!</v>
      </c>
      <c r="H112" s="7" t="e">
        <f t="shared" ref="H112:S112" si="11">(H110/H111)*100</f>
        <v>#DIV/0!</v>
      </c>
      <c r="I112" s="7" t="e">
        <f t="shared" si="11"/>
        <v>#DIV/0!</v>
      </c>
      <c r="J112" s="7" t="e">
        <f t="shared" si="11"/>
        <v>#DIV/0!</v>
      </c>
      <c r="K112" s="7" t="e">
        <f t="shared" si="11"/>
        <v>#DIV/0!</v>
      </c>
      <c r="L112" s="7" t="e">
        <f t="shared" si="11"/>
        <v>#DIV/0!</v>
      </c>
      <c r="M112" s="7" t="e">
        <f t="shared" si="11"/>
        <v>#DIV/0!</v>
      </c>
      <c r="N112" s="7" t="e">
        <f t="shared" si="11"/>
        <v>#DIV/0!</v>
      </c>
      <c r="O112" s="7" t="e">
        <f t="shared" si="11"/>
        <v>#DIV/0!</v>
      </c>
      <c r="P112" s="7" t="e">
        <f t="shared" si="11"/>
        <v>#DIV/0!</v>
      </c>
      <c r="Q112" s="7" t="e">
        <f t="shared" si="11"/>
        <v>#DIV/0!</v>
      </c>
      <c r="R112" s="7" t="e">
        <f t="shared" si="11"/>
        <v>#DIV/0!</v>
      </c>
      <c r="S112" s="7" t="e">
        <f t="shared" si="11"/>
        <v>#DIV/0!</v>
      </c>
    </row>
    <row r="113" spans="1:21" x14ac:dyDescent="0.2">
      <c r="A113" s="30" t="s">
        <v>139</v>
      </c>
      <c r="B113" s="30" t="s">
        <v>164</v>
      </c>
      <c r="C113" s="30"/>
    </row>
    <row r="115" spans="1:21" ht="23.25" x14ac:dyDescent="0.2">
      <c r="A115" s="9" t="s">
        <v>95</v>
      </c>
      <c r="B115" s="9" t="s">
        <v>204</v>
      </c>
    </row>
    <row r="116" spans="1:21" ht="23.25" x14ac:dyDescent="0.2">
      <c r="A116" s="9" t="s">
        <v>1</v>
      </c>
      <c r="B116" s="9" t="s">
        <v>65</v>
      </c>
    </row>
    <row r="117" spans="1:21" ht="23.25" x14ac:dyDescent="0.2">
      <c r="A117" s="9" t="s">
        <v>2</v>
      </c>
      <c r="B117" s="10" t="s">
        <v>75</v>
      </c>
    </row>
    <row r="118" spans="1:21" ht="23.25" x14ac:dyDescent="0.2">
      <c r="A118" s="9" t="s">
        <v>3</v>
      </c>
      <c r="B118" s="10" t="s">
        <v>74</v>
      </c>
    </row>
    <row r="119" spans="1:21" ht="68.25" x14ac:dyDescent="0.2">
      <c r="A119" s="1" t="s">
        <v>4</v>
      </c>
      <c r="B119" s="2" t="s">
        <v>104</v>
      </c>
      <c r="C119" s="2" t="s">
        <v>105</v>
      </c>
      <c r="D119" s="2" t="s">
        <v>106</v>
      </c>
      <c r="E119" s="2" t="s">
        <v>107</v>
      </c>
      <c r="F119" s="2" t="s">
        <v>108</v>
      </c>
      <c r="G119" s="3" t="s">
        <v>12</v>
      </c>
      <c r="H119" s="3" t="s">
        <v>13</v>
      </c>
      <c r="I119" s="3" t="s">
        <v>14</v>
      </c>
      <c r="J119" s="3" t="s">
        <v>15</v>
      </c>
      <c r="K119" s="3" t="s">
        <v>16</v>
      </c>
      <c r="L119" s="3" t="s">
        <v>17</v>
      </c>
      <c r="M119" s="3" t="s">
        <v>18</v>
      </c>
      <c r="N119" s="3" t="s">
        <v>19</v>
      </c>
      <c r="O119" s="3" t="s">
        <v>20</v>
      </c>
      <c r="P119" s="3" t="s">
        <v>21</v>
      </c>
      <c r="Q119" s="3" t="s">
        <v>22</v>
      </c>
      <c r="R119" s="3" t="s">
        <v>23</v>
      </c>
      <c r="S119" s="3" t="s">
        <v>24</v>
      </c>
      <c r="T119" s="4"/>
      <c r="U119" s="4"/>
    </row>
    <row r="120" spans="1:21" ht="20.25" customHeight="1" x14ac:dyDescent="0.2">
      <c r="A120" s="12" t="s">
        <v>2</v>
      </c>
      <c r="B120" s="1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>
        <f>SUM(G120+H120+I120+J120+K120+L120+M120+N120+O120+P120+Q120+R120+U124)</f>
        <v>0</v>
      </c>
    </row>
    <row r="121" spans="1:21" ht="20.25" customHeight="1" x14ac:dyDescent="0.2">
      <c r="A121" s="13" t="s">
        <v>5</v>
      </c>
      <c r="B121" s="13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5">
        <f>SUM(G121+H121+I121+J121+K121+L121+M121+N121+O121+P121+Q121+R121+U125)</f>
        <v>0</v>
      </c>
    </row>
    <row r="122" spans="1:21" s="15" customFormat="1" ht="20.25" customHeight="1" x14ac:dyDescent="0.2">
      <c r="A122" s="14" t="s">
        <v>194</v>
      </c>
      <c r="B122" s="14"/>
      <c r="C122" s="7"/>
      <c r="D122" s="7"/>
      <c r="E122" s="7"/>
      <c r="F122" s="7"/>
      <c r="G122" s="7" t="e">
        <f>(G120/G121)*100</f>
        <v>#DIV/0!</v>
      </c>
      <c r="H122" s="7" t="e">
        <f t="shared" ref="H122:S122" si="12">(H120/H121)*100</f>
        <v>#DIV/0!</v>
      </c>
      <c r="I122" s="7" t="e">
        <f t="shared" si="12"/>
        <v>#DIV/0!</v>
      </c>
      <c r="J122" s="7" t="e">
        <f t="shared" si="12"/>
        <v>#DIV/0!</v>
      </c>
      <c r="K122" s="7" t="e">
        <f t="shared" si="12"/>
        <v>#DIV/0!</v>
      </c>
      <c r="L122" s="7" t="e">
        <f t="shared" si="12"/>
        <v>#DIV/0!</v>
      </c>
      <c r="M122" s="7" t="e">
        <f t="shared" si="12"/>
        <v>#DIV/0!</v>
      </c>
      <c r="N122" s="7" t="e">
        <f t="shared" si="12"/>
        <v>#DIV/0!</v>
      </c>
      <c r="O122" s="7" t="e">
        <f t="shared" si="12"/>
        <v>#DIV/0!</v>
      </c>
      <c r="P122" s="7" t="e">
        <f t="shared" si="12"/>
        <v>#DIV/0!</v>
      </c>
      <c r="Q122" s="7" t="e">
        <f t="shared" si="12"/>
        <v>#DIV/0!</v>
      </c>
      <c r="R122" s="7" t="e">
        <f t="shared" si="12"/>
        <v>#DIV/0!</v>
      </c>
      <c r="S122" s="7" t="e">
        <f t="shared" si="12"/>
        <v>#DIV/0!</v>
      </c>
    </row>
    <row r="123" spans="1:21" x14ac:dyDescent="0.2">
      <c r="A123" s="30" t="s">
        <v>139</v>
      </c>
      <c r="B123" s="30" t="s">
        <v>150</v>
      </c>
      <c r="C123" s="30"/>
    </row>
    <row r="125" spans="1:21" ht="23.25" x14ac:dyDescent="0.2">
      <c r="A125" s="9" t="s">
        <v>95</v>
      </c>
      <c r="B125" s="9" t="s">
        <v>191</v>
      </c>
    </row>
    <row r="126" spans="1:21" ht="23.25" x14ac:dyDescent="0.2">
      <c r="A126" s="9" t="s">
        <v>2</v>
      </c>
      <c r="B126" s="23" t="s">
        <v>40</v>
      </c>
    </row>
    <row r="127" spans="1:21" ht="68.25" x14ac:dyDescent="0.2">
      <c r="A127" s="1" t="s">
        <v>4</v>
      </c>
      <c r="B127" s="2" t="s">
        <v>104</v>
      </c>
      <c r="C127" s="2" t="s">
        <v>105</v>
      </c>
      <c r="D127" s="2" t="s">
        <v>106</v>
      </c>
      <c r="E127" s="2" t="s">
        <v>107</v>
      </c>
      <c r="F127" s="2" t="s">
        <v>108</v>
      </c>
      <c r="G127" s="3" t="s">
        <v>12</v>
      </c>
      <c r="H127" s="3" t="s">
        <v>13</v>
      </c>
      <c r="I127" s="3" t="s">
        <v>14</v>
      </c>
      <c r="J127" s="3" t="s">
        <v>15</v>
      </c>
      <c r="K127" s="3" t="s">
        <v>16</v>
      </c>
      <c r="L127" s="3" t="s">
        <v>17</v>
      </c>
      <c r="M127" s="3" t="s">
        <v>18</v>
      </c>
      <c r="N127" s="3" t="s">
        <v>19</v>
      </c>
      <c r="O127" s="3" t="s">
        <v>20</v>
      </c>
      <c r="P127" s="3" t="s">
        <v>21</v>
      </c>
      <c r="Q127" s="3" t="s">
        <v>22</v>
      </c>
      <c r="R127" s="3" t="s">
        <v>23</v>
      </c>
      <c r="S127" s="3" t="s">
        <v>24</v>
      </c>
      <c r="T127" s="4"/>
      <c r="U127" s="4"/>
    </row>
    <row r="128" spans="1:21" ht="20.25" customHeight="1" x14ac:dyDescent="0.2">
      <c r="A128" s="12" t="s">
        <v>2</v>
      </c>
      <c r="B128" s="1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>
        <f>SUM(G128+H128+I128+J128+K128+L128+M128+N128+O128+P128+Q128+R128+U132)</f>
        <v>0</v>
      </c>
    </row>
    <row r="129" spans="1:34" ht="20.25" customHeight="1" x14ac:dyDescent="0.2">
      <c r="A129" s="13" t="s">
        <v>5</v>
      </c>
      <c r="B129" s="1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5" t="e">
        <f>SUM(G129+H129+I129+J129+K129+L129+M129+N129+O129+P129+Q129+R129+U133)</f>
        <v>#VALUE!</v>
      </c>
    </row>
    <row r="130" spans="1:34" s="15" customFormat="1" ht="20.25" customHeight="1" x14ac:dyDescent="0.2">
      <c r="A130" s="14" t="s">
        <v>194</v>
      </c>
      <c r="B130" s="14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1:34" x14ac:dyDescent="0.2">
      <c r="A131" s="30" t="s">
        <v>139</v>
      </c>
      <c r="B131" s="30" t="s">
        <v>150</v>
      </c>
      <c r="C131" s="30"/>
    </row>
    <row r="132" spans="1:34" ht="23.25" x14ac:dyDescent="0.2">
      <c r="T132" s="21"/>
      <c r="U132" s="21"/>
      <c r="V132" s="3" t="s">
        <v>12</v>
      </c>
      <c r="W132" s="3" t="s">
        <v>13</v>
      </c>
      <c r="X132" s="3" t="s">
        <v>14</v>
      </c>
      <c r="Y132" s="3" t="s">
        <v>15</v>
      </c>
      <c r="Z132" s="3" t="s">
        <v>16</v>
      </c>
      <c r="AA132" s="3" t="s">
        <v>17</v>
      </c>
      <c r="AB132" s="3" t="s">
        <v>18</v>
      </c>
      <c r="AC132" s="3" t="s">
        <v>19</v>
      </c>
      <c r="AD132" s="3" t="s">
        <v>20</v>
      </c>
      <c r="AE132" s="3" t="s">
        <v>21</v>
      </c>
      <c r="AF132" s="3" t="s">
        <v>22</v>
      </c>
      <c r="AG132" s="3" t="s">
        <v>23</v>
      </c>
      <c r="AH132" s="3" t="s">
        <v>24</v>
      </c>
    </row>
    <row r="133" spans="1:34" s="35" customFormat="1" ht="23.25" x14ac:dyDescent="0.2">
      <c r="A133" s="34" t="s">
        <v>27</v>
      </c>
      <c r="T133" s="67" t="s">
        <v>207</v>
      </c>
      <c r="U133" s="38" t="s">
        <v>213</v>
      </c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1:34" ht="23.25" x14ac:dyDescent="0.2">
      <c r="A134" s="9" t="s">
        <v>97</v>
      </c>
      <c r="B134" s="9" t="s">
        <v>112</v>
      </c>
      <c r="T134" s="67"/>
      <c r="U134" s="21" t="s">
        <v>212</v>
      </c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</row>
    <row r="135" spans="1:34" ht="23.25" x14ac:dyDescent="0.2">
      <c r="A135" s="9" t="s">
        <v>1</v>
      </c>
      <c r="B135" s="9" t="s">
        <v>77</v>
      </c>
      <c r="T135" s="67" t="s">
        <v>208</v>
      </c>
      <c r="U135" s="38" t="s">
        <v>213</v>
      </c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</row>
    <row r="136" spans="1:34" ht="23.25" x14ac:dyDescent="0.2">
      <c r="A136" s="9" t="s">
        <v>2</v>
      </c>
      <c r="B136" s="10" t="s">
        <v>206</v>
      </c>
      <c r="T136" s="67"/>
      <c r="U136" s="21" t="s">
        <v>212</v>
      </c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</row>
    <row r="137" spans="1:34" ht="23.25" x14ac:dyDescent="0.2">
      <c r="A137" s="9" t="s">
        <v>3</v>
      </c>
      <c r="B137" s="10" t="s">
        <v>76</v>
      </c>
      <c r="T137" s="68" t="s">
        <v>209</v>
      </c>
      <c r="U137" s="38" t="s">
        <v>213</v>
      </c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</row>
    <row r="138" spans="1:34" ht="68.25" x14ac:dyDescent="0.2">
      <c r="A138" s="1" t="s">
        <v>4</v>
      </c>
      <c r="B138" s="2" t="s">
        <v>104</v>
      </c>
      <c r="C138" s="2" t="s">
        <v>105</v>
      </c>
      <c r="D138" s="2" t="s">
        <v>106</v>
      </c>
      <c r="E138" s="2" t="s">
        <v>107</v>
      </c>
      <c r="F138" s="2" t="s">
        <v>108</v>
      </c>
      <c r="G138" s="3" t="s">
        <v>12</v>
      </c>
      <c r="H138" s="3" t="s">
        <v>13</v>
      </c>
      <c r="I138" s="3" t="s">
        <v>14</v>
      </c>
      <c r="J138" s="3" t="s">
        <v>15</v>
      </c>
      <c r="K138" s="3" t="s">
        <v>16</v>
      </c>
      <c r="L138" s="3" t="s">
        <v>17</v>
      </c>
      <c r="M138" s="3" t="s">
        <v>18</v>
      </c>
      <c r="N138" s="3" t="s">
        <v>19</v>
      </c>
      <c r="O138" s="3" t="s">
        <v>20</v>
      </c>
      <c r="P138" s="3" t="s">
        <v>21</v>
      </c>
      <c r="Q138" s="3" t="s">
        <v>22</v>
      </c>
      <c r="R138" s="3" t="s">
        <v>23</v>
      </c>
      <c r="S138" s="36" t="s">
        <v>24</v>
      </c>
      <c r="T138" s="69"/>
      <c r="U138" s="21" t="s">
        <v>212</v>
      </c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</row>
    <row r="139" spans="1:34" ht="20.25" customHeight="1" x14ac:dyDescent="0.2">
      <c r="A139" s="12" t="s">
        <v>2</v>
      </c>
      <c r="B139" s="1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37" t="e">
        <f>SUM(G139+H139+I139+J139+K139+L139+M139+N139+O139+P139+Q139+R139+U143)</f>
        <v>#VALUE!</v>
      </c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</row>
    <row r="140" spans="1:34" ht="20.25" customHeight="1" x14ac:dyDescent="0.2">
      <c r="A140" s="13" t="s">
        <v>5</v>
      </c>
      <c r="B140" s="13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37">
        <f>SUM(G140+H140+I140+J140+K140+L140+M140+N140+O140+P140+Q140+R140+U144)</f>
        <v>0</v>
      </c>
      <c r="T140" s="67" t="s">
        <v>210</v>
      </c>
      <c r="U140" s="38" t="s">
        <v>213</v>
      </c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</row>
    <row r="141" spans="1:34" s="15" customFormat="1" ht="20.25" customHeight="1" x14ac:dyDescent="0.2">
      <c r="A141" s="14" t="s">
        <v>194</v>
      </c>
      <c r="B141" s="14">
        <v>0.19</v>
      </c>
      <c r="C141" s="7">
        <v>0.41</v>
      </c>
      <c r="D141" s="7">
        <v>0.27</v>
      </c>
      <c r="E141" s="7">
        <v>0.45</v>
      </c>
      <c r="F141" s="7">
        <v>0.28000000000000003</v>
      </c>
      <c r="G141" s="7" t="e">
        <f>(G139/G140)*1000</f>
        <v>#DIV/0!</v>
      </c>
      <c r="H141" s="7" t="e">
        <f t="shared" ref="H141:S141" si="13">(H139/H140)*1000</f>
        <v>#DIV/0!</v>
      </c>
      <c r="I141" s="7" t="e">
        <f t="shared" si="13"/>
        <v>#DIV/0!</v>
      </c>
      <c r="J141" s="7" t="e">
        <f t="shared" si="13"/>
        <v>#DIV/0!</v>
      </c>
      <c r="K141" s="7" t="e">
        <f t="shared" si="13"/>
        <v>#DIV/0!</v>
      </c>
      <c r="L141" s="7" t="e">
        <f t="shared" si="13"/>
        <v>#DIV/0!</v>
      </c>
      <c r="M141" s="7" t="e">
        <f t="shared" si="13"/>
        <v>#DIV/0!</v>
      </c>
      <c r="N141" s="7" t="e">
        <f t="shared" si="13"/>
        <v>#DIV/0!</v>
      </c>
      <c r="O141" s="7" t="e">
        <f t="shared" si="13"/>
        <v>#DIV/0!</v>
      </c>
      <c r="P141" s="7" t="e">
        <f t="shared" si="13"/>
        <v>#DIV/0!</v>
      </c>
      <c r="Q141" s="7" t="e">
        <f t="shared" si="13"/>
        <v>#DIV/0!</v>
      </c>
      <c r="R141" s="7" t="e">
        <f t="shared" si="13"/>
        <v>#DIV/0!</v>
      </c>
      <c r="S141" s="7" t="e">
        <f t="shared" si="13"/>
        <v>#VALUE!</v>
      </c>
      <c r="T141" s="67"/>
      <c r="U141" s="21" t="s">
        <v>212</v>
      </c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</row>
    <row r="142" spans="1:34" x14ac:dyDescent="0.2">
      <c r="A142" s="30" t="s">
        <v>139</v>
      </c>
      <c r="B142" s="30" t="s">
        <v>165</v>
      </c>
      <c r="C142" s="30"/>
      <c r="T142" s="67" t="s">
        <v>211</v>
      </c>
      <c r="U142" s="38" t="s">
        <v>213</v>
      </c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</row>
    <row r="143" spans="1:34" x14ac:dyDescent="0.2">
      <c r="T143" s="67"/>
      <c r="U143" s="21" t="s">
        <v>212</v>
      </c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</row>
    <row r="144" spans="1:34" ht="21" customHeight="1" x14ac:dyDescent="0.2">
      <c r="A144" s="8" t="s">
        <v>98</v>
      </c>
      <c r="B144" s="9" t="s">
        <v>141</v>
      </c>
    </row>
    <row r="145" spans="1:21" ht="23.25" x14ac:dyDescent="0.2">
      <c r="A145" s="9" t="s">
        <v>1</v>
      </c>
      <c r="B145" s="9" t="s">
        <v>214</v>
      </c>
    </row>
    <row r="146" spans="1:21" ht="23.25" x14ac:dyDescent="0.2">
      <c r="A146" s="9" t="s">
        <v>2</v>
      </c>
      <c r="B146" s="10" t="s">
        <v>41</v>
      </c>
    </row>
    <row r="147" spans="1:21" ht="23.25" x14ac:dyDescent="0.2">
      <c r="A147" s="9" t="s">
        <v>3</v>
      </c>
      <c r="B147" s="10" t="s">
        <v>42</v>
      </c>
    </row>
    <row r="148" spans="1:21" ht="68.25" x14ac:dyDescent="0.2">
      <c r="A148" s="1" t="s">
        <v>4</v>
      </c>
      <c r="B148" s="2" t="s">
        <v>104</v>
      </c>
      <c r="C148" s="2" t="s">
        <v>105</v>
      </c>
      <c r="D148" s="2" t="s">
        <v>106</v>
      </c>
      <c r="E148" s="2" t="s">
        <v>107</v>
      </c>
      <c r="F148" s="2" t="s">
        <v>108</v>
      </c>
      <c r="G148" s="3" t="s">
        <v>12</v>
      </c>
      <c r="H148" s="3" t="s">
        <v>13</v>
      </c>
      <c r="I148" s="3" t="s">
        <v>14</v>
      </c>
      <c r="J148" s="3" t="s">
        <v>15</v>
      </c>
      <c r="K148" s="3" t="s">
        <v>16</v>
      </c>
      <c r="L148" s="3" t="s">
        <v>17</v>
      </c>
      <c r="M148" s="3" t="s">
        <v>18</v>
      </c>
      <c r="N148" s="3" t="s">
        <v>19</v>
      </c>
      <c r="O148" s="3" t="s">
        <v>20</v>
      </c>
      <c r="P148" s="3" t="s">
        <v>21</v>
      </c>
      <c r="Q148" s="3" t="s">
        <v>22</v>
      </c>
      <c r="R148" s="3" t="s">
        <v>23</v>
      </c>
      <c r="S148" s="3" t="s">
        <v>24</v>
      </c>
      <c r="U148" s="4"/>
    </row>
    <row r="149" spans="1:21" ht="20.25" customHeight="1" x14ac:dyDescent="0.2">
      <c r="A149" s="12" t="s">
        <v>2</v>
      </c>
      <c r="B149" s="1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>
        <f>SUM(G149+H149+I149+J149+K149+L149+M149+N149+O149+P149+Q149+R149+U153)</f>
        <v>0</v>
      </c>
      <c r="T149" s="10" t="s">
        <v>211</v>
      </c>
    </row>
    <row r="150" spans="1:21" ht="20.25" customHeight="1" x14ac:dyDescent="0.2">
      <c r="A150" s="13" t="s">
        <v>5</v>
      </c>
      <c r="B150" s="1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5">
        <f>SUM(G150+H150+I150+J150+K150+L150+M150+N150+O150+P150+Q150+R150+U154)</f>
        <v>0</v>
      </c>
    </row>
    <row r="151" spans="1:21" s="15" customFormat="1" ht="20.25" customHeight="1" x14ac:dyDescent="0.2">
      <c r="A151" s="14" t="s">
        <v>194</v>
      </c>
      <c r="B151" s="14">
        <v>1.78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 t="e">
        <f t="shared" ref="N151:S151" si="14">(N149/N150)*100000</f>
        <v>#DIV/0!</v>
      </c>
      <c r="O151" s="7" t="e">
        <f t="shared" si="14"/>
        <v>#DIV/0!</v>
      </c>
      <c r="P151" s="7" t="e">
        <f t="shared" si="14"/>
        <v>#DIV/0!</v>
      </c>
      <c r="Q151" s="7" t="e">
        <f t="shared" si="14"/>
        <v>#DIV/0!</v>
      </c>
      <c r="R151" s="7" t="e">
        <f t="shared" si="14"/>
        <v>#DIV/0!</v>
      </c>
      <c r="S151" s="7" t="e">
        <f t="shared" si="14"/>
        <v>#DIV/0!</v>
      </c>
    </row>
    <row r="152" spans="1:21" x14ac:dyDescent="0.2">
      <c r="A152" s="30" t="s">
        <v>139</v>
      </c>
      <c r="B152" s="30" t="s">
        <v>156</v>
      </c>
      <c r="C152" s="30"/>
    </row>
    <row r="154" spans="1:21" ht="23.25" x14ac:dyDescent="0.2">
      <c r="A154" s="31" t="s">
        <v>168</v>
      </c>
    </row>
    <row r="155" spans="1:21" ht="23.25" x14ac:dyDescent="0.2">
      <c r="A155" s="9" t="s">
        <v>95</v>
      </c>
      <c r="B155" s="9" t="s">
        <v>205</v>
      </c>
    </row>
    <row r="156" spans="1:21" ht="23.25" x14ac:dyDescent="0.2">
      <c r="A156" s="9" t="s">
        <v>1</v>
      </c>
      <c r="B156" s="9" t="s">
        <v>65</v>
      </c>
    </row>
    <row r="157" spans="1:21" ht="23.25" x14ac:dyDescent="0.2">
      <c r="A157" s="9" t="s">
        <v>2</v>
      </c>
      <c r="B157" s="10" t="s">
        <v>79</v>
      </c>
    </row>
    <row r="158" spans="1:21" ht="23.25" x14ac:dyDescent="0.2">
      <c r="A158" s="9" t="s">
        <v>3</v>
      </c>
      <c r="B158" s="10" t="s">
        <v>80</v>
      </c>
    </row>
    <row r="159" spans="1:21" ht="68.25" x14ac:dyDescent="0.2">
      <c r="A159" s="1" t="s">
        <v>4</v>
      </c>
      <c r="B159" s="2" t="s">
        <v>104</v>
      </c>
      <c r="C159" s="2" t="s">
        <v>105</v>
      </c>
      <c r="D159" s="2" t="s">
        <v>106</v>
      </c>
      <c r="E159" s="2" t="s">
        <v>107</v>
      </c>
      <c r="F159" s="2" t="s">
        <v>108</v>
      </c>
      <c r="G159" s="3" t="s">
        <v>12</v>
      </c>
      <c r="H159" s="3" t="s">
        <v>13</v>
      </c>
      <c r="I159" s="3" t="s">
        <v>14</v>
      </c>
      <c r="J159" s="3" t="s">
        <v>15</v>
      </c>
      <c r="K159" s="3" t="s">
        <v>16</v>
      </c>
      <c r="L159" s="3" t="s">
        <v>17</v>
      </c>
      <c r="M159" s="3" t="s">
        <v>18</v>
      </c>
      <c r="N159" s="3" t="s">
        <v>19</v>
      </c>
      <c r="O159" s="3" t="s">
        <v>20</v>
      </c>
      <c r="P159" s="3" t="s">
        <v>21</v>
      </c>
      <c r="Q159" s="3" t="s">
        <v>22</v>
      </c>
      <c r="R159" s="3" t="s">
        <v>23</v>
      </c>
      <c r="S159" s="3" t="s">
        <v>24</v>
      </c>
      <c r="T159" s="4"/>
      <c r="U159" s="4"/>
    </row>
    <row r="160" spans="1:21" ht="20.25" customHeight="1" x14ac:dyDescent="0.2">
      <c r="A160" s="12" t="s">
        <v>2</v>
      </c>
      <c r="B160" s="12"/>
      <c r="C160" s="5"/>
      <c r="D160" s="5"/>
      <c r="E160" s="5"/>
      <c r="F160" s="5"/>
      <c r="G160" s="5"/>
      <c r="H160" s="5"/>
      <c r="I160" s="5"/>
      <c r="J160" s="5"/>
      <c r="K160" s="5"/>
      <c r="L160" s="5">
        <v>28</v>
      </c>
      <c r="M160" s="5">
        <v>14</v>
      </c>
      <c r="N160" s="5"/>
      <c r="O160" s="5"/>
      <c r="P160" s="5"/>
      <c r="Q160" s="5"/>
      <c r="R160" s="5"/>
      <c r="S160" s="5">
        <f>SUM(G160+H160+I160+J160+K160+L160+M160+N160+O160+P160+Q160+R160+U164)</f>
        <v>42</v>
      </c>
    </row>
    <row r="161" spans="1:21" ht="20.25" customHeight="1" x14ac:dyDescent="0.2">
      <c r="A161" s="13" t="s">
        <v>5</v>
      </c>
      <c r="B161" s="13"/>
      <c r="C161" s="6"/>
      <c r="D161" s="6"/>
      <c r="E161" s="6"/>
      <c r="F161" s="6"/>
      <c r="G161" s="6"/>
      <c r="H161" s="6"/>
      <c r="I161" s="6"/>
      <c r="J161" s="6"/>
      <c r="K161" s="6"/>
      <c r="L161" s="6">
        <v>30</v>
      </c>
      <c r="M161" s="6">
        <v>18</v>
      </c>
      <c r="N161" s="6"/>
      <c r="O161" s="6"/>
      <c r="P161" s="6"/>
      <c r="Q161" s="6"/>
      <c r="R161" s="6"/>
      <c r="S161" s="5">
        <f>SUM(G161+H161+I161+J161+K161+L161+M161+N161+O161+P161+Q161+R161+U165)</f>
        <v>48</v>
      </c>
    </row>
    <row r="162" spans="1:21" s="15" customFormat="1" ht="20.25" customHeight="1" x14ac:dyDescent="0.2">
      <c r="A162" s="14" t="s">
        <v>194</v>
      </c>
      <c r="B162" s="7">
        <v>95.45</v>
      </c>
      <c r="C162" s="7">
        <v>96.55</v>
      </c>
      <c r="D162" s="7">
        <v>96.55</v>
      </c>
      <c r="E162" s="7">
        <v>96.55</v>
      </c>
      <c r="F162" s="7">
        <v>95.42</v>
      </c>
      <c r="G162" s="7" t="e">
        <f>(G160/G161)*100</f>
        <v>#DIV/0!</v>
      </c>
      <c r="H162" s="7" t="e">
        <f t="shared" ref="H162:S162" si="15">(H160/H161)*100</f>
        <v>#DIV/0!</v>
      </c>
      <c r="I162" s="7" t="e">
        <f t="shared" si="15"/>
        <v>#DIV/0!</v>
      </c>
      <c r="J162" s="7" t="e">
        <f t="shared" si="15"/>
        <v>#DIV/0!</v>
      </c>
      <c r="K162" s="7" t="e">
        <f t="shared" si="15"/>
        <v>#DIV/0!</v>
      </c>
      <c r="L162" s="7">
        <f t="shared" si="15"/>
        <v>93.333333333333329</v>
      </c>
      <c r="M162" s="7">
        <f t="shared" si="15"/>
        <v>77.777777777777786</v>
      </c>
      <c r="N162" s="7" t="e">
        <f t="shared" si="15"/>
        <v>#DIV/0!</v>
      </c>
      <c r="O162" s="7" t="e">
        <f t="shared" si="15"/>
        <v>#DIV/0!</v>
      </c>
      <c r="P162" s="7" t="e">
        <f t="shared" si="15"/>
        <v>#DIV/0!</v>
      </c>
      <c r="Q162" s="7" t="e">
        <f t="shared" si="15"/>
        <v>#DIV/0!</v>
      </c>
      <c r="R162" s="7" t="e">
        <f t="shared" si="15"/>
        <v>#DIV/0!</v>
      </c>
      <c r="S162" s="7">
        <f t="shared" si="15"/>
        <v>87.5</v>
      </c>
    </row>
    <row r="163" spans="1:21" x14ac:dyDescent="0.2">
      <c r="A163" s="30" t="s">
        <v>139</v>
      </c>
      <c r="B163" s="30" t="s">
        <v>149</v>
      </c>
      <c r="C163" s="30"/>
    </row>
    <row r="165" spans="1:21" ht="23.25" x14ac:dyDescent="0.2">
      <c r="A165" s="9" t="s">
        <v>0</v>
      </c>
      <c r="B165" s="9" t="s">
        <v>115</v>
      </c>
    </row>
    <row r="166" spans="1:21" ht="23.25" x14ac:dyDescent="0.2">
      <c r="A166" s="9" t="s">
        <v>1</v>
      </c>
      <c r="B166" s="9" t="s">
        <v>65</v>
      </c>
    </row>
    <row r="167" spans="1:21" ht="23.25" x14ac:dyDescent="0.2">
      <c r="A167" s="9" t="s">
        <v>2</v>
      </c>
      <c r="B167" s="10" t="s">
        <v>215</v>
      </c>
    </row>
    <row r="168" spans="1:21" ht="23.25" x14ac:dyDescent="0.2">
      <c r="A168" s="9" t="s">
        <v>3</v>
      </c>
      <c r="B168" s="10" t="s">
        <v>28</v>
      </c>
    </row>
    <row r="169" spans="1:21" ht="68.25" x14ac:dyDescent="0.2">
      <c r="A169" s="1" t="s">
        <v>4</v>
      </c>
      <c r="B169" s="2" t="s">
        <v>104</v>
      </c>
      <c r="C169" s="2" t="s">
        <v>105</v>
      </c>
      <c r="D169" s="2" t="s">
        <v>106</v>
      </c>
      <c r="E169" s="2" t="s">
        <v>107</v>
      </c>
      <c r="F169" s="2" t="s">
        <v>108</v>
      </c>
      <c r="G169" s="3" t="s">
        <v>12</v>
      </c>
      <c r="H169" s="3" t="s">
        <v>13</v>
      </c>
      <c r="I169" s="3" t="s">
        <v>14</v>
      </c>
      <c r="J169" s="3" t="s">
        <v>15</v>
      </c>
      <c r="K169" s="3" t="s">
        <v>16</v>
      </c>
      <c r="L169" s="3" t="s">
        <v>17</v>
      </c>
      <c r="M169" s="3" t="s">
        <v>18</v>
      </c>
      <c r="N169" s="3" t="s">
        <v>19</v>
      </c>
      <c r="O169" s="3" t="s">
        <v>20</v>
      </c>
      <c r="P169" s="3" t="s">
        <v>21</v>
      </c>
      <c r="Q169" s="3" t="s">
        <v>22</v>
      </c>
      <c r="R169" s="3" t="s">
        <v>23</v>
      </c>
      <c r="S169" s="3" t="s">
        <v>24</v>
      </c>
      <c r="T169" s="4"/>
      <c r="U169" s="4"/>
    </row>
    <row r="170" spans="1:21" ht="20.25" customHeight="1" x14ac:dyDescent="0.2">
      <c r="A170" s="12" t="s">
        <v>2</v>
      </c>
      <c r="B170" s="12"/>
      <c r="C170" s="5"/>
      <c r="D170" s="5"/>
      <c r="E170" s="5"/>
      <c r="F170" s="5"/>
      <c r="G170" s="5">
        <v>3</v>
      </c>
      <c r="H170" s="5">
        <v>1</v>
      </c>
      <c r="I170" s="5">
        <v>1</v>
      </c>
      <c r="J170" s="5">
        <v>3</v>
      </c>
      <c r="K170" s="5">
        <v>1</v>
      </c>
      <c r="L170" s="5">
        <v>2</v>
      </c>
      <c r="M170" s="5">
        <v>2</v>
      </c>
      <c r="N170" s="5"/>
      <c r="O170" s="5"/>
      <c r="P170" s="5"/>
      <c r="Q170" s="5"/>
      <c r="R170" s="5"/>
      <c r="S170" s="5">
        <f>SUM(G170+H170+I170+J170+K170+L170+M170+N170+O170+P170+Q170+R170+U174)</f>
        <v>13</v>
      </c>
    </row>
    <row r="171" spans="1:21" ht="20.25" customHeight="1" x14ac:dyDescent="0.2">
      <c r="A171" s="13" t="s">
        <v>5</v>
      </c>
      <c r="B171" s="13"/>
      <c r="C171" s="6"/>
      <c r="D171" s="6"/>
      <c r="E171" s="6"/>
      <c r="F171" s="6"/>
      <c r="G171" s="6">
        <v>105</v>
      </c>
      <c r="H171" s="6">
        <v>77</v>
      </c>
      <c r="I171" s="6">
        <v>54</v>
      </c>
      <c r="J171" s="6">
        <v>94</v>
      </c>
      <c r="K171" s="6">
        <v>68</v>
      </c>
      <c r="L171" s="6">
        <v>72</v>
      </c>
      <c r="M171" s="6">
        <v>32</v>
      </c>
      <c r="N171" s="6"/>
      <c r="O171" s="6"/>
      <c r="P171" s="6"/>
      <c r="Q171" s="6"/>
      <c r="R171" s="6"/>
      <c r="S171" s="5">
        <f>SUM(G171+H171+I171+J171+K171+L171+M171+N171+O171+P171+Q171+R171+U175)</f>
        <v>502</v>
      </c>
    </row>
    <row r="172" spans="1:21" s="15" customFormat="1" ht="20.25" customHeight="1" x14ac:dyDescent="0.2">
      <c r="A172" s="14" t="s">
        <v>194</v>
      </c>
      <c r="B172" s="14">
        <v>5.28</v>
      </c>
      <c r="C172" s="7">
        <v>2.94</v>
      </c>
      <c r="D172" s="7">
        <v>4.17</v>
      </c>
      <c r="E172" s="7">
        <v>4.43</v>
      </c>
      <c r="F172" s="7">
        <v>4.18</v>
      </c>
      <c r="G172" s="41">
        <f>(G170/G171)*100</f>
        <v>2.8571428571428572</v>
      </c>
      <c r="H172" s="41">
        <f t="shared" ref="H172:S172" si="16">(H170/H171)*100</f>
        <v>1.2987012987012987</v>
      </c>
      <c r="I172" s="41">
        <f t="shared" si="16"/>
        <v>1.8518518518518516</v>
      </c>
      <c r="J172" s="41">
        <f t="shared" si="16"/>
        <v>3.1914893617021276</v>
      </c>
      <c r="K172" s="41">
        <f t="shared" si="16"/>
        <v>1.4705882352941175</v>
      </c>
      <c r="L172" s="41">
        <f t="shared" si="16"/>
        <v>2.7777777777777777</v>
      </c>
      <c r="M172" s="41">
        <f t="shared" si="16"/>
        <v>6.25</v>
      </c>
      <c r="N172" s="41" t="e">
        <f t="shared" si="16"/>
        <v>#DIV/0!</v>
      </c>
      <c r="O172" s="41" t="e">
        <f t="shared" si="16"/>
        <v>#DIV/0!</v>
      </c>
      <c r="P172" s="41" t="e">
        <f t="shared" si="16"/>
        <v>#DIV/0!</v>
      </c>
      <c r="Q172" s="41" t="e">
        <f t="shared" si="16"/>
        <v>#DIV/0!</v>
      </c>
      <c r="R172" s="41" t="e">
        <f t="shared" si="16"/>
        <v>#DIV/0!</v>
      </c>
      <c r="S172" s="41">
        <f t="shared" si="16"/>
        <v>2.5896414342629481</v>
      </c>
    </row>
    <row r="173" spans="1:21" x14ac:dyDescent="0.2">
      <c r="A173" s="30" t="s">
        <v>139</v>
      </c>
      <c r="B173" s="30" t="s">
        <v>145</v>
      </c>
      <c r="C173" s="30"/>
    </row>
    <row r="175" spans="1:21" ht="23.25" x14ac:dyDescent="0.2">
      <c r="A175" s="9" t="s">
        <v>94</v>
      </c>
      <c r="B175" s="9" t="s">
        <v>116</v>
      </c>
    </row>
    <row r="176" spans="1:21" ht="23.25" x14ac:dyDescent="0.2">
      <c r="A176" s="9" t="s">
        <v>1</v>
      </c>
      <c r="B176" s="9" t="s">
        <v>65</v>
      </c>
    </row>
    <row r="177" spans="1:21" ht="23.25" x14ac:dyDescent="0.2">
      <c r="A177" s="9" t="s">
        <v>2</v>
      </c>
      <c r="B177" s="10" t="s">
        <v>78</v>
      </c>
    </row>
    <row r="178" spans="1:21" ht="23.25" x14ac:dyDescent="0.2">
      <c r="A178" s="9" t="s">
        <v>3</v>
      </c>
      <c r="B178" s="10" t="s">
        <v>48</v>
      </c>
    </row>
    <row r="179" spans="1:21" ht="68.25" x14ac:dyDescent="0.2">
      <c r="A179" s="1" t="s">
        <v>4</v>
      </c>
      <c r="B179" s="2" t="s">
        <v>104</v>
      </c>
      <c r="C179" s="2" t="s">
        <v>105</v>
      </c>
      <c r="D179" s="2" t="s">
        <v>106</v>
      </c>
      <c r="E179" s="2" t="s">
        <v>107</v>
      </c>
      <c r="F179" s="2" t="s">
        <v>108</v>
      </c>
      <c r="G179" s="3" t="s">
        <v>12</v>
      </c>
      <c r="H179" s="3" t="s">
        <v>13</v>
      </c>
      <c r="I179" s="3" t="s">
        <v>14</v>
      </c>
      <c r="J179" s="3" t="s">
        <v>15</v>
      </c>
      <c r="K179" s="3" t="s">
        <v>16</v>
      </c>
      <c r="L179" s="3" t="s">
        <v>17</v>
      </c>
      <c r="M179" s="3" t="s">
        <v>18</v>
      </c>
      <c r="N179" s="3" t="s">
        <v>19</v>
      </c>
      <c r="O179" s="3" t="s">
        <v>20</v>
      </c>
      <c r="P179" s="3" t="s">
        <v>21</v>
      </c>
      <c r="Q179" s="3" t="s">
        <v>22</v>
      </c>
      <c r="R179" s="3" t="s">
        <v>23</v>
      </c>
      <c r="S179" s="3" t="s">
        <v>24</v>
      </c>
      <c r="T179" s="4"/>
      <c r="U179" s="4"/>
    </row>
    <row r="180" spans="1:21" ht="20.25" customHeight="1" x14ac:dyDescent="0.2">
      <c r="A180" s="12" t="s">
        <v>2</v>
      </c>
      <c r="B180" s="12"/>
      <c r="C180" s="5"/>
      <c r="D180" s="5"/>
      <c r="E180" s="5"/>
      <c r="F180" s="5"/>
      <c r="G180" s="5"/>
      <c r="H180" s="5"/>
      <c r="I180" s="5"/>
      <c r="J180" s="5">
        <v>691</v>
      </c>
      <c r="K180" s="5">
        <v>691</v>
      </c>
      <c r="L180" s="5">
        <v>927</v>
      </c>
      <c r="M180" s="5">
        <v>927</v>
      </c>
      <c r="N180" s="5"/>
      <c r="O180" s="5"/>
      <c r="P180" s="5"/>
      <c r="Q180" s="5"/>
      <c r="R180" s="5"/>
      <c r="S180" s="5">
        <f>SUM(G180+H180+I180+J180+K180+L180+M180+N180+O180+P180+Q180+R180+U184)</f>
        <v>3236</v>
      </c>
    </row>
    <row r="181" spans="1:21" ht="20.25" customHeight="1" x14ac:dyDescent="0.2">
      <c r="A181" s="13" t="s">
        <v>5</v>
      </c>
      <c r="B181" s="13"/>
      <c r="C181" s="6"/>
      <c r="D181" s="6"/>
      <c r="E181" s="6"/>
      <c r="F181" s="6"/>
      <c r="G181" s="6"/>
      <c r="H181" s="6"/>
      <c r="I181" s="6"/>
      <c r="J181" s="5">
        <v>3892</v>
      </c>
      <c r="K181" s="5">
        <v>3892</v>
      </c>
      <c r="L181" s="5">
        <v>3982</v>
      </c>
      <c r="M181" s="5">
        <v>3982</v>
      </c>
      <c r="N181" s="6"/>
      <c r="O181" s="6"/>
      <c r="P181" s="6"/>
      <c r="Q181" s="6"/>
      <c r="R181" s="6"/>
      <c r="S181" s="5">
        <f>SUM(G181+H181+I181+J181+K181+L181+M181+N181+O181+P181+Q181+R181+U185)</f>
        <v>15748</v>
      </c>
    </row>
    <row r="182" spans="1:21" s="15" customFormat="1" ht="20.25" customHeight="1" x14ac:dyDescent="0.2">
      <c r="A182" s="14" t="s">
        <v>194</v>
      </c>
      <c r="B182" s="14">
        <v>20.11</v>
      </c>
      <c r="C182" s="7">
        <v>17.73</v>
      </c>
      <c r="D182" s="7">
        <v>22.84</v>
      </c>
      <c r="E182" s="7">
        <v>22.85</v>
      </c>
      <c r="F182" s="7">
        <v>24.32</v>
      </c>
      <c r="G182" s="7" t="e">
        <f>(G180/G181)*100</f>
        <v>#DIV/0!</v>
      </c>
      <c r="H182" s="7" t="e">
        <f t="shared" ref="H182:S182" si="17">(H180/H181)*100</f>
        <v>#DIV/0!</v>
      </c>
      <c r="I182" s="7" t="e">
        <f t="shared" si="17"/>
        <v>#DIV/0!</v>
      </c>
      <c r="J182" s="7">
        <f t="shared" si="17"/>
        <v>17.754367934224049</v>
      </c>
      <c r="K182" s="7">
        <f t="shared" si="17"/>
        <v>17.754367934224049</v>
      </c>
      <c r="L182" s="7">
        <f t="shared" si="17"/>
        <v>23.27975891511803</v>
      </c>
      <c r="M182" s="7">
        <f t="shared" si="17"/>
        <v>23.27975891511803</v>
      </c>
      <c r="N182" s="7" t="e">
        <f t="shared" si="17"/>
        <v>#DIV/0!</v>
      </c>
      <c r="O182" s="7" t="e">
        <f t="shared" si="17"/>
        <v>#DIV/0!</v>
      </c>
      <c r="P182" s="7" t="e">
        <f t="shared" si="17"/>
        <v>#DIV/0!</v>
      </c>
      <c r="Q182" s="7" t="e">
        <f t="shared" si="17"/>
        <v>#DIV/0!</v>
      </c>
      <c r="R182" s="7" t="e">
        <f t="shared" si="17"/>
        <v>#DIV/0!</v>
      </c>
      <c r="S182" s="7">
        <f t="shared" si="17"/>
        <v>20.548641097282193</v>
      </c>
    </row>
    <row r="183" spans="1:21" x14ac:dyDescent="0.2">
      <c r="A183" s="30" t="s">
        <v>139</v>
      </c>
      <c r="B183" s="30" t="s">
        <v>149</v>
      </c>
      <c r="C183" s="30"/>
    </row>
    <row r="185" spans="1:21" ht="23.25" x14ac:dyDescent="0.5">
      <c r="A185" s="9" t="s">
        <v>100</v>
      </c>
      <c r="B185" s="32" t="s">
        <v>188</v>
      </c>
    </row>
    <row r="186" spans="1:21" ht="23.25" x14ac:dyDescent="0.2">
      <c r="A186" s="9" t="s">
        <v>1</v>
      </c>
      <c r="B186" s="9" t="s">
        <v>65</v>
      </c>
    </row>
    <row r="187" spans="1:21" ht="23.25" x14ac:dyDescent="0.2">
      <c r="A187" s="9" t="s">
        <v>2</v>
      </c>
      <c r="B187" s="10" t="s">
        <v>216</v>
      </c>
    </row>
    <row r="188" spans="1:21" ht="23.25" x14ac:dyDescent="0.2">
      <c r="A188" s="9" t="s">
        <v>3</v>
      </c>
      <c r="B188" s="10" t="s">
        <v>217</v>
      </c>
    </row>
    <row r="189" spans="1:21" ht="68.25" x14ac:dyDescent="0.2">
      <c r="A189" s="1" t="s">
        <v>4</v>
      </c>
      <c r="B189" s="2" t="s">
        <v>104</v>
      </c>
      <c r="C189" s="2" t="s">
        <v>105</v>
      </c>
      <c r="D189" s="2" t="s">
        <v>106</v>
      </c>
      <c r="E189" s="2" t="s">
        <v>107</v>
      </c>
      <c r="F189" s="2" t="s">
        <v>108</v>
      </c>
      <c r="G189" s="3" t="s">
        <v>12</v>
      </c>
      <c r="H189" s="3" t="s">
        <v>13</v>
      </c>
      <c r="I189" s="3" t="s">
        <v>14</v>
      </c>
      <c r="J189" s="3" t="s">
        <v>15</v>
      </c>
      <c r="K189" s="3" t="s">
        <v>16</v>
      </c>
      <c r="L189" s="3" t="s">
        <v>17</v>
      </c>
      <c r="M189" s="3" t="s">
        <v>18</v>
      </c>
      <c r="N189" s="3" t="s">
        <v>19</v>
      </c>
      <c r="O189" s="3" t="s">
        <v>20</v>
      </c>
      <c r="P189" s="3" t="s">
        <v>21</v>
      </c>
      <c r="Q189" s="3" t="s">
        <v>22</v>
      </c>
      <c r="R189" s="3" t="s">
        <v>23</v>
      </c>
      <c r="S189" s="3" t="s">
        <v>24</v>
      </c>
      <c r="T189" s="4"/>
      <c r="U189" s="4"/>
    </row>
    <row r="190" spans="1:21" ht="20.25" customHeight="1" x14ac:dyDescent="0.2">
      <c r="A190" s="12" t="s">
        <v>2</v>
      </c>
      <c r="B190" s="12">
        <v>2</v>
      </c>
      <c r="C190" s="5">
        <v>3</v>
      </c>
      <c r="D190" s="5">
        <v>4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/>
      <c r="O190" s="5"/>
      <c r="P190" s="5"/>
      <c r="Q190" s="5"/>
      <c r="R190" s="5"/>
      <c r="S190" s="5">
        <f>SUM(G190+H190+I190+J190+K190+L190+M190+N190+O190+P190+Q190+R190+U194)</f>
        <v>0</v>
      </c>
    </row>
    <row r="191" spans="1:21" ht="20.25" customHeight="1" x14ac:dyDescent="0.2">
      <c r="A191" s="13" t="s">
        <v>5</v>
      </c>
      <c r="B191" s="13">
        <v>122</v>
      </c>
      <c r="C191" s="6">
        <v>146</v>
      </c>
      <c r="D191" s="6">
        <v>87</v>
      </c>
      <c r="E191" s="6">
        <v>101</v>
      </c>
      <c r="F191" s="6">
        <v>79</v>
      </c>
      <c r="G191" s="6">
        <v>9</v>
      </c>
      <c r="H191" s="6">
        <v>4</v>
      </c>
      <c r="I191" s="6">
        <v>5</v>
      </c>
      <c r="J191" s="6">
        <v>4</v>
      </c>
      <c r="K191" s="6">
        <v>3</v>
      </c>
      <c r="L191" s="6">
        <v>5</v>
      </c>
      <c r="M191" s="6">
        <v>8</v>
      </c>
      <c r="N191" s="6"/>
      <c r="O191" s="6"/>
      <c r="P191" s="6"/>
      <c r="Q191" s="6"/>
      <c r="R191" s="6"/>
      <c r="S191" s="5">
        <f>SUM(G191+H191+I191+J191+K191+L191+M191+N191+O191+P191+Q191+R191+U195)</f>
        <v>38</v>
      </c>
    </row>
    <row r="192" spans="1:21" s="15" customFormat="1" ht="20.25" customHeight="1" x14ac:dyDescent="0.2">
      <c r="A192" s="14" t="s">
        <v>194</v>
      </c>
      <c r="B192" s="14">
        <v>3.27</v>
      </c>
      <c r="C192" s="7">
        <v>2.0499999999999998</v>
      </c>
      <c r="D192" s="7">
        <v>4.59</v>
      </c>
      <c r="E192" s="7">
        <v>0</v>
      </c>
      <c r="F192" s="7">
        <v>0</v>
      </c>
      <c r="G192" s="7">
        <f>(G190/G191)*100</f>
        <v>0</v>
      </c>
      <c r="H192" s="7">
        <f t="shared" ref="H192:S192" si="18">(H190/H191)*100</f>
        <v>0</v>
      </c>
      <c r="I192" s="7">
        <f t="shared" si="18"/>
        <v>0</v>
      </c>
      <c r="J192" s="7">
        <f t="shared" si="18"/>
        <v>0</v>
      </c>
      <c r="K192" s="7">
        <f t="shared" si="18"/>
        <v>0</v>
      </c>
      <c r="L192" s="7">
        <f t="shared" si="18"/>
        <v>0</v>
      </c>
      <c r="M192" s="7">
        <f t="shared" si="18"/>
        <v>0</v>
      </c>
      <c r="N192" s="7" t="e">
        <f t="shared" si="18"/>
        <v>#DIV/0!</v>
      </c>
      <c r="O192" s="7" t="e">
        <f t="shared" si="18"/>
        <v>#DIV/0!</v>
      </c>
      <c r="P192" s="7" t="e">
        <f t="shared" si="18"/>
        <v>#DIV/0!</v>
      </c>
      <c r="Q192" s="7" t="e">
        <f t="shared" si="18"/>
        <v>#DIV/0!</v>
      </c>
      <c r="R192" s="7" t="e">
        <f t="shared" si="18"/>
        <v>#DIV/0!</v>
      </c>
      <c r="S192" s="7">
        <f t="shared" si="18"/>
        <v>0</v>
      </c>
    </row>
    <row r="193" spans="1:21" x14ac:dyDescent="0.2">
      <c r="A193" s="30" t="s">
        <v>139</v>
      </c>
      <c r="B193" s="30" t="s">
        <v>143</v>
      </c>
      <c r="C193" s="30"/>
    </row>
    <row r="195" spans="1:21" ht="23.25" x14ac:dyDescent="0.2">
      <c r="A195" s="9" t="s">
        <v>94</v>
      </c>
      <c r="B195" s="9" t="s">
        <v>189</v>
      </c>
    </row>
    <row r="196" spans="1:21" ht="23.25" x14ac:dyDescent="0.2">
      <c r="A196" s="9" t="s">
        <v>2</v>
      </c>
      <c r="B196" s="10" t="s">
        <v>99</v>
      </c>
    </row>
    <row r="197" spans="1:21" ht="68.25" x14ac:dyDescent="0.2">
      <c r="A197" s="1" t="s">
        <v>4</v>
      </c>
      <c r="B197" s="2" t="s">
        <v>104</v>
      </c>
      <c r="C197" s="2" t="s">
        <v>105</v>
      </c>
      <c r="D197" s="2" t="s">
        <v>106</v>
      </c>
      <c r="E197" s="2" t="s">
        <v>107</v>
      </c>
      <c r="F197" s="2" t="s">
        <v>108</v>
      </c>
      <c r="G197" s="3" t="s">
        <v>12</v>
      </c>
      <c r="H197" s="3" t="s">
        <v>13</v>
      </c>
      <c r="I197" s="3" t="s">
        <v>14</v>
      </c>
      <c r="J197" s="3" t="s">
        <v>15</v>
      </c>
      <c r="K197" s="3" t="s">
        <v>16</v>
      </c>
      <c r="L197" s="3" t="s">
        <v>17</v>
      </c>
      <c r="M197" s="3" t="s">
        <v>18</v>
      </c>
      <c r="N197" s="3" t="s">
        <v>19</v>
      </c>
      <c r="O197" s="3" t="s">
        <v>20</v>
      </c>
      <c r="P197" s="3" t="s">
        <v>21</v>
      </c>
      <c r="Q197" s="3" t="s">
        <v>22</v>
      </c>
      <c r="R197" s="3" t="s">
        <v>23</v>
      </c>
      <c r="S197" s="3" t="s">
        <v>24</v>
      </c>
      <c r="T197" s="4"/>
      <c r="U197" s="4"/>
    </row>
    <row r="198" spans="1:21" ht="20.25" customHeight="1" x14ac:dyDescent="0.2">
      <c r="A198" s="12" t="s">
        <v>218</v>
      </c>
      <c r="B198" s="12">
        <v>0</v>
      </c>
      <c r="C198" s="5">
        <v>0</v>
      </c>
      <c r="D198" s="5">
        <v>0</v>
      </c>
      <c r="E198" s="5">
        <v>0</v>
      </c>
      <c r="F198" s="5">
        <v>0</v>
      </c>
      <c r="G198" s="5">
        <v>2</v>
      </c>
      <c r="H198" s="5">
        <v>0</v>
      </c>
      <c r="I198" s="5">
        <v>1</v>
      </c>
      <c r="J198" s="5">
        <v>1</v>
      </c>
      <c r="K198" s="5">
        <v>0</v>
      </c>
      <c r="L198" s="5">
        <v>1</v>
      </c>
      <c r="M198" s="5">
        <v>0</v>
      </c>
      <c r="N198" s="5">
        <v>0</v>
      </c>
      <c r="O198" s="5"/>
      <c r="P198" s="5"/>
      <c r="Q198" s="5"/>
      <c r="R198" s="5"/>
      <c r="S198" s="5">
        <f>SUM(G198+H198+I198+J198+K198+L198+M198+N198+O198+P198+Q198+R198+U200)</f>
        <v>5</v>
      </c>
    </row>
    <row r="199" spans="1:21" x14ac:dyDescent="0.2">
      <c r="A199" s="30" t="s">
        <v>139</v>
      </c>
      <c r="B199" s="30" t="s">
        <v>142</v>
      </c>
      <c r="C199" s="30"/>
    </row>
    <row r="201" spans="1:21" ht="23.25" x14ac:dyDescent="0.2">
      <c r="A201" s="9" t="s">
        <v>94</v>
      </c>
      <c r="B201" s="9" t="s">
        <v>117</v>
      </c>
    </row>
    <row r="202" spans="1:21" ht="23.25" x14ac:dyDescent="0.2">
      <c r="A202" s="9" t="s">
        <v>1</v>
      </c>
      <c r="B202" s="9" t="s">
        <v>65</v>
      </c>
    </row>
    <row r="203" spans="1:21" ht="23.25" x14ac:dyDescent="0.2">
      <c r="A203" s="9" t="s">
        <v>2</v>
      </c>
      <c r="B203" s="10" t="s">
        <v>43</v>
      </c>
    </row>
    <row r="204" spans="1:21" ht="23.25" x14ac:dyDescent="0.2">
      <c r="A204" s="9" t="s">
        <v>3</v>
      </c>
      <c r="B204" s="10" t="s">
        <v>118</v>
      </c>
    </row>
    <row r="205" spans="1:21" ht="68.25" x14ac:dyDescent="0.2">
      <c r="A205" s="1" t="s">
        <v>4</v>
      </c>
      <c r="B205" s="2" t="s">
        <v>104</v>
      </c>
      <c r="C205" s="2" t="s">
        <v>105</v>
      </c>
      <c r="D205" s="2" t="s">
        <v>106</v>
      </c>
      <c r="E205" s="2" t="s">
        <v>107</v>
      </c>
      <c r="F205" s="2" t="s">
        <v>108</v>
      </c>
      <c r="G205" s="3" t="s">
        <v>12</v>
      </c>
      <c r="H205" s="3" t="s">
        <v>13</v>
      </c>
      <c r="I205" s="3" t="s">
        <v>14</v>
      </c>
      <c r="J205" s="3" t="s">
        <v>15</v>
      </c>
      <c r="K205" s="3" t="s">
        <v>16</v>
      </c>
      <c r="L205" s="3" t="s">
        <v>17</v>
      </c>
      <c r="M205" s="3" t="s">
        <v>18</v>
      </c>
      <c r="N205" s="3" t="s">
        <v>19</v>
      </c>
      <c r="O205" s="3" t="s">
        <v>20</v>
      </c>
      <c r="P205" s="3" t="s">
        <v>21</v>
      </c>
      <c r="Q205" s="3" t="s">
        <v>22</v>
      </c>
      <c r="R205" s="3" t="s">
        <v>23</v>
      </c>
      <c r="S205" s="3" t="s">
        <v>24</v>
      </c>
      <c r="T205" s="4"/>
      <c r="U205" s="4"/>
    </row>
    <row r="206" spans="1:21" ht="20.25" customHeight="1" x14ac:dyDescent="0.2">
      <c r="A206" s="12" t="s">
        <v>2</v>
      </c>
      <c r="B206" s="12"/>
      <c r="C206" s="5"/>
      <c r="D206" s="5"/>
      <c r="E206" s="5"/>
      <c r="F206" s="5"/>
      <c r="G206" s="5">
        <v>7</v>
      </c>
      <c r="H206" s="5">
        <v>7</v>
      </c>
      <c r="I206" s="5">
        <v>14</v>
      </c>
      <c r="J206" s="5">
        <v>20</v>
      </c>
      <c r="K206" s="5">
        <v>24</v>
      </c>
      <c r="L206" s="5">
        <v>13</v>
      </c>
      <c r="M206" s="5">
        <v>0</v>
      </c>
      <c r="N206" s="5"/>
      <c r="O206" s="5"/>
      <c r="P206" s="5"/>
      <c r="Q206" s="5"/>
      <c r="R206" s="5"/>
      <c r="S206" s="5">
        <f>SUM(G206+H206+I206+J206+K206+L206+M206+N206+O206+P206+Q206+R206+U210)</f>
        <v>85</v>
      </c>
    </row>
    <row r="207" spans="1:21" ht="20.25" customHeight="1" x14ac:dyDescent="0.2">
      <c r="A207" s="13" t="s">
        <v>5</v>
      </c>
      <c r="B207" s="13"/>
      <c r="C207" s="6"/>
      <c r="D207" s="6"/>
      <c r="E207" s="6"/>
      <c r="F207" s="6"/>
      <c r="G207" s="6">
        <v>7</v>
      </c>
      <c r="H207" s="6">
        <v>7</v>
      </c>
      <c r="I207" s="6">
        <v>14</v>
      </c>
      <c r="J207" s="6">
        <v>20</v>
      </c>
      <c r="K207" s="6">
        <v>24</v>
      </c>
      <c r="L207" s="6">
        <v>13</v>
      </c>
      <c r="M207" s="6">
        <v>0</v>
      </c>
      <c r="N207" s="6"/>
      <c r="O207" s="6"/>
      <c r="P207" s="6"/>
      <c r="Q207" s="6"/>
      <c r="R207" s="6"/>
      <c r="S207" s="5">
        <f>SUM(G207+H207+I207+J207+K207+L207+M207+N207+O207+P207+Q207+R207+U211)</f>
        <v>85</v>
      </c>
    </row>
    <row r="208" spans="1:21" s="15" customFormat="1" ht="20.25" customHeight="1" x14ac:dyDescent="0.2">
      <c r="A208" s="14" t="s">
        <v>194</v>
      </c>
      <c r="B208" s="14" t="s">
        <v>93</v>
      </c>
      <c r="C208" s="7" t="s">
        <v>93</v>
      </c>
      <c r="D208" s="7">
        <v>100</v>
      </c>
      <c r="E208" s="7">
        <v>100</v>
      </c>
      <c r="F208" s="7">
        <v>100</v>
      </c>
      <c r="G208" s="7">
        <f>(G206/G207)*100</f>
        <v>100</v>
      </c>
      <c r="H208" s="7">
        <f t="shared" ref="H208:S208" si="19">(H206/H207)*100</f>
        <v>100</v>
      </c>
      <c r="I208" s="7">
        <f t="shared" si="19"/>
        <v>100</v>
      </c>
      <c r="J208" s="7">
        <f t="shared" si="19"/>
        <v>100</v>
      </c>
      <c r="K208" s="7">
        <f t="shared" si="19"/>
        <v>100</v>
      </c>
      <c r="L208" s="7">
        <f t="shared" si="19"/>
        <v>100</v>
      </c>
      <c r="M208" s="7" t="e">
        <f t="shared" si="19"/>
        <v>#DIV/0!</v>
      </c>
      <c r="N208" s="7" t="e">
        <f t="shared" si="19"/>
        <v>#DIV/0!</v>
      </c>
      <c r="O208" s="7" t="e">
        <f t="shared" si="19"/>
        <v>#DIV/0!</v>
      </c>
      <c r="P208" s="7" t="e">
        <f t="shared" si="19"/>
        <v>#DIV/0!</v>
      </c>
      <c r="Q208" s="7" t="e">
        <f t="shared" si="19"/>
        <v>#DIV/0!</v>
      </c>
      <c r="R208" s="7" t="e">
        <f t="shared" si="19"/>
        <v>#DIV/0!</v>
      </c>
      <c r="S208" s="7">
        <f t="shared" si="19"/>
        <v>100</v>
      </c>
    </row>
    <row r="209" spans="1:21" x14ac:dyDescent="0.2">
      <c r="A209" s="30" t="s">
        <v>139</v>
      </c>
      <c r="B209" s="30" t="s">
        <v>144</v>
      </c>
      <c r="C209" s="30"/>
    </row>
    <row r="211" spans="1:21" ht="23.25" x14ac:dyDescent="0.2">
      <c r="A211" s="9" t="s">
        <v>95</v>
      </c>
      <c r="B211" s="28" t="s">
        <v>119</v>
      </c>
    </row>
    <row r="212" spans="1:21" ht="23.25" x14ac:dyDescent="0.2">
      <c r="A212" s="9" t="s">
        <v>1</v>
      </c>
      <c r="B212" s="9" t="s">
        <v>102</v>
      </c>
    </row>
    <row r="213" spans="1:21" ht="23.25" x14ac:dyDescent="0.2">
      <c r="A213" s="9" t="s">
        <v>2</v>
      </c>
      <c r="B213" s="10" t="s">
        <v>219</v>
      </c>
    </row>
    <row r="214" spans="1:21" ht="23.25" x14ac:dyDescent="0.2">
      <c r="A214" s="9" t="s">
        <v>3</v>
      </c>
      <c r="B214" s="10" t="s">
        <v>103</v>
      </c>
    </row>
    <row r="215" spans="1:21" ht="68.25" x14ac:dyDescent="0.2">
      <c r="A215" s="1" t="s">
        <v>4</v>
      </c>
      <c r="B215" s="2" t="s">
        <v>104</v>
      </c>
      <c r="C215" s="2" t="s">
        <v>105</v>
      </c>
      <c r="D215" s="2" t="s">
        <v>106</v>
      </c>
      <c r="E215" s="2" t="s">
        <v>107</v>
      </c>
      <c r="F215" s="2" t="s">
        <v>108</v>
      </c>
      <c r="G215" s="3" t="s">
        <v>12</v>
      </c>
      <c r="H215" s="3" t="s">
        <v>13</v>
      </c>
      <c r="I215" s="3" t="s">
        <v>14</v>
      </c>
      <c r="J215" s="3" t="s">
        <v>15</v>
      </c>
      <c r="K215" s="3" t="s">
        <v>16</v>
      </c>
      <c r="L215" s="3" t="s">
        <v>17</v>
      </c>
      <c r="M215" s="3" t="s">
        <v>18</v>
      </c>
      <c r="N215" s="3" t="s">
        <v>19</v>
      </c>
      <c r="O215" s="3" t="s">
        <v>20</v>
      </c>
      <c r="P215" s="3" t="s">
        <v>21</v>
      </c>
      <c r="Q215" s="3" t="s">
        <v>22</v>
      </c>
      <c r="R215" s="3" t="s">
        <v>23</v>
      </c>
      <c r="S215" s="3" t="s">
        <v>24</v>
      </c>
      <c r="T215" s="4"/>
      <c r="U215" s="4"/>
    </row>
    <row r="216" spans="1:21" s="15" customFormat="1" ht="20.25" customHeight="1" x14ac:dyDescent="0.2">
      <c r="A216" s="14" t="s">
        <v>194</v>
      </c>
      <c r="B216" s="14">
        <v>0.65</v>
      </c>
      <c r="C216" s="7">
        <v>0.61</v>
      </c>
      <c r="D216" s="7">
        <v>0.62</v>
      </c>
      <c r="E216" s="7">
        <v>0.61</v>
      </c>
      <c r="F216" s="7">
        <v>0.69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1:21" x14ac:dyDescent="0.2">
      <c r="A217" s="30" t="s">
        <v>139</v>
      </c>
      <c r="B217" s="30" t="s">
        <v>164</v>
      </c>
      <c r="C217" s="30"/>
    </row>
    <row r="219" spans="1:21" ht="23.25" x14ac:dyDescent="0.2">
      <c r="A219" s="31" t="s">
        <v>169</v>
      </c>
    </row>
    <row r="220" spans="1:21" ht="23.25" x14ac:dyDescent="0.2">
      <c r="A220" s="9" t="s">
        <v>95</v>
      </c>
      <c r="B220" s="9" t="s">
        <v>120</v>
      </c>
    </row>
    <row r="221" spans="1:21" ht="23.25" x14ac:dyDescent="0.2">
      <c r="A221" s="9" t="s">
        <v>1</v>
      </c>
      <c r="B221" s="9" t="s">
        <v>65</v>
      </c>
    </row>
    <row r="222" spans="1:21" ht="23.25" x14ac:dyDescent="0.2">
      <c r="A222" s="9" t="s">
        <v>2</v>
      </c>
      <c r="B222" s="10" t="s">
        <v>35</v>
      </c>
    </row>
    <row r="223" spans="1:21" ht="23.25" x14ac:dyDescent="0.2">
      <c r="A223" s="9" t="s">
        <v>3</v>
      </c>
      <c r="B223" s="10" t="s">
        <v>36</v>
      </c>
    </row>
    <row r="224" spans="1:21" ht="68.25" x14ac:dyDescent="0.2">
      <c r="A224" s="1" t="s">
        <v>4</v>
      </c>
      <c r="B224" s="2" t="s">
        <v>104</v>
      </c>
      <c r="C224" s="2" t="s">
        <v>105</v>
      </c>
      <c r="D224" s="2" t="s">
        <v>106</v>
      </c>
      <c r="E224" s="2" t="s">
        <v>107</v>
      </c>
      <c r="F224" s="2" t="s">
        <v>108</v>
      </c>
      <c r="G224" s="3" t="s">
        <v>12</v>
      </c>
      <c r="H224" s="3" t="s">
        <v>13</v>
      </c>
      <c r="I224" s="3" t="s">
        <v>14</v>
      </c>
      <c r="J224" s="3" t="s">
        <v>15</v>
      </c>
      <c r="K224" s="3" t="s">
        <v>16</v>
      </c>
      <c r="L224" s="3" t="s">
        <v>17</v>
      </c>
      <c r="M224" s="3" t="s">
        <v>18</v>
      </c>
      <c r="N224" s="3" t="s">
        <v>19</v>
      </c>
      <c r="O224" s="3" t="s">
        <v>20</v>
      </c>
      <c r="P224" s="3" t="s">
        <v>21</v>
      </c>
      <c r="Q224" s="3" t="s">
        <v>22</v>
      </c>
      <c r="R224" s="3" t="s">
        <v>23</v>
      </c>
      <c r="S224" s="3" t="s">
        <v>24</v>
      </c>
      <c r="T224" s="4"/>
      <c r="U224" s="4"/>
    </row>
    <row r="225" spans="1:21" ht="20.25" customHeight="1" x14ac:dyDescent="0.2">
      <c r="A225" s="12" t="s">
        <v>2</v>
      </c>
      <c r="B225" s="12"/>
      <c r="C225" s="5"/>
      <c r="D225" s="5">
        <v>18</v>
      </c>
      <c r="E225" s="5">
        <v>20</v>
      </c>
      <c r="F225" s="5">
        <v>30</v>
      </c>
      <c r="G225" s="5">
        <v>1</v>
      </c>
      <c r="H225" s="5">
        <v>1</v>
      </c>
      <c r="I225" s="5">
        <v>1</v>
      </c>
      <c r="J225" s="5">
        <v>1</v>
      </c>
      <c r="K225" s="5">
        <v>0</v>
      </c>
      <c r="L225" s="5">
        <v>1</v>
      </c>
      <c r="M225" s="5">
        <v>2</v>
      </c>
      <c r="N225" s="5"/>
      <c r="O225" s="5"/>
      <c r="P225" s="5"/>
      <c r="Q225" s="5"/>
      <c r="R225" s="5"/>
      <c r="S225" s="5">
        <f>SUM(G225+H225+I225+J225+K225+L225+M225+N225+O225+P225+Q225+R225+U229)</f>
        <v>7</v>
      </c>
    </row>
    <row r="226" spans="1:21" ht="20.25" customHeight="1" x14ac:dyDescent="0.2">
      <c r="A226" s="13" t="s">
        <v>5</v>
      </c>
      <c r="B226" s="13"/>
      <c r="C226" s="6"/>
      <c r="D226" s="6">
        <v>114</v>
      </c>
      <c r="E226" s="6">
        <v>124</v>
      </c>
      <c r="F226" s="6">
        <v>170</v>
      </c>
      <c r="G226" s="6">
        <v>16</v>
      </c>
      <c r="H226" s="6">
        <v>18</v>
      </c>
      <c r="I226" s="6">
        <v>7</v>
      </c>
      <c r="J226" s="6">
        <v>9</v>
      </c>
      <c r="K226" s="6">
        <v>13</v>
      </c>
      <c r="L226" s="6">
        <v>16</v>
      </c>
      <c r="M226" s="6">
        <v>9</v>
      </c>
      <c r="N226" s="6"/>
      <c r="O226" s="6"/>
      <c r="P226" s="6"/>
      <c r="Q226" s="6"/>
      <c r="R226" s="6"/>
      <c r="S226" s="5">
        <f>SUM(G226+H226+I226+J226+K226+L226+M226+N226+O226+P226+Q226+R226+U230)</f>
        <v>88</v>
      </c>
    </row>
    <row r="227" spans="1:21" s="15" customFormat="1" ht="20.25" customHeight="1" x14ac:dyDescent="0.2">
      <c r="A227" s="14" t="s">
        <v>194</v>
      </c>
      <c r="B227" s="14">
        <v>51</v>
      </c>
      <c r="C227" s="7">
        <v>42</v>
      </c>
      <c r="D227" s="41">
        <f>(D225/D226)*100</f>
        <v>15.789473684210526</v>
      </c>
      <c r="E227" s="41">
        <f>(E225/E226)*100</f>
        <v>16.129032258064516</v>
      </c>
      <c r="F227" s="41">
        <f>(F225/F226)*100</f>
        <v>17.647058823529413</v>
      </c>
      <c r="G227" s="41">
        <f>(G225/G226)*100</f>
        <v>6.25</v>
      </c>
      <c r="H227" s="41">
        <f t="shared" ref="H227:S227" si="20">(H225/H226)*100</f>
        <v>5.5555555555555554</v>
      </c>
      <c r="I227" s="41">
        <f t="shared" si="20"/>
        <v>14.285714285714285</v>
      </c>
      <c r="J227" s="41">
        <f t="shared" si="20"/>
        <v>11.111111111111111</v>
      </c>
      <c r="K227" s="41">
        <f t="shared" si="20"/>
        <v>0</v>
      </c>
      <c r="L227" s="41">
        <f t="shared" si="20"/>
        <v>6.25</v>
      </c>
      <c r="M227" s="41">
        <f t="shared" si="20"/>
        <v>22.222222222222221</v>
      </c>
      <c r="N227" s="41" t="e">
        <f t="shared" si="20"/>
        <v>#DIV/0!</v>
      </c>
      <c r="O227" s="41" t="e">
        <f t="shared" si="20"/>
        <v>#DIV/0!</v>
      </c>
      <c r="P227" s="41" t="e">
        <f t="shared" si="20"/>
        <v>#DIV/0!</v>
      </c>
      <c r="Q227" s="41" t="e">
        <f t="shared" si="20"/>
        <v>#DIV/0!</v>
      </c>
      <c r="R227" s="41" t="e">
        <f t="shared" si="20"/>
        <v>#DIV/0!</v>
      </c>
      <c r="S227" s="41">
        <f t="shared" si="20"/>
        <v>7.9545454545454541</v>
      </c>
    </row>
    <row r="228" spans="1:21" x14ac:dyDescent="0.2">
      <c r="A228" s="30" t="s">
        <v>139</v>
      </c>
      <c r="B228" s="30" t="s">
        <v>145</v>
      </c>
      <c r="C228" s="30"/>
      <c r="I228" s="10" t="s">
        <v>246</v>
      </c>
    </row>
    <row r="230" spans="1:21" ht="23.25" x14ac:dyDescent="0.2">
      <c r="A230" s="9" t="s">
        <v>95</v>
      </c>
      <c r="B230" s="9" t="s">
        <v>121</v>
      </c>
    </row>
    <row r="231" spans="1:21" ht="23.25" x14ac:dyDescent="0.2">
      <c r="A231" s="9" t="s">
        <v>2</v>
      </c>
      <c r="B231" s="10" t="s">
        <v>81</v>
      </c>
    </row>
    <row r="232" spans="1:21" ht="68.25" x14ac:dyDescent="0.2">
      <c r="A232" s="1" t="s">
        <v>4</v>
      </c>
      <c r="B232" s="2" t="s">
        <v>104</v>
      </c>
      <c r="C232" s="2" t="s">
        <v>105</v>
      </c>
      <c r="D232" s="2" t="s">
        <v>106</v>
      </c>
      <c r="E232" s="2" t="s">
        <v>107</v>
      </c>
      <c r="F232" s="2" t="s">
        <v>108</v>
      </c>
      <c r="G232" s="3" t="s">
        <v>12</v>
      </c>
      <c r="H232" s="3" t="s">
        <v>13</v>
      </c>
      <c r="I232" s="3" t="s">
        <v>14</v>
      </c>
      <c r="J232" s="3" t="s">
        <v>15</v>
      </c>
      <c r="K232" s="3" t="s">
        <v>16</v>
      </c>
      <c r="L232" s="3" t="s">
        <v>17</v>
      </c>
      <c r="M232" s="3" t="s">
        <v>18</v>
      </c>
      <c r="N232" s="3" t="s">
        <v>19</v>
      </c>
      <c r="O232" s="3" t="s">
        <v>20</v>
      </c>
      <c r="P232" s="3" t="s">
        <v>21</v>
      </c>
      <c r="Q232" s="3" t="s">
        <v>22</v>
      </c>
      <c r="R232" s="3" t="s">
        <v>23</v>
      </c>
      <c r="S232" s="3" t="s">
        <v>24</v>
      </c>
      <c r="T232" s="4"/>
      <c r="U232" s="4"/>
    </row>
    <row r="233" spans="1:21" s="15" customFormat="1" ht="20.25" customHeight="1" x14ac:dyDescent="0.2">
      <c r="A233" s="14" t="s">
        <v>220</v>
      </c>
      <c r="B233" s="14">
        <v>19</v>
      </c>
      <c r="C233" s="7">
        <v>17</v>
      </c>
      <c r="D233" s="7">
        <v>12</v>
      </c>
      <c r="E233" s="7">
        <v>10</v>
      </c>
      <c r="F233" s="7">
        <v>16</v>
      </c>
      <c r="G233" s="7">
        <v>1</v>
      </c>
      <c r="H233" s="7">
        <v>0</v>
      </c>
      <c r="I233" s="7">
        <v>1</v>
      </c>
      <c r="J233" s="7">
        <v>0</v>
      </c>
      <c r="K233" s="7">
        <v>2</v>
      </c>
      <c r="L233" s="7">
        <v>1</v>
      </c>
      <c r="M233" s="7">
        <v>1</v>
      </c>
      <c r="N233" s="7">
        <v>0</v>
      </c>
      <c r="O233" s="7"/>
      <c r="P233" s="7"/>
      <c r="Q233" s="7"/>
      <c r="R233" s="7"/>
      <c r="S233" s="7"/>
    </row>
    <row r="234" spans="1:21" x14ac:dyDescent="0.2">
      <c r="A234" s="30" t="s">
        <v>139</v>
      </c>
      <c r="B234" s="30" t="s">
        <v>146</v>
      </c>
      <c r="C234" s="30"/>
    </row>
    <row r="236" spans="1:21" ht="23.25" x14ac:dyDescent="0.2">
      <c r="A236" s="31" t="s">
        <v>170</v>
      </c>
    </row>
    <row r="237" spans="1:21" ht="23.25" x14ac:dyDescent="0.2">
      <c r="A237" s="9" t="s">
        <v>100</v>
      </c>
      <c r="B237" s="9" t="s">
        <v>122</v>
      </c>
    </row>
    <row r="238" spans="1:21" ht="23.25" x14ac:dyDescent="0.2">
      <c r="A238" s="25"/>
      <c r="B238" s="9" t="s">
        <v>65</v>
      </c>
    </row>
    <row r="239" spans="1:21" ht="23.25" x14ac:dyDescent="0.2">
      <c r="A239" s="9" t="s">
        <v>2</v>
      </c>
      <c r="B239" s="10" t="s">
        <v>234</v>
      </c>
    </row>
    <row r="240" spans="1:21" ht="23.25" x14ac:dyDescent="0.2">
      <c r="A240" s="9" t="s">
        <v>3</v>
      </c>
      <c r="B240" s="10" t="s">
        <v>235</v>
      </c>
    </row>
    <row r="241" spans="1:21" ht="68.25" x14ac:dyDescent="0.2">
      <c r="A241" s="1" t="s">
        <v>4</v>
      </c>
      <c r="B241" s="2" t="s">
        <v>104</v>
      </c>
      <c r="C241" s="2" t="s">
        <v>105</v>
      </c>
      <c r="D241" s="2" t="s">
        <v>106</v>
      </c>
      <c r="E241" s="2" t="s">
        <v>107</v>
      </c>
      <c r="F241" s="2" t="s">
        <v>108</v>
      </c>
      <c r="G241" s="3" t="s">
        <v>12</v>
      </c>
      <c r="H241" s="3" t="s">
        <v>13</v>
      </c>
      <c r="I241" s="3" t="s">
        <v>14</v>
      </c>
      <c r="J241" s="3" t="s">
        <v>15</v>
      </c>
      <c r="K241" s="3" t="s">
        <v>16</v>
      </c>
      <c r="L241" s="3" t="s">
        <v>17</v>
      </c>
      <c r="M241" s="3" t="s">
        <v>18</v>
      </c>
      <c r="N241" s="3" t="s">
        <v>19</v>
      </c>
      <c r="O241" s="3" t="s">
        <v>20</v>
      </c>
      <c r="P241" s="3" t="s">
        <v>21</v>
      </c>
      <c r="Q241" s="3" t="s">
        <v>22</v>
      </c>
      <c r="R241" s="3" t="s">
        <v>23</v>
      </c>
      <c r="S241" s="3" t="s">
        <v>24</v>
      </c>
      <c r="T241" s="4"/>
      <c r="U241" s="4"/>
    </row>
    <row r="242" spans="1:21" ht="20.25" customHeight="1" x14ac:dyDescent="0.2">
      <c r="A242" s="12" t="s">
        <v>2</v>
      </c>
      <c r="B242" s="1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>
        <f>SUM(G242+H242+I242+J242+K242+L242+M242+N242+O242+P242+Q242+R242+U246)</f>
        <v>0</v>
      </c>
    </row>
    <row r="243" spans="1:21" ht="20.25" customHeight="1" x14ac:dyDescent="0.2">
      <c r="A243" s="13" t="s">
        <v>5</v>
      </c>
      <c r="B243" s="13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5">
        <f>SUM(G243+H243+I243+J243+K243+L243+M243+N243+O243+P243+Q243+R243+U247)</f>
        <v>0</v>
      </c>
    </row>
    <row r="244" spans="1:21" s="15" customFormat="1" ht="20.25" customHeight="1" x14ac:dyDescent="0.2">
      <c r="A244" s="14" t="s">
        <v>194</v>
      </c>
      <c r="B244" s="14">
        <v>86</v>
      </c>
      <c r="C244" s="7">
        <v>89</v>
      </c>
      <c r="D244" s="7">
        <v>85</v>
      </c>
      <c r="E244" s="7">
        <v>87</v>
      </c>
      <c r="F244" s="7">
        <v>86</v>
      </c>
      <c r="G244" s="7" t="e">
        <f>(G242/G243)*100</f>
        <v>#DIV/0!</v>
      </c>
      <c r="H244" s="7" t="e">
        <f t="shared" ref="H244:R244" si="21">(H242/H243)*100</f>
        <v>#DIV/0!</v>
      </c>
      <c r="I244" s="7" t="e">
        <f t="shared" si="21"/>
        <v>#DIV/0!</v>
      </c>
      <c r="J244" s="7" t="e">
        <f t="shared" si="21"/>
        <v>#DIV/0!</v>
      </c>
      <c r="K244" s="7" t="e">
        <f t="shared" si="21"/>
        <v>#DIV/0!</v>
      </c>
      <c r="L244" s="7" t="e">
        <f t="shared" si="21"/>
        <v>#DIV/0!</v>
      </c>
      <c r="M244" s="7">
        <v>85</v>
      </c>
      <c r="N244" s="7" t="e">
        <f t="shared" si="21"/>
        <v>#DIV/0!</v>
      </c>
      <c r="O244" s="7" t="e">
        <f t="shared" si="21"/>
        <v>#DIV/0!</v>
      </c>
      <c r="P244" s="7" t="e">
        <f t="shared" si="21"/>
        <v>#DIV/0!</v>
      </c>
      <c r="Q244" s="7" t="e">
        <f t="shared" si="21"/>
        <v>#DIV/0!</v>
      </c>
      <c r="R244" s="7" t="e">
        <f t="shared" si="21"/>
        <v>#DIV/0!</v>
      </c>
      <c r="S244" s="7">
        <v>85</v>
      </c>
    </row>
    <row r="245" spans="1:21" x14ac:dyDescent="0.2">
      <c r="A245" s="30" t="s">
        <v>139</v>
      </c>
      <c r="B245" s="30" t="s">
        <v>193</v>
      </c>
      <c r="C245" s="30"/>
    </row>
    <row r="247" spans="1:21" ht="23.25" x14ac:dyDescent="0.2">
      <c r="A247" s="9" t="s">
        <v>100</v>
      </c>
      <c r="B247" s="9" t="s">
        <v>123</v>
      </c>
    </row>
    <row r="248" spans="1:21" ht="23.25" x14ac:dyDescent="0.2">
      <c r="A248" s="9" t="s">
        <v>1</v>
      </c>
      <c r="B248" s="9" t="s">
        <v>65</v>
      </c>
    </row>
    <row r="249" spans="1:21" ht="23.25" x14ac:dyDescent="0.2">
      <c r="A249" s="9" t="s">
        <v>2</v>
      </c>
      <c r="B249" s="10" t="s">
        <v>234</v>
      </c>
    </row>
    <row r="250" spans="1:21" ht="23.25" x14ac:dyDescent="0.2">
      <c r="A250" s="9" t="s">
        <v>3</v>
      </c>
      <c r="B250" s="10" t="s">
        <v>235</v>
      </c>
    </row>
    <row r="251" spans="1:21" ht="68.25" x14ac:dyDescent="0.2">
      <c r="A251" s="1" t="s">
        <v>4</v>
      </c>
      <c r="B251" s="2" t="s">
        <v>104</v>
      </c>
      <c r="C251" s="2" t="s">
        <v>105</v>
      </c>
      <c r="D251" s="2" t="s">
        <v>106</v>
      </c>
      <c r="E251" s="2" t="s">
        <v>107</v>
      </c>
      <c r="F251" s="2" t="s">
        <v>108</v>
      </c>
      <c r="G251" s="3" t="s">
        <v>12</v>
      </c>
      <c r="H251" s="3" t="s">
        <v>13</v>
      </c>
      <c r="I251" s="3" t="s">
        <v>14</v>
      </c>
      <c r="J251" s="3" t="s">
        <v>15</v>
      </c>
      <c r="K251" s="3" t="s">
        <v>16</v>
      </c>
      <c r="L251" s="3" t="s">
        <v>17</v>
      </c>
      <c r="M251" s="3" t="s">
        <v>18</v>
      </c>
      <c r="N251" s="3" t="s">
        <v>19</v>
      </c>
      <c r="O251" s="3" t="s">
        <v>20</v>
      </c>
      <c r="P251" s="3" t="s">
        <v>21</v>
      </c>
      <c r="Q251" s="3" t="s">
        <v>22</v>
      </c>
      <c r="R251" s="3" t="s">
        <v>23</v>
      </c>
      <c r="S251" s="3" t="s">
        <v>24</v>
      </c>
      <c r="T251" s="4"/>
      <c r="U251" s="4"/>
    </row>
    <row r="252" spans="1:21" ht="20.25" customHeight="1" x14ac:dyDescent="0.2">
      <c r="A252" s="12" t="s">
        <v>2</v>
      </c>
      <c r="B252" s="1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>
        <f>SUM(G252+H252+I252+J252+K252+L252+M252+N252+O252+P252+Q252+R252+U256)</f>
        <v>0</v>
      </c>
    </row>
    <row r="253" spans="1:21" ht="20.25" customHeight="1" x14ac:dyDescent="0.2">
      <c r="A253" s="13" t="s">
        <v>5</v>
      </c>
      <c r="B253" s="13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5">
        <f>SUM(G253+H253+I253+J253+K253+L253+M253+N253+O253+P253+Q253+R253+U257)</f>
        <v>0</v>
      </c>
    </row>
    <row r="254" spans="1:21" s="15" customFormat="1" ht="20.25" customHeight="1" x14ac:dyDescent="0.2">
      <c r="A254" s="14" t="s">
        <v>194</v>
      </c>
      <c r="B254" s="14">
        <v>81.3</v>
      </c>
      <c r="C254" s="7">
        <v>81.5</v>
      </c>
      <c r="D254" s="7">
        <v>80.53</v>
      </c>
      <c r="E254" s="7">
        <v>87.1</v>
      </c>
      <c r="F254" s="7">
        <v>81.97</v>
      </c>
      <c r="G254" s="7" t="e">
        <f>(G252/G253)*100</f>
        <v>#DIV/0!</v>
      </c>
      <c r="H254" s="7" t="e">
        <f t="shared" ref="H254:S254" si="22">(H252/H253)*100</f>
        <v>#DIV/0!</v>
      </c>
      <c r="I254" s="7" t="e">
        <f t="shared" si="22"/>
        <v>#DIV/0!</v>
      </c>
      <c r="J254" s="7" t="e">
        <f t="shared" si="22"/>
        <v>#DIV/0!</v>
      </c>
      <c r="K254" s="7" t="e">
        <f t="shared" si="22"/>
        <v>#DIV/0!</v>
      </c>
      <c r="L254" s="7" t="e">
        <f t="shared" si="22"/>
        <v>#DIV/0!</v>
      </c>
      <c r="M254" s="7" t="e">
        <f t="shared" si="22"/>
        <v>#DIV/0!</v>
      </c>
      <c r="N254" s="7" t="e">
        <f t="shared" si="22"/>
        <v>#DIV/0!</v>
      </c>
      <c r="O254" s="7" t="e">
        <f t="shared" si="22"/>
        <v>#DIV/0!</v>
      </c>
      <c r="P254" s="7" t="e">
        <f t="shared" si="22"/>
        <v>#DIV/0!</v>
      </c>
      <c r="Q254" s="7" t="e">
        <f t="shared" si="22"/>
        <v>#DIV/0!</v>
      </c>
      <c r="R254" s="7" t="e">
        <f t="shared" si="22"/>
        <v>#DIV/0!</v>
      </c>
      <c r="S254" s="7" t="e">
        <f t="shared" si="22"/>
        <v>#DIV/0!</v>
      </c>
    </row>
    <row r="255" spans="1:21" x14ac:dyDescent="0.2">
      <c r="A255" s="30" t="s">
        <v>139</v>
      </c>
      <c r="B255" s="30" t="s">
        <v>147</v>
      </c>
      <c r="C255" s="30"/>
    </row>
    <row r="257" spans="1:21" ht="23.25" x14ac:dyDescent="0.2">
      <c r="A257" s="31" t="s">
        <v>171</v>
      </c>
    </row>
    <row r="258" spans="1:21" ht="23.25" customHeight="1" x14ac:dyDescent="0.2">
      <c r="A258" s="8" t="s">
        <v>98</v>
      </c>
      <c r="B258" s="9" t="s">
        <v>124</v>
      </c>
    </row>
    <row r="259" spans="1:21" ht="23.25" x14ac:dyDescent="0.2">
      <c r="A259" s="9" t="s">
        <v>1</v>
      </c>
      <c r="B259" s="9" t="s">
        <v>148</v>
      </c>
    </row>
    <row r="260" spans="1:21" ht="23.25" x14ac:dyDescent="0.2">
      <c r="A260" s="9" t="s">
        <v>2</v>
      </c>
      <c r="B260" s="10" t="s">
        <v>82</v>
      </c>
    </row>
    <row r="261" spans="1:21" ht="23.25" x14ac:dyDescent="0.2">
      <c r="A261" s="9" t="s">
        <v>3</v>
      </c>
      <c r="B261" s="10" t="s">
        <v>34</v>
      </c>
    </row>
    <row r="262" spans="1:21" ht="68.25" x14ac:dyDescent="0.2">
      <c r="A262" s="1" t="s">
        <v>4</v>
      </c>
      <c r="B262" s="2" t="s">
        <v>104</v>
      </c>
      <c r="C262" s="2" t="s">
        <v>105</v>
      </c>
      <c r="D262" s="2" t="s">
        <v>106</v>
      </c>
      <c r="E262" s="2" t="s">
        <v>107</v>
      </c>
      <c r="F262" s="2" t="s">
        <v>108</v>
      </c>
      <c r="G262" s="3" t="s">
        <v>12</v>
      </c>
      <c r="H262" s="3" t="s">
        <v>13</v>
      </c>
      <c r="I262" s="3" t="s">
        <v>14</v>
      </c>
      <c r="J262" s="3" t="s">
        <v>15</v>
      </c>
      <c r="K262" s="3" t="s">
        <v>16</v>
      </c>
      <c r="L262" s="3" t="s">
        <v>17</v>
      </c>
      <c r="M262" s="3" t="s">
        <v>18</v>
      </c>
      <c r="N262" s="3" t="s">
        <v>19</v>
      </c>
      <c r="O262" s="3" t="s">
        <v>20</v>
      </c>
      <c r="P262" s="3" t="s">
        <v>21</v>
      </c>
      <c r="Q262" s="3" t="s">
        <v>22</v>
      </c>
      <c r="R262" s="3" t="s">
        <v>23</v>
      </c>
      <c r="S262" s="3" t="s">
        <v>24</v>
      </c>
      <c r="T262" s="4"/>
      <c r="U262" s="4"/>
    </row>
    <row r="263" spans="1:21" ht="20.25" customHeight="1" x14ac:dyDescent="0.2">
      <c r="A263" s="12" t="s">
        <v>2</v>
      </c>
      <c r="B263" s="1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>
        <f>1.9-2.8</f>
        <v>-0.89999999999999991</v>
      </c>
      <c r="N263" s="5"/>
      <c r="O263" s="5"/>
      <c r="P263" s="5"/>
      <c r="Q263" s="5"/>
      <c r="R263" s="5"/>
      <c r="S263" s="5">
        <f>SUM(G263+H263+I263+J263+K263+L263+M263+N263+O263+P263+Q263+R263+U267)</f>
        <v>-0.89999999999999991</v>
      </c>
    </row>
    <row r="264" spans="1:21" ht="20.25" customHeight="1" x14ac:dyDescent="0.2">
      <c r="A264" s="13" t="s">
        <v>5</v>
      </c>
      <c r="B264" s="13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>
        <v>4.51</v>
      </c>
      <c r="N264" s="6"/>
      <c r="O264" s="6"/>
      <c r="P264" s="6"/>
      <c r="Q264" s="6"/>
      <c r="R264" s="6"/>
      <c r="S264" s="5">
        <f>SUM(G264+H264+I264+J264+K264+L264+M264+N264+O264+P264+Q264+R264+U268)</f>
        <v>4.51</v>
      </c>
    </row>
    <row r="265" spans="1:21" s="15" customFormat="1" ht="20.25" customHeight="1" x14ac:dyDescent="0.2">
      <c r="A265" s="14" t="s">
        <v>194</v>
      </c>
      <c r="B265" s="14">
        <v>3.07</v>
      </c>
      <c r="C265" s="7">
        <v>3.14</v>
      </c>
      <c r="D265" s="7">
        <v>5.23</v>
      </c>
      <c r="E265" s="7">
        <v>4.5199999999999996</v>
      </c>
      <c r="F265" s="7">
        <v>3.85</v>
      </c>
      <c r="G265" s="7" t="e">
        <f>(G263/G264)*1000</f>
        <v>#DIV/0!</v>
      </c>
      <c r="H265" s="7" t="e">
        <f t="shared" ref="H265:S265" si="23">(H263/H264)*1000</f>
        <v>#DIV/0!</v>
      </c>
      <c r="I265" s="7" t="e">
        <f t="shared" si="23"/>
        <v>#DIV/0!</v>
      </c>
      <c r="J265" s="7" t="e">
        <f t="shared" si="23"/>
        <v>#DIV/0!</v>
      </c>
      <c r="K265" s="7" t="e">
        <f t="shared" si="23"/>
        <v>#DIV/0!</v>
      </c>
      <c r="L265" s="7" t="e">
        <f t="shared" si="23"/>
        <v>#DIV/0!</v>
      </c>
      <c r="M265" s="7">
        <f t="shared" si="23"/>
        <v>-199.55654101995566</v>
      </c>
      <c r="N265" s="7" t="e">
        <f t="shared" si="23"/>
        <v>#DIV/0!</v>
      </c>
      <c r="O265" s="7" t="e">
        <f t="shared" si="23"/>
        <v>#DIV/0!</v>
      </c>
      <c r="P265" s="7" t="e">
        <f t="shared" si="23"/>
        <v>#DIV/0!</v>
      </c>
      <c r="Q265" s="7" t="e">
        <f t="shared" si="23"/>
        <v>#DIV/0!</v>
      </c>
      <c r="R265" s="7" t="e">
        <f t="shared" si="23"/>
        <v>#DIV/0!</v>
      </c>
      <c r="S265" s="7">
        <f t="shared" si="23"/>
        <v>-199.55654101995566</v>
      </c>
    </row>
    <row r="266" spans="1:21" x14ac:dyDescent="0.2">
      <c r="A266" s="30" t="s">
        <v>139</v>
      </c>
      <c r="B266" s="30" t="s">
        <v>149</v>
      </c>
      <c r="C266" s="30"/>
    </row>
    <row r="268" spans="1:21" ht="23.25" x14ac:dyDescent="0.2">
      <c r="A268" s="9" t="s">
        <v>95</v>
      </c>
      <c r="B268" s="9" t="s">
        <v>125</v>
      </c>
    </row>
    <row r="269" spans="1:21" ht="23.25" x14ac:dyDescent="0.2">
      <c r="A269" s="9" t="s">
        <v>1</v>
      </c>
      <c r="B269" s="9" t="s">
        <v>77</v>
      </c>
    </row>
    <row r="270" spans="1:21" ht="23.25" x14ac:dyDescent="0.2">
      <c r="A270" s="9" t="s">
        <v>2</v>
      </c>
      <c r="B270" s="10" t="s">
        <v>83</v>
      </c>
    </row>
    <row r="271" spans="1:21" ht="23.25" x14ac:dyDescent="0.2">
      <c r="A271" s="9" t="s">
        <v>3</v>
      </c>
      <c r="B271" s="10" t="s">
        <v>49</v>
      </c>
    </row>
    <row r="272" spans="1:21" ht="68.25" x14ac:dyDescent="0.2">
      <c r="A272" s="1" t="s">
        <v>4</v>
      </c>
      <c r="B272" s="2" t="s">
        <v>104</v>
      </c>
      <c r="C272" s="2" t="s">
        <v>105</v>
      </c>
      <c r="D272" s="2" t="s">
        <v>106</v>
      </c>
      <c r="E272" s="2" t="s">
        <v>107</v>
      </c>
      <c r="F272" s="2" t="s">
        <v>108</v>
      </c>
      <c r="G272" s="3" t="s">
        <v>12</v>
      </c>
      <c r="H272" s="3" t="s">
        <v>13</v>
      </c>
      <c r="I272" s="3" t="s">
        <v>14</v>
      </c>
      <c r="J272" s="3" t="s">
        <v>15</v>
      </c>
      <c r="K272" s="3" t="s">
        <v>16</v>
      </c>
      <c r="L272" s="3" t="s">
        <v>17</v>
      </c>
      <c r="M272" s="3" t="s">
        <v>18</v>
      </c>
      <c r="N272" s="3" t="s">
        <v>19</v>
      </c>
      <c r="O272" s="3" t="s">
        <v>20</v>
      </c>
      <c r="P272" s="3" t="s">
        <v>21</v>
      </c>
      <c r="Q272" s="3" t="s">
        <v>22</v>
      </c>
      <c r="R272" s="3" t="s">
        <v>23</v>
      </c>
      <c r="S272" s="3" t="s">
        <v>24</v>
      </c>
      <c r="T272" s="4"/>
      <c r="U272" s="4"/>
    </row>
    <row r="273" spans="1:21" ht="20.25" customHeight="1" x14ac:dyDescent="0.2">
      <c r="A273" s="12" t="s">
        <v>2</v>
      </c>
      <c r="B273" s="1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46">
        <v>-0.42</v>
      </c>
      <c r="N273" s="5"/>
      <c r="O273" s="5"/>
      <c r="P273" s="5"/>
      <c r="Q273" s="5"/>
      <c r="R273" s="5"/>
      <c r="S273" s="5">
        <f>SUM(G273+H273+I273+J273+K273+L273+M273+N273+O273+P273+Q273+R273+U277)</f>
        <v>-0.42</v>
      </c>
    </row>
    <row r="274" spans="1:21" ht="20.25" customHeight="1" x14ac:dyDescent="0.2">
      <c r="A274" s="13" t="s">
        <v>5</v>
      </c>
      <c r="B274" s="13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>
        <v>10.14</v>
      </c>
      <c r="N274" s="6"/>
      <c r="O274" s="6"/>
      <c r="P274" s="6"/>
      <c r="Q274" s="6"/>
      <c r="R274" s="6"/>
      <c r="S274" s="5">
        <f>SUM(G274+H274+I274+J274+K274+L274+M274+N274+O274+P274+Q274+R274+U278)</f>
        <v>10.14</v>
      </c>
    </row>
    <row r="275" spans="1:21" s="15" customFormat="1" ht="20.25" customHeight="1" x14ac:dyDescent="0.2">
      <c r="A275" s="14" t="s">
        <v>194</v>
      </c>
      <c r="B275" s="14">
        <v>6.1</v>
      </c>
      <c r="C275" s="7">
        <v>6.11</v>
      </c>
      <c r="D275" s="7">
        <v>9.01</v>
      </c>
      <c r="E275" s="7">
        <v>8.26</v>
      </c>
      <c r="F275" s="7">
        <v>5.78</v>
      </c>
      <c r="G275" s="7" t="e">
        <f>(G273/G274)*1000</f>
        <v>#DIV/0!</v>
      </c>
      <c r="H275" s="7" t="e">
        <f t="shared" ref="H275:S275" si="24">(H273/H274)*1000</f>
        <v>#DIV/0!</v>
      </c>
      <c r="I275" s="7" t="e">
        <f t="shared" si="24"/>
        <v>#DIV/0!</v>
      </c>
      <c r="J275" s="7" t="e">
        <f t="shared" si="24"/>
        <v>#DIV/0!</v>
      </c>
      <c r="K275" s="7" t="e">
        <f t="shared" si="24"/>
        <v>#DIV/0!</v>
      </c>
      <c r="L275" s="7" t="e">
        <f t="shared" si="24"/>
        <v>#DIV/0!</v>
      </c>
      <c r="M275" s="7">
        <f t="shared" si="24"/>
        <v>-41.420118343195263</v>
      </c>
      <c r="N275" s="7" t="e">
        <f t="shared" si="24"/>
        <v>#DIV/0!</v>
      </c>
      <c r="O275" s="7" t="e">
        <f t="shared" si="24"/>
        <v>#DIV/0!</v>
      </c>
      <c r="P275" s="7" t="e">
        <f t="shared" si="24"/>
        <v>#DIV/0!</v>
      </c>
      <c r="Q275" s="7" t="e">
        <f t="shared" si="24"/>
        <v>#DIV/0!</v>
      </c>
      <c r="R275" s="7" t="e">
        <f t="shared" si="24"/>
        <v>#DIV/0!</v>
      </c>
      <c r="S275" s="7">
        <f t="shared" si="24"/>
        <v>-41.420118343195263</v>
      </c>
    </row>
    <row r="276" spans="1:21" x14ac:dyDescent="0.2">
      <c r="A276" s="30" t="s">
        <v>139</v>
      </c>
      <c r="B276" s="30" t="s">
        <v>149</v>
      </c>
      <c r="C276" s="30"/>
    </row>
    <row r="278" spans="1:21" ht="23.25" x14ac:dyDescent="0.2">
      <c r="A278" s="9" t="s">
        <v>100</v>
      </c>
      <c r="B278" s="9" t="s">
        <v>187</v>
      </c>
    </row>
    <row r="279" spans="1:21" ht="23.25" x14ac:dyDescent="0.2">
      <c r="A279" s="9" t="s">
        <v>1</v>
      </c>
      <c r="B279" s="9" t="s">
        <v>214</v>
      </c>
    </row>
    <row r="280" spans="1:21" ht="23.25" x14ac:dyDescent="0.2">
      <c r="A280" s="9" t="s">
        <v>2</v>
      </c>
      <c r="B280" s="10" t="s">
        <v>32</v>
      </c>
    </row>
    <row r="281" spans="1:21" ht="23.25" x14ac:dyDescent="0.2">
      <c r="A281" s="9" t="s">
        <v>3</v>
      </c>
      <c r="B281" s="10" t="s">
        <v>33</v>
      </c>
    </row>
    <row r="282" spans="1:21" ht="68.25" x14ac:dyDescent="0.2">
      <c r="A282" s="1" t="s">
        <v>4</v>
      </c>
      <c r="B282" s="2" t="s">
        <v>104</v>
      </c>
      <c r="C282" s="2" t="s">
        <v>105</v>
      </c>
      <c r="D282" s="2" t="s">
        <v>106</v>
      </c>
      <c r="E282" s="2" t="s">
        <v>107</v>
      </c>
      <c r="F282" s="2" t="s">
        <v>108</v>
      </c>
      <c r="G282" s="3" t="s">
        <v>12</v>
      </c>
      <c r="H282" s="3" t="s">
        <v>13</v>
      </c>
      <c r="I282" s="3" t="s">
        <v>14</v>
      </c>
      <c r="J282" s="3" t="s">
        <v>15</v>
      </c>
      <c r="K282" s="3" t="s">
        <v>16</v>
      </c>
      <c r="L282" s="3" t="s">
        <v>17</v>
      </c>
      <c r="M282" s="3" t="s">
        <v>18</v>
      </c>
      <c r="N282" s="3" t="s">
        <v>19</v>
      </c>
      <c r="O282" s="3" t="s">
        <v>20</v>
      </c>
      <c r="P282" s="3" t="s">
        <v>21</v>
      </c>
      <c r="Q282" s="3" t="s">
        <v>22</v>
      </c>
      <c r="R282" s="3" t="s">
        <v>23</v>
      </c>
      <c r="S282" s="3" t="s">
        <v>24</v>
      </c>
      <c r="T282" s="4"/>
      <c r="U282" s="4"/>
    </row>
    <row r="283" spans="1:21" ht="20.25" customHeight="1" x14ac:dyDescent="0.2">
      <c r="A283" s="12" t="s">
        <v>2</v>
      </c>
      <c r="B283" s="12"/>
      <c r="C283" s="5"/>
      <c r="D283" s="5"/>
      <c r="E283" s="5"/>
      <c r="F283" s="5"/>
      <c r="G283" s="5">
        <v>0</v>
      </c>
      <c r="H283" s="5">
        <v>0</v>
      </c>
      <c r="I283" s="5">
        <v>0</v>
      </c>
      <c r="J283" s="5">
        <v>5</v>
      </c>
      <c r="K283" s="5">
        <v>1</v>
      </c>
      <c r="L283" s="5">
        <v>4</v>
      </c>
      <c r="M283" s="5">
        <v>1</v>
      </c>
      <c r="N283" s="5"/>
      <c r="O283" s="5"/>
      <c r="P283" s="5"/>
      <c r="Q283" s="5"/>
      <c r="R283" s="5"/>
      <c r="S283" s="5">
        <f>SUM(G283+H283+I283+J283+K283+L283+M283+N283+O283+P283+Q283+R283+U287)</f>
        <v>11</v>
      </c>
    </row>
    <row r="284" spans="1:21" ht="20.25" customHeight="1" x14ac:dyDescent="0.2">
      <c r="A284" s="13" t="s">
        <v>5</v>
      </c>
      <c r="B284" s="13"/>
      <c r="C284" s="6"/>
      <c r="D284" s="6"/>
      <c r="E284" s="6"/>
      <c r="F284" s="6"/>
      <c r="G284" s="6">
        <v>101281</v>
      </c>
      <c r="H284" s="6">
        <v>101281</v>
      </c>
      <c r="I284" s="6">
        <v>101281</v>
      </c>
      <c r="J284" s="6">
        <v>101281</v>
      </c>
      <c r="K284" s="6">
        <v>101281</v>
      </c>
      <c r="L284" s="6">
        <v>101281</v>
      </c>
      <c r="M284" s="6">
        <v>101281</v>
      </c>
      <c r="N284" s="6"/>
      <c r="O284" s="6"/>
      <c r="P284" s="6"/>
      <c r="Q284" s="6"/>
      <c r="R284" s="6"/>
      <c r="S284" s="5">
        <f>SUM(G284+H284+I284+J284+K284+L284+M284+N284+O284+P284+Q284+R284+U288)</f>
        <v>708967</v>
      </c>
    </row>
    <row r="285" spans="1:21" s="15" customFormat="1" ht="20.25" customHeight="1" x14ac:dyDescent="0.2">
      <c r="A285" s="14" t="s">
        <v>194</v>
      </c>
      <c r="B285" s="14">
        <v>23.35</v>
      </c>
      <c r="C285" s="7">
        <v>21.35</v>
      </c>
      <c r="D285" s="7">
        <v>17.97</v>
      </c>
      <c r="E285" s="7">
        <v>16.600000000000001</v>
      </c>
      <c r="F285" s="7">
        <v>21.98</v>
      </c>
      <c r="G285" s="7">
        <f>(G283/G284)*100000</f>
        <v>0</v>
      </c>
      <c r="H285" s="7">
        <f t="shared" ref="H285:S285" si="25">(H283/H284)*100000</f>
        <v>0</v>
      </c>
      <c r="I285" s="7">
        <f t="shared" si="25"/>
        <v>0</v>
      </c>
      <c r="J285" s="7">
        <f t="shared" si="25"/>
        <v>4.9367601030795507</v>
      </c>
      <c r="K285" s="7">
        <f t="shared" si="25"/>
        <v>0.98735202061591032</v>
      </c>
      <c r="L285" s="7">
        <f t="shared" si="25"/>
        <v>3.9494080824636413</v>
      </c>
      <c r="M285" s="7">
        <f t="shared" si="25"/>
        <v>0.98735202061591032</v>
      </c>
      <c r="N285" s="7" t="e">
        <f t="shared" si="25"/>
        <v>#DIV/0!</v>
      </c>
      <c r="O285" s="7" t="e">
        <f t="shared" si="25"/>
        <v>#DIV/0!</v>
      </c>
      <c r="P285" s="7" t="e">
        <f t="shared" si="25"/>
        <v>#DIV/0!</v>
      </c>
      <c r="Q285" s="7" t="e">
        <f t="shared" si="25"/>
        <v>#DIV/0!</v>
      </c>
      <c r="R285" s="7" t="e">
        <f t="shared" si="25"/>
        <v>#DIV/0!</v>
      </c>
      <c r="S285" s="7">
        <f t="shared" si="25"/>
        <v>1.5515531752535732</v>
      </c>
    </row>
    <row r="286" spans="1:21" x14ac:dyDescent="0.2">
      <c r="A286" s="30" t="s">
        <v>139</v>
      </c>
      <c r="B286" s="30" t="s">
        <v>161</v>
      </c>
      <c r="C286" s="30"/>
    </row>
    <row r="288" spans="1:21" ht="23.25" x14ac:dyDescent="0.2">
      <c r="A288" s="9" t="s">
        <v>95</v>
      </c>
      <c r="B288" s="9" t="s">
        <v>221</v>
      </c>
    </row>
    <row r="289" spans="1:21" ht="23.25" x14ac:dyDescent="0.2">
      <c r="A289" s="9" t="s">
        <v>1</v>
      </c>
      <c r="B289" s="9" t="s">
        <v>65</v>
      </c>
    </row>
    <row r="290" spans="1:21" ht="23.25" x14ac:dyDescent="0.2">
      <c r="A290" s="9" t="s">
        <v>2</v>
      </c>
      <c r="B290" s="10" t="s">
        <v>50</v>
      </c>
    </row>
    <row r="291" spans="1:21" ht="23.25" x14ac:dyDescent="0.2">
      <c r="A291" s="9" t="s">
        <v>3</v>
      </c>
      <c r="B291" s="10" t="s">
        <v>31</v>
      </c>
    </row>
    <row r="292" spans="1:21" ht="68.25" x14ac:dyDescent="0.2">
      <c r="A292" s="1" t="s">
        <v>4</v>
      </c>
      <c r="B292" s="2" t="s">
        <v>104</v>
      </c>
      <c r="C292" s="2" t="s">
        <v>105</v>
      </c>
      <c r="D292" s="2" t="s">
        <v>106</v>
      </c>
      <c r="E292" s="2" t="s">
        <v>107</v>
      </c>
      <c r="F292" s="2" t="s">
        <v>108</v>
      </c>
      <c r="G292" s="3" t="s">
        <v>12</v>
      </c>
      <c r="H292" s="3" t="s">
        <v>13</v>
      </c>
      <c r="I292" s="3" t="s">
        <v>14</v>
      </c>
      <c r="J292" s="3" t="s">
        <v>15</v>
      </c>
      <c r="K292" s="3" t="s">
        <v>16</v>
      </c>
      <c r="L292" s="3" t="s">
        <v>17</v>
      </c>
      <c r="M292" s="3" t="s">
        <v>18</v>
      </c>
      <c r="N292" s="3" t="s">
        <v>19</v>
      </c>
      <c r="O292" s="3" t="s">
        <v>20</v>
      </c>
      <c r="P292" s="3" t="s">
        <v>21</v>
      </c>
      <c r="Q292" s="3" t="s">
        <v>22</v>
      </c>
      <c r="R292" s="3" t="s">
        <v>23</v>
      </c>
      <c r="S292" s="3" t="s">
        <v>24</v>
      </c>
      <c r="T292" s="4"/>
      <c r="U292" s="4"/>
    </row>
    <row r="293" spans="1:21" ht="20.25" customHeight="1" x14ac:dyDescent="0.2">
      <c r="A293" s="12" t="s">
        <v>2</v>
      </c>
      <c r="B293" s="1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>
        <f>SUM(G293+H293+I293+J293+K293+L293+M293+N293+O293+P293+Q293+R293+U297)</f>
        <v>0</v>
      </c>
    </row>
    <row r="294" spans="1:21" ht="20.25" customHeight="1" x14ac:dyDescent="0.2">
      <c r="A294" s="13" t="s">
        <v>5</v>
      </c>
      <c r="B294" s="13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5">
        <f>SUM(G294+H294+I294+J294+K294+L294+M294+N294+O294+P294+Q294+R294+U298)</f>
        <v>0</v>
      </c>
    </row>
    <row r="295" spans="1:21" s="15" customFormat="1" ht="20.25" customHeight="1" x14ac:dyDescent="0.2">
      <c r="A295" s="14" t="s">
        <v>194</v>
      </c>
      <c r="B295" s="14">
        <v>22.22</v>
      </c>
      <c r="C295" s="7">
        <v>16.22</v>
      </c>
      <c r="D295" s="7">
        <v>13.1</v>
      </c>
      <c r="E295" s="7">
        <v>11.9</v>
      </c>
      <c r="F295" s="7">
        <v>14.63</v>
      </c>
      <c r="G295" s="7">
        <v>33.33</v>
      </c>
      <c r="H295" s="7">
        <v>33.33</v>
      </c>
      <c r="I295" s="7">
        <v>0</v>
      </c>
      <c r="J295" s="7">
        <v>40</v>
      </c>
      <c r="K295" s="7">
        <v>0</v>
      </c>
      <c r="L295" s="7">
        <v>0</v>
      </c>
      <c r="M295" s="7">
        <v>0</v>
      </c>
      <c r="N295" s="7" t="e">
        <f t="shared" ref="N295:S295" si="26">(N293/N294)*100</f>
        <v>#DIV/0!</v>
      </c>
      <c r="O295" s="7" t="e">
        <f t="shared" si="26"/>
        <v>#DIV/0!</v>
      </c>
      <c r="P295" s="7" t="e">
        <f t="shared" si="26"/>
        <v>#DIV/0!</v>
      </c>
      <c r="Q295" s="7" t="e">
        <f t="shared" si="26"/>
        <v>#DIV/0!</v>
      </c>
      <c r="R295" s="7" t="e">
        <f t="shared" si="26"/>
        <v>#DIV/0!</v>
      </c>
      <c r="S295" s="7" t="e">
        <f t="shared" si="26"/>
        <v>#DIV/0!</v>
      </c>
    </row>
    <row r="296" spans="1:21" x14ac:dyDescent="0.2">
      <c r="A296" s="30" t="s">
        <v>139</v>
      </c>
      <c r="B296" s="30" t="s">
        <v>151</v>
      </c>
      <c r="C296" s="30"/>
    </row>
    <row r="298" spans="1:21" ht="23.25" x14ac:dyDescent="0.2">
      <c r="A298" s="9" t="s">
        <v>100</v>
      </c>
      <c r="B298" s="9" t="s">
        <v>126</v>
      </c>
    </row>
    <row r="299" spans="1:21" ht="23.25" x14ac:dyDescent="0.2">
      <c r="A299" s="9" t="s">
        <v>1</v>
      </c>
      <c r="B299" s="9" t="s">
        <v>65</v>
      </c>
    </row>
    <row r="300" spans="1:21" ht="23.25" x14ac:dyDescent="0.2">
      <c r="A300" s="9" t="s">
        <v>2</v>
      </c>
      <c r="B300" s="10" t="s">
        <v>222</v>
      </c>
    </row>
    <row r="301" spans="1:21" ht="23.25" x14ac:dyDescent="0.2">
      <c r="A301" s="9" t="s">
        <v>3</v>
      </c>
      <c r="B301" s="10" t="s">
        <v>223</v>
      </c>
    </row>
    <row r="302" spans="1:21" ht="68.25" x14ac:dyDescent="0.2">
      <c r="A302" s="1" t="s">
        <v>4</v>
      </c>
      <c r="B302" s="2" t="s">
        <v>104</v>
      </c>
      <c r="C302" s="2" t="s">
        <v>105</v>
      </c>
      <c r="D302" s="2" t="s">
        <v>106</v>
      </c>
      <c r="E302" s="2" t="s">
        <v>107</v>
      </c>
      <c r="F302" s="2" t="s">
        <v>108</v>
      </c>
      <c r="G302" s="3" t="s">
        <v>12</v>
      </c>
      <c r="H302" s="3" t="s">
        <v>13</v>
      </c>
      <c r="I302" s="3" t="s">
        <v>14</v>
      </c>
      <c r="J302" s="3" t="s">
        <v>15</v>
      </c>
      <c r="K302" s="3" t="s">
        <v>16</v>
      </c>
      <c r="L302" s="3" t="s">
        <v>17</v>
      </c>
      <c r="M302" s="3" t="s">
        <v>18</v>
      </c>
      <c r="N302" s="3" t="s">
        <v>19</v>
      </c>
      <c r="O302" s="3" t="s">
        <v>20</v>
      </c>
      <c r="P302" s="3" t="s">
        <v>21</v>
      </c>
      <c r="Q302" s="3" t="s">
        <v>22</v>
      </c>
      <c r="R302" s="3" t="s">
        <v>23</v>
      </c>
      <c r="S302" s="3" t="s">
        <v>24</v>
      </c>
      <c r="T302" s="4"/>
      <c r="U302" s="4"/>
    </row>
    <row r="303" spans="1:21" ht="20.25" customHeight="1" x14ac:dyDescent="0.2">
      <c r="A303" s="12" t="s">
        <v>2</v>
      </c>
      <c r="B303" s="1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>
        <f>SUM(G303+H303+I303+J303+K303+L303+M303+N303+O303+P303+Q303+R303+U307)</f>
        <v>0</v>
      </c>
    </row>
    <row r="304" spans="1:21" ht="20.25" customHeight="1" x14ac:dyDescent="0.2">
      <c r="A304" s="13" t="s">
        <v>5</v>
      </c>
      <c r="B304" s="13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5">
        <f>SUM(G304+H304+I304+J304+K304+L304+M304+N304+O304+P304+Q304+R304+U308)</f>
        <v>0</v>
      </c>
    </row>
    <row r="305" spans="1:21" s="15" customFormat="1" ht="20.25" customHeight="1" x14ac:dyDescent="0.2">
      <c r="A305" s="14" t="s">
        <v>194</v>
      </c>
      <c r="B305" s="14">
        <v>40.729999999999997</v>
      </c>
      <c r="C305" s="7">
        <v>39.14</v>
      </c>
      <c r="D305" s="7">
        <v>27.15</v>
      </c>
      <c r="E305" s="7">
        <v>34.6</v>
      </c>
      <c r="F305" s="7"/>
      <c r="G305" s="7" t="e">
        <f>(G303/G304)*100</f>
        <v>#DIV/0!</v>
      </c>
      <c r="H305" s="7" t="e">
        <f t="shared" ref="H305:S305" si="27">(H303/H304)*100</f>
        <v>#DIV/0!</v>
      </c>
      <c r="I305" s="7" t="e">
        <f t="shared" si="27"/>
        <v>#DIV/0!</v>
      </c>
      <c r="J305" s="7" t="e">
        <f t="shared" si="27"/>
        <v>#DIV/0!</v>
      </c>
      <c r="K305" s="7" t="e">
        <f t="shared" si="27"/>
        <v>#DIV/0!</v>
      </c>
      <c r="L305" s="7" t="e">
        <f t="shared" si="27"/>
        <v>#DIV/0!</v>
      </c>
      <c r="M305" s="7" t="e">
        <f t="shared" si="27"/>
        <v>#DIV/0!</v>
      </c>
      <c r="N305" s="7" t="e">
        <f t="shared" si="27"/>
        <v>#DIV/0!</v>
      </c>
      <c r="O305" s="7" t="e">
        <f t="shared" si="27"/>
        <v>#DIV/0!</v>
      </c>
      <c r="P305" s="7" t="e">
        <f t="shared" si="27"/>
        <v>#DIV/0!</v>
      </c>
      <c r="Q305" s="7" t="e">
        <f t="shared" si="27"/>
        <v>#DIV/0!</v>
      </c>
      <c r="R305" s="7" t="e">
        <f t="shared" si="27"/>
        <v>#DIV/0!</v>
      </c>
      <c r="S305" s="7" t="e">
        <f t="shared" si="27"/>
        <v>#DIV/0!</v>
      </c>
    </row>
    <row r="306" spans="1:21" x14ac:dyDescent="0.2">
      <c r="A306" s="30" t="s">
        <v>139</v>
      </c>
      <c r="B306" s="30" t="s">
        <v>152</v>
      </c>
      <c r="C306" s="30"/>
    </row>
    <row r="308" spans="1:21" ht="23.25" x14ac:dyDescent="0.2">
      <c r="A308" s="31" t="s">
        <v>172</v>
      </c>
    </row>
    <row r="309" spans="1:21" ht="23.25" x14ac:dyDescent="0.2">
      <c r="A309" s="9" t="s">
        <v>100</v>
      </c>
      <c r="B309" s="9" t="s">
        <v>186</v>
      </c>
    </row>
    <row r="310" spans="1:21" ht="23.25" x14ac:dyDescent="0.2">
      <c r="A310" s="9" t="s">
        <v>1</v>
      </c>
      <c r="B310" s="9" t="s">
        <v>65</v>
      </c>
    </row>
    <row r="311" spans="1:21" ht="23.25" x14ac:dyDescent="0.2">
      <c r="A311" s="9" t="s">
        <v>2</v>
      </c>
      <c r="B311" s="10" t="s">
        <v>29</v>
      </c>
    </row>
    <row r="312" spans="1:21" ht="23.25" x14ac:dyDescent="0.2">
      <c r="A312" s="9" t="s">
        <v>3</v>
      </c>
      <c r="B312" s="10" t="s">
        <v>30</v>
      </c>
    </row>
    <row r="313" spans="1:21" ht="68.25" x14ac:dyDescent="0.2">
      <c r="A313" s="1" t="s">
        <v>4</v>
      </c>
      <c r="B313" s="2" t="s">
        <v>104</v>
      </c>
      <c r="C313" s="2" t="s">
        <v>105</v>
      </c>
      <c r="D313" s="2" t="s">
        <v>106</v>
      </c>
      <c r="E313" s="2" t="s">
        <v>107</v>
      </c>
      <c r="F313" s="2" t="s">
        <v>108</v>
      </c>
      <c r="G313" s="3" t="s">
        <v>12</v>
      </c>
      <c r="H313" s="3" t="s">
        <v>13</v>
      </c>
      <c r="I313" s="3" t="s">
        <v>14</v>
      </c>
      <c r="J313" s="3" t="s">
        <v>15</v>
      </c>
      <c r="K313" s="3" t="s">
        <v>16</v>
      </c>
      <c r="L313" s="3" t="s">
        <v>17</v>
      </c>
      <c r="M313" s="3" t="s">
        <v>18</v>
      </c>
      <c r="N313" s="3" t="s">
        <v>19</v>
      </c>
      <c r="O313" s="3" t="s">
        <v>20</v>
      </c>
      <c r="P313" s="3" t="s">
        <v>21</v>
      </c>
      <c r="Q313" s="3" t="s">
        <v>22</v>
      </c>
      <c r="R313" s="3" t="s">
        <v>23</v>
      </c>
      <c r="S313" s="3" t="s">
        <v>24</v>
      </c>
      <c r="T313" s="4"/>
      <c r="U313" s="4"/>
    </row>
    <row r="314" spans="1:21" ht="20.25" customHeight="1" x14ac:dyDescent="0.2">
      <c r="A314" s="12" t="s">
        <v>2</v>
      </c>
      <c r="B314" s="12"/>
      <c r="C314" s="5"/>
      <c r="D314" s="5"/>
      <c r="E314" s="5"/>
      <c r="F314" s="5"/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/>
      <c r="O314" s="5"/>
      <c r="P314" s="5"/>
      <c r="Q314" s="5"/>
      <c r="R314" s="5"/>
      <c r="S314" s="5">
        <f>SUM(G314+H314+I314+J314+K314+L314+M314+N314+O314+P314+Q314+R314+U318)</f>
        <v>0</v>
      </c>
    </row>
    <row r="315" spans="1:21" ht="20.25" customHeight="1" x14ac:dyDescent="0.2">
      <c r="A315" s="13" t="s">
        <v>5</v>
      </c>
      <c r="B315" s="13"/>
      <c r="C315" s="6"/>
      <c r="D315" s="6"/>
      <c r="E315" s="6"/>
      <c r="F315" s="6"/>
      <c r="G315" s="6">
        <v>14</v>
      </c>
      <c r="H315" s="6">
        <v>8</v>
      </c>
      <c r="I315" s="6">
        <v>14</v>
      </c>
      <c r="J315" s="6">
        <v>14</v>
      </c>
      <c r="K315" s="6">
        <v>8</v>
      </c>
      <c r="L315" s="6">
        <v>1</v>
      </c>
      <c r="M315" s="6">
        <v>13</v>
      </c>
      <c r="N315" s="6"/>
      <c r="O315" s="6"/>
      <c r="P315" s="6"/>
      <c r="Q315" s="6"/>
      <c r="R315" s="6"/>
      <c r="S315" s="5">
        <f>SUM(G315+H315+I315+J315+K315+L315+M315+N315+O315+P315+Q315+R315+U319)</f>
        <v>72</v>
      </c>
    </row>
    <row r="316" spans="1:21" s="15" customFormat="1" ht="20.25" customHeight="1" x14ac:dyDescent="0.2">
      <c r="A316" s="14" t="s">
        <v>194</v>
      </c>
      <c r="B316" s="14">
        <v>0</v>
      </c>
      <c r="C316" s="7">
        <v>0</v>
      </c>
      <c r="D316" s="7">
        <v>0</v>
      </c>
      <c r="E316" s="7">
        <v>0</v>
      </c>
      <c r="F316" s="7">
        <v>0</v>
      </c>
      <c r="G316" s="7">
        <f>(G314/G315)*100</f>
        <v>0</v>
      </c>
      <c r="H316" s="7">
        <f t="shared" ref="H316:S316" si="28">(H314/H315)*100</f>
        <v>0</v>
      </c>
      <c r="I316" s="7">
        <f t="shared" si="28"/>
        <v>0</v>
      </c>
      <c r="J316" s="7">
        <f t="shared" si="28"/>
        <v>0</v>
      </c>
      <c r="K316" s="7">
        <f t="shared" si="28"/>
        <v>0</v>
      </c>
      <c r="L316" s="7">
        <f t="shared" si="28"/>
        <v>0</v>
      </c>
      <c r="M316" s="7">
        <f t="shared" si="28"/>
        <v>0</v>
      </c>
      <c r="N316" s="7" t="e">
        <f t="shared" si="28"/>
        <v>#DIV/0!</v>
      </c>
      <c r="O316" s="7" t="e">
        <f t="shared" si="28"/>
        <v>#DIV/0!</v>
      </c>
      <c r="P316" s="7" t="e">
        <f t="shared" si="28"/>
        <v>#DIV/0!</v>
      </c>
      <c r="Q316" s="7" t="e">
        <f t="shared" si="28"/>
        <v>#DIV/0!</v>
      </c>
      <c r="R316" s="7" t="e">
        <f t="shared" si="28"/>
        <v>#DIV/0!</v>
      </c>
      <c r="S316" s="7">
        <f t="shared" si="28"/>
        <v>0</v>
      </c>
    </row>
    <row r="317" spans="1:21" x14ac:dyDescent="0.2">
      <c r="A317" s="30" t="s">
        <v>139</v>
      </c>
      <c r="B317" s="30" t="s">
        <v>153</v>
      </c>
      <c r="C317" s="30"/>
    </row>
    <row r="319" spans="1:21" ht="23.25" x14ac:dyDescent="0.2">
      <c r="A319" s="9" t="s">
        <v>94</v>
      </c>
      <c r="B319" s="9" t="s">
        <v>185</v>
      </c>
    </row>
    <row r="320" spans="1:21" ht="23.25" x14ac:dyDescent="0.2">
      <c r="A320" s="9" t="s">
        <v>2</v>
      </c>
      <c r="B320" s="10" t="s">
        <v>84</v>
      </c>
    </row>
    <row r="321" spans="1:35" ht="68.25" x14ac:dyDescent="0.2">
      <c r="A321" s="1" t="s">
        <v>4</v>
      </c>
      <c r="B321" s="2" t="s">
        <v>104</v>
      </c>
      <c r="C321" s="2" t="s">
        <v>105</v>
      </c>
      <c r="D321" s="2" t="s">
        <v>106</v>
      </c>
      <c r="E321" s="2" t="s">
        <v>107</v>
      </c>
      <c r="F321" s="2" t="s">
        <v>108</v>
      </c>
      <c r="G321" s="3" t="s">
        <v>12</v>
      </c>
      <c r="H321" s="3" t="s">
        <v>13</v>
      </c>
      <c r="I321" s="3" t="s">
        <v>14</v>
      </c>
      <c r="J321" s="3" t="s">
        <v>15</v>
      </c>
      <c r="K321" s="3" t="s">
        <v>16</v>
      </c>
      <c r="L321" s="3" t="s">
        <v>17</v>
      </c>
      <c r="M321" s="3" t="s">
        <v>18</v>
      </c>
      <c r="N321" s="3" t="s">
        <v>19</v>
      </c>
      <c r="O321" s="3" t="s">
        <v>20</v>
      </c>
      <c r="P321" s="3" t="s">
        <v>21</v>
      </c>
      <c r="Q321" s="3" t="s">
        <v>22</v>
      </c>
      <c r="R321" s="3" t="s">
        <v>23</v>
      </c>
      <c r="S321" s="3" t="s">
        <v>24</v>
      </c>
      <c r="T321" s="4"/>
      <c r="U321" s="4"/>
    </row>
    <row r="322" spans="1:35" s="15" customFormat="1" ht="20.25" customHeight="1" x14ac:dyDescent="0.2">
      <c r="A322" s="14" t="s">
        <v>224</v>
      </c>
      <c r="B322" s="14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/>
      <c r="O322" s="7"/>
      <c r="P322" s="7"/>
      <c r="Q322" s="7"/>
      <c r="R322" s="7"/>
      <c r="S322" s="7"/>
    </row>
    <row r="323" spans="1:35" ht="23.25" x14ac:dyDescent="0.2">
      <c r="A323" s="30" t="s">
        <v>139</v>
      </c>
      <c r="B323" s="30" t="s">
        <v>143</v>
      </c>
      <c r="C323" s="30"/>
      <c r="U323" s="21"/>
      <c r="V323" s="21"/>
      <c r="W323" s="3" t="s">
        <v>12</v>
      </c>
      <c r="X323" s="3" t="s">
        <v>13</v>
      </c>
      <c r="Y323" s="3" t="s">
        <v>14</v>
      </c>
      <c r="Z323" s="3" t="s">
        <v>15</v>
      </c>
      <c r="AA323" s="3" t="s">
        <v>16</v>
      </c>
      <c r="AB323" s="3" t="s">
        <v>17</v>
      </c>
      <c r="AC323" s="3" t="s">
        <v>18</v>
      </c>
      <c r="AD323" s="3" t="s">
        <v>19</v>
      </c>
      <c r="AE323" s="3" t="s">
        <v>20</v>
      </c>
      <c r="AF323" s="3" t="s">
        <v>21</v>
      </c>
      <c r="AG323" s="3" t="s">
        <v>22</v>
      </c>
      <c r="AH323" s="3" t="s">
        <v>23</v>
      </c>
      <c r="AI323" s="3" t="s">
        <v>24</v>
      </c>
    </row>
    <row r="324" spans="1:35" x14ac:dyDescent="0.2">
      <c r="U324" s="67" t="s">
        <v>207</v>
      </c>
      <c r="V324" s="38" t="s">
        <v>11</v>
      </c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</row>
    <row r="325" spans="1:35" ht="23.25" x14ac:dyDescent="0.2">
      <c r="A325" s="31" t="s">
        <v>173</v>
      </c>
      <c r="U325" s="67"/>
      <c r="V325" s="21" t="s">
        <v>10</v>
      </c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</row>
    <row r="326" spans="1:35" ht="23.25" x14ac:dyDescent="0.2">
      <c r="A326" s="9" t="s">
        <v>100</v>
      </c>
      <c r="B326" s="9" t="s">
        <v>127</v>
      </c>
      <c r="U326" s="67" t="s">
        <v>208</v>
      </c>
      <c r="V326" s="38" t="s">
        <v>11</v>
      </c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</row>
    <row r="327" spans="1:35" ht="23.25" x14ac:dyDescent="0.2">
      <c r="A327" s="9" t="s">
        <v>1</v>
      </c>
      <c r="B327" s="9" t="s">
        <v>65</v>
      </c>
      <c r="U327" s="67"/>
      <c r="V327" s="21" t="s">
        <v>10</v>
      </c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</row>
    <row r="328" spans="1:35" ht="23.25" x14ac:dyDescent="0.2">
      <c r="A328" s="9" t="s">
        <v>2</v>
      </c>
      <c r="B328" s="10" t="s">
        <v>85</v>
      </c>
      <c r="U328" s="68" t="s">
        <v>209</v>
      </c>
      <c r="V328" s="38" t="s">
        <v>11</v>
      </c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</row>
    <row r="329" spans="1:35" ht="23.25" x14ac:dyDescent="0.2">
      <c r="A329" s="9" t="s">
        <v>3</v>
      </c>
      <c r="B329" s="10" t="s">
        <v>225</v>
      </c>
      <c r="U329" s="69"/>
      <c r="V329" s="21" t="s">
        <v>10</v>
      </c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</row>
    <row r="330" spans="1:35" ht="68.25" x14ac:dyDescent="0.2">
      <c r="A330" s="1" t="s">
        <v>4</v>
      </c>
      <c r="B330" s="2" t="s">
        <v>104</v>
      </c>
      <c r="C330" s="2" t="s">
        <v>105</v>
      </c>
      <c r="D330" s="2" t="s">
        <v>106</v>
      </c>
      <c r="E330" s="2" t="s">
        <v>107</v>
      </c>
      <c r="F330" s="2" t="s">
        <v>108</v>
      </c>
      <c r="G330" s="3" t="s">
        <v>12</v>
      </c>
      <c r="H330" s="3" t="s">
        <v>13</v>
      </c>
      <c r="I330" s="3" t="s">
        <v>14</v>
      </c>
      <c r="J330" s="3" t="s">
        <v>15</v>
      </c>
      <c r="K330" s="3" t="s">
        <v>16</v>
      </c>
      <c r="L330" s="3" t="s">
        <v>17</v>
      </c>
      <c r="M330" s="3" t="s">
        <v>18</v>
      </c>
      <c r="N330" s="3" t="s">
        <v>19</v>
      </c>
      <c r="O330" s="3" t="s">
        <v>20</v>
      </c>
      <c r="P330" s="3" t="s">
        <v>21</v>
      </c>
      <c r="Q330" s="3" t="s">
        <v>22</v>
      </c>
      <c r="R330" s="3" t="s">
        <v>23</v>
      </c>
      <c r="S330" s="3" t="s">
        <v>24</v>
      </c>
      <c r="T330" s="4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</row>
    <row r="331" spans="1:35" ht="20.25" customHeight="1" x14ac:dyDescent="0.2">
      <c r="A331" s="12" t="s">
        <v>2</v>
      </c>
      <c r="B331" s="1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>
        <f>SUM(G331+H331+I331+J331+K331+L331+M331+N331+O331+P331+Q331+R331+U335)</f>
        <v>0</v>
      </c>
      <c r="U331" s="67" t="s">
        <v>210</v>
      </c>
      <c r="V331" s="38" t="s">
        <v>11</v>
      </c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</row>
    <row r="332" spans="1:35" ht="20.25" customHeight="1" x14ac:dyDescent="0.2">
      <c r="A332" s="13" t="s">
        <v>5</v>
      </c>
      <c r="B332" s="13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5">
        <f>SUM(G332+H332+I332+J332+K332+L332+M332+N332+O332+P332+Q332+R332+U336)</f>
        <v>0</v>
      </c>
      <c r="U332" s="67"/>
      <c r="V332" s="21" t="s">
        <v>10</v>
      </c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</row>
    <row r="333" spans="1:35" s="15" customFormat="1" ht="20.25" customHeight="1" x14ac:dyDescent="0.2">
      <c r="A333" s="14" t="s">
        <v>194</v>
      </c>
      <c r="B333" s="14">
        <v>1.78</v>
      </c>
      <c r="C333" s="7">
        <v>0.26</v>
      </c>
      <c r="D333" s="7">
        <v>0.2</v>
      </c>
      <c r="E333" s="7">
        <v>0.12</v>
      </c>
      <c r="F333" s="7">
        <v>1.35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 t="e">
        <f t="shared" ref="N333:S333" si="29">(N331/N332)*100</f>
        <v>#DIV/0!</v>
      </c>
      <c r="O333" s="7" t="e">
        <f t="shared" si="29"/>
        <v>#DIV/0!</v>
      </c>
      <c r="P333" s="7" t="e">
        <f t="shared" si="29"/>
        <v>#DIV/0!</v>
      </c>
      <c r="Q333" s="7" t="e">
        <f t="shared" si="29"/>
        <v>#DIV/0!</v>
      </c>
      <c r="R333" s="7" t="e">
        <f t="shared" si="29"/>
        <v>#DIV/0!</v>
      </c>
      <c r="S333" s="7" t="e">
        <f t="shared" si="29"/>
        <v>#DIV/0!</v>
      </c>
      <c r="U333" s="70"/>
      <c r="V333" s="40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</row>
    <row r="334" spans="1:35" x14ac:dyDescent="0.2">
      <c r="A334" s="30" t="s">
        <v>139</v>
      </c>
      <c r="B334" s="30" t="s">
        <v>143</v>
      </c>
      <c r="C334" s="30"/>
      <c r="U334" s="70"/>
      <c r="V334" s="19" t="s">
        <v>241</v>
      </c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</row>
    <row r="335" spans="1:35" x14ac:dyDescent="0.2">
      <c r="V335" s="21" t="s">
        <v>242</v>
      </c>
    </row>
    <row r="336" spans="1:35" ht="23.25" x14ac:dyDescent="0.2">
      <c r="A336" s="9" t="s">
        <v>94</v>
      </c>
      <c r="B336" s="9" t="s">
        <v>226</v>
      </c>
    </row>
    <row r="337" spans="1:21" ht="23.25" x14ac:dyDescent="0.2">
      <c r="A337" s="9" t="s">
        <v>1</v>
      </c>
      <c r="B337" s="9" t="s">
        <v>65</v>
      </c>
    </row>
    <row r="338" spans="1:21" ht="23.25" x14ac:dyDescent="0.2">
      <c r="A338" s="9" t="s">
        <v>2</v>
      </c>
      <c r="B338" s="10" t="s">
        <v>86</v>
      </c>
    </row>
    <row r="339" spans="1:21" ht="23.25" x14ac:dyDescent="0.2">
      <c r="A339" s="9" t="s">
        <v>3</v>
      </c>
      <c r="B339" s="10" t="s">
        <v>87</v>
      </c>
    </row>
    <row r="340" spans="1:21" ht="68.25" x14ac:dyDescent="0.2">
      <c r="A340" s="1" t="s">
        <v>4</v>
      </c>
      <c r="B340" s="2" t="s">
        <v>104</v>
      </c>
      <c r="C340" s="2" t="s">
        <v>105</v>
      </c>
      <c r="D340" s="2" t="s">
        <v>106</v>
      </c>
      <c r="E340" s="2" t="s">
        <v>107</v>
      </c>
      <c r="F340" s="2" t="s">
        <v>108</v>
      </c>
      <c r="G340" s="3" t="s">
        <v>12</v>
      </c>
      <c r="H340" s="3" t="s">
        <v>13</v>
      </c>
      <c r="I340" s="3" t="s">
        <v>14</v>
      </c>
      <c r="J340" s="3" t="s">
        <v>15</v>
      </c>
      <c r="K340" s="3" t="s">
        <v>16</v>
      </c>
      <c r="L340" s="3" t="s">
        <v>17</v>
      </c>
      <c r="M340" s="3" t="s">
        <v>18</v>
      </c>
      <c r="N340" s="3" t="s">
        <v>19</v>
      </c>
      <c r="O340" s="3" t="s">
        <v>20</v>
      </c>
      <c r="P340" s="3" t="s">
        <v>21</v>
      </c>
      <c r="Q340" s="3" t="s">
        <v>22</v>
      </c>
      <c r="R340" s="3" t="s">
        <v>23</v>
      </c>
      <c r="S340" s="3" t="s">
        <v>24</v>
      </c>
      <c r="T340" s="4"/>
      <c r="U340" s="4"/>
    </row>
    <row r="341" spans="1:21" ht="20.25" customHeight="1" x14ac:dyDescent="0.2">
      <c r="A341" s="12" t="s">
        <v>2</v>
      </c>
      <c r="B341" s="1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>
        <f>SUM(G341+H341+I341+J341+K341+L341+M341+N341+O341+P341+Q341+R341+U345)</f>
        <v>0</v>
      </c>
    </row>
    <row r="342" spans="1:21" ht="20.25" customHeight="1" x14ac:dyDescent="0.2">
      <c r="A342" s="13" t="s">
        <v>5</v>
      </c>
      <c r="B342" s="13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5">
        <f>SUM(G342+H342+I342+J342+K342+L342+M342+N342+O342+P342+Q342+R342+U346)</f>
        <v>0</v>
      </c>
    </row>
    <row r="343" spans="1:21" s="15" customFormat="1" ht="20.25" customHeight="1" x14ac:dyDescent="0.2">
      <c r="A343" s="14" t="s">
        <v>194</v>
      </c>
      <c r="B343" s="14"/>
      <c r="C343" s="7"/>
      <c r="D343" s="7"/>
      <c r="E343" s="7"/>
      <c r="F343" s="7"/>
      <c r="G343" s="7" t="e">
        <f>(G341/G342)*100</f>
        <v>#DIV/0!</v>
      </c>
      <c r="H343" s="7" t="e">
        <f t="shared" ref="H343:S343" si="30">(H341/H342)*100</f>
        <v>#DIV/0!</v>
      </c>
      <c r="I343" s="7" t="e">
        <f t="shared" si="30"/>
        <v>#DIV/0!</v>
      </c>
      <c r="J343" s="7" t="e">
        <f t="shared" si="30"/>
        <v>#DIV/0!</v>
      </c>
      <c r="K343" s="7" t="e">
        <f t="shared" si="30"/>
        <v>#DIV/0!</v>
      </c>
      <c r="L343" s="7" t="e">
        <f t="shared" si="30"/>
        <v>#DIV/0!</v>
      </c>
      <c r="M343" s="7" t="e">
        <f t="shared" si="30"/>
        <v>#DIV/0!</v>
      </c>
      <c r="N343" s="7" t="e">
        <f t="shared" si="30"/>
        <v>#DIV/0!</v>
      </c>
      <c r="O343" s="7" t="e">
        <f t="shared" si="30"/>
        <v>#DIV/0!</v>
      </c>
      <c r="P343" s="7" t="e">
        <f t="shared" si="30"/>
        <v>#DIV/0!</v>
      </c>
      <c r="Q343" s="7" t="e">
        <f t="shared" si="30"/>
        <v>#DIV/0!</v>
      </c>
      <c r="R343" s="7" t="e">
        <f t="shared" si="30"/>
        <v>#DIV/0!</v>
      </c>
      <c r="S343" s="7" t="e">
        <f t="shared" si="30"/>
        <v>#DIV/0!</v>
      </c>
    </row>
    <row r="344" spans="1:21" x14ac:dyDescent="0.2">
      <c r="A344" s="30" t="s">
        <v>139</v>
      </c>
      <c r="B344" s="30" t="s">
        <v>143</v>
      </c>
      <c r="C344" s="30"/>
    </row>
    <row r="346" spans="1:21" ht="23.25" x14ac:dyDescent="0.2">
      <c r="A346" s="31" t="s">
        <v>174</v>
      </c>
    </row>
    <row r="347" spans="1:21" ht="23.25" x14ac:dyDescent="0.2">
      <c r="A347" s="9" t="s">
        <v>100</v>
      </c>
      <c r="B347" s="9" t="s">
        <v>128</v>
      </c>
    </row>
    <row r="348" spans="1:21" ht="23.25" x14ac:dyDescent="0.2">
      <c r="A348" s="9" t="s">
        <v>1</v>
      </c>
      <c r="B348" s="9" t="s">
        <v>77</v>
      </c>
    </row>
    <row r="349" spans="1:21" ht="23.25" x14ac:dyDescent="0.2">
      <c r="A349" s="9" t="s">
        <v>2</v>
      </c>
      <c r="B349" s="10" t="s">
        <v>89</v>
      </c>
    </row>
    <row r="350" spans="1:21" ht="23.25" x14ac:dyDescent="0.2">
      <c r="A350" s="9" t="s">
        <v>3</v>
      </c>
      <c r="B350" s="10" t="s">
        <v>88</v>
      </c>
    </row>
    <row r="351" spans="1:21" ht="68.25" x14ac:dyDescent="0.2">
      <c r="A351" s="1" t="s">
        <v>4</v>
      </c>
      <c r="B351" s="2" t="s">
        <v>104</v>
      </c>
      <c r="C351" s="2" t="s">
        <v>105</v>
      </c>
      <c r="D351" s="2" t="s">
        <v>106</v>
      </c>
      <c r="E351" s="2" t="s">
        <v>107</v>
      </c>
      <c r="F351" s="2" t="s">
        <v>108</v>
      </c>
      <c r="G351" s="3" t="s">
        <v>12</v>
      </c>
      <c r="H351" s="3" t="s">
        <v>13</v>
      </c>
      <c r="I351" s="3" t="s">
        <v>14</v>
      </c>
      <c r="J351" s="3" t="s">
        <v>15</v>
      </c>
      <c r="K351" s="3" t="s">
        <v>16</v>
      </c>
      <c r="L351" s="3" t="s">
        <v>17</v>
      </c>
      <c r="M351" s="3" t="s">
        <v>18</v>
      </c>
      <c r="N351" s="3" t="s">
        <v>19</v>
      </c>
      <c r="O351" s="3" t="s">
        <v>20</v>
      </c>
      <c r="P351" s="3" t="s">
        <v>21</v>
      </c>
      <c r="Q351" s="3" t="s">
        <v>22</v>
      </c>
      <c r="R351" s="3" t="s">
        <v>23</v>
      </c>
      <c r="S351" s="3" t="s">
        <v>24</v>
      </c>
      <c r="T351" s="4"/>
      <c r="U351" s="4"/>
    </row>
    <row r="352" spans="1:21" ht="20.25" customHeight="1" x14ac:dyDescent="0.2">
      <c r="A352" s="12" t="s">
        <v>2</v>
      </c>
      <c r="B352" s="1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>
        <f>SUM(G352+H352+I352+J352+K352+L352+M352+N352+O352+P352+Q352+R352+U356)</f>
        <v>0</v>
      </c>
    </row>
    <row r="353" spans="1:21" ht="20.25" customHeight="1" x14ac:dyDescent="0.2">
      <c r="A353" s="13" t="s">
        <v>5</v>
      </c>
      <c r="B353" s="13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5">
        <f>SUM(G353+H353+I353+J353+K353+L353+M353+N353+O353+P353+Q353+R353+U357)</f>
        <v>0</v>
      </c>
    </row>
    <row r="354" spans="1:21" s="15" customFormat="1" ht="20.25" customHeight="1" x14ac:dyDescent="0.2">
      <c r="A354" s="14" t="s">
        <v>194</v>
      </c>
      <c r="B354" s="14">
        <v>8.51</v>
      </c>
      <c r="C354" s="7">
        <v>5.92</v>
      </c>
      <c r="D354" s="7">
        <v>5.18</v>
      </c>
      <c r="E354" s="7">
        <v>3.41</v>
      </c>
      <c r="F354" s="7">
        <v>0.85</v>
      </c>
      <c r="G354" s="7" t="e">
        <f>(G352/G353)*1000</f>
        <v>#DIV/0!</v>
      </c>
      <c r="H354" s="7" t="e">
        <f t="shared" ref="H354:S354" si="31">(H352/H353)*1000</f>
        <v>#DIV/0!</v>
      </c>
      <c r="I354" s="7" t="e">
        <f t="shared" si="31"/>
        <v>#DIV/0!</v>
      </c>
      <c r="J354" s="7" t="e">
        <f t="shared" si="31"/>
        <v>#DIV/0!</v>
      </c>
      <c r="K354" s="7" t="e">
        <f t="shared" si="31"/>
        <v>#DIV/0!</v>
      </c>
      <c r="L354" s="7" t="e">
        <f t="shared" si="31"/>
        <v>#DIV/0!</v>
      </c>
      <c r="M354" s="7" t="e">
        <f t="shared" si="31"/>
        <v>#DIV/0!</v>
      </c>
      <c r="N354" s="7" t="e">
        <f t="shared" si="31"/>
        <v>#DIV/0!</v>
      </c>
      <c r="O354" s="7" t="e">
        <f t="shared" si="31"/>
        <v>#DIV/0!</v>
      </c>
      <c r="P354" s="7" t="e">
        <f t="shared" si="31"/>
        <v>#DIV/0!</v>
      </c>
      <c r="Q354" s="7" t="e">
        <f t="shared" si="31"/>
        <v>#DIV/0!</v>
      </c>
      <c r="R354" s="7" t="e">
        <f t="shared" si="31"/>
        <v>#DIV/0!</v>
      </c>
      <c r="S354" s="7" t="e">
        <f t="shared" si="31"/>
        <v>#DIV/0!</v>
      </c>
    </row>
    <row r="355" spans="1:21" x14ac:dyDescent="0.2">
      <c r="A355" s="30" t="s">
        <v>139</v>
      </c>
      <c r="B355" s="30" t="s">
        <v>154</v>
      </c>
      <c r="C355" s="30"/>
    </row>
    <row r="357" spans="1:21" ht="23.25" x14ac:dyDescent="0.2">
      <c r="A357" s="9" t="s">
        <v>100</v>
      </c>
      <c r="B357" s="9" t="s">
        <v>129</v>
      </c>
    </row>
    <row r="358" spans="1:21" ht="23.25" x14ac:dyDescent="0.2">
      <c r="A358" s="9" t="s">
        <v>1</v>
      </c>
      <c r="B358" s="9" t="s">
        <v>65</v>
      </c>
    </row>
    <row r="359" spans="1:21" ht="23.25" x14ac:dyDescent="0.2">
      <c r="A359" s="9" t="s">
        <v>2</v>
      </c>
      <c r="B359" s="10" t="s">
        <v>90</v>
      </c>
    </row>
    <row r="360" spans="1:21" ht="23.25" x14ac:dyDescent="0.2">
      <c r="A360" s="9" t="s">
        <v>3</v>
      </c>
      <c r="B360" s="10" t="s">
        <v>51</v>
      </c>
    </row>
    <row r="361" spans="1:21" ht="68.25" x14ac:dyDescent="0.2">
      <c r="A361" s="1" t="s">
        <v>4</v>
      </c>
      <c r="B361" s="2" t="s">
        <v>104</v>
      </c>
      <c r="C361" s="2" t="s">
        <v>105</v>
      </c>
      <c r="D361" s="2" t="s">
        <v>106</v>
      </c>
      <c r="E361" s="2" t="s">
        <v>107</v>
      </c>
      <c r="F361" s="2" t="s">
        <v>108</v>
      </c>
      <c r="G361" s="3" t="s">
        <v>12</v>
      </c>
      <c r="H361" s="3" t="s">
        <v>13</v>
      </c>
      <c r="I361" s="3" t="s">
        <v>14</v>
      </c>
      <c r="J361" s="3" t="s">
        <v>15</v>
      </c>
      <c r="K361" s="3" t="s">
        <v>16</v>
      </c>
      <c r="L361" s="3" t="s">
        <v>17</v>
      </c>
      <c r="M361" s="3" t="s">
        <v>18</v>
      </c>
      <c r="N361" s="3" t="s">
        <v>19</v>
      </c>
      <c r="O361" s="3" t="s">
        <v>20</v>
      </c>
      <c r="P361" s="3" t="s">
        <v>21</v>
      </c>
      <c r="Q361" s="3" t="s">
        <v>22</v>
      </c>
      <c r="R361" s="3" t="s">
        <v>23</v>
      </c>
      <c r="S361" s="3" t="s">
        <v>24</v>
      </c>
      <c r="T361" s="4"/>
      <c r="U361" s="4"/>
    </row>
    <row r="362" spans="1:21" ht="20.25" customHeight="1" x14ac:dyDescent="0.2">
      <c r="A362" s="12" t="s">
        <v>2</v>
      </c>
      <c r="B362" s="1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>
        <f>SUM(G362+H362+I362+J362+K362+L362+M362+N362+O362+P362+Q362+R362+U366)</f>
        <v>0</v>
      </c>
    </row>
    <row r="363" spans="1:21" ht="20.25" customHeight="1" x14ac:dyDescent="0.2">
      <c r="A363" s="13" t="s">
        <v>5</v>
      </c>
      <c r="B363" s="13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5">
        <f>SUM(G363+H363+I363+J363+K363+L363+M363+N363+O363+P363+Q363+R363+U367)</f>
        <v>0</v>
      </c>
    </row>
    <row r="364" spans="1:21" s="15" customFormat="1" ht="20.25" customHeight="1" x14ac:dyDescent="0.2">
      <c r="A364" s="14" t="s">
        <v>194</v>
      </c>
      <c r="B364" s="14">
        <v>22.48</v>
      </c>
      <c r="C364" s="7">
        <v>9.8699999999999992</v>
      </c>
      <c r="D364" s="7">
        <v>23.31</v>
      </c>
      <c r="E364" s="7">
        <v>13.6</v>
      </c>
      <c r="F364" s="7"/>
      <c r="G364" s="7" t="e">
        <f>(G362/G363)*1000</f>
        <v>#DIV/0!</v>
      </c>
      <c r="H364" s="7" t="e">
        <f t="shared" ref="H364:S364" si="32">(H362/H363)*1000</f>
        <v>#DIV/0!</v>
      </c>
      <c r="I364" s="7" t="e">
        <f t="shared" si="32"/>
        <v>#DIV/0!</v>
      </c>
      <c r="J364" s="7" t="e">
        <f t="shared" si="32"/>
        <v>#DIV/0!</v>
      </c>
      <c r="K364" s="7" t="e">
        <f t="shared" si="32"/>
        <v>#DIV/0!</v>
      </c>
      <c r="L364" s="7" t="e">
        <f t="shared" si="32"/>
        <v>#DIV/0!</v>
      </c>
      <c r="M364" s="7" t="e">
        <f t="shared" si="32"/>
        <v>#DIV/0!</v>
      </c>
      <c r="N364" s="7" t="e">
        <f t="shared" si="32"/>
        <v>#DIV/0!</v>
      </c>
      <c r="O364" s="7" t="e">
        <f t="shared" si="32"/>
        <v>#DIV/0!</v>
      </c>
      <c r="P364" s="7" t="e">
        <f t="shared" si="32"/>
        <v>#DIV/0!</v>
      </c>
      <c r="Q364" s="7" t="e">
        <f t="shared" si="32"/>
        <v>#DIV/0!</v>
      </c>
      <c r="R364" s="7" t="e">
        <f t="shared" si="32"/>
        <v>#DIV/0!</v>
      </c>
      <c r="S364" s="7" t="e">
        <f t="shared" si="32"/>
        <v>#DIV/0!</v>
      </c>
    </row>
    <row r="365" spans="1:21" x14ac:dyDescent="0.2">
      <c r="A365" s="30" t="s">
        <v>139</v>
      </c>
      <c r="B365" s="30" t="s">
        <v>154</v>
      </c>
      <c r="C365" s="30"/>
    </row>
    <row r="367" spans="1:21" ht="23.25" x14ac:dyDescent="0.2">
      <c r="A367" s="9" t="s">
        <v>100</v>
      </c>
      <c r="B367" s="9" t="s">
        <v>130</v>
      </c>
    </row>
    <row r="368" spans="1:21" ht="23.25" x14ac:dyDescent="0.2">
      <c r="A368" s="9" t="s">
        <v>3</v>
      </c>
      <c r="B368" s="23" t="s">
        <v>26</v>
      </c>
    </row>
    <row r="369" spans="1:21" ht="68.25" x14ac:dyDescent="0.2">
      <c r="A369" s="1" t="s">
        <v>4</v>
      </c>
      <c r="B369" s="2" t="s">
        <v>104</v>
      </c>
      <c r="C369" s="2" t="s">
        <v>105</v>
      </c>
      <c r="D369" s="2" t="s">
        <v>106</v>
      </c>
      <c r="E369" s="2" t="s">
        <v>107</v>
      </c>
      <c r="F369" s="2" t="s">
        <v>108</v>
      </c>
      <c r="G369" s="3" t="s">
        <v>12</v>
      </c>
      <c r="H369" s="3" t="s">
        <v>13</v>
      </c>
      <c r="I369" s="3" t="s">
        <v>14</v>
      </c>
      <c r="J369" s="3" t="s">
        <v>15</v>
      </c>
      <c r="K369" s="3" t="s">
        <v>16</v>
      </c>
      <c r="L369" s="3" t="s">
        <v>17</v>
      </c>
      <c r="M369" s="3" t="s">
        <v>18</v>
      </c>
      <c r="N369" s="3" t="s">
        <v>19</v>
      </c>
      <c r="O369" s="3" t="s">
        <v>20</v>
      </c>
      <c r="P369" s="3" t="s">
        <v>21</v>
      </c>
      <c r="Q369" s="3" t="s">
        <v>22</v>
      </c>
      <c r="R369" s="3" t="s">
        <v>23</v>
      </c>
      <c r="S369" s="3" t="s">
        <v>24</v>
      </c>
      <c r="T369" s="4"/>
      <c r="U369" s="4"/>
    </row>
    <row r="370" spans="1:21" ht="20.25" customHeight="1" x14ac:dyDescent="0.2">
      <c r="A370" s="12" t="s">
        <v>2</v>
      </c>
      <c r="B370" s="12" t="s">
        <v>93</v>
      </c>
      <c r="C370" s="5" t="s">
        <v>93</v>
      </c>
      <c r="D370" s="5">
        <v>1</v>
      </c>
      <c r="E370" s="5">
        <v>2</v>
      </c>
      <c r="F370" s="5">
        <v>2</v>
      </c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1:21" x14ac:dyDescent="0.2">
      <c r="A371" s="30" t="s">
        <v>139</v>
      </c>
      <c r="B371" s="30" t="s">
        <v>154</v>
      </c>
      <c r="C371" s="30"/>
    </row>
    <row r="373" spans="1:21" ht="23.25" x14ac:dyDescent="0.2">
      <c r="A373" s="9" t="s">
        <v>100</v>
      </c>
      <c r="B373" s="9" t="s">
        <v>131</v>
      </c>
    </row>
    <row r="374" spans="1:21" ht="23.25" x14ac:dyDescent="0.2">
      <c r="A374" s="9" t="s">
        <v>1</v>
      </c>
      <c r="B374" s="9" t="s">
        <v>65</v>
      </c>
    </row>
    <row r="375" spans="1:21" ht="23.25" x14ac:dyDescent="0.2">
      <c r="A375" s="9" t="s">
        <v>2</v>
      </c>
      <c r="B375" s="10" t="s">
        <v>227</v>
      </c>
    </row>
    <row r="376" spans="1:21" ht="23.25" x14ac:dyDescent="0.2">
      <c r="A376" s="9" t="s">
        <v>3</v>
      </c>
      <c r="B376" s="10" t="s">
        <v>228</v>
      </c>
    </row>
    <row r="377" spans="1:21" ht="68.25" x14ac:dyDescent="0.2">
      <c r="A377" s="1" t="s">
        <v>4</v>
      </c>
      <c r="B377" s="2" t="s">
        <v>104</v>
      </c>
      <c r="C377" s="2" t="s">
        <v>105</v>
      </c>
      <c r="D377" s="2" t="s">
        <v>106</v>
      </c>
      <c r="E377" s="2" t="s">
        <v>107</v>
      </c>
      <c r="F377" s="2" t="s">
        <v>108</v>
      </c>
      <c r="G377" s="3" t="s">
        <v>12</v>
      </c>
      <c r="H377" s="3" t="s">
        <v>13</v>
      </c>
      <c r="I377" s="3" t="s">
        <v>14</v>
      </c>
      <c r="J377" s="3" t="s">
        <v>15</v>
      </c>
      <c r="K377" s="3" t="s">
        <v>16</v>
      </c>
      <c r="L377" s="3" t="s">
        <v>17</v>
      </c>
      <c r="M377" s="3" t="s">
        <v>18</v>
      </c>
      <c r="N377" s="3" t="s">
        <v>19</v>
      </c>
      <c r="O377" s="3" t="s">
        <v>20</v>
      </c>
      <c r="P377" s="3" t="s">
        <v>21</v>
      </c>
      <c r="Q377" s="3" t="s">
        <v>22</v>
      </c>
      <c r="R377" s="3" t="s">
        <v>23</v>
      </c>
      <c r="S377" s="3" t="s">
        <v>24</v>
      </c>
      <c r="T377" s="4"/>
      <c r="U377" s="4"/>
    </row>
    <row r="378" spans="1:21" ht="20.25" customHeight="1" x14ac:dyDescent="0.2">
      <c r="A378" s="12" t="s">
        <v>2</v>
      </c>
      <c r="B378" s="42">
        <v>0</v>
      </c>
      <c r="C378" s="5">
        <v>0</v>
      </c>
      <c r="D378" s="5">
        <v>0</v>
      </c>
      <c r="E378" s="42">
        <v>0</v>
      </c>
      <c r="F378" s="5">
        <v>0</v>
      </c>
      <c r="G378" s="5">
        <v>0</v>
      </c>
      <c r="H378" s="42">
        <v>0</v>
      </c>
      <c r="I378" s="5">
        <v>0</v>
      </c>
      <c r="J378" s="5">
        <v>0</v>
      </c>
      <c r="K378" s="42">
        <v>0</v>
      </c>
      <c r="L378" s="5">
        <v>0</v>
      </c>
      <c r="M378" s="5">
        <v>0</v>
      </c>
      <c r="N378" s="42">
        <v>0</v>
      </c>
      <c r="O378" s="5"/>
      <c r="P378" s="5"/>
      <c r="Q378" s="5"/>
      <c r="R378" s="5"/>
      <c r="S378" s="5">
        <f>SUM(G378+H378+I378+J378+K378+L378+M378+N378+O378+P378+Q378+R378+U382)</f>
        <v>0</v>
      </c>
    </row>
    <row r="379" spans="1:21" ht="20.25" customHeight="1" x14ac:dyDescent="0.2">
      <c r="A379" s="13" t="s">
        <v>5</v>
      </c>
      <c r="B379" s="43">
        <v>785</v>
      </c>
      <c r="C379" s="43">
        <v>805</v>
      </c>
      <c r="D379" s="43">
        <v>725</v>
      </c>
      <c r="E379" s="43">
        <v>652</v>
      </c>
      <c r="F379" s="43">
        <v>610</v>
      </c>
      <c r="G379" s="43">
        <v>52</v>
      </c>
      <c r="H379" s="43">
        <v>50</v>
      </c>
      <c r="I379" s="43">
        <v>47</v>
      </c>
      <c r="J379" s="43">
        <v>32</v>
      </c>
      <c r="K379" s="43">
        <v>62</v>
      </c>
      <c r="L379" s="43">
        <v>44</v>
      </c>
      <c r="M379" s="43">
        <v>53</v>
      </c>
      <c r="N379" s="43">
        <v>28</v>
      </c>
      <c r="O379" s="6"/>
      <c r="P379" s="6"/>
      <c r="Q379" s="6"/>
      <c r="R379" s="6"/>
      <c r="S379" s="5">
        <f>SUM(G379+H379+I379+J379+K379+L379+M379+N379+O379+P379+Q379+R379+U383)</f>
        <v>368</v>
      </c>
    </row>
    <row r="380" spans="1:21" s="15" customFormat="1" ht="20.25" customHeight="1" x14ac:dyDescent="0.2">
      <c r="A380" s="14" t="s">
        <v>194</v>
      </c>
      <c r="B380" s="14">
        <v>0</v>
      </c>
      <c r="C380" s="14">
        <v>0</v>
      </c>
      <c r="D380" s="14">
        <v>0</v>
      </c>
      <c r="E380" s="14">
        <v>0</v>
      </c>
      <c r="F380" s="14">
        <v>0</v>
      </c>
      <c r="G380" s="7">
        <f>(G378/G379)*100</f>
        <v>0</v>
      </c>
      <c r="H380" s="7">
        <f t="shared" ref="H380:S380" si="33">(H378/H379)*100</f>
        <v>0</v>
      </c>
      <c r="I380" s="7">
        <f t="shared" si="33"/>
        <v>0</v>
      </c>
      <c r="J380" s="7">
        <f t="shared" si="33"/>
        <v>0</v>
      </c>
      <c r="K380" s="7">
        <f t="shared" si="33"/>
        <v>0</v>
      </c>
      <c r="L380" s="7">
        <f t="shared" si="33"/>
        <v>0</v>
      </c>
      <c r="M380" s="7">
        <f t="shared" si="33"/>
        <v>0</v>
      </c>
      <c r="N380" s="7">
        <f t="shared" si="33"/>
        <v>0</v>
      </c>
      <c r="O380" s="7" t="e">
        <f t="shared" si="33"/>
        <v>#DIV/0!</v>
      </c>
      <c r="P380" s="7" t="e">
        <f t="shared" si="33"/>
        <v>#DIV/0!</v>
      </c>
      <c r="Q380" s="7" t="e">
        <f t="shared" si="33"/>
        <v>#DIV/0!</v>
      </c>
      <c r="R380" s="7" t="e">
        <f t="shared" si="33"/>
        <v>#DIV/0!</v>
      </c>
      <c r="S380" s="7">
        <f t="shared" si="33"/>
        <v>0</v>
      </c>
    </row>
    <row r="381" spans="1:21" x14ac:dyDescent="0.2">
      <c r="A381" s="30" t="s">
        <v>139</v>
      </c>
      <c r="B381" s="30" t="s">
        <v>160</v>
      </c>
      <c r="C381" s="30"/>
    </row>
    <row r="383" spans="1:21" ht="23.25" x14ac:dyDescent="0.2">
      <c r="A383" s="31" t="s">
        <v>175</v>
      </c>
    </row>
    <row r="384" spans="1:21" ht="23.25" x14ac:dyDescent="0.2">
      <c r="A384" s="9" t="s">
        <v>94</v>
      </c>
      <c r="B384" s="9" t="s">
        <v>132</v>
      </c>
    </row>
    <row r="385" spans="1:21" ht="23.25" x14ac:dyDescent="0.2">
      <c r="A385" s="9" t="s">
        <v>1</v>
      </c>
      <c r="B385" s="9" t="s">
        <v>65</v>
      </c>
    </row>
    <row r="386" spans="1:21" ht="23.25" x14ac:dyDescent="0.2">
      <c r="A386" s="9" t="s">
        <v>2</v>
      </c>
      <c r="B386" s="10" t="s">
        <v>92</v>
      </c>
    </row>
    <row r="387" spans="1:21" ht="23.25" x14ac:dyDescent="0.2">
      <c r="A387" s="9" t="s">
        <v>3</v>
      </c>
      <c r="B387" s="10" t="s">
        <v>229</v>
      </c>
    </row>
    <row r="388" spans="1:21" ht="68.25" x14ac:dyDescent="0.2">
      <c r="A388" s="1" t="s">
        <v>4</v>
      </c>
      <c r="B388" s="2" t="s">
        <v>104</v>
      </c>
      <c r="C388" s="2" t="s">
        <v>105</v>
      </c>
      <c r="D388" s="2" t="s">
        <v>106</v>
      </c>
      <c r="E388" s="2" t="s">
        <v>107</v>
      </c>
      <c r="F388" s="2" t="s">
        <v>108</v>
      </c>
      <c r="G388" s="3" t="s">
        <v>12</v>
      </c>
      <c r="H388" s="3" t="s">
        <v>13</v>
      </c>
      <c r="I388" s="3" t="s">
        <v>14</v>
      </c>
      <c r="J388" s="3" t="s">
        <v>15</v>
      </c>
      <c r="K388" s="3" t="s">
        <v>16</v>
      </c>
      <c r="L388" s="3" t="s">
        <v>17</v>
      </c>
      <c r="M388" s="3" t="s">
        <v>18</v>
      </c>
      <c r="N388" s="3" t="s">
        <v>19</v>
      </c>
      <c r="O388" s="3" t="s">
        <v>20</v>
      </c>
      <c r="P388" s="3" t="s">
        <v>21</v>
      </c>
      <c r="Q388" s="3" t="s">
        <v>22</v>
      </c>
      <c r="R388" s="3" t="s">
        <v>23</v>
      </c>
      <c r="S388" s="3" t="s">
        <v>24</v>
      </c>
      <c r="T388" s="4"/>
      <c r="U388" s="4"/>
    </row>
    <row r="389" spans="1:21" ht="20.25" customHeight="1" x14ac:dyDescent="0.2">
      <c r="A389" s="12" t="s">
        <v>2</v>
      </c>
      <c r="B389" s="5">
        <v>152</v>
      </c>
      <c r="C389" s="5">
        <v>114</v>
      </c>
      <c r="D389" s="12">
        <v>102</v>
      </c>
      <c r="E389" s="5">
        <v>89</v>
      </c>
      <c r="F389" s="12">
        <v>79</v>
      </c>
      <c r="G389" s="5">
        <v>8</v>
      </c>
      <c r="H389" s="5">
        <v>9</v>
      </c>
      <c r="I389" s="5">
        <v>4</v>
      </c>
      <c r="J389" s="5">
        <v>12</v>
      </c>
      <c r="K389" s="5">
        <v>7</v>
      </c>
      <c r="L389" s="5">
        <v>6</v>
      </c>
      <c r="M389" s="5">
        <v>12</v>
      </c>
      <c r="N389" s="5">
        <v>11</v>
      </c>
      <c r="O389" s="5"/>
      <c r="P389" s="5"/>
      <c r="Q389" s="5"/>
      <c r="R389" s="5"/>
      <c r="S389" s="5">
        <f>SUM(G389+H389+I389+J389+K389+L389+M389+N389+O389+P389+Q389+R389+U393)</f>
        <v>69</v>
      </c>
    </row>
    <row r="390" spans="1:21" ht="20.25" customHeight="1" x14ac:dyDescent="0.2">
      <c r="A390" s="13" t="s">
        <v>5</v>
      </c>
      <c r="B390" s="44">
        <v>2967</v>
      </c>
      <c r="C390" s="44">
        <v>2851</v>
      </c>
      <c r="D390" s="45">
        <v>2487</v>
      </c>
      <c r="E390" s="44">
        <v>3148</v>
      </c>
      <c r="F390" s="45">
        <v>2758</v>
      </c>
      <c r="G390" s="6">
        <v>248</v>
      </c>
      <c r="H390" s="6">
        <v>252</v>
      </c>
      <c r="I390" s="6">
        <v>302</v>
      </c>
      <c r="J390" s="6">
        <v>274</v>
      </c>
      <c r="K390" s="6">
        <v>245</v>
      </c>
      <c r="L390" s="6">
        <v>252</v>
      </c>
      <c r="M390" s="6">
        <v>264</v>
      </c>
      <c r="N390" s="6">
        <v>268</v>
      </c>
      <c r="O390" s="6"/>
      <c r="P390" s="6"/>
      <c r="Q390" s="6"/>
      <c r="R390" s="6"/>
      <c r="S390" s="5">
        <f>SUM(G390+H390+I390+J390+K390+L390+M390+N390+O390+P390+Q390+R390+U394)</f>
        <v>2105</v>
      </c>
    </row>
    <row r="391" spans="1:21" s="15" customFormat="1" ht="20.25" customHeight="1" x14ac:dyDescent="0.2">
      <c r="A391" s="14" t="s">
        <v>194</v>
      </c>
      <c r="B391" s="7">
        <v>4.8499999999999996</v>
      </c>
      <c r="C391" s="7">
        <v>3.99</v>
      </c>
      <c r="D391" s="14">
        <v>4.1100000000000003</v>
      </c>
      <c r="E391" s="7">
        <v>2.82</v>
      </c>
      <c r="F391" s="14">
        <v>2.86</v>
      </c>
      <c r="G391" s="41">
        <f>(G389/G390)*100</f>
        <v>3.225806451612903</v>
      </c>
      <c r="H391" s="41">
        <f t="shared" ref="H391:S391" si="34">(H389/H390)*100</f>
        <v>3.5714285714285712</v>
      </c>
      <c r="I391" s="41">
        <f t="shared" si="34"/>
        <v>1.3245033112582782</v>
      </c>
      <c r="J391" s="41">
        <f t="shared" si="34"/>
        <v>4.3795620437956204</v>
      </c>
      <c r="K391" s="41">
        <f t="shared" si="34"/>
        <v>2.8571428571428572</v>
      </c>
      <c r="L391" s="41">
        <f t="shared" si="34"/>
        <v>2.3809523809523809</v>
      </c>
      <c r="M391" s="41">
        <f t="shared" si="34"/>
        <v>4.5454545454545459</v>
      </c>
      <c r="N391" s="41">
        <f t="shared" si="34"/>
        <v>4.1044776119402986</v>
      </c>
      <c r="O391" s="41" t="e">
        <f t="shared" si="34"/>
        <v>#DIV/0!</v>
      </c>
      <c r="P391" s="41" t="e">
        <f t="shared" si="34"/>
        <v>#DIV/0!</v>
      </c>
      <c r="Q391" s="41" t="e">
        <f t="shared" si="34"/>
        <v>#DIV/0!</v>
      </c>
      <c r="R391" s="41" t="e">
        <f t="shared" si="34"/>
        <v>#DIV/0!</v>
      </c>
      <c r="S391" s="7">
        <f t="shared" si="34"/>
        <v>3.2779097387173399</v>
      </c>
    </row>
    <row r="392" spans="1:21" x14ac:dyDescent="0.2">
      <c r="A392" s="30" t="s">
        <v>139</v>
      </c>
      <c r="B392" s="30" t="s">
        <v>160</v>
      </c>
      <c r="C392" s="30"/>
    </row>
    <row r="394" spans="1:21" ht="23.25" x14ac:dyDescent="0.2">
      <c r="A394" s="9" t="s">
        <v>94</v>
      </c>
      <c r="B394" s="9" t="s">
        <v>133</v>
      </c>
    </row>
    <row r="395" spans="1:21" ht="23.25" x14ac:dyDescent="0.2">
      <c r="A395" s="9" t="s">
        <v>1</v>
      </c>
      <c r="B395" s="9" t="s">
        <v>65</v>
      </c>
    </row>
    <row r="396" spans="1:21" ht="23.25" x14ac:dyDescent="0.2">
      <c r="A396" s="9" t="s">
        <v>2</v>
      </c>
      <c r="B396" s="10" t="s">
        <v>230</v>
      </c>
    </row>
    <row r="397" spans="1:21" ht="23.25" x14ac:dyDescent="0.2">
      <c r="A397" s="9" t="s">
        <v>3</v>
      </c>
      <c r="B397" s="10" t="s">
        <v>91</v>
      </c>
    </row>
    <row r="398" spans="1:21" ht="68.25" x14ac:dyDescent="0.2">
      <c r="A398" s="1" t="s">
        <v>4</v>
      </c>
      <c r="B398" s="2" t="s">
        <v>104</v>
      </c>
      <c r="C398" s="2" t="s">
        <v>105</v>
      </c>
      <c r="D398" s="2" t="s">
        <v>106</v>
      </c>
      <c r="E398" s="2" t="s">
        <v>107</v>
      </c>
      <c r="F398" s="2" t="s">
        <v>108</v>
      </c>
      <c r="G398" s="3" t="s">
        <v>12</v>
      </c>
      <c r="H398" s="3" t="s">
        <v>13</v>
      </c>
      <c r="I398" s="3" t="s">
        <v>14</v>
      </c>
      <c r="J398" s="3" t="s">
        <v>15</v>
      </c>
      <c r="K398" s="3" t="s">
        <v>16</v>
      </c>
      <c r="L398" s="3" t="s">
        <v>17</v>
      </c>
      <c r="M398" s="3" t="s">
        <v>18</v>
      </c>
      <c r="N398" s="3" t="s">
        <v>19</v>
      </c>
      <c r="O398" s="3" t="s">
        <v>20</v>
      </c>
      <c r="P398" s="3" t="s">
        <v>21</v>
      </c>
      <c r="Q398" s="3" t="s">
        <v>22</v>
      </c>
      <c r="R398" s="3" t="s">
        <v>23</v>
      </c>
      <c r="S398" s="3" t="s">
        <v>24</v>
      </c>
      <c r="T398" s="4"/>
      <c r="U398" s="4"/>
    </row>
    <row r="399" spans="1:21" ht="20.25" customHeight="1" x14ac:dyDescent="0.2">
      <c r="A399" s="12" t="s">
        <v>2</v>
      </c>
      <c r="B399" s="51"/>
      <c r="C399" s="52"/>
      <c r="D399" s="52"/>
      <c r="E399" s="52"/>
      <c r="F399" s="52"/>
      <c r="G399" s="5">
        <v>20</v>
      </c>
      <c r="H399" s="5">
        <v>14</v>
      </c>
      <c r="I399" s="5">
        <v>13</v>
      </c>
      <c r="J399" s="5">
        <v>17</v>
      </c>
      <c r="K399" s="5">
        <v>39</v>
      </c>
      <c r="L399" s="5">
        <v>17</v>
      </c>
      <c r="M399" s="5">
        <v>9</v>
      </c>
      <c r="N399" s="5"/>
      <c r="O399" s="5"/>
      <c r="P399" s="5"/>
      <c r="Q399" s="5"/>
      <c r="R399" s="5"/>
      <c r="S399" s="5">
        <f>SUM(G399+H399+I399+J399+K399+L399+M399+N399+O399+P399+Q399+R399+U403)</f>
        <v>129</v>
      </c>
    </row>
    <row r="400" spans="1:21" ht="20.25" customHeight="1" x14ac:dyDescent="0.2">
      <c r="A400" s="13" t="s">
        <v>5</v>
      </c>
      <c r="B400" s="13"/>
      <c r="C400" s="6"/>
      <c r="D400" s="6"/>
      <c r="E400" s="6"/>
      <c r="F400" s="6"/>
      <c r="G400" s="6">
        <v>1532</v>
      </c>
      <c r="H400" s="6">
        <v>1472</v>
      </c>
      <c r="I400" s="6">
        <v>1755</v>
      </c>
      <c r="J400" s="6">
        <v>1689</v>
      </c>
      <c r="K400" s="6">
        <v>1550</v>
      </c>
      <c r="L400" s="6">
        <v>1546</v>
      </c>
      <c r="M400" s="6">
        <v>1086</v>
      </c>
      <c r="N400" s="6"/>
      <c r="O400" s="6"/>
      <c r="P400" s="6"/>
      <c r="Q400" s="6"/>
      <c r="R400" s="6"/>
      <c r="S400" s="5">
        <f>SUM(G400+H400+I400+J400+K400+L400+M400+N400+O400+P400+Q400+R400+U404)</f>
        <v>10630</v>
      </c>
    </row>
    <row r="401" spans="1:21" s="15" customFormat="1" ht="20.25" customHeight="1" x14ac:dyDescent="0.2">
      <c r="A401" s="14" t="s">
        <v>194</v>
      </c>
      <c r="B401" s="41">
        <v>2.4700000000000002</v>
      </c>
      <c r="C401" s="7">
        <v>2.59</v>
      </c>
      <c r="D401" s="7">
        <v>2.13</v>
      </c>
      <c r="E401" s="7">
        <v>2.34</v>
      </c>
      <c r="F401" s="7">
        <v>2.0299999999999998</v>
      </c>
      <c r="G401" s="41">
        <f>(G399/G400)*100</f>
        <v>1.3054830287206265</v>
      </c>
      <c r="H401" s="41">
        <f t="shared" ref="H401:S401" si="35">(H399/H400)*100</f>
        <v>0.95108695652173925</v>
      </c>
      <c r="I401" s="41">
        <f t="shared" si="35"/>
        <v>0.74074074074074081</v>
      </c>
      <c r="J401" s="41">
        <f t="shared" si="35"/>
        <v>1.0065127294256957</v>
      </c>
      <c r="K401" s="41">
        <f t="shared" si="35"/>
        <v>2.5161290322580645</v>
      </c>
      <c r="L401" s="41">
        <f t="shared" si="35"/>
        <v>1.0996119016817594</v>
      </c>
      <c r="M401" s="41">
        <f t="shared" si="35"/>
        <v>0.82872928176795579</v>
      </c>
      <c r="N401" s="41" t="e">
        <f t="shared" si="35"/>
        <v>#DIV/0!</v>
      </c>
      <c r="O401" s="41" t="e">
        <f t="shared" si="35"/>
        <v>#DIV/0!</v>
      </c>
      <c r="P401" s="41" t="e">
        <f t="shared" si="35"/>
        <v>#DIV/0!</v>
      </c>
      <c r="Q401" s="41" t="e">
        <f t="shared" si="35"/>
        <v>#DIV/0!</v>
      </c>
      <c r="R401" s="41" t="e">
        <f t="shared" si="35"/>
        <v>#DIV/0!</v>
      </c>
      <c r="S401" s="41">
        <f t="shared" si="35"/>
        <v>1.2135465663217309</v>
      </c>
    </row>
    <row r="402" spans="1:21" x14ac:dyDescent="0.2">
      <c r="A402" s="30" t="s">
        <v>139</v>
      </c>
      <c r="B402" s="30" t="s">
        <v>155</v>
      </c>
      <c r="C402" s="30"/>
    </row>
    <row r="404" spans="1:21" ht="23.25" x14ac:dyDescent="0.2">
      <c r="A404" s="31" t="s">
        <v>176</v>
      </c>
    </row>
    <row r="405" spans="1:21" ht="23.25" x14ac:dyDescent="0.2">
      <c r="A405" s="9" t="s">
        <v>100</v>
      </c>
      <c r="B405" s="9" t="s">
        <v>134</v>
      </c>
    </row>
    <row r="406" spans="1:21" ht="23.25" x14ac:dyDescent="0.2">
      <c r="A406" s="9" t="s">
        <v>1</v>
      </c>
      <c r="B406" s="9" t="s">
        <v>65</v>
      </c>
    </row>
    <row r="407" spans="1:21" ht="23.25" x14ac:dyDescent="0.2">
      <c r="A407" s="9" t="s">
        <v>2</v>
      </c>
      <c r="B407" s="10" t="s">
        <v>52</v>
      </c>
    </row>
    <row r="408" spans="1:21" ht="23.25" x14ac:dyDescent="0.2">
      <c r="A408" s="9" t="s">
        <v>3</v>
      </c>
      <c r="B408" s="10" t="s">
        <v>53</v>
      </c>
    </row>
    <row r="409" spans="1:21" ht="68.25" x14ac:dyDescent="0.2">
      <c r="A409" s="1" t="s">
        <v>4</v>
      </c>
      <c r="B409" s="2" t="s">
        <v>104</v>
      </c>
      <c r="C409" s="2" t="s">
        <v>105</v>
      </c>
      <c r="D409" s="2" t="s">
        <v>106</v>
      </c>
      <c r="E409" s="2" t="s">
        <v>107</v>
      </c>
      <c r="F409" s="2" t="s">
        <v>108</v>
      </c>
      <c r="G409" s="3" t="s">
        <v>12</v>
      </c>
      <c r="H409" s="3" t="s">
        <v>13</v>
      </c>
      <c r="I409" s="3" t="s">
        <v>14</v>
      </c>
      <c r="J409" s="3" t="s">
        <v>15</v>
      </c>
      <c r="K409" s="3" t="s">
        <v>16</v>
      </c>
      <c r="L409" s="3" t="s">
        <v>17</v>
      </c>
      <c r="M409" s="3" t="s">
        <v>18</v>
      </c>
      <c r="N409" s="3" t="s">
        <v>19</v>
      </c>
      <c r="O409" s="3" t="s">
        <v>20</v>
      </c>
      <c r="P409" s="3" t="s">
        <v>21</v>
      </c>
      <c r="Q409" s="3" t="s">
        <v>22</v>
      </c>
      <c r="R409" s="3" t="s">
        <v>23</v>
      </c>
      <c r="S409" s="3" t="s">
        <v>24</v>
      </c>
      <c r="T409" s="4"/>
      <c r="U409" s="4"/>
    </row>
    <row r="410" spans="1:21" ht="20.25" customHeight="1" x14ac:dyDescent="0.2">
      <c r="A410" s="12" t="s">
        <v>2</v>
      </c>
      <c r="B410" s="58">
        <v>839</v>
      </c>
      <c r="C410" s="5">
        <v>466</v>
      </c>
      <c r="D410" s="5">
        <v>564</v>
      </c>
      <c r="E410" s="5">
        <v>380</v>
      </c>
      <c r="F410" s="5">
        <v>421</v>
      </c>
      <c r="G410" s="5">
        <v>28</v>
      </c>
      <c r="H410" s="5">
        <v>23</v>
      </c>
      <c r="I410" s="5">
        <v>42</v>
      </c>
      <c r="J410" s="5">
        <v>14</v>
      </c>
      <c r="K410" s="5">
        <v>27</v>
      </c>
      <c r="L410" s="5">
        <v>29</v>
      </c>
      <c r="M410" s="5">
        <v>19</v>
      </c>
      <c r="N410" s="5">
        <v>12</v>
      </c>
      <c r="O410" s="5"/>
      <c r="P410" s="5"/>
      <c r="Q410" s="5"/>
      <c r="R410" s="5"/>
      <c r="S410" s="5">
        <f>SUM(G410+H410+I410+J410+K410+L410+M410+N410+O410+P410+Q410+R410+U414)</f>
        <v>194</v>
      </c>
    </row>
    <row r="411" spans="1:21" ht="20.25" customHeight="1" x14ac:dyDescent="0.2">
      <c r="A411" s="13" t="s">
        <v>5</v>
      </c>
      <c r="B411" s="59">
        <v>96444</v>
      </c>
      <c r="C411" s="44">
        <v>87954</v>
      </c>
      <c r="D411" s="44">
        <v>102555</v>
      </c>
      <c r="E411" s="44">
        <v>97452</v>
      </c>
      <c r="F411" s="44">
        <v>114002</v>
      </c>
      <c r="G411" s="44">
        <v>8598</v>
      </c>
      <c r="H411" s="44">
        <v>10125</v>
      </c>
      <c r="I411" s="44">
        <v>11850</v>
      </c>
      <c r="J411" s="44">
        <v>9745</v>
      </c>
      <c r="K411" s="44">
        <v>8140</v>
      </c>
      <c r="L411" s="44">
        <v>9568</v>
      </c>
      <c r="M411" s="44">
        <v>6452</v>
      </c>
      <c r="N411" s="44">
        <v>4521</v>
      </c>
      <c r="O411" s="6"/>
      <c r="P411" s="6"/>
      <c r="Q411" s="6"/>
      <c r="R411" s="6"/>
      <c r="S411" s="5">
        <f>SUM(G411+H411+I411+J411+K411+L411+M411+N411+O411+P411+Q411+R411+U415)</f>
        <v>68999</v>
      </c>
    </row>
    <row r="412" spans="1:21" s="15" customFormat="1" ht="20.25" customHeight="1" x14ac:dyDescent="0.2">
      <c r="A412" s="14" t="s">
        <v>194</v>
      </c>
      <c r="B412" s="60">
        <v>0.87</v>
      </c>
      <c r="C412" s="7">
        <v>0.53</v>
      </c>
      <c r="D412" s="7">
        <v>0.55000000000000004</v>
      </c>
      <c r="E412" s="7">
        <v>0.39</v>
      </c>
      <c r="F412" s="7">
        <v>0.37</v>
      </c>
      <c r="G412" s="7">
        <f>(G410/G411)*100</f>
        <v>0.32565712956501514</v>
      </c>
      <c r="H412" s="7">
        <f t="shared" ref="H412:S412" si="36">(H410/H411)*100</f>
        <v>0.2271604938271605</v>
      </c>
      <c r="I412" s="7">
        <f t="shared" si="36"/>
        <v>0.35443037974683544</v>
      </c>
      <c r="J412" s="7">
        <f t="shared" si="36"/>
        <v>0.14366341713699332</v>
      </c>
      <c r="K412" s="7">
        <f t="shared" si="36"/>
        <v>0.33169533169533172</v>
      </c>
      <c r="L412" s="7">
        <f t="shared" si="36"/>
        <v>0.30309364548494983</v>
      </c>
      <c r="M412" s="7">
        <f t="shared" si="36"/>
        <v>0.29448233106013644</v>
      </c>
      <c r="N412" s="7">
        <f t="shared" si="36"/>
        <v>0.26542800265428002</v>
      </c>
      <c r="O412" s="7" t="e">
        <f t="shared" si="36"/>
        <v>#DIV/0!</v>
      </c>
      <c r="P412" s="7" t="e">
        <f t="shared" si="36"/>
        <v>#DIV/0!</v>
      </c>
      <c r="Q412" s="7" t="e">
        <f t="shared" si="36"/>
        <v>#DIV/0!</v>
      </c>
      <c r="R412" s="7" t="e">
        <f t="shared" si="36"/>
        <v>#DIV/0!</v>
      </c>
      <c r="S412" s="7">
        <f t="shared" si="36"/>
        <v>0.28116349512311772</v>
      </c>
    </row>
    <row r="413" spans="1:21" x14ac:dyDescent="0.2">
      <c r="A413" s="30" t="s">
        <v>139</v>
      </c>
      <c r="B413" s="30" t="s">
        <v>160</v>
      </c>
      <c r="C413" s="30"/>
    </row>
    <row r="415" spans="1:21" ht="23.25" x14ac:dyDescent="0.2">
      <c r="A415" s="9" t="s">
        <v>100</v>
      </c>
      <c r="B415" s="9" t="s">
        <v>184</v>
      </c>
      <c r="I415" s="26"/>
      <c r="J415" s="27"/>
      <c r="K415" s="27"/>
      <c r="L415" s="27"/>
    </row>
    <row r="416" spans="1:21" ht="68.25" x14ac:dyDescent="0.2">
      <c r="A416" s="1" t="s">
        <v>4</v>
      </c>
      <c r="B416" s="2" t="s">
        <v>104</v>
      </c>
      <c r="C416" s="2" t="s">
        <v>105</v>
      </c>
      <c r="D416" s="2" t="s">
        <v>106</v>
      </c>
      <c r="E416" s="2" t="s">
        <v>107</v>
      </c>
      <c r="F416" s="2" t="s">
        <v>108</v>
      </c>
      <c r="G416" s="3" t="s">
        <v>12</v>
      </c>
      <c r="H416" s="3" t="s">
        <v>13</v>
      </c>
      <c r="I416" s="3" t="s">
        <v>14</v>
      </c>
      <c r="J416" s="3" t="s">
        <v>15</v>
      </c>
      <c r="K416" s="3" t="s">
        <v>16</v>
      </c>
      <c r="L416" s="3" t="s">
        <v>17</v>
      </c>
      <c r="M416" s="3" t="s">
        <v>18</v>
      </c>
      <c r="N416" s="3" t="s">
        <v>19</v>
      </c>
      <c r="O416" s="3" t="s">
        <v>20</v>
      </c>
      <c r="P416" s="3" t="s">
        <v>21</v>
      </c>
      <c r="Q416" s="3" t="s">
        <v>22</v>
      </c>
      <c r="R416" s="3" t="s">
        <v>23</v>
      </c>
      <c r="S416" s="3" t="s">
        <v>24</v>
      </c>
      <c r="T416" s="4"/>
      <c r="U416" s="4"/>
    </row>
    <row r="417" spans="1:21" s="15" customFormat="1" ht="20.25" customHeight="1" x14ac:dyDescent="0.2">
      <c r="A417" s="14" t="s">
        <v>231</v>
      </c>
      <c r="B417" s="14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1:21" x14ac:dyDescent="0.2">
      <c r="A418" s="30" t="s">
        <v>139</v>
      </c>
      <c r="B418" s="30" t="s">
        <v>232</v>
      </c>
      <c r="C418" s="30"/>
    </row>
    <row r="420" spans="1:21" ht="23.25" x14ac:dyDescent="0.2">
      <c r="A420" s="9" t="s">
        <v>100</v>
      </c>
      <c r="B420" s="9" t="s">
        <v>135</v>
      </c>
    </row>
    <row r="421" spans="1:21" ht="23.25" x14ac:dyDescent="0.2">
      <c r="A421" s="9" t="s">
        <v>1</v>
      </c>
      <c r="B421" s="9" t="s">
        <v>65</v>
      </c>
    </row>
    <row r="422" spans="1:21" ht="23.25" x14ac:dyDescent="0.2">
      <c r="A422" s="9" t="s">
        <v>2</v>
      </c>
      <c r="B422" s="10" t="s">
        <v>54</v>
      </c>
    </row>
    <row r="423" spans="1:21" ht="23.25" x14ac:dyDescent="0.2">
      <c r="A423" s="9" t="s">
        <v>3</v>
      </c>
      <c r="B423" s="10" t="s">
        <v>55</v>
      </c>
    </row>
    <row r="424" spans="1:21" ht="68.25" x14ac:dyDescent="0.2">
      <c r="A424" s="1" t="s">
        <v>4</v>
      </c>
      <c r="B424" s="2" t="s">
        <v>104</v>
      </c>
      <c r="C424" s="2" t="s">
        <v>105</v>
      </c>
      <c r="D424" s="2" t="s">
        <v>106</v>
      </c>
      <c r="E424" s="2" t="s">
        <v>107</v>
      </c>
      <c r="F424" s="2" t="s">
        <v>108</v>
      </c>
      <c r="G424" s="3" t="s">
        <v>12</v>
      </c>
      <c r="H424" s="3" t="s">
        <v>13</v>
      </c>
      <c r="I424" s="3" t="s">
        <v>14</v>
      </c>
      <c r="J424" s="3" t="s">
        <v>15</v>
      </c>
      <c r="K424" s="3" t="s">
        <v>16</v>
      </c>
      <c r="L424" s="3" t="s">
        <v>17</v>
      </c>
      <c r="M424" s="3" t="s">
        <v>18</v>
      </c>
      <c r="N424" s="3" t="s">
        <v>19</v>
      </c>
      <c r="O424" s="3" t="s">
        <v>20</v>
      </c>
      <c r="P424" s="3" t="s">
        <v>21</v>
      </c>
      <c r="Q424" s="3" t="s">
        <v>22</v>
      </c>
      <c r="R424" s="3" t="s">
        <v>23</v>
      </c>
      <c r="S424" s="3" t="s">
        <v>24</v>
      </c>
      <c r="T424" s="4"/>
      <c r="U424" s="4"/>
    </row>
    <row r="425" spans="1:21" ht="20.25" customHeight="1" x14ac:dyDescent="0.2">
      <c r="A425" s="12" t="s">
        <v>2</v>
      </c>
      <c r="B425" s="12"/>
      <c r="C425" s="5"/>
      <c r="D425" s="5"/>
      <c r="E425" s="5"/>
      <c r="F425" s="5"/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/>
      <c r="O425" s="5"/>
      <c r="P425" s="5"/>
      <c r="Q425" s="5"/>
      <c r="R425" s="5"/>
      <c r="S425" s="5">
        <f>SUM(G425+H425+I425+J425+K425+L425+M425+N425+O425+P425+Q425+R425+U429)</f>
        <v>0</v>
      </c>
    </row>
    <row r="426" spans="1:21" ht="20.25" customHeight="1" x14ac:dyDescent="0.2">
      <c r="A426" s="13" t="s">
        <v>5</v>
      </c>
      <c r="B426" s="13"/>
      <c r="C426" s="6"/>
      <c r="D426" s="6"/>
      <c r="E426" s="6"/>
      <c r="F426" s="6"/>
      <c r="G426" s="6">
        <v>133</v>
      </c>
      <c r="H426" s="6">
        <v>125</v>
      </c>
      <c r="I426" s="6">
        <v>159</v>
      </c>
      <c r="J426" s="6">
        <v>132</v>
      </c>
      <c r="K426" s="6">
        <v>64</v>
      </c>
      <c r="L426" s="6">
        <v>47</v>
      </c>
      <c r="M426" s="6">
        <v>42</v>
      </c>
      <c r="N426" s="6"/>
      <c r="O426" s="6"/>
      <c r="P426" s="6"/>
      <c r="Q426" s="6"/>
      <c r="R426" s="6"/>
      <c r="S426" s="5">
        <f>SUM(G426+H426+I426+J426+K426+L426+M426+N426+O426+P426+Q426+R426+U430)</f>
        <v>702</v>
      </c>
    </row>
    <row r="427" spans="1:21" s="15" customFormat="1" ht="20.25" customHeight="1" x14ac:dyDescent="0.2">
      <c r="A427" s="14" t="s">
        <v>194</v>
      </c>
      <c r="B427" s="49">
        <v>0</v>
      </c>
      <c r="C427" s="50">
        <v>0.57999999999999996</v>
      </c>
      <c r="D427" s="50">
        <v>0.25</v>
      </c>
      <c r="E427" s="50">
        <v>0</v>
      </c>
      <c r="F427" s="50">
        <v>0</v>
      </c>
      <c r="G427" s="7">
        <f>(G425/G426)*1000</f>
        <v>0</v>
      </c>
      <c r="H427" s="7">
        <f t="shared" ref="H427:S427" si="37">(H425/H426)*1000</f>
        <v>0</v>
      </c>
      <c r="I427" s="7">
        <f t="shared" si="37"/>
        <v>0</v>
      </c>
      <c r="J427" s="7">
        <f t="shared" si="37"/>
        <v>0</v>
      </c>
      <c r="K427" s="7">
        <f t="shared" si="37"/>
        <v>0</v>
      </c>
      <c r="L427" s="7">
        <f t="shared" si="37"/>
        <v>0</v>
      </c>
      <c r="M427" s="7">
        <f t="shared" si="37"/>
        <v>0</v>
      </c>
      <c r="N427" s="7" t="e">
        <f t="shared" si="37"/>
        <v>#DIV/0!</v>
      </c>
      <c r="O427" s="7" t="e">
        <f t="shared" si="37"/>
        <v>#DIV/0!</v>
      </c>
      <c r="P427" s="7" t="e">
        <f t="shared" si="37"/>
        <v>#DIV/0!</v>
      </c>
      <c r="Q427" s="7" t="e">
        <f t="shared" si="37"/>
        <v>#DIV/0!</v>
      </c>
      <c r="R427" s="7" t="e">
        <f t="shared" si="37"/>
        <v>#DIV/0!</v>
      </c>
      <c r="S427" s="7">
        <f t="shared" si="37"/>
        <v>0</v>
      </c>
    </row>
    <row r="428" spans="1:21" x14ac:dyDescent="0.2">
      <c r="A428" s="30" t="s">
        <v>139</v>
      </c>
      <c r="B428" s="30" t="s">
        <v>143</v>
      </c>
      <c r="C428" s="30"/>
    </row>
    <row r="430" spans="1:21" ht="23.25" x14ac:dyDescent="0.2">
      <c r="A430" s="31" t="s">
        <v>177</v>
      </c>
    </row>
    <row r="431" spans="1:21" ht="23.25" x14ac:dyDescent="0.2">
      <c r="A431" s="9" t="s">
        <v>100</v>
      </c>
      <c r="B431" s="9" t="s">
        <v>136</v>
      </c>
    </row>
    <row r="432" spans="1:21" ht="23.25" x14ac:dyDescent="0.2">
      <c r="A432" s="9" t="s">
        <v>1</v>
      </c>
      <c r="B432" s="9" t="s">
        <v>77</v>
      </c>
    </row>
    <row r="433" spans="1:21" ht="23.25" x14ac:dyDescent="0.2">
      <c r="A433" s="9" t="s">
        <v>2</v>
      </c>
      <c r="B433" s="10" t="s">
        <v>56</v>
      </c>
    </row>
    <row r="434" spans="1:21" ht="23.25" x14ac:dyDescent="0.2">
      <c r="A434" s="9" t="s">
        <v>3</v>
      </c>
      <c r="B434" s="10" t="s">
        <v>57</v>
      </c>
    </row>
    <row r="435" spans="1:21" ht="68.25" x14ac:dyDescent="0.2">
      <c r="A435" s="1" t="s">
        <v>4</v>
      </c>
      <c r="B435" s="2" t="s">
        <v>104</v>
      </c>
      <c r="C435" s="2" t="s">
        <v>105</v>
      </c>
      <c r="D435" s="2" t="s">
        <v>106</v>
      </c>
      <c r="E435" s="2" t="s">
        <v>107</v>
      </c>
      <c r="F435" s="2" t="s">
        <v>108</v>
      </c>
      <c r="G435" s="3" t="s">
        <v>12</v>
      </c>
      <c r="H435" s="3" t="s">
        <v>13</v>
      </c>
      <c r="I435" s="3" t="s">
        <v>14</v>
      </c>
      <c r="J435" s="3" t="s">
        <v>15</v>
      </c>
      <c r="K435" s="3" t="s">
        <v>16</v>
      </c>
      <c r="L435" s="3" t="s">
        <v>17</v>
      </c>
      <c r="M435" s="3" t="s">
        <v>18</v>
      </c>
      <c r="N435" s="3" t="s">
        <v>19</v>
      </c>
      <c r="O435" s="3" t="s">
        <v>20</v>
      </c>
      <c r="P435" s="3" t="s">
        <v>21</v>
      </c>
      <c r="Q435" s="3" t="s">
        <v>22</v>
      </c>
      <c r="R435" s="3" t="s">
        <v>23</v>
      </c>
      <c r="S435" s="3" t="s">
        <v>24</v>
      </c>
      <c r="T435" s="4"/>
      <c r="U435" s="4"/>
    </row>
    <row r="436" spans="1:21" ht="20.25" customHeight="1" x14ac:dyDescent="0.2">
      <c r="A436" s="12" t="s">
        <v>2</v>
      </c>
      <c r="B436" s="12"/>
      <c r="C436" s="5"/>
      <c r="D436" s="5"/>
      <c r="E436" s="5"/>
      <c r="F436" s="5">
        <v>3</v>
      </c>
      <c r="G436" s="5">
        <v>0</v>
      </c>
      <c r="H436" s="5">
        <v>0</v>
      </c>
      <c r="I436" s="5">
        <v>1</v>
      </c>
      <c r="J436" s="5">
        <v>0</v>
      </c>
      <c r="K436" s="5">
        <v>0</v>
      </c>
      <c r="L436" s="5">
        <v>0</v>
      </c>
      <c r="M436" s="5">
        <v>0</v>
      </c>
      <c r="N436" s="5"/>
      <c r="O436" s="5"/>
      <c r="P436" s="5"/>
      <c r="Q436" s="5"/>
      <c r="R436" s="5"/>
      <c r="S436" s="5">
        <f>SUM(G436+H436+I436+J436+K436+L436+M436+N436+O436+P436+Q436+R436+U440)</f>
        <v>1</v>
      </c>
    </row>
    <row r="437" spans="1:21" ht="20.25" customHeight="1" x14ac:dyDescent="0.2">
      <c r="A437" s="13" t="s">
        <v>5</v>
      </c>
      <c r="B437" s="13"/>
      <c r="C437" s="6"/>
      <c r="D437" s="6"/>
      <c r="E437" s="6"/>
      <c r="F437" s="6">
        <v>318</v>
      </c>
      <c r="G437" s="6">
        <v>36</v>
      </c>
      <c r="H437" s="6">
        <v>25</v>
      </c>
      <c r="I437" s="6">
        <v>29</v>
      </c>
      <c r="J437" s="6">
        <v>29</v>
      </c>
      <c r="K437" s="6">
        <v>16</v>
      </c>
      <c r="L437" s="6">
        <v>19</v>
      </c>
      <c r="M437" s="6">
        <v>30</v>
      </c>
      <c r="N437" s="6"/>
      <c r="O437" s="6"/>
      <c r="P437" s="6"/>
      <c r="Q437" s="6"/>
      <c r="R437" s="6"/>
      <c r="S437" s="5">
        <f>SUM(G437+H437+I437+J437+K437+L437+M437+N437+O437+P437+Q437+R437+U441)</f>
        <v>184</v>
      </c>
    </row>
    <row r="438" spans="1:21" s="15" customFormat="1" ht="20.25" customHeight="1" x14ac:dyDescent="0.2">
      <c r="A438" s="14" t="s">
        <v>194</v>
      </c>
      <c r="B438" s="14">
        <v>7.14</v>
      </c>
      <c r="C438" s="7">
        <v>11.46</v>
      </c>
      <c r="D438" s="7">
        <v>0</v>
      </c>
      <c r="E438" s="7">
        <v>0</v>
      </c>
      <c r="F438" s="7">
        <f>(F436/F437)*1000</f>
        <v>9.4339622641509422</v>
      </c>
      <c r="G438" s="7">
        <f>(G436/G437)*1000</f>
        <v>0</v>
      </c>
      <c r="H438" s="7">
        <f t="shared" ref="H438:S438" si="38">(H436/H437)*1000</f>
        <v>0</v>
      </c>
      <c r="I438" s="7">
        <f t="shared" si="38"/>
        <v>34.482758620689651</v>
      </c>
      <c r="J438" s="7">
        <f t="shared" si="38"/>
        <v>0</v>
      </c>
      <c r="K438" s="7">
        <f t="shared" si="38"/>
        <v>0</v>
      </c>
      <c r="L438" s="7">
        <f t="shared" si="38"/>
        <v>0</v>
      </c>
      <c r="M438" s="7">
        <f t="shared" si="38"/>
        <v>0</v>
      </c>
      <c r="N438" s="7" t="e">
        <f t="shared" si="38"/>
        <v>#DIV/0!</v>
      </c>
      <c r="O438" s="7" t="e">
        <f t="shared" si="38"/>
        <v>#DIV/0!</v>
      </c>
      <c r="P438" s="7" t="e">
        <f t="shared" si="38"/>
        <v>#DIV/0!</v>
      </c>
      <c r="Q438" s="7" t="e">
        <f t="shared" si="38"/>
        <v>#DIV/0!</v>
      </c>
      <c r="R438" s="7" t="e">
        <f t="shared" si="38"/>
        <v>#DIV/0!</v>
      </c>
      <c r="S438" s="7">
        <f t="shared" si="38"/>
        <v>5.4347826086956523</v>
      </c>
    </row>
    <row r="439" spans="1:21" x14ac:dyDescent="0.2">
      <c r="A439" s="30" t="s">
        <v>139</v>
      </c>
      <c r="B439" s="30" t="s">
        <v>156</v>
      </c>
      <c r="C439" s="30"/>
    </row>
    <row r="441" spans="1:21" ht="23.25" x14ac:dyDescent="0.2">
      <c r="A441" s="9" t="s">
        <v>100</v>
      </c>
      <c r="B441" s="9" t="s">
        <v>137</v>
      </c>
    </row>
    <row r="442" spans="1:21" ht="23.25" x14ac:dyDescent="0.2">
      <c r="A442" s="9" t="s">
        <v>1</v>
      </c>
      <c r="B442" s="9" t="s">
        <v>65</v>
      </c>
    </row>
    <row r="443" spans="1:21" ht="23.25" x14ac:dyDescent="0.2">
      <c r="A443" s="9" t="s">
        <v>2</v>
      </c>
      <c r="B443" s="10" t="s">
        <v>58</v>
      </c>
    </row>
    <row r="444" spans="1:21" ht="23.25" x14ac:dyDescent="0.2">
      <c r="A444" s="9" t="s">
        <v>3</v>
      </c>
      <c r="B444" s="10" t="s">
        <v>59</v>
      </c>
    </row>
    <row r="445" spans="1:21" ht="68.25" x14ac:dyDescent="0.2">
      <c r="A445" s="1" t="s">
        <v>4</v>
      </c>
      <c r="B445" s="2" t="s">
        <v>104</v>
      </c>
      <c r="C445" s="2" t="s">
        <v>105</v>
      </c>
      <c r="D445" s="2" t="s">
        <v>106</v>
      </c>
      <c r="E445" s="2" t="s">
        <v>107</v>
      </c>
      <c r="F445" s="2" t="s">
        <v>108</v>
      </c>
      <c r="G445" s="3" t="s">
        <v>12</v>
      </c>
      <c r="H445" s="3" t="s">
        <v>13</v>
      </c>
      <c r="I445" s="3" t="s">
        <v>14</v>
      </c>
      <c r="J445" s="3" t="s">
        <v>15</v>
      </c>
      <c r="K445" s="3" t="s">
        <v>16</v>
      </c>
      <c r="L445" s="3" t="s">
        <v>17</v>
      </c>
      <c r="M445" s="3" t="s">
        <v>18</v>
      </c>
      <c r="N445" s="3" t="s">
        <v>19</v>
      </c>
      <c r="O445" s="3" t="s">
        <v>20</v>
      </c>
      <c r="P445" s="3" t="s">
        <v>21</v>
      </c>
      <c r="Q445" s="3" t="s">
        <v>22</v>
      </c>
      <c r="R445" s="3" t="s">
        <v>23</v>
      </c>
      <c r="S445" s="3" t="s">
        <v>24</v>
      </c>
      <c r="T445" s="4"/>
      <c r="U445" s="4"/>
    </row>
    <row r="446" spans="1:21" ht="20.25" customHeight="1" x14ac:dyDescent="0.2">
      <c r="A446" s="12" t="s">
        <v>2</v>
      </c>
      <c r="B446" s="12">
        <v>21</v>
      </c>
      <c r="C446" s="5">
        <v>14</v>
      </c>
      <c r="D446" s="5">
        <v>6</v>
      </c>
      <c r="E446" s="5">
        <v>6</v>
      </c>
      <c r="F446" s="5">
        <v>5</v>
      </c>
      <c r="G446" s="5">
        <v>0</v>
      </c>
      <c r="H446" s="5">
        <v>0</v>
      </c>
      <c r="I446" s="5">
        <v>0</v>
      </c>
      <c r="J446" s="5">
        <v>0</v>
      </c>
      <c r="K446" s="5">
        <v>1</v>
      </c>
      <c r="L446" s="5">
        <v>1</v>
      </c>
      <c r="M446" s="5">
        <v>1</v>
      </c>
      <c r="N446" s="5"/>
      <c r="O446" s="5"/>
      <c r="P446" s="5"/>
      <c r="Q446" s="5"/>
      <c r="R446" s="5"/>
      <c r="S446" s="5">
        <f>SUM(G446+H446+I446+J446+K446+L446+M446+N446+O446+P446+Q446+R446+U450)</f>
        <v>3</v>
      </c>
    </row>
    <row r="447" spans="1:21" ht="20.25" customHeight="1" x14ac:dyDescent="0.2">
      <c r="A447" s="13" t="s">
        <v>5</v>
      </c>
      <c r="B447" s="13">
        <v>560</v>
      </c>
      <c r="C447" s="6">
        <v>436</v>
      </c>
      <c r="D447" s="6">
        <v>339</v>
      </c>
      <c r="E447" s="6">
        <v>369</v>
      </c>
      <c r="F447" s="6">
        <v>339</v>
      </c>
      <c r="G447" s="6">
        <v>36</v>
      </c>
      <c r="H447" s="6">
        <v>25</v>
      </c>
      <c r="I447" s="6">
        <v>29</v>
      </c>
      <c r="J447" s="6">
        <v>29</v>
      </c>
      <c r="K447" s="6">
        <v>16</v>
      </c>
      <c r="L447" s="6">
        <v>19</v>
      </c>
      <c r="M447" s="6">
        <v>30</v>
      </c>
      <c r="N447" s="6"/>
      <c r="O447" s="6"/>
      <c r="P447" s="6"/>
      <c r="Q447" s="6"/>
      <c r="R447" s="6"/>
      <c r="S447" s="5">
        <f>SUM(G447+H447+I447+J447+K447+L447+M447+N447+O447+P447+Q447+R447+U451)</f>
        <v>184</v>
      </c>
    </row>
    <row r="448" spans="1:21" s="15" customFormat="1" ht="20.25" customHeight="1" x14ac:dyDescent="0.2">
      <c r="A448" s="14" t="s">
        <v>194</v>
      </c>
      <c r="B448" s="14">
        <v>3.75</v>
      </c>
      <c r="C448" s="7">
        <v>3.21</v>
      </c>
      <c r="D448" s="7">
        <v>1.76</v>
      </c>
      <c r="E448" s="7">
        <v>1.62</v>
      </c>
      <c r="F448" s="7">
        <v>1.47</v>
      </c>
      <c r="G448" s="7">
        <f>(G446/G447)*100</f>
        <v>0</v>
      </c>
      <c r="H448" s="7">
        <f t="shared" ref="H448:S448" si="39">(H446/H447)*100</f>
        <v>0</v>
      </c>
      <c r="I448" s="7">
        <f t="shared" si="39"/>
        <v>0</v>
      </c>
      <c r="J448" s="7">
        <f t="shared" si="39"/>
        <v>0</v>
      </c>
      <c r="K448" s="7">
        <f t="shared" si="39"/>
        <v>6.25</v>
      </c>
      <c r="L448" s="7">
        <f t="shared" si="39"/>
        <v>5.2631578947368416</v>
      </c>
      <c r="M448" s="7">
        <f t="shared" si="39"/>
        <v>3.3333333333333335</v>
      </c>
      <c r="N448" s="7" t="e">
        <f t="shared" si="39"/>
        <v>#DIV/0!</v>
      </c>
      <c r="O448" s="7" t="e">
        <f t="shared" si="39"/>
        <v>#DIV/0!</v>
      </c>
      <c r="P448" s="7" t="e">
        <f t="shared" si="39"/>
        <v>#DIV/0!</v>
      </c>
      <c r="Q448" s="7" t="e">
        <f t="shared" si="39"/>
        <v>#DIV/0!</v>
      </c>
      <c r="R448" s="7" t="e">
        <f t="shared" si="39"/>
        <v>#DIV/0!</v>
      </c>
      <c r="S448" s="7">
        <f t="shared" si="39"/>
        <v>1.6304347826086956</v>
      </c>
    </row>
    <row r="449" spans="1:21" x14ac:dyDescent="0.2">
      <c r="A449" s="30" t="s">
        <v>139</v>
      </c>
      <c r="B449" s="30" t="s">
        <v>156</v>
      </c>
      <c r="C449" s="30"/>
    </row>
    <row r="451" spans="1:21" ht="23.25" x14ac:dyDescent="0.2">
      <c r="A451" s="9" t="s">
        <v>100</v>
      </c>
      <c r="B451" s="9" t="s">
        <v>190</v>
      </c>
    </row>
    <row r="452" spans="1:21" ht="23.25" x14ac:dyDescent="0.2">
      <c r="A452" s="9" t="s">
        <v>1</v>
      </c>
      <c r="B452" s="9" t="s">
        <v>65</v>
      </c>
    </row>
    <row r="453" spans="1:21" ht="23.25" x14ac:dyDescent="0.2">
      <c r="A453" s="9" t="s">
        <v>2</v>
      </c>
      <c r="B453" s="10" t="s">
        <v>60</v>
      </c>
    </row>
    <row r="454" spans="1:21" ht="23.25" x14ac:dyDescent="0.2">
      <c r="A454" s="9" t="s">
        <v>3</v>
      </c>
      <c r="B454" s="10" t="s">
        <v>61</v>
      </c>
    </row>
    <row r="455" spans="1:21" ht="68.25" x14ac:dyDescent="0.2">
      <c r="A455" s="1" t="s">
        <v>4</v>
      </c>
      <c r="B455" s="2" t="s">
        <v>104</v>
      </c>
      <c r="C455" s="2" t="s">
        <v>105</v>
      </c>
      <c r="D455" s="2" t="s">
        <v>106</v>
      </c>
      <c r="E455" s="2" t="s">
        <v>107</v>
      </c>
      <c r="F455" s="2" t="s">
        <v>108</v>
      </c>
      <c r="G455" s="3" t="s">
        <v>12</v>
      </c>
      <c r="H455" s="3" t="s">
        <v>13</v>
      </c>
      <c r="I455" s="3" t="s">
        <v>14</v>
      </c>
      <c r="J455" s="3" t="s">
        <v>15</v>
      </c>
      <c r="K455" s="3" t="s">
        <v>16</v>
      </c>
      <c r="L455" s="3" t="s">
        <v>17</v>
      </c>
      <c r="M455" s="3" t="s">
        <v>18</v>
      </c>
      <c r="N455" s="3" t="s">
        <v>19</v>
      </c>
      <c r="O455" s="3" t="s">
        <v>20</v>
      </c>
      <c r="P455" s="3" t="s">
        <v>21</v>
      </c>
      <c r="Q455" s="3" t="s">
        <v>22</v>
      </c>
      <c r="R455" s="3" t="s">
        <v>23</v>
      </c>
      <c r="S455" s="3" t="s">
        <v>24</v>
      </c>
      <c r="T455" s="4"/>
      <c r="U455" s="4"/>
    </row>
    <row r="456" spans="1:21" ht="20.25" customHeight="1" x14ac:dyDescent="0.2">
      <c r="A456" s="12" t="s">
        <v>2</v>
      </c>
      <c r="B456" s="12"/>
      <c r="C456" s="5"/>
      <c r="D456" s="5"/>
      <c r="E456" s="5"/>
      <c r="F456" s="5"/>
      <c r="G456" s="5">
        <v>1</v>
      </c>
      <c r="H456" s="5">
        <v>1</v>
      </c>
      <c r="I456" s="5">
        <v>0</v>
      </c>
      <c r="J456" s="5">
        <v>0</v>
      </c>
      <c r="K456" s="5">
        <v>1</v>
      </c>
      <c r="L456" s="5">
        <v>1</v>
      </c>
      <c r="M456" s="5">
        <v>1</v>
      </c>
      <c r="N456" s="5">
        <v>1</v>
      </c>
      <c r="O456" s="5"/>
      <c r="P456" s="5"/>
      <c r="Q456" s="5"/>
      <c r="R456" s="5"/>
      <c r="S456" s="5">
        <f>SUM(G456:R456)</f>
        <v>6</v>
      </c>
    </row>
    <row r="457" spans="1:21" ht="20.25" customHeight="1" x14ac:dyDescent="0.2">
      <c r="A457" s="13" t="s">
        <v>5</v>
      </c>
      <c r="B457" s="13"/>
      <c r="C457" s="6"/>
      <c r="D457" s="6"/>
      <c r="E457" s="6"/>
      <c r="F457" s="6"/>
      <c r="G457" s="6">
        <v>2</v>
      </c>
      <c r="H457" s="6">
        <v>1</v>
      </c>
      <c r="I457" s="6">
        <v>0</v>
      </c>
      <c r="J457" s="6">
        <v>0</v>
      </c>
      <c r="K457" s="6">
        <v>1</v>
      </c>
      <c r="L457" s="6">
        <v>0</v>
      </c>
      <c r="M457" s="6">
        <v>1</v>
      </c>
      <c r="N457" s="6">
        <v>1</v>
      </c>
      <c r="O457" s="6"/>
      <c r="P457" s="6"/>
      <c r="Q457" s="6"/>
      <c r="R457" s="6"/>
      <c r="S457" s="5">
        <v>7</v>
      </c>
    </row>
    <row r="458" spans="1:21" s="15" customFormat="1" ht="20.25" customHeight="1" x14ac:dyDescent="0.2">
      <c r="A458" s="14" t="s">
        <v>194</v>
      </c>
      <c r="B458" s="14">
        <v>36.369999999999997</v>
      </c>
      <c r="C458" s="7">
        <v>28.6</v>
      </c>
      <c r="D458" s="7">
        <v>90.91</v>
      </c>
      <c r="E458" s="7">
        <v>90</v>
      </c>
      <c r="F458" s="7">
        <v>90</v>
      </c>
      <c r="G458" s="7">
        <f>(G456/G457)*100</f>
        <v>50</v>
      </c>
      <c r="H458" s="7">
        <f t="shared" ref="H458:S458" si="40">(H456/H457)*100</f>
        <v>100</v>
      </c>
      <c r="I458" s="7" t="e">
        <f t="shared" si="40"/>
        <v>#DIV/0!</v>
      </c>
      <c r="J458" s="7" t="e">
        <f t="shared" si="40"/>
        <v>#DIV/0!</v>
      </c>
      <c r="K458" s="7">
        <f t="shared" si="40"/>
        <v>100</v>
      </c>
      <c r="L458" s="7" t="e">
        <f t="shared" si="40"/>
        <v>#DIV/0!</v>
      </c>
      <c r="M458" s="7">
        <f t="shared" si="40"/>
        <v>100</v>
      </c>
      <c r="N458" s="7">
        <f t="shared" si="40"/>
        <v>100</v>
      </c>
      <c r="O458" s="7" t="e">
        <f t="shared" si="40"/>
        <v>#DIV/0!</v>
      </c>
      <c r="P458" s="7" t="e">
        <f t="shared" si="40"/>
        <v>#DIV/0!</v>
      </c>
      <c r="Q458" s="7" t="e">
        <f t="shared" si="40"/>
        <v>#DIV/0!</v>
      </c>
      <c r="R458" s="7" t="e">
        <f t="shared" si="40"/>
        <v>#DIV/0!</v>
      </c>
      <c r="S458" s="7">
        <f t="shared" si="40"/>
        <v>85.714285714285708</v>
      </c>
    </row>
    <row r="459" spans="1:21" x14ac:dyDescent="0.2">
      <c r="A459" s="30" t="s">
        <v>139</v>
      </c>
      <c r="B459" s="30" t="s">
        <v>244</v>
      </c>
      <c r="C459" s="30"/>
    </row>
    <row r="460" spans="1:21" s="19" customFormat="1" x14ac:dyDescent="0.2">
      <c r="B460" s="48"/>
      <c r="C460" s="61"/>
      <c r="D460" s="61"/>
      <c r="E460" s="61"/>
      <c r="F460" s="61"/>
    </row>
    <row r="461" spans="1:21" ht="23.25" x14ac:dyDescent="0.2">
      <c r="A461" s="31" t="s">
        <v>178</v>
      </c>
    </row>
    <row r="462" spans="1:21" ht="23.25" x14ac:dyDescent="0.2">
      <c r="A462" s="9" t="s">
        <v>100</v>
      </c>
      <c r="B462" s="9" t="s">
        <v>233</v>
      </c>
    </row>
    <row r="463" spans="1:21" ht="23.25" x14ac:dyDescent="0.2">
      <c r="A463" s="9" t="s">
        <v>1</v>
      </c>
      <c r="B463" s="9" t="s">
        <v>65</v>
      </c>
    </row>
    <row r="464" spans="1:21" ht="23.25" x14ac:dyDescent="0.2">
      <c r="A464" s="9" t="s">
        <v>2</v>
      </c>
      <c r="B464" s="10" t="s">
        <v>234</v>
      </c>
    </row>
    <row r="465" spans="1:21" ht="23.25" x14ac:dyDescent="0.2">
      <c r="A465" s="9" t="s">
        <v>3</v>
      </c>
      <c r="B465" s="10" t="s">
        <v>235</v>
      </c>
    </row>
    <row r="466" spans="1:21" ht="68.25" x14ac:dyDescent="0.2">
      <c r="A466" s="1" t="s">
        <v>4</v>
      </c>
      <c r="B466" s="55" t="s">
        <v>104</v>
      </c>
      <c r="C466" s="55" t="s">
        <v>105</v>
      </c>
      <c r="D466" s="55" t="s">
        <v>106</v>
      </c>
      <c r="E466" s="55" t="s">
        <v>107</v>
      </c>
      <c r="F466" s="55" t="s">
        <v>108</v>
      </c>
      <c r="G466" s="3" t="s">
        <v>12</v>
      </c>
      <c r="H466" s="3" t="s">
        <v>13</v>
      </c>
      <c r="I466" s="3" t="s">
        <v>14</v>
      </c>
      <c r="J466" s="3" t="s">
        <v>15</v>
      </c>
      <c r="K466" s="3" t="s">
        <v>16</v>
      </c>
      <c r="L466" s="3" t="s">
        <v>17</v>
      </c>
      <c r="M466" s="3" t="s">
        <v>18</v>
      </c>
      <c r="N466" s="3" t="s">
        <v>19</v>
      </c>
      <c r="O466" s="3" t="s">
        <v>20</v>
      </c>
      <c r="P466" s="3" t="s">
        <v>21</v>
      </c>
      <c r="Q466" s="3" t="s">
        <v>22</v>
      </c>
      <c r="R466" s="3" t="s">
        <v>23</v>
      </c>
      <c r="S466" s="3" t="s">
        <v>24</v>
      </c>
      <c r="T466" s="4"/>
      <c r="U466" s="4"/>
    </row>
    <row r="467" spans="1:21" s="15" customFormat="1" ht="20.25" customHeight="1" x14ac:dyDescent="0.2">
      <c r="A467" s="53" t="s">
        <v>194</v>
      </c>
      <c r="B467" s="56">
        <v>78.459999999999994</v>
      </c>
      <c r="C467" s="56">
        <v>81.5</v>
      </c>
      <c r="D467" s="56">
        <v>61.71</v>
      </c>
      <c r="E467" s="57">
        <v>74.64</v>
      </c>
      <c r="F467" s="57">
        <v>80.64</v>
      </c>
      <c r="G467" s="54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 spans="1:21" x14ac:dyDescent="0.2">
      <c r="A468" s="30" t="s">
        <v>139</v>
      </c>
      <c r="B468" s="30" t="s">
        <v>157</v>
      </c>
      <c r="C468" s="30"/>
    </row>
    <row r="470" spans="1:21" ht="23.25" x14ac:dyDescent="0.2">
      <c r="A470" s="9" t="s">
        <v>100</v>
      </c>
      <c r="B470" s="9" t="s">
        <v>183</v>
      </c>
    </row>
    <row r="471" spans="1:21" ht="23.25" x14ac:dyDescent="0.2">
      <c r="A471" s="9" t="s">
        <v>2</v>
      </c>
      <c r="B471" s="10" t="s">
        <v>101</v>
      </c>
    </row>
    <row r="472" spans="1:21" ht="69" thickBot="1" x14ac:dyDescent="0.25">
      <c r="A472" s="1" t="s">
        <v>4</v>
      </c>
      <c r="B472" s="2" t="s">
        <v>104</v>
      </c>
      <c r="C472" s="2" t="s">
        <v>105</v>
      </c>
      <c r="D472" s="2" t="s">
        <v>106</v>
      </c>
      <c r="E472" s="2" t="s">
        <v>107</v>
      </c>
      <c r="F472" s="2" t="s">
        <v>108</v>
      </c>
      <c r="G472" s="3" t="s">
        <v>12</v>
      </c>
      <c r="H472" s="3" t="s">
        <v>13</v>
      </c>
      <c r="I472" s="3" t="s">
        <v>14</v>
      </c>
      <c r="J472" s="3" t="s">
        <v>15</v>
      </c>
      <c r="K472" s="3" t="s">
        <v>16</v>
      </c>
      <c r="L472" s="3" t="s">
        <v>17</v>
      </c>
      <c r="M472" s="3" t="s">
        <v>18</v>
      </c>
      <c r="N472" s="3" t="s">
        <v>19</v>
      </c>
      <c r="O472" s="3" t="s">
        <v>20</v>
      </c>
      <c r="P472" s="3" t="s">
        <v>21</v>
      </c>
      <c r="Q472" s="3" t="s">
        <v>22</v>
      </c>
      <c r="R472" s="3" t="s">
        <v>23</v>
      </c>
      <c r="S472" s="3" t="s">
        <v>24</v>
      </c>
      <c r="T472" s="4"/>
      <c r="U472" s="4"/>
    </row>
    <row r="473" spans="1:21" s="15" customFormat="1" ht="20.25" customHeight="1" thickBot="1" x14ac:dyDescent="0.25">
      <c r="A473" s="14" t="s">
        <v>194</v>
      </c>
      <c r="B473" s="14"/>
      <c r="C473" s="7"/>
      <c r="D473" s="7"/>
      <c r="E473" s="7"/>
      <c r="F473" s="7">
        <v>77.78</v>
      </c>
      <c r="G473" s="62">
        <v>77.78</v>
      </c>
      <c r="H473" s="62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 spans="1:21" x14ac:dyDescent="0.2">
      <c r="A474" s="30" t="s">
        <v>139</v>
      </c>
      <c r="B474" s="30" t="s">
        <v>157</v>
      </c>
      <c r="C474" s="30"/>
    </row>
    <row r="476" spans="1:21" ht="23.25" x14ac:dyDescent="0.2">
      <c r="A476" s="31" t="s">
        <v>179</v>
      </c>
    </row>
    <row r="477" spans="1:21" ht="23.25" x14ac:dyDescent="0.2">
      <c r="A477" s="9" t="s">
        <v>100</v>
      </c>
      <c r="B477" s="9" t="s">
        <v>182</v>
      </c>
    </row>
    <row r="478" spans="1:21" ht="23.25" x14ac:dyDescent="0.2">
      <c r="A478" s="9" t="s">
        <v>1</v>
      </c>
      <c r="B478" s="9" t="s">
        <v>65</v>
      </c>
    </row>
    <row r="479" spans="1:21" ht="23.25" x14ac:dyDescent="0.2">
      <c r="A479" s="9" t="s">
        <v>2</v>
      </c>
      <c r="B479" s="10" t="s">
        <v>62</v>
      </c>
    </row>
    <row r="480" spans="1:21" ht="23.25" x14ac:dyDescent="0.2">
      <c r="A480" s="9" t="s">
        <v>3</v>
      </c>
      <c r="B480" s="10" t="s">
        <v>63</v>
      </c>
    </row>
    <row r="481" spans="1:21" ht="68.25" x14ac:dyDescent="0.2">
      <c r="A481" s="1" t="s">
        <v>4</v>
      </c>
      <c r="B481" s="2" t="s">
        <v>104</v>
      </c>
      <c r="C481" s="2" t="s">
        <v>105</v>
      </c>
      <c r="D481" s="2" t="s">
        <v>106</v>
      </c>
      <c r="E481" s="2" t="s">
        <v>107</v>
      </c>
      <c r="F481" s="2" t="s">
        <v>108</v>
      </c>
      <c r="G481" s="3" t="s">
        <v>12</v>
      </c>
      <c r="H481" s="3" t="s">
        <v>13</v>
      </c>
      <c r="I481" s="3" t="s">
        <v>14</v>
      </c>
      <c r="J481" s="3" t="s">
        <v>15</v>
      </c>
      <c r="K481" s="3" t="s">
        <v>16</v>
      </c>
      <c r="L481" s="3" t="s">
        <v>17</v>
      </c>
      <c r="M481" s="3" t="s">
        <v>18</v>
      </c>
      <c r="N481" s="3" t="s">
        <v>19</v>
      </c>
      <c r="O481" s="3" t="s">
        <v>20</v>
      </c>
      <c r="P481" s="3" t="s">
        <v>21</v>
      </c>
      <c r="Q481" s="3" t="s">
        <v>22</v>
      </c>
      <c r="R481" s="3" t="s">
        <v>23</v>
      </c>
      <c r="S481" s="3" t="s">
        <v>24</v>
      </c>
      <c r="T481" s="4"/>
      <c r="U481" s="4"/>
    </row>
    <row r="482" spans="1:21" ht="20.25" customHeight="1" x14ac:dyDescent="0.2">
      <c r="A482" s="12" t="s">
        <v>2</v>
      </c>
      <c r="B482" s="12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>
        <f>SUM(G482+H482+I482+J482+K482+L482+M482+N482+O482+P482+Q482+R482+U486)</f>
        <v>0</v>
      </c>
    </row>
    <row r="483" spans="1:21" ht="20.25" customHeight="1" x14ac:dyDescent="0.2">
      <c r="A483" s="13" t="s">
        <v>5</v>
      </c>
      <c r="B483" s="13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5">
        <f>SUM(G483+H483+I483+J483+K483+L483+M483+N483+O483+P483+Q483+R483+U487)</f>
        <v>0</v>
      </c>
    </row>
    <row r="484" spans="1:21" s="15" customFormat="1" ht="20.25" customHeight="1" x14ac:dyDescent="0.2">
      <c r="A484" s="14" t="s">
        <v>194</v>
      </c>
      <c r="B484" s="14">
        <v>68.900000000000006</v>
      </c>
      <c r="C484" s="7">
        <v>76.08</v>
      </c>
      <c r="D484" s="7">
        <v>78.150000000000006</v>
      </c>
      <c r="E484" s="7">
        <v>70</v>
      </c>
      <c r="F484" s="7"/>
      <c r="G484" s="7" t="e">
        <f>(G482/G483)*100</f>
        <v>#DIV/0!</v>
      </c>
      <c r="H484" s="7" t="e">
        <f t="shared" ref="H484:S484" si="41">(H482/H483)*100</f>
        <v>#DIV/0!</v>
      </c>
      <c r="I484" s="7" t="e">
        <f t="shared" si="41"/>
        <v>#DIV/0!</v>
      </c>
      <c r="J484" s="7" t="e">
        <f t="shared" si="41"/>
        <v>#DIV/0!</v>
      </c>
      <c r="K484" s="7" t="e">
        <f t="shared" si="41"/>
        <v>#DIV/0!</v>
      </c>
      <c r="L484" s="7" t="e">
        <f t="shared" si="41"/>
        <v>#DIV/0!</v>
      </c>
      <c r="M484" s="7" t="e">
        <f t="shared" si="41"/>
        <v>#DIV/0!</v>
      </c>
      <c r="N484" s="7" t="e">
        <f t="shared" si="41"/>
        <v>#DIV/0!</v>
      </c>
      <c r="O484" s="7" t="e">
        <f t="shared" si="41"/>
        <v>#DIV/0!</v>
      </c>
      <c r="P484" s="7" t="e">
        <f t="shared" si="41"/>
        <v>#DIV/0!</v>
      </c>
      <c r="Q484" s="7" t="e">
        <f t="shared" si="41"/>
        <v>#DIV/0!</v>
      </c>
      <c r="R484" s="7" t="e">
        <f t="shared" si="41"/>
        <v>#DIV/0!</v>
      </c>
      <c r="S484" s="7" t="e">
        <f t="shared" si="41"/>
        <v>#DIV/0!</v>
      </c>
    </row>
    <row r="485" spans="1:21" x14ac:dyDescent="0.2">
      <c r="A485" s="30" t="s">
        <v>139</v>
      </c>
      <c r="B485" s="30" t="s">
        <v>158</v>
      </c>
      <c r="C485" s="30"/>
    </row>
    <row r="487" spans="1:21" ht="23.25" x14ac:dyDescent="0.2">
      <c r="A487" s="31" t="s">
        <v>180</v>
      </c>
    </row>
    <row r="488" spans="1:21" ht="23.25" x14ac:dyDescent="0.2">
      <c r="A488" s="9" t="s">
        <v>94</v>
      </c>
      <c r="B488" s="9" t="s">
        <v>181</v>
      </c>
    </row>
    <row r="489" spans="1:21" ht="23.25" x14ac:dyDescent="0.2">
      <c r="A489" s="9" t="s">
        <v>1</v>
      </c>
      <c r="B489" s="24"/>
    </row>
    <row r="490" spans="1:21" ht="68.25" x14ac:dyDescent="0.2">
      <c r="A490" s="1" t="s">
        <v>4</v>
      </c>
      <c r="B490" s="2" t="s">
        <v>104</v>
      </c>
      <c r="C490" s="2" t="s">
        <v>105</v>
      </c>
      <c r="D490" s="2" t="s">
        <v>106</v>
      </c>
      <c r="E490" s="2" t="s">
        <v>107</v>
      </c>
      <c r="F490" s="2" t="s">
        <v>108</v>
      </c>
      <c r="G490" s="3" t="s">
        <v>12</v>
      </c>
      <c r="H490" s="3" t="s">
        <v>13</v>
      </c>
      <c r="I490" s="3" t="s">
        <v>14</v>
      </c>
      <c r="J490" s="3" t="s">
        <v>15</v>
      </c>
      <c r="K490" s="3" t="s">
        <v>16</v>
      </c>
      <c r="L490" s="3" t="s">
        <v>17</v>
      </c>
      <c r="M490" s="3" t="s">
        <v>18</v>
      </c>
      <c r="N490" s="3" t="s">
        <v>19</v>
      </c>
      <c r="O490" s="3" t="s">
        <v>20</v>
      </c>
      <c r="P490" s="3" t="s">
        <v>21</v>
      </c>
      <c r="Q490" s="3" t="s">
        <v>22</v>
      </c>
      <c r="R490" s="3" t="s">
        <v>23</v>
      </c>
      <c r="S490" s="3" t="s">
        <v>24</v>
      </c>
      <c r="T490" s="4"/>
      <c r="U490" s="4"/>
    </row>
    <row r="491" spans="1:21" s="15" customFormat="1" ht="20.25" customHeight="1" x14ac:dyDescent="0.2">
      <c r="A491" s="14" t="s">
        <v>236</v>
      </c>
      <c r="B491" s="14">
        <v>0</v>
      </c>
      <c r="C491" s="7">
        <v>0</v>
      </c>
      <c r="D491" s="7">
        <v>0</v>
      </c>
      <c r="E491" s="7">
        <v>0</v>
      </c>
      <c r="F491" s="7">
        <v>0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 spans="1:21" x14ac:dyDescent="0.2">
      <c r="A492" s="30" t="s">
        <v>139</v>
      </c>
      <c r="B492" s="30" t="s">
        <v>159</v>
      </c>
      <c r="C492" s="30"/>
    </row>
    <row r="494" spans="1:21" ht="21.75" customHeight="1" x14ac:dyDescent="0.2">
      <c r="A494" s="8" t="s">
        <v>94</v>
      </c>
      <c r="B494" s="9" t="s">
        <v>238</v>
      </c>
    </row>
    <row r="495" spans="1:21" ht="23.25" x14ac:dyDescent="0.2">
      <c r="A495" s="9" t="s">
        <v>1</v>
      </c>
      <c r="B495" s="9" t="s">
        <v>65</v>
      </c>
    </row>
    <row r="496" spans="1:21" ht="23.25" x14ac:dyDescent="0.2">
      <c r="A496" s="9" t="s">
        <v>2</v>
      </c>
      <c r="B496" s="10" t="s">
        <v>239</v>
      </c>
    </row>
    <row r="497" spans="1:21" ht="23.25" x14ac:dyDescent="0.2">
      <c r="A497" s="9" t="s">
        <v>237</v>
      </c>
      <c r="B497" s="10" t="s">
        <v>240</v>
      </c>
    </row>
    <row r="498" spans="1:21" ht="68.25" x14ac:dyDescent="0.2">
      <c r="A498" s="1" t="s">
        <v>4</v>
      </c>
      <c r="B498" s="2" t="s">
        <v>104</v>
      </c>
      <c r="C498" s="2" t="s">
        <v>105</v>
      </c>
      <c r="D498" s="2" t="s">
        <v>106</v>
      </c>
      <c r="E498" s="2" t="s">
        <v>107</v>
      </c>
      <c r="F498" s="2" t="s">
        <v>108</v>
      </c>
      <c r="G498" s="3" t="s">
        <v>12</v>
      </c>
      <c r="H498" s="3" t="s">
        <v>13</v>
      </c>
      <c r="I498" s="3" t="s">
        <v>14</v>
      </c>
      <c r="J498" s="3" t="s">
        <v>15</v>
      </c>
      <c r="K498" s="3" t="s">
        <v>16</v>
      </c>
      <c r="L498" s="3" t="s">
        <v>17</v>
      </c>
      <c r="M498" s="3" t="s">
        <v>18</v>
      </c>
      <c r="N498" s="3" t="s">
        <v>19</v>
      </c>
      <c r="O498" s="3" t="s">
        <v>20</v>
      </c>
      <c r="P498" s="3" t="s">
        <v>21</v>
      </c>
      <c r="Q498" s="3" t="s">
        <v>22</v>
      </c>
      <c r="R498" s="3" t="s">
        <v>23</v>
      </c>
      <c r="S498" s="3" t="s">
        <v>24</v>
      </c>
      <c r="T498" s="4"/>
      <c r="U498" s="4"/>
    </row>
    <row r="499" spans="1:21" ht="20.25" customHeight="1" x14ac:dyDescent="0.2">
      <c r="A499" s="12" t="s">
        <v>2</v>
      </c>
      <c r="B499" s="12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>
        <f>SUM(G499+H499+I499+J499+K499+L499+M499+N499+O499+P499+Q499+R499+U503)</f>
        <v>0</v>
      </c>
    </row>
    <row r="500" spans="1:21" ht="20.25" customHeight="1" x14ac:dyDescent="0.2">
      <c r="A500" s="13" t="s">
        <v>5</v>
      </c>
      <c r="B500" s="13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5">
        <f>SUM(G500+H500+I500+J500+K500+L500+M500+N500+O500+P500+Q500+R500+U504)</f>
        <v>0</v>
      </c>
    </row>
    <row r="501" spans="1:21" s="15" customFormat="1" ht="20.25" customHeight="1" x14ac:dyDescent="0.2">
      <c r="A501" s="14" t="s">
        <v>194</v>
      </c>
      <c r="B501" s="14"/>
      <c r="C501" s="7"/>
      <c r="D501" s="7"/>
      <c r="E501" s="7"/>
      <c r="F501" s="7"/>
      <c r="G501" s="7"/>
      <c r="H501" s="7" t="e">
        <f>(H499/H500)*100</f>
        <v>#DIV/0!</v>
      </c>
      <c r="I501" s="7" t="e">
        <f t="shared" ref="I501:S501" si="42">(I499/I500)*100</f>
        <v>#DIV/0!</v>
      </c>
      <c r="J501" s="7" t="e">
        <f t="shared" si="42"/>
        <v>#DIV/0!</v>
      </c>
      <c r="K501" s="7" t="e">
        <f t="shared" si="42"/>
        <v>#DIV/0!</v>
      </c>
      <c r="L501" s="7" t="e">
        <f t="shared" si="42"/>
        <v>#DIV/0!</v>
      </c>
      <c r="M501" s="7" t="e">
        <f t="shared" si="42"/>
        <v>#DIV/0!</v>
      </c>
      <c r="N501" s="7" t="e">
        <f t="shared" si="42"/>
        <v>#DIV/0!</v>
      </c>
      <c r="O501" s="7" t="e">
        <f t="shared" si="42"/>
        <v>#DIV/0!</v>
      </c>
      <c r="P501" s="7" t="e">
        <f t="shared" si="42"/>
        <v>#DIV/0!</v>
      </c>
      <c r="Q501" s="7" t="e">
        <f t="shared" si="42"/>
        <v>#DIV/0!</v>
      </c>
      <c r="R501" s="7" t="e">
        <f t="shared" si="42"/>
        <v>#DIV/0!</v>
      </c>
      <c r="S501" s="7" t="e">
        <f t="shared" si="42"/>
        <v>#DIV/0!</v>
      </c>
    </row>
    <row r="502" spans="1:21" x14ac:dyDescent="0.2">
      <c r="A502" s="30" t="s">
        <v>139</v>
      </c>
      <c r="B502" s="30" t="s">
        <v>159</v>
      </c>
      <c r="C502" s="30"/>
    </row>
  </sheetData>
  <mergeCells count="10">
    <mergeCell ref="U324:U325"/>
    <mergeCell ref="U326:U327"/>
    <mergeCell ref="U328:U329"/>
    <mergeCell ref="U331:U332"/>
    <mergeCell ref="U333:U334"/>
    <mergeCell ref="T133:T134"/>
    <mergeCell ref="T135:T136"/>
    <mergeCell ref="T140:T141"/>
    <mergeCell ref="T142:T143"/>
    <mergeCell ref="T137:T13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เหลือ</vt:lpstr>
      <vt:lpstr>KPI part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 1</dc:creator>
  <cp:lastModifiedBy>User</cp:lastModifiedBy>
  <dcterms:created xsi:type="dcterms:W3CDTF">2019-06-10T01:13:23Z</dcterms:created>
  <dcterms:modified xsi:type="dcterms:W3CDTF">2020-07-20T04:32:05Z</dcterms:modified>
</cp:coreProperties>
</file>