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steduvn-my.sharepoint.com/personal/tung_tt193186_sis_hust_edu_vn/Documents/"/>
    </mc:Choice>
  </mc:AlternateContent>
  <xr:revisionPtr revIDLastSave="679" documentId="8_{0653146A-D35A-4768-BFA7-E3DE375B43FC}" xr6:coauthVersionLast="47" xr6:coauthVersionMax="47" xr10:uidLastSave="{8D418F5C-4269-480A-8EA3-7EF3BECCF4DC}"/>
  <bookViews>
    <workbookView xWindow="-108" yWindow="-108" windowWidth="23256" windowHeight="12576" xr2:uid="{2264114A-9A17-4212-B216-DD706324DF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D42" i="1"/>
  <c r="D43" i="1"/>
  <c r="D44" i="1"/>
  <c r="D45" i="1"/>
  <c r="D46" i="1"/>
  <c r="E41" i="1"/>
  <c r="D41" i="1"/>
  <c r="E35" i="1"/>
  <c r="E36" i="1"/>
  <c r="E37" i="1"/>
  <c r="E38" i="1"/>
  <c r="E39" i="1"/>
  <c r="D35" i="1"/>
  <c r="D36" i="1"/>
  <c r="D37" i="1"/>
  <c r="D38" i="1"/>
  <c r="D39" i="1"/>
  <c r="E34" i="1"/>
  <c r="D34" i="1"/>
  <c r="E28" i="1"/>
  <c r="E29" i="1"/>
  <c r="E30" i="1"/>
  <c r="E31" i="1"/>
  <c r="E32" i="1"/>
  <c r="D28" i="1"/>
  <c r="D29" i="1"/>
  <c r="D30" i="1"/>
  <c r="D31" i="1"/>
  <c r="D32" i="1"/>
  <c r="D27" i="1"/>
  <c r="E27" i="1"/>
  <c r="E19" i="1"/>
  <c r="E20" i="1"/>
  <c r="E21" i="1"/>
  <c r="E22" i="1"/>
  <c r="E23" i="1"/>
  <c r="D19" i="1"/>
  <c r="D20" i="1"/>
  <c r="D21" i="1"/>
  <c r="D22" i="1"/>
  <c r="D23" i="1"/>
  <c r="E18" i="1"/>
  <c r="D18" i="1"/>
  <c r="E12" i="1"/>
  <c r="E13" i="1"/>
  <c r="E14" i="1"/>
  <c r="E15" i="1"/>
  <c r="E16" i="1"/>
  <c r="D12" i="1"/>
  <c r="D13" i="1"/>
  <c r="D14" i="1"/>
  <c r="D15" i="1"/>
  <c r="D16" i="1"/>
  <c r="E11" i="1"/>
  <c r="D11" i="1"/>
  <c r="L42" i="1"/>
  <c r="L43" i="1"/>
  <c r="L44" i="1"/>
  <c r="L45" i="1"/>
  <c r="L46" i="1"/>
  <c r="L41" i="1"/>
  <c r="L35" i="1"/>
  <c r="L36" i="1"/>
  <c r="L37" i="1"/>
  <c r="L38" i="1"/>
  <c r="L39" i="1"/>
  <c r="L34" i="1"/>
  <c r="L31" i="1"/>
  <c r="L28" i="1"/>
  <c r="L29" i="1"/>
  <c r="L30" i="1"/>
  <c r="L32" i="1"/>
  <c r="L27" i="1"/>
  <c r="L23" i="1"/>
  <c r="L22" i="1"/>
  <c r="L19" i="1"/>
  <c r="L20" i="1"/>
  <c r="L21" i="1"/>
  <c r="L18" i="1"/>
  <c r="L15" i="1"/>
  <c r="L16" i="1"/>
  <c r="L14" i="1"/>
  <c r="L13" i="1"/>
  <c r="L12" i="1"/>
  <c r="L11" i="1"/>
  <c r="E2" i="1"/>
  <c r="D2" i="1"/>
  <c r="E7" i="1"/>
  <c r="E4" i="1"/>
  <c r="E5" i="1"/>
  <c r="E6" i="1"/>
  <c r="E3" i="1"/>
  <c r="D4" i="1"/>
  <c r="D5" i="1"/>
  <c r="D6" i="1"/>
  <c r="D7" i="1"/>
  <c r="D3" i="1"/>
  <c r="F42" i="1" l="1"/>
  <c r="F43" i="1"/>
  <c r="F36" i="1"/>
  <c r="F34" i="1"/>
  <c r="F35" i="1"/>
  <c r="F45" i="1"/>
  <c r="F13" i="1"/>
  <c r="F14" i="1"/>
  <c r="F16" i="1"/>
  <c r="F44" i="1"/>
  <c r="F15" i="1"/>
  <c r="F39" i="1"/>
  <c r="F12" i="1"/>
  <c r="F41" i="1"/>
  <c r="F46" i="1"/>
  <c r="F38" i="1"/>
  <c r="F37" i="1"/>
  <c r="F21" i="1"/>
  <c r="F28" i="1"/>
  <c r="F19" i="1"/>
  <c r="F23" i="1"/>
  <c r="F32" i="1"/>
  <c r="F20" i="1"/>
  <c r="F18" i="1"/>
  <c r="F22" i="1"/>
  <c r="F11" i="1"/>
  <c r="F5" i="1"/>
  <c r="F27" i="1"/>
  <c r="F2" i="1"/>
  <c r="F4" i="1"/>
  <c r="F3" i="1"/>
  <c r="F31" i="1"/>
  <c r="F7" i="1"/>
  <c r="F6" i="1"/>
  <c r="F29" i="1"/>
  <c r="F30" i="1"/>
</calcChain>
</file>

<file path=xl/sharedStrings.xml><?xml version="1.0" encoding="utf-8"?>
<sst xmlns="http://schemas.openxmlformats.org/spreadsheetml/2006/main" count="40" uniqueCount="14">
  <si>
    <t>alpha</t>
  </si>
  <si>
    <t>ORDC</t>
  </si>
  <si>
    <t>WQ</t>
  </si>
  <si>
    <t>beta</t>
  </si>
  <si>
    <t>%</t>
  </si>
  <si>
    <t>Lưu trữ ORDC</t>
  </si>
  <si>
    <t>Khởi tạo ORDC</t>
  </si>
  <si>
    <t>Comm</t>
  </si>
  <si>
    <t>Lưu trữ WQ</t>
  </si>
  <si>
    <t>Khởi tạo WQ</t>
  </si>
  <si>
    <t>10x user</t>
  </si>
  <si>
    <t>20x user</t>
  </si>
  <si>
    <t>Chi phí với 10x user</t>
  </si>
  <si>
    <t>Chi phí với 20x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</si>
</sst>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212121"/>
      <name val="Courier New"/>
      <family val="3"/>
    </font>
    <font>
      <sz val="11"/>
      <color rgb="FF2121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Zipf-B=0.5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371828521429E-2"/>
          <c:y val="0.27356481481481482"/>
          <c:w val="0.8964746281714786"/>
          <c:h val="0.51718321668124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ORDC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2.7816428790697362E-2</c:v>
                </c:pt>
                <c:pt idx="1">
                  <c:v>3.7858893424931248E-2</c:v>
                </c:pt>
                <c:pt idx="2">
                  <c:v>7.8745872588303692E-2</c:v>
                </c:pt>
                <c:pt idx="3">
                  <c:v>0.13205839777557496</c:v>
                </c:pt>
                <c:pt idx="4">
                  <c:v>0.24387269541911427</c:v>
                </c:pt>
                <c:pt idx="5">
                  <c:v>0.57126062128591704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5-498F-828F-BF4D0760F78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0.19247965013896651</c:v>
                </c:pt>
                <c:pt idx="1">
                  <c:v>0.21628533246548903</c:v>
                </c:pt>
                <c:pt idx="2">
                  <c:v>0.251128437950144</c:v>
                </c:pt>
                <c:pt idx="3">
                  <c:v>0.32958466100619999</c:v>
                </c:pt>
                <c:pt idx="4">
                  <c:v>0.46281948280967294</c:v>
                </c:pt>
                <c:pt idx="5">
                  <c:v>0.72523022169311002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5-498F-828F-BF4D0760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819680"/>
        <c:axId val="922822080"/>
      </c:barChart>
      <c:catAx>
        <c:axId val="92281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alpha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22080"/>
        <c:crosses val="autoZero"/>
        <c:auto val="1"/>
        <c:lblAlgn val="ctr"/>
        <c:lblOffset val="100"/>
        <c:noMultiLvlLbl val="0"/>
      </c:catAx>
      <c:valAx>
        <c:axId val="92282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500000000000026E-2"/>
          <c:y val="0.89409667541557303"/>
          <c:w val="0.1847775590551181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Zipf-B=1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0314960629921E-2"/>
          <c:y val="0.27087965696590927"/>
          <c:w val="0.8964746281714786"/>
          <c:h val="0.51618792509291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ORDC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Sheet1!$C$11:$C$16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3.4052689878977041E-2</c:v>
                </c:pt>
                <c:pt idx="1">
                  <c:v>3.8030368768410448E-2</c:v>
                </c:pt>
                <c:pt idx="2">
                  <c:v>7.2210051977423556E-2</c:v>
                </c:pt>
                <c:pt idx="3">
                  <c:v>0.11106038129053805</c:v>
                </c:pt>
                <c:pt idx="4">
                  <c:v>0.1982086220708992</c:v>
                </c:pt>
                <c:pt idx="5">
                  <c:v>0.43698120163297055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B-491D-931C-CEC7ECFCB149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WQ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Sheet1!$C$11:$C$16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7.9053376731748198E-2</c:v>
                </c:pt>
                <c:pt idx="1">
                  <c:v>7.4042440630619794E-2</c:v>
                </c:pt>
                <c:pt idx="2">
                  <c:v>0.12412489298010353</c:v>
                </c:pt>
                <c:pt idx="3">
                  <c:v>0.19376516170050051</c:v>
                </c:pt>
                <c:pt idx="4">
                  <c:v>0.32617208554503452</c:v>
                </c:pt>
                <c:pt idx="5">
                  <c:v>0.59196313084882346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B-491D-931C-CEC7ECFC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655040"/>
        <c:axId val="1017652640"/>
      </c:barChart>
      <c:catAx>
        <c:axId val="10176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alpha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52640"/>
        <c:crosses val="autoZero"/>
        <c:auto val="1"/>
        <c:lblAlgn val="ctr"/>
        <c:lblOffset val="100"/>
        <c:noMultiLvlLbl val="0"/>
      </c:catAx>
      <c:valAx>
        <c:axId val="101765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055555555555583E-2"/>
          <c:y val="0.90335593467483233"/>
          <c:w val="0.1847775590551181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ZipB=1.5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7005E-2"/>
          <c:y val="0.26486942127126678"/>
          <c:w val="0.8964746281714786"/>
          <c:h val="0.50752692410088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ORDC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Sheet1!$C$18:$C$23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3.2692667686191355E-2</c:v>
                </c:pt>
                <c:pt idx="1">
                  <c:v>3.9837999310116147E-2</c:v>
                </c:pt>
                <c:pt idx="2">
                  <c:v>6.1019685007306944E-2</c:v>
                </c:pt>
                <c:pt idx="3">
                  <c:v>0.11024947540568046</c:v>
                </c:pt>
                <c:pt idx="4">
                  <c:v>0.14466586500857256</c:v>
                </c:pt>
                <c:pt idx="5">
                  <c:v>0.32336063325053604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7-41E1-BFA1-1B3FBE9D9AC5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WQ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Sheet1!$C$18:$C$23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2.4247573290745311E-2</c:v>
                </c:pt>
                <c:pt idx="1">
                  <c:v>3.5250579015105046E-2</c:v>
                </c:pt>
                <c:pt idx="2">
                  <c:v>7.4879115016458456E-2</c:v>
                </c:pt>
                <c:pt idx="3">
                  <c:v>0.1277934033675705</c:v>
                </c:pt>
                <c:pt idx="4">
                  <c:v>0.23206110646451716</c:v>
                </c:pt>
                <c:pt idx="5">
                  <c:v>0.44692655583069091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7-41E1-BFA1-1B3FBE9D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650720"/>
        <c:axId val="1017657440"/>
      </c:barChart>
      <c:catAx>
        <c:axId val="1017650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57440"/>
        <c:crosses val="autoZero"/>
        <c:auto val="1"/>
        <c:lblAlgn val="ctr"/>
        <c:lblOffset val="100"/>
        <c:noMultiLvlLbl val="0"/>
      </c:catAx>
      <c:valAx>
        <c:axId val="101765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50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944444444444445E-2"/>
          <c:y val="0.90614528380181247"/>
          <c:w val="0.18477755905511811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Zipf-B=0.5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ORDC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Sheet1!$C$27:$C$32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Sheet1!$D$27:$D$32</c:f>
              <c:numCache>
                <c:formatCode>General</c:formatCode>
                <c:ptCount val="6"/>
                <c:pt idx="0">
                  <c:v>2.6646309194521104E-2</c:v>
                </c:pt>
                <c:pt idx="1">
                  <c:v>4.0636623185558572E-2</c:v>
                </c:pt>
                <c:pt idx="2">
                  <c:v>9.8552320913596114E-2</c:v>
                </c:pt>
                <c:pt idx="3">
                  <c:v>0.16902167063104537</c:v>
                </c:pt>
                <c:pt idx="4">
                  <c:v>0.32135831596154357</c:v>
                </c:pt>
                <c:pt idx="5">
                  <c:v>0.45700849702873364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9-4E55-9BF5-3CA4CD02ED0B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WQ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Sheet1!$C$27:$C$32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Sheet1!$E$27:$E$32</c:f>
              <c:numCache>
                <c:formatCode>General</c:formatCode>
                <c:ptCount val="6"/>
                <c:pt idx="0">
                  <c:v>0.41498487256746414</c:v>
                </c:pt>
                <c:pt idx="1">
                  <c:v>0.36470173781966231</c:v>
                </c:pt>
                <c:pt idx="2">
                  <c:v>0.45163570056707353</c:v>
                </c:pt>
                <c:pt idx="3">
                  <c:v>0.55620754251337923</c:v>
                </c:pt>
                <c:pt idx="4">
                  <c:v>0.65378260855721715</c:v>
                </c:pt>
                <c:pt idx="5">
                  <c:v>0.96278287644983584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9-4E55-9BF5-3CA4CD02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58640"/>
        <c:axId val="921959600"/>
      </c:barChart>
      <c:catAx>
        <c:axId val="9219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59600"/>
        <c:crosses val="autoZero"/>
        <c:auto val="1"/>
        <c:lblAlgn val="ctr"/>
        <c:lblOffset val="100"/>
        <c:noMultiLvlLbl val="0"/>
      </c:catAx>
      <c:valAx>
        <c:axId val="92195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Zipf-B=1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ORDC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Sheet1!$C$34:$C$39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Sheet1!$D$34:$D$39</c:f>
              <c:numCache>
                <c:formatCode>General</c:formatCode>
                <c:ptCount val="6"/>
                <c:pt idx="0">
                  <c:v>2.5638983248253897E-2</c:v>
                </c:pt>
                <c:pt idx="1">
                  <c:v>3.9446244049406561E-2</c:v>
                </c:pt>
                <c:pt idx="2">
                  <c:v>8.0088938170320922E-2</c:v>
                </c:pt>
                <c:pt idx="3">
                  <c:v>0.13632393792085576</c:v>
                </c:pt>
                <c:pt idx="4">
                  <c:v>0.25356348654107586</c:v>
                </c:pt>
                <c:pt idx="5">
                  <c:v>0.65323990076410721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3-4DDA-8B47-868AB2ACD856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WQ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Sheet1!$C$34:$C$39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Sheet1!$E$34:$E$39</c:f>
              <c:numCache>
                <c:formatCode>General</c:formatCode>
                <c:ptCount val="6"/>
                <c:pt idx="0">
                  <c:v>0.16097545832020752</c:v>
                </c:pt>
                <c:pt idx="1">
                  <c:v>0.16910713300795552</c:v>
                </c:pt>
                <c:pt idx="2">
                  <c:v>0.21921287925973199</c:v>
                </c:pt>
                <c:pt idx="3">
                  <c:v>0.29568474830451519</c:v>
                </c:pt>
                <c:pt idx="4">
                  <c:v>0.44169160322443723</c:v>
                </c:pt>
                <c:pt idx="5">
                  <c:v>0.71954248311853719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3-4DDA-8B47-868AB2AC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04576"/>
        <c:axId val="581707456"/>
      </c:barChart>
      <c:catAx>
        <c:axId val="581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07456"/>
        <c:crosses val="autoZero"/>
        <c:auto val="1"/>
        <c:lblAlgn val="ctr"/>
        <c:lblOffset val="100"/>
        <c:noMultiLvlLbl val="0"/>
      </c:catAx>
      <c:valAx>
        <c:axId val="581707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Zipf-B=1.5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ORDC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Sheet1!$C$41:$C$46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Sheet1!$D$41:$D$46</c:f>
              <c:numCache>
                <c:formatCode>General</c:formatCode>
                <c:ptCount val="6"/>
                <c:pt idx="0">
                  <c:v>3.2127472099024591E-2</c:v>
                </c:pt>
                <c:pt idx="1">
                  <c:v>4.2034115013519238E-2</c:v>
                </c:pt>
                <c:pt idx="2">
                  <c:v>6.8977121966217192E-2</c:v>
                </c:pt>
                <c:pt idx="3">
                  <c:v>0.11152545058290884</c:v>
                </c:pt>
                <c:pt idx="4">
                  <c:v>0.19560960117342957</c:v>
                </c:pt>
                <c:pt idx="5">
                  <c:v>0.50785566182113828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7F3-B793-7DB4458780E3}"/>
            </c:ext>
          </c:extLst>
        </c:ser>
        <c:ser>
          <c:idx val="1"/>
          <c:order val="1"/>
          <c:tx>
            <c:strRef>
              <c:f>Sheet1!$E$40</c:f>
              <c:strCache>
                <c:ptCount val="1"/>
                <c:pt idx="0">
                  <c:v>WQ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Sheet1!$C$41:$C$46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cat>
          <c:val>
            <c:numRef>
              <c:f>Sheet1!$E$41:$E$46</c:f>
              <c:numCache>
                <c:formatCode>General</c:formatCode>
                <c:ptCount val="6"/>
                <c:pt idx="0">
                  <c:v>3.7953011068591253E-2</c:v>
                </c:pt>
                <c:pt idx="1">
                  <c:v>5.6455917106925595E-2</c:v>
                </c:pt>
                <c:pt idx="2">
                  <c:v>0.10022464640168917</c:v>
                </c:pt>
                <c:pt idx="3">
                  <c:v>0.15999158377427403</c:v>
                </c:pt>
                <c:pt idx="4">
                  <c:v>0.28002829177184674</c:v>
                </c:pt>
                <c:pt idx="5">
                  <c:v>0.52549090408775823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1-47F3-B793-7DB44587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799440"/>
        <c:axId val="1107796560"/>
      </c:barChart>
      <c:catAx>
        <c:axId val="11077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96560"/>
        <c:crosses val="autoZero"/>
        <c:auto val="1"/>
        <c:lblAlgn val="ctr"/>
        <c:lblOffset val="100"/>
        <c:noMultiLvlLbl val="0"/>
      </c:catAx>
      <c:valAx>
        <c:axId val="1107796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AA444-E170-49FA-AC66-85237AD1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AE7C3-6AA8-44AB-9A8F-39434C2CB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605566</xdr:colOff>
      <xdr:row>0</xdr:row>
      <xdr:rowOff>0</xdr:rowOff>
    </xdr:from>
    <xdr:to>
      <xdr:col>22</xdr:col>
      <xdr:colOff>300766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A13C4-C3B8-44CA-9921-607C05B6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34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764CD-8A9C-478B-BCEA-AF7D8B53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295835</xdr:colOff>
      <xdr:row>19</xdr:row>
      <xdr:rowOff>0</xdr:rowOff>
    </xdr:from>
    <xdr:to>
      <xdr:col>14</xdr:col>
      <xdr:colOff>600635</xdr:colOff>
      <xdr:row>34</xdr:row>
      <xdr:rowOff>53788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98D6E-D9A1-41D2-ABF5-686F59078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34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9BEE44-4721-496A-8B9A-F953B4A79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3E3D-A350-4412-9641-2908C8FF3F2A}">
  <dimension ref="A1:L46"/>
  <sheetViews>
    <sheetView tabSelected="1" topLeftCell="A22" workbookViewId="0">
      <selection activeCell="C40" sqref="C40:E46"/>
    </sheetView>
  </sheetViews>
  <sheetFormatPr defaultRowHeight="14.4" x14ac:dyDescent="0.3"/>
  <cols>
    <col min="6" max="6" width="13" customWidth="1"/>
    <col min="7" max="7" width="17.21875" customWidth="1"/>
    <col min="8" max="8" width="12" bestFit="1" customWidth="1"/>
    <col min="9" max="9" width="8.77734375" customWidth="1"/>
    <col min="10" max="10" width="10.109375" customWidth="1"/>
    <col min="11" max="11" width="9.88671875" customWidth="1"/>
    <col min="12" max="13" width="21.21875" customWidth="1"/>
  </cols>
  <sheetData>
    <row r="1" spans="1:12" x14ac:dyDescent="0.3">
      <c r="A1" s="3" t="s">
        <v>10</v>
      </c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7</v>
      </c>
      <c r="H1" t="s">
        <v>5</v>
      </c>
      <c r="I1" t="s">
        <v>6</v>
      </c>
      <c r="J1" t="s">
        <v>8</v>
      </c>
      <c r="K1" t="s">
        <v>9</v>
      </c>
    </row>
    <row r="2" spans="1:12" x14ac:dyDescent="0.3">
      <c r="A2" s="3"/>
      <c r="B2">
        <v>0.5</v>
      </c>
      <c r="C2">
        <v>1E-4</v>
      </c>
      <c r="D2">
        <f>SUM(G2,H2,I2)/20000000</f>
        <v>2.7816428790697362E-2</v>
      </c>
      <c r="E2">
        <f t="shared" ref="E2:E7" si="0">L2/20000000</f>
        <v>0.19247965013896651</v>
      </c>
      <c r="F2">
        <f xml:space="preserve"> D2/E2</f>
        <v>0.14451620610601926</v>
      </c>
      <c r="G2">
        <v>250196.85158280301</v>
      </c>
      <c r="H2">
        <v>23225.040544704199</v>
      </c>
      <c r="I2">
        <v>282906.68368644</v>
      </c>
      <c r="J2">
        <v>26162.93759401</v>
      </c>
      <c r="K2">
        <v>3823430.0651853201</v>
      </c>
      <c r="L2">
        <v>3849593.0027793301</v>
      </c>
    </row>
    <row r="3" spans="1:12" x14ac:dyDescent="0.3">
      <c r="A3" s="3"/>
      <c r="B3">
        <v>0.5</v>
      </c>
      <c r="C3">
        <v>1E-3</v>
      </c>
      <c r="D3">
        <f>SUM(G3,H3,I3)/20000000</f>
        <v>3.7858893424931248E-2</v>
      </c>
      <c r="E3">
        <f t="shared" si="0"/>
        <v>0.21628533246548903</v>
      </c>
      <c r="F3">
        <f t="shared" ref="F3:F23" si="1" xml:space="preserve"> D3/E3</f>
        <v>0.17504142788310481</v>
      </c>
      <c r="G3">
        <v>258413.13395829301</v>
      </c>
      <c r="H3">
        <v>223422.10967116299</v>
      </c>
      <c r="I3">
        <v>275342.62486916903</v>
      </c>
      <c r="J3">
        <v>251279.10846212099</v>
      </c>
      <c r="K3">
        <v>4074427.54084766</v>
      </c>
      <c r="L3">
        <v>4325706.6493097804</v>
      </c>
    </row>
    <row r="4" spans="1:12" x14ac:dyDescent="0.3">
      <c r="A4" s="3"/>
      <c r="B4">
        <v>0.5</v>
      </c>
      <c r="C4">
        <v>5.0000000000000001E-3</v>
      </c>
      <c r="D4">
        <f t="shared" ref="D4:D7" si="2">SUM(G4,H4,I4)/20000000</f>
        <v>7.8745872588303692E-2</v>
      </c>
      <c r="E4">
        <f t="shared" si="0"/>
        <v>0.251128437950144</v>
      </c>
      <c r="F4">
        <f t="shared" si="1"/>
        <v>0.31356812167938125</v>
      </c>
      <c r="G4">
        <v>338279.80712893902</v>
      </c>
      <c r="H4">
        <v>976921.93166203995</v>
      </c>
      <c r="I4">
        <v>259715.712975095</v>
      </c>
      <c r="J4">
        <v>1307627.15907972</v>
      </c>
      <c r="K4">
        <v>3714941.5999231501</v>
      </c>
      <c r="L4">
        <v>5022568.7590028802</v>
      </c>
    </row>
    <row r="5" spans="1:12" x14ac:dyDescent="0.3">
      <c r="A5" s="3"/>
      <c r="B5">
        <v>0.5</v>
      </c>
      <c r="C5">
        <v>0.01</v>
      </c>
      <c r="D5">
        <f t="shared" si="2"/>
        <v>0.13205839777557496</v>
      </c>
      <c r="E5">
        <f t="shared" si="0"/>
        <v>0.32958466100619999</v>
      </c>
      <c r="F5">
        <f t="shared" si="1"/>
        <v>0.40068126159879369</v>
      </c>
      <c r="G5">
        <v>630056.22130274703</v>
      </c>
      <c r="H5">
        <v>1711712.69157874</v>
      </c>
      <c r="I5">
        <v>299399.04263001197</v>
      </c>
      <c r="J5">
        <v>2609621.1369615202</v>
      </c>
      <c r="K5">
        <v>3982072.0831624698</v>
      </c>
      <c r="L5">
        <v>6591693.2201239998</v>
      </c>
    </row>
    <row r="6" spans="1:12" x14ac:dyDescent="0.3">
      <c r="A6" s="3"/>
      <c r="B6">
        <v>0.5</v>
      </c>
      <c r="C6">
        <v>0.02</v>
      </c>
      <c r="D6">
        <f t="shared" si="2"/>
        <v>0.24387269541911427</v>
      </c>
      <c r="E6">
        <f t="shared" si="0"/>
        <v>0.46281948280967294</v>
      </c>
      <c r="F6">
        <f t="shared" si="1"/>
        <v>0.52692832622044783</v>
      </c>
      <c r="G6">
        <v>1404120.00274607</v>
      </c>
      <c r="H6">
        <v>2803492.00399051</v>
      </c>
      <c r="I6">
        <v>669841.90164570499</v>
      </c>
      <c r="J6">
        <v>5283871.6183577599</v>
      </c>
      <c r="K6">
        <v>3972518.0378357</v>
      </c>
      <c r="L6">
        <v>9256389.6561934594</v>
      </c>
    </row>
    <row r="7" spans="1:12" x14ac:dyDescent="0.3">
      <c r="A7" s="3"/>
      <c r="B7">
        <v>0.5</v>
      </c>
      <c r="C7">
        <v>0.04</v>
      </c>
      <c r="D7">
        <f t="shared" si="2"/>
        <v>0.57126062128591704</v>
      </c>
      <c r="E7">
        <f t="shared" si="0"/>
        <v>0.72523022169311002</v>
      </c>
      <c r="F7">
        <f t="shared" si="1"/>
        <v>0.78769555404387559</v>
      </c>
      <c r="G7">
        <v>4869000.2691515302</v>
      </c>
      <c r="H7">
        <v>3362800.3673938601</v>
      </c>
      <c r="I7">
        <v>3193411.7891729502</v>
      </c>
      <c r="J7">
        <v>10486936.904386999</v>
      </c>
      <c r="K7">
        <v>4017667.52947518</v>
      </c>
      <c r="L7">
        <v>14504604.4338622</v>
      </c>
    </row>
    <row r="8" spans="1:12" x14ac:dyDescent="0.3">
      <c r="A8" s="3"/>
    </row>
    <row r="9" spans="1:12" x14ac:dyDescent="0.3">
      <c r="A9" s="3"/>
    </row>
    <row r="10" spans="1:12" x14ac:dyDescent="0.3">
      <c r="A10" s="3"/>
      <c r="B10" t="s">
        <v>3</v>
      </c>
      <c r="C10" t="s">
        <v>0</v>
      </c>
      <c r="D10" t="s">
        <v>1</v>
      </c>
      <c r="E10" t="s">
        <v>2</v>
      </c>
    </row>
    <row r="11" spans="1:12" x14ac:dyDescent="0.3">
      <c r="A11" s="3"/>
      <c r="B11">
        <v>1</v>
      </c>
      <c r="C11">
        <v>1E-4</v>
      </c>
      <c r="D11">
        <f xml:space="preserve"> SUM(G11,H11,I11)/20000000</f>
        <v>3.4052689878977041E-2</v>
      </c>
      <c r="E11">
        <f>L11/20000000</f>
        <v>7.9053376731748198E-2</v>
      </c>
      <c r="F11">
        <f t="shared" si="1"/>
        <v>0.43075566518212149</v>
      </c>
      <c r="G11">
        <v>459220.21941965801</v>
      </c>
      <c r="H11">
        <v>16834.365972113799</v>
      </c>
      <c r="I11">
        <v>204999.21218776901</v>
      </c>
      <c r="J11">
        <v>25516.185229234201</v>
      </c>
      <c r="K11">
        <v>1555551.3494057299</v>
      </c>
      <c r="L11">
        <f t="shared" ref="L11:L16" si="3">J11+K11</f>
        <v>1581067.5346349641</v>
      </c>
    </row>
    <row r="12" spans="1:12" x14ac:dyDescent="0.3">
      <c r="A12" s="3"/>
      <c r="B12">
        <v>1</v>
      </c>
      <c r="C12">
        <v>1E-3</v>
      </c>
      <c r="D12">
        <f t="shared" ref="D12:D16" si="4" xml:space="preserve"> SUM(G12,H12,I12)/20000000</f>
        <v>3.8030368768410448E-2</v>
      </c>
      <c r="E12">
        <f t="shared" ref="E12:E16" si="5">L12/20000000</f>
        <v>7.4042440630619794E-2</v>
      </c>
      <c r="F12">
        <f t="shared" si="1"/>
        <v>0.51362932454016408</v>
      </c>
      <c r="G12">
        <v>388986.405966989</v>
      </c>
      <c r="H12">
        <v>165937.36764141201</v>
      </c>
      <c r="I12">
        <v>205683.60175980799</v>
      </c>
      <c r="J12">
        <v>259220.87775565599</v>
      </c>
      <c r="K12">
        <v>1221627.9348567401</v>
      </c>
      <c r="L12">
        <f t="shared" si="3"/>
        <v>1480848.812612396</v>
      </c>
    </row>
    <row r="13" spans="1:12" x14ac:dyDescent="0.3">
      <c r="A13" s="3"/>
      <c r="B13">
        <v>1</v>
      </c>
      <c r="C13">
        <v>5.0000000000000001E-3</v>
      </c>
      <c r="D13">
        <f t="shared" si="4"/>
        <v>7.2210051977423556E-2</v>
      </c>
      <c r="E13">
        <f t="shared" si="5"/>
        <v>0.12412489298010353</v>
      </c>
      <c r="F13">
        <f t="shared" si="1"/>
        <v>0.58175318619608718</v>
      </c>
      <c r="G13">
        <v>570221.50026580901</v>
      </c>
      <c r="H13">
        <v>682680.16518445802</v>
      </c>
      <c r="I13">
        <v>191299.37409820399</v>
      </c>
      <c r="J13">
        <v>1309118.2431713401</v>
      </c>
      <c r="K13">
        <v>1173379.6164307301</v>
      </c>
      <c r="L13">
        <f t="shared" si="3"/>
        <v>2482497.8596020704</v>
      </c>
    </row>
    <row r="14" spans="1:12" x14ac:dyDescent="0.3">
      <c r="A14" s="3"/>
      <c r="B14">
        <v>1</v>
      </c>
      <c r="C14">
        <v>0.01</v>
      </c>
      <c r="D14">
        <f t="shared" si="4"/>
        <v>0.11106038129053805</v>
      </c>
      <c r="E14">
        <f t="shared" si="5"/>
        <v>0.19376516170050051</v>
      </c>
      <c r="F14">
        <f t="shared" si="1"/>
        <v>0.57317001836585146</v>
      </c>
      <c r="G14">
        <v>797235.98408760899</v>
      </c>
      <c r="H14">
        <v>1206205.84608886</v>
      </c>
      <c r="I14">
        <v>217765.79563429201</v>
      </c>
      <c r="J14">
        <v>2591161.39801264</v>
      </c>
      <c r="K14">
        <v>1284141.8359973701</v>
      </c>
      <c r="L14">
        <f t="shared" si="3"/>
        <v>3875303.23401001</v>
      </c>
    </row>
    <row r="15" spans="1:12" x14ac:dyDescent="0.3">
      <c r="A15" s="3"/>
      <c r="B15">
        <v>1</v>
      </c>
      <c r="C15">
        <v>0.02</v>
      </c>
      <c r="D15">
        <f t="shared" si="4"/>
        <v>0.1982086220708992</v>
      </c>
      <c r="E15">
        <f t="shared" si="5"/>
        <v>0.32617208554503452</v>
      </c>
      <c r="F15">
        <f t="shared" si="1"/>
        <v>0.60768113169369475</v>
      </c>
      <c r="G15">
        <v>1469398.3910723999</v>
      </c>
      <c r="H15">
        <v>2036973.9575882701</v>
      </c>
      <c r="I15">
        <v>457800.09275731398</v>
      </c>
      <c r="J15">
        <v>5121382.1476873504</v>
      </c>
      <c r="K15">
        <v>1402059.56321334</v>
      </c>
      <c r="L15">
        <f t="shared" si="3"/>
        <v>6523441.7109006904</v>
      </c>
    </row>
    <row r="16" spans="1:12" x14ac:dyDescent="0.3">
      <c r="A16" s="3"/>
      <c r="B16">
        <v>1</v>
      </c>
      <c r="C16">
        <v>0.04</v>
      </c>
      <c r="D16">
        <f t="shared" si="4"/>
        <v>0.43698120163297055</v>
      </c>
      <c r="E16">
        <f t="shared" si="5"/>
        <v>0.59196313084882346</v>
      </c>
      <c r="F16">
        <f t="shared" si="1"/>
        <v>0.73818989538483193</v>
      </c>
      <c r="G16">
        <v>3867680.5978482901</v>
      </c>
      <c r="H16">
        <v>2473062.8197064302</v>
      </c>
      <c r="I16">
        <v>2398880.6151046902</v>
      </c>
      <c r="J16">
        <v>10520751.6481394</v>
      </c>
      <c r="K16">
        <v>1318510.96883707</v>
      </c>
      <c r="L16">
        <f t="shared" si="3"/>
        <v>11839262.61697647</v>
      </c>
    </row>
    <row r="17" spans="1:12" x14ac:dyDescent="0.3">
      <c r="A17" s="3"/>
      <c r="B17" t="s">
        <v>3</v>
      </c>
      <c r="C17" t="s">
        <v>0</v>
      </c>
      <c r="D17" t="s">
        <v>1</v>
      </c>
      <c r="E17" t="s">
        <v>2</v>
      </c>
    </row>
    <row r="18" spans="1:12" x14ac:dyDescent="0.3">
      <c r="A18" s="3"/>
      <c r="B18">
        <v>1.5</v>
      </c>
      <c r="C18">
        <v>1E-4</v>
      </c>
      <c r="D18">
        <f>SUM(G18,H18,I18)/20000000</f>
        <v>3.2692667686191355E-2</v>
      </c>
      <c r="E18">
        <f>L18/20000000</f>
        <v>2.4247573290745311E-2</v>
      </c>
      <c r="F18">
        <f t="shared" si="1"/>
        <v>1.3482861684418261</v>
      </c>
      <c r="G18">
        <v>497097.04124691198</v>
      </c>
      <c r="H18">
        <v>11944.589602260199</v>
      </c>
      <c r="I18">
        <v>144811.72287465501</v>
      </c>
      <c r="J18" s="2">
        <v>20865.055203887201</v>
      </c>
      <c r="K18">
        <v>464086.410611019</v>
      </c>
      <c r="L18">
        <f>J18+K18</f>
        <v>484951.46581490623</v>
      </c>
    </row>
    <row r="19" spans="1:12" x14ac:dyDescent="0.3">
      <c r="A19" s="3"/>
      <c r="B19">
        <v>1.5</v>
      </c>
      <c r="C19">
        <v>1E-3</v>
      </c>
      <c r="D19">
        <f t="shared" ref="D19:D23" si="6">SUM(G19,H19,I19)/20000000</f>
        <v>3.9837999310116147E-2</v>
      </c>
      <c r="E19">
        <f t="shared" ref="E19:E23" si="7">L19/20000000</f>
        <v>3.5250579015105046E-2</v>
      </c>
      <c r="F19">
        <f t="shared" si="1"/>
        <v>1.1301374452046693</v>
      </c>
      <c r="G19">
        <v>539959.38602765196</v>
      </c>
      <c r="H19">
        <v>113589.126297105</v>
      </c>
      <c r="I19">
        <v>143211.47387756599</v>
      </c>
      <c r="J19">
        <v>206414.79457160199</v>
      </c>
      <c r="K19">
        <v>498596.78573049902</v>
      </c>
      <c r="L19">
        <f t="shared" ref="L19:L23" si="8">J19+K19</f>
        <v>705011.58030210098</v>
      </c>
    </row>
    <row r="20" spans="1:12" x14ac:dyDescent="0.3">
      <c r="A20" s="3"/>
      <c r="B20">
        <v>1.5</v>
      </c>
      <c r="C20">
        <v>5.0000000000000001E-3</v>
      </c>
      <c r="D20">
        <f t="shared" si="6"/>
        <v>6.1019685007306944E-2</v>
      </c>
      <c r="E20">
        <f t="shared" si="7"/>
        <v>7.4879115016458456E-2</v>
      </c>
      <c r="F20">
        <f t="shared" si="1"/>
        <v>0.81490927068108099</v>
      </c>
      <c r="G20">
        <v>592515.92648026696</v>
      </c>
      <c r="H20">
        <v>485243.61209000001</v>
      </c>
      <c r="I20">
        <v>142634.16157587201</v>
      </c>
      <c r="J20">
        <v>1040570.3168167199</v>
      </c>
      <c r="K20">
        <v>457011.98351244902</v>
      </c>
      <c r="L20">
        <f t="shared" si="8"/>
        <v>1497582.300329169</v>
      </c>
    </row>
    <row r="21" spans="1:12" x14ac:dyDescent="0.3">
      <c r="A21" s="3"/>
      <c r="B21">
        <v>1.5</v>
      </c>
      <c r="C21">
        <v>0.01</v>
      </c>
      <c r="D21">
        <f t="shared" si="6"/>
        <v>0.11024947540568046</v>
      </c>
      <c r="E21">
        <f t="shared" si="7"/>
        <v>0.1277934033675705</v>
      </c>
      <c r="F21">
        <f t="shared" si="1"/>
        <v>0.86271648223164799</v>
      </c>
      <c r="G21">
        <v>769953.66263060295</v>
      </c>
      <c r="H21">
        <v>1214297.52570806</v>
      </c>
      <c r="I21">
        <v>220738.31977494599</v>
      </c>
      <c r="J21">
        <v>2064343.52516459</v>
      </c>
      <c r="K21">
        <v>491524.54218682001</v>
      </c>
      <c r="L21">
        <f t="shared" si="8"/>
        <v>2555868.0673514102</v>
      </c>
    </row>
    <row r="22" spans="1:12" x14ac:dyDescent="0.3">
      <c r="A22" s="3"/>
      <c r="B22">
        <v>1.5</v>
      </c>
      <c r="C22">
        <v>0.02</v>
      </c>
      <c r="D22">
        <f t="shared" si="6"/>
        <v>0.14466586500857256</v>
      </c>
      <c r="E22">
        <f t="shared" si="7"/>
        <v>0.23206110646451716</v>
      </c>
      <c r="F22">
        <f t="shared" si="1"/>
        <v>0.62339556685123543</v>
      </c>
      <c r="G22">
        <v>1033353.94249076</v>
      </c>
      <c r="H22">
        <v>1528417.0094168801</v>
      </c>
      <c r="I22">
        <v>331546.34826381103</v>
      </c>
      <c r="J22">
        <v>4162476.79710428</v>
      </c>
      <c r="K22">
        <v>478745.33218606299</v>
      </c>
      <c r="L22">
        <f t="shared" si="8"/>
        <v>4641222.1292903433</v>
      </c>
    </row>
    <row r="23" spans="1:12" x14ac:dyDescent="0.3">
      <c r="A23" s="3"/>
      <c r="B23">
        <v>1.5</v>
      </c>
      <c r="C23">
        <v>0.04</v>
      </c>
      <c r="D23">
        <f t="shared" si="6"/>
        <v>0.32336063325053604</v>
      </c>
      <c r="E23">
        <f t="shared" si="7"/>
        <v>0.44692655583069091</v>
      </c>
      <c r="F23">
        <f t="shared" si="1"/>
        <v>0.72352074190246751</v>
      </c>
      <c r="G23">
        <v>2699758.5655563101</v>
      </c>
      <c r="H23">
        <v>1840948.01237604</v>
      </c>
      <c r="I23">
        <v>1926506.0870783699</v>
      </c>
      <c r="J23">
        <v>8472795.1578737497</v>
      </c>
      <c r="K23">
        <v>465735.95874006901</v>
      </c>
      <c r="L23">
        <f t="shared" si="8"/>
        <v>8938531.1166138183</v>
      </c>
    </row>
    <row r="26" spans="1:12" x14ac:dyDescent="0.3">
      <c r="A26" s="3" t="s">
        <v>11</v>
      </c>
      <c r="B26" t="s">
        <v>3</v>
      </c>
      <c r="C26" t="s">
        <v>0</v>
      </c>
      <c r="D26" t="s">
        <v>1</v>
      </c>
      <c r="E26" t="s">
        <v>2</v>
      </c>
      <c r="F26" t="s">
        <v>4</v>
      </c>
      <c r="G26" t="s">
        <v>7</v>
      </c>
      <c r="H26" t="s">
        <v>5</v>
      </c>
      <c r="I26" t="s">
        <v>6</v>
      </c>
      <c r="J26" t="s">
        <v>8</v>
      </c>
      <c r="K26" t="s">
        <v>9</v>
      </c>
    </row>
    <row r="27" spans="1:12" x14ac:dyDescent="0.3">
      <c r="A27" s="3"/>
      <c r="B27">
        <v>0.5</v>
      </c>
      <c r="C27">
        <v>1E-4</v>
      </c>
      <c r="D27">
        <f>SUM(G27,H27,I27)/25000000</f>
        <v>2.6646309194521104E-2</v>
      </c>
      <c r="E27">
        <f>L27/25000000</f>
        <v>0.41498487256746414</v>
      </c>
      <c r="F27">
        <f xml:space="preserve"> D27/E27</f>
        <v>6.4210314534270674E-2</v>
      </c>
      <c r="G27">
        <v>120882.66502381999</v>
      </c>
      <c r="H27">
        <v>42073.2157086066</v>
      </c>
      <c r="I27">
        <v>503201.84913060098</v>
      </c>
      <c r="J27">
        <v>33818.6811900022</v>
      </c>
      <c r="K27">
        <v>10340803.1329966</v>
      </c>
      <c r="L27">
        <f>J27+K27</f>
        <v>10374621.814186603</v>
      </c>
    </row>
    <row r="28" spans="1:12" x14ac:dyDescent="0.3">
      <c r="A28" s="3"/>
      <c r="B28">
        <v>0.5</v>
      </c>
      <c r="C28">
        <v>1E-3</v>
      </c>
      <c r="D28">
        <f t="shared" ref="D28:D32" si="9">SUM(G28,H28,I28)/25000000</f>
        <v>4.0636623185558572E-2</v>
      </c>
      <c r="E28">
        <f t="shared" ref="E28:E32" si="10">L28/25000000</f>
        <v>0.36470173781966231</v>
      </c>
      <c r="F28">
        <f t="shared" ref="F28:F46" si="11" xml:space="preserve"> D28/E28</f>
        <v>0.11142426528730326</v>
      </c>
      <c r="G28">
        <v>99032.872590229395</v>
      </c>
      <c r="H28">
        <v>414352.69967632502</v>
      </c>
      <c r="I28">
        <v>502530.00737240998</v>
      </c>
      <c r="J28">
        <v>358597.96108687797</v>
      </c>
      <c r="K28">
        <v>8758945.4844046794</v>
      </c>
      <c r="L28">
        <f t="shared" ref="L28:L32" si="12">J28+K28</f>
        <v>9117543.4454915579</v>
      </c>
    </row>
    <row r="29" spans="1:12" x14ac:dyDescent="0.3">
      <c r="A29" s="3"/>
      <c r="B29">
        <v>0.5</v>
      </c>
      <c r="C29">
        <v>5.0000000000000001E-3</v>
      </c>
      <c r="D29">
        <f t="shared" si="9"/>
        <v>9.8552320913596114E-2</v>
      </c>
      <c r="E29">
        <f t="shared" si="10"/>
        <v>0.45163570056707353</v>
      </c>
      <c r="F29">
        <f t="shared" si="11"/>
        <v>0.21821198100560668</v>
      </c>
      <c r="G29">
        <v>241927.267943552</v>
      </c>
      <c r="H29">
        <v>1749590.08010111</v>
      </c>
      <c r="I29">
        <v>472290.67479524098</v>
      </c>
      <c r="J29">
        <v>1711667.7465000199</v>
      </c>
      <c r="K29">
        <v>9579224.7676768191</v>
      </c>
      <c r="L29">
        <f>J29+K29</f>
        <v>11290892.514176838</v>
      </c>
    </row>
    <row r="30" spans="1:12" x14ac:dyDescent="0.3">
      <c r="A30" s="3"/>
      <c r="B30">
        <v>0.5</v>
      </c>
      <c r="C30">
        <v>0.01</v>
      </c>
      <c r="D30">
        <f t="shared" si="9"/>
        <v>0.16902167063104537</v>
      </c>
      <c r="E30">
        <f t="shared" si="10"/>
        <v>0.55620754251337923</v>
      </c>
      <c r="F30">
        <f t="shared" si="11"/>
        <v>0.3038823779110828</v>
      </c>
      <c r="G30">
        <v>437567.049261468</v>
      </c>
      <c r="H30">
        <v>3298774.44875042</v>
      </c>
      <c r="I30">
        <v>489200.26776424597</v>
      </c>
      <c r="J30">
        <v>3445038.88553348</v>
      </c>
      <c r="K30">
        <v>10460149.677301001</v>
      </c>
      <c r="L30">
        <f>J30+K30</f>
        <v>13905188.562834481</v>
      </c>
    </row>
    <row r="31" spans="1:12" x14ac:dyDescent="0.3">
      <c r="A31" s="3"/>
      <c r="B31">
        <v>0.5</v>
      </c>
      <c r="C31">
        <v>0.02</v>
      </c>
      <c r="D31">
        <f t="shared" si="9"/>
        <v>0.32135831596154357</v>
      </c>
      <c r="E31">
        <f t="shared" si="10"/>
        <v>0.65378260855721715</v>
      </c>
      <c r="F31">
        <f t="shared" si="11"/>
        <v>0.49153696007718017</v>
      </c>
      <c r="G31">
        <v>1256440.7796489999</v>
      </c>
      <c r="H31">
        <v>5603534.1235857699</v>
      </c>
      <c r="I31">
        <v>1173982.99580382</v>
      </c>
      <c r="J31">
        <v>7182266.5072272103</v>
      </c>
      <c r="K31">
        <v>9162298.7067032196</v>
      </c>
      <c r="L31">
        <f t="shared" si="12"/>
        <v>16344565.21393043</v>
      </c>
    </row>
    <row r="32" spans="1:12" x14ac:dyDescent="0.3">
      <c r="A32" s="3"/>
      <c r="B32">
        <v>0.5</v>
      </c>
      <c r="C32">
        <v>0.04</v>
      </c>
      <c r="D32">
        <f t="shared" si="9"/>
        <v>0.45700849702873364</v>
      </c>
      <c r="E32">
        <f t="shared" si="10"/>
        <v>0.96278287644983584</v>
      </c>
      <c r="F32">
        <f t="shared" si="11"/>
        <v>0.4746745171807647</v>
      </c>
      <c r="G32">
        <v>4869000.2691515302</v>
      </c>
      <c r="H32">
        <v>3362800.3673938601</v>
      </c>
      <c r="I32">
        <v>3193411.7891729502</v>
      </c>
      <c r="J32">
        <v>13112097.1200001</v>
      </c>
      <c r="K32">
        <v>10957474.7912458</v>
      </c>
      <c r="L32">
        <f t="shared" si="12"/>
        <v>24069571.911245897</v>
      </c>
    </row>
    <row r="33" spans="1:12" x14ac:dyDescent="0.3">
      <c r="A33" s="3"/>
      <c r="B33" t="s">
        <v>3</v>
      </c>
      <c r="C33" t="s">
        <v>0</v>
      </c>
      <c r="D33" t="s">
        <v>1</v>
      </c>
      <c r="E33" t="s">
        <v>2</v>
      </c>
    </row>
    <row r="34" spans="1:12" x14ac:dyDescent="0.3">
      <c r="A34" s="3"/>
      <c r="B34">
        <v>1</v>
      </c>
      <c r="C34">
        <v>1E-4</v>
      </c>
      <c r="D34">
        <f>SUM(G34,H34,I34)/25000000</f>
        <v>2.5638983248253897E-2</v>
      </c>
      <c r="E34">
        <f>L34/25000000</f>
        <v>0.16097545832020752</v>
      </c>
      <c r="F34">
        <f t="shared" si="11"/>
        <v>0.15927262152752258</v>
      </c>
      <c r="G34">
        <v>238739.38511437899</v>
      </c>
      <c r="H34">
        <v>31488.4773442675</v>
      </c>
      <c r="I34">
        <v>370746.71874770097</v>
      </c>
      <c r="J34">
        <v>35277.408861997603</v>
      </c>
      <c r="K34">
        <v>3989109.04914319</v>
      </c>
      <c r="L34">
        <f>J34+K34</f>
        <v>4024386.4580051876</v>
      </c>
    </row>
    <row r="35" spans="1:12" x14ac:dyDescent="0.3">
      <c r="A35" s="3"/>
      <c r="B35">
        <v>1</v>
      </c>
      <c r="C35">
        <v>1E-3</v>
      </c>
      <c r="D35">
        <f t="shared" ref="D35:D39" si="13">SUM(G35,H35,I35)/25000000</f>
        <v>3.9446244049406561E-2</v>
      </c>
      <c r="E35">
        <f t="shared" ref="E35:E39" si="14">L35/25000000</f>
        <v>0.16910713300795552</v>
      </c>
      <c r="F35">
        <f t="shared" si="11"/>
        <v>0.23326185801725371</v>
      </c>
      <c r="G35">
        <v>311283.43236206903</v>
      </c>
      <c r="H35">
        <v>302690.20814478601</v>
      </c>
      <c r="I35">
        <v>372182.460728309</v>
      </c>
      <c r="J35">
        <v>357749.49757874798</v>
      </c>
      <c r="K35">
        <v>3869928.8276201398</v>
      </c>
      <c r="L35">
        <f t="shared" ref="L35:L39" si="15">J35+K35</f>
        <v>4227678.3251988878</v>
      </c>
    </row>
    <row r="36" spans="1:12" x14ac:dyDescent="0.3">
      <c r="A36" s="3"/>
      <c r="B36">
        <v>1</v>
      </c>
      <c r="C36">
        <v>5.0000000000000001E-3</v>
      </c>
      <c r="D36">
        <f t="shared" si="13"/>
        <v>8.0088938170320922E-2</v>
      </c>
      <c r="E36">
        <f t="shared" si="14"/>
        <v>0.21921287925973199</v>
      </c>
      <c r="F36">
        <f t="shared" si="11"/>
        <v>0.36534777719619482</v>
      </c>
      <c r="G36">
        <v>332991.74617687397</v>
      </c>
      <c r="H36">
        <v>1312030.6953034101</v>
      </c>
      <c r="I36">
        <v>357201.01277773897</v>
      </c>
      <c r="J36">
        <v>1808475.71550004</v>
      </c>
      <c r="K36">
        <v>3671846.2659932598</v>
      </c>
      <c r="L36">
        <f t="shared" si="15"/>
        <v>5480321.9814932998</v>
      </c>
    </row>
    <row r="37" spans="1:12" x14ac:dyDescent="0.3">
      <c r="A37" s="3"/>
      <c r="B37">
        <v>1</v>
      </c>
      <c r="C37">
        <v>0.01</v>
      </c>
      <c r="D37">
        <f t="shared" si="13"/>
        <v>0.13632393792085576</v>
      </c>
      <c r="E37">
        <f t="shared" si="14"/>
        <v>0.29568474830451519</v>
      </c>
      <c r="F37">
        <f t="shared" si="11"/>
        <v>0.46104487533614885</v>
      </c>
      <c r="G37">
        <v>653509.16607830406</v>
      </c>
      <c r="H37">
        <v>2366342.55172941</v>
      </c>
      <c r="I37">
        <v>388246.73021368001</v>
      </c>
      <c r="J37" s="1">
        <v>3559994.1630000798</v>
      </c>
      <c r="K37">
        <v>3832124.5446127998</v>
      </c>
      <c r="L37">
        <f t="shared" si="15"/>
        <v>7392118.7076128796</v>
      </c>
    </row>
    <row r="38" spans="1:12" x14ac:dyDescent="0.3">
      <c r="A38" s="3"/>
      <c r="B38">
        <v>1</v>
      </c>
      <c r="C38">
        <v>0.02</v>
      </c>
      <c r="D38">
        <f t="shared" si="13"/>
        <v>0.25356348654107586</v>
      </c>
      <c r="E38">
        <f t="shared" si="14"/>
        <v>0.44169160322443723</v>
      </c>
      <c r="F38">
        <f t="shared" si="11"/>
        <v>0.5740735949925504</v>
      </c>
      <c r="G38">
        <v>1463617.5393648101</v>
      </c>
      <c r="H38">
        <v>4059366.0299405302</v>
      </c>
      <c r="I38">
        <v>816103.59422155702</v>
      </c>
      <c r="J38">
        <v>6863028.6438158201</v>
      </c>
      <c r="K38">
        <v>4179261.4367951099</v>
      </c>
      <c r="L38">
        <f t="shared" si="15"/>
        <v>11042290.080610931</v>
      </c>
    </row>
    <row r="39" spans="1:12" x14ac:dyDescent="0.3">
      <c r="A39" s="3"/>
      <c r="B39">
        <v>1</v>
      </c>
      <c r="C39">
        <v>0.04</v>
      </c>
      <c r="D39">
        <f t="shared" si="13"/>
        <v>0.65323990076410721</v>
      </c>
      <c r="E39">
        <f t="shared" si="14"/>
        <v>0.71954248311853719</v>
      </c>
      <c r="F39">
        <f t="shared" si="11"/>
        <v>0.90785452713358783</v>
      </c>
      <c r="G39">
        <v>6680609.3287321702</v>
      </c>
      <c r="H39">
        <v>4866495.8087108899</v>
      </c>
      <c r="I39">
        <v>4783892.3816596204</v>
      </c>
      <c r="J39">
        <v>14399464.164140999</v>
      </c>
      <c r="K39">
        <v>3589097.9138224302</v>
      </c>
      <c r="L39">
        <f t="shared" si="15"/>
        <v>17988562.07796343</v>
      </c>
    </row>
    <row r="40" spans="1:12" x14ac:dyDescent="0.3">
      <c r="A40" s="3"/>
      <c r="B40" t="s">
        <v>3</v>
      </c>
      <c r="C40" t="s">
        <v>0</v>
      </c>
      <c r="D40" t="s">
        <v>1</v>
      </c>
      <c r="E40" t="s">
        <v>2</v>
      </c>
    </row>
    <row r="41" spans="1:12" x14ac:dyDescent="0.3">
      <c r="A41" s="3"/>
      <c r="B41">
        <v>1.5</v>
      </c>
      <c r="C41">
        <v>1E-4</v>
      </c>
      <c r="D41">
        <f>SUM(G41,H41,I41)/25000000</f>
        <v>3.2127472099024591E-2</v>
      </c>
      <c r="E41">
        <f>L41/25000000</f>
        <v>3.7953011068591253E-2</v>
      </c>
      <c r="F41">
        <f t="shared" si="11"/>
        <v>0.84650654044185447</v>
      </c>
      <c r="G41">
        <v>510975.64387361298</v>
      </c>
      <c r="H41">
        <v>22557.393985719798</v>
      </c>
      <c r="I41">
        <v>269653.76461628202</v>
      </c>
      <c r="J41">
        <v>31145.745570002298</v>
      </c>
      <c r="K41">
        <v>917679.53114477894</v>
      </c>
      <c r="L41">
        <f>J41+K41</f>
        <v>948825.2767147813</v>
      </c>
    </row>
    <row r="42" spans="1:12" x14ac:dyDescent="0.3">
      <c r="A42" s="3"/>
      <c r="B42">
        <v>1.5</v>
      </c>
      <c r="C42">
        <v>1E-3</v>
      </c>
      <c r="D42">
        <f t="shared" ref="D42:D46" si="16">SUM(G42,H42,I42)/25000000</f>
        <v>4.2034115013519238E-2</v>
      </c>
      <c r="E42">
        <f t="shared" ref="E42:E46" si="17">L42/25000000</f>
        <v>5.6455917106925595E-2</v>
      </c>
      <c r="F42">
        <f t="shared" si="11"/>
        <v>0.74454755440263332</v>
      </c>
      <c r="G42">
        <v>582582.25632510602</v>
      </c>
      <c r="H42">
        <v>208408.14822095301</v>
      </c>
      <c r="I42">
        <v>259862.47079192201</v>
      </c>
      <c r="J42">
        <v>305158.88364855997</v>
      </c>
      <c r="K42">
        <v>1106239.0440245799</v>
      </c>
      <c r="L42">
        <f t="shared" ref="L42:L46" si="18">J42+K42</f>
        <v>1411397.9276731398</v>
      </c>
    </row>
    <row r="43" spans="1:12" x14ac:dyDescent="0.3">
      <c r="A43" s="3"/>
      <c r="B43">
        <v>1.5</v>
      </c>
      <c r="C43">
        <v>5.0000000000000001E-3</v>
      </c>
      <c r="D43">
        <f t="shared" si="16"/>
        <v>6.8977121966217192E-2</v>
      </c>
      <c r="E43">
        <f t="shared" si="17"/>
        <v>0.10022464640168917</v>
      </c>
      <c r="F43">
        <f t="shared" si="11"/>
        <v>0.688225146634737</v>
      </c>
      <c r="G43">
        <v>533699.04452652601</v>
      </c>
      <c r="H43">
        <v>928490.48296509101</v>
      </c>
      <c r="I43">
        <v>262238.52166381298</v>
      </c>
      <c r="J43">
        <v>1538487.3674811099</v>
      </c>
      <c r="K43">
        <v>967128.79256111896</v>
      </c>
      <c r="L43">
        <f t="shared" si="18"/>
        <v>2505616.1600422291</v>
      </c>
    </row>
    <row r="44" spans="1:12" x14ac:dyDescent="0.3">
      <c r="A44" s="3"/>
      <c r="B44">
        <v>1.5</v>
      </c>
      <c r="C44">
        <v>0.01</v>
      </c>
      <c r="D44">
        <f t="shared" si="16"/>
        <v>0.11152545058290884</v>
      </c>
      <c r="E44">
        <f t="shared" si="17"/>
        <v>0.15999158377427403</v>
      </c>
      <c r="F44">
        <f t="shared" si="11"/>
        <v>0.69707073304715716</v>
      </c>
      <c r="G44">
        <v>786424.75478160498</v>
      </c>
      <c r="H44">
        <v>1708037.9827727301</v>
      </c>
      <c r="I44">
        <v>293673.527018386</v>
      </c>
      <c r="J44">
        <v>3054312.94199995</v>
      </c>
      <c r="K44">
        <v>945476.65235690097</v>
      </c>
      <c r="L44">
        <f t="shared" si="18"/>
        <v>3999789.5943568507</v>
      </c>
    </row>
    <row r="45" spans="1:12" x14ac:dyDescent="0.3">
      <c r="A45" s="3"/>
      <c r="B45">
        <v>1.5</v>
      </c>
      <c r="C45">
        <v>0.02</v>
      </c>
      <c r="D45">
        <f t="shared" si="16"/>
        <v>0.19560960117342957</v>
      </c>
      <c r="E45">
        <f t="shared" si="17"/>
        <v>0.28002829177184674</v>
      </c>
      <c r="F45">
        <f t="shared" si="11"/>
        <v>0.69853513705966053</v>
      </c>
      <c r="G45">
        <v>1335872.60067967</v>
      </c>
      <c r="H45">
        <v>3017440.61257446</v>
      </c>
      <c r="I45">
        <v>536926.81608161004</v>
      </c>
      <c r="J45">
        <v>6134803.0292660799</v>
      </c>
      <c r="K45">
        <v>865904.26503008802</v>
      </c>
      <c r="L45">
        <f t="shared" si="18"/>
        <v>7000707.2942961678</v>
      </c>
    </row>
    <row r="46" spans="1:12" x14ac:dyDescent="0.3">
      <c r="A46" s="3"/>
      <c r="B46">
        <v>1.5</v>
      </c>
      <c r="C46">
        <v>0.04</v>
      </c>
      <c r="D46">
        <f t="shared" si="16"/>
        <v>0.50785566182113828</v>
      </c>
      <c r="E46">
        <f t="shared" si="17"/>
        <v>0.52549090408775823</v>
      </c>
      <c r="F46">
        <f t="shared" si="11"/>
        <v>0.9664404423950318</v>
      </c>
      <c r="G46">
        <v>5379060.6566218697</v>
      </c>
      <c r="H46">
        <v>3680894.3848472098</v>
      </c>
      <c r="I46">
        <v>3636436.5040593799</v>
      </c>
      <c r="J46">
        <v>12180677.0006977</v>
      </c>
      <c r="K46">
        <v>956595.60149625503</v>
      </c>
      <c r="L46">
        <f t="shared" si="18"/>
        <v>13137272.602193955</v>
      </c>
    </row>
  </sheetData>
  <mergeCells count="2">
    <mergeCell ref="A1:A23"/>
    <mergeCell ref="A26:A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EFED-9D4C-41F5-B9EF-A416815F16B4}">
  <dimension ref="A16:W36"/>
  <sheetViews>
    <sheetView topLeftCell="A13" zoomScale="85" zoomScaleNormal="85" workbookViewId="0">
      <selection activeCell="I40" sqref="I40"/>
    </sheetView>
  </sheetViews>
  <sheetFormatPr defaultRowHeight="14.4" x14ac:dyDescent="0.3"/>
  <sheetData>
    <row r="16" spans="1:23" x14ac:dyDescent="0.3">
      <c r="A16" s="4" t="s">
        <v>12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35" spans="1:23" x14ac:dyDescent="0.3">
      <c r="A35" s="4" t="s">
        <v>13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</sheetData>
  <mergeCells count="2">
    <mergeCell ref="A16:W17"/>
    <mergeCell ref="A35:W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5FCF1CC84E884DB04DF1291B3C8B7A" ma:contentTypeVersion="16" ma:contentTypeDescription="Create a new document." ma:contentTypeScope="" ma:versionID="69ec3d77a88515e07b50afc05225a1d0">
  <xsd:schema xmlns:xsd="http://www.w3.org/2001/XMLSchema" xmlns:xs="http://www.w3.org/2001/XMLSchema" xmlns:p="http://schemas.microsoft.com/office/2006/metadata/properties" xmlns:ns3="2829febd-9c47-4535-b32c-b40cab92863a" xmlns:ns4="51b6d35b-3eaa-437f-b088-5011c3ca9de8" targetNamespace="http://schemas.microsoft.com/office/2006/metadata/properties" ma:root="true" ma:fieldsID="fd253b80ea453ecccd1023dbc34edc6c" ns3:_="" ns4:_="">
    <xsd:import namespace="2829febd-9c47-4535-b32c-b40cab92863a"/>
    <xsd:import namespace="51b6d35b-3eaa-437f-b088-5011c3ca9d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9febd-9c47-4535-b32c-b40cab928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6d35b-3eaa-437f-b088-5011c3ca9de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29febd-9c47-4535-b32c-b40cab92863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97C587-38D9-411C-AF76-94B9F3F31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9febd-9c47-4535-b32c-b40cab92863a"/>
    <ds:schemaRef ds:uri="51b6d35b-3eaa-437f-b088-5011c3ca9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5EB1C0-C378-4616-975D-31CD5FCDBD61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51b6d35b-3eaa-437f-b088-5011c3ca9de8"/>
    <ds:schemaRef ds:uri="http://schemas.openxmlformats.org/package/2006/metadata/core-properties"/>
    <ds:schemaRef ds:uri="2829febd-9c47-4535-b32c-b40cab92863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5AE89E-9838-4BB2-A688-8DA1E56CAF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TRONG TUNG 20193186</dc:creator>
  <cp:lastModifiedBy>TRAN TRONG TUNG 20193186</cp:lastModifiedBy>
  <dcterms:created xsi:type="dcterms:W3CDTF">2024-07-02T05:23:36Z</dcterms:created>
  <dcterms:modified xsi:type="dcterms:W3CDTF">2024-07-05T10:39:11Z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0x010100B85FCF1CC84E884DB04DF1291B3C8B7A</vt:lpwstr>
  </property>
</Properties>
</file>