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E:\DaiLamMoc\KeToanDaiLamMoc\DaiLamMoc\"/>
    </mc:Choice>
  </mc:AlternateContent>
  <xr:revisionPtr revIDLastSave="0" documentId="8_{5F08B520-B760-4946-BA7F-352628AF28F6}" xr6:coauthVersionLast="47" xr6:coauthVersionMax="47" xr10:uidLastSave="{00000000-0000-0000-0000-000000000000}"/>
  <bookViews>
    <workbookView xWindow="810" yWindow="915" windowWidth="19545" windowHeight="13770" xr2:uid="{3452AF19-4E8A-45F2-8E5F-D493A87961B8}"/>
  </bookViews>
  <sheets>
    <sheet name="test" sheetId="1" r:id="rId1"/>
  </sheets>
  <externalReferences>
    <externalReference r:id="rId2"/>
  </externalReferences>
  <definedNames>
    <definedName name="_xlnm._FilterDatabase" localSheetId="0" hidden="1">test!$J$6:$AZ$41</definedName>
    <definedName name="NamedRange1">#REF!</definedName>
    <definedName name="NamedRange2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1" i="1" l="1"/>
  <c r="AJ41" i="1"/>
  <c r="AW40" i="1"/>
  <c r="AJ40" i="1"/>
  <c r="AW39" i="1"/>
  <c r="AJ39" i="1"/>
  <c r="AW38" i="1"/>
  <c r="AJ38" i="1"/>
  <c r="AW37" i="1"/>
  <c r="AJ37" i="1"/>
  <c r="AW36" i="1"/>
  <c r="AJ36" i="1"/>
  <c r="AW35" i="1"/>
  <c r="AJ35" i="1"/>
  <c r="AW34" i="1"/>
  <c r="AJ34" i="1"/>
  <c r="AW33" i="1"/>
  <c r="AJ33" i="1"/>
  <c r="AW32" i="1"/>
  <c r="AJ32" i="1"/>
  <c r="AW31" i="1"/>
  <c r="AJ31" i="1"/>
  <c r="AW30" i="1"/>
  <c r="AJ30" i="1"/>
  <c r="AW29" i="1"/>
  <c r="AJ29" i="1"/>
  <c r="AW28" i="1"/>
  <c r="AJ28" i="1"/>
  <c r="AW27" i="1"/>
  <c r="AJ27" i="1"/>
  <c r="AW26" i="1"/>
  <c r="AJ26" i="1"/>
  <c r="AW25" i="1"/>
  <c r="AJ25" i="1"/>
  <c r="AW24" i="1"/>
  <c r="AJ24" i="1"/>
  <c r="AW23" i="1"/>
  <c r="AJ23" i="1"/>
  <c r="AW22" i="1"/>
  <c r="AJ22" i="1"/>
  <c r="AW21" i="1"/>
  <c r="AJ21" i="1"/>
  <c r="AW20" i="1"/>
  <c r="AJ20" i="1"/>
  <c r="AW19" i="1"/>
  <c r="AJ19" i="1"/>
  <c r="AW18" i="1"/>
  <c r="AJ18" i="1"/>
  <c r="AW17" i="1"/>
  <c r="AJ17" i="1"/>
  <c r="AW16" i="1"/>
  <c r="AJ16" i="1"/>
  <c r="AW15" i="1"/>
  <c r="AJ15" i="1"/>
  <c r="AW14" i="1"/>
  <c r="AJ14" i="1"/>
  <c r="AW13" i="1"/>
  <c r="AJ13" i="1"/>
  <c r="AW12" i="1"/>
  <c r="AJ12" i="1"/>
  <c r="AW11" i="1"/>
  <c r="AJ11" i="1"/>
  <c r="AW10" i="1"/>
  <c r="AJ10" i="1"/>
  <c r="AW9" i="1"/>
  <c r="AJ9" i="1"/>
  <c r="AW8" i="1"/>
  <c r="AI8" i="1"/>
  <c r="AH8" i="1"/>
  <c r="AG8" i="1"/>
  <c r="AF8" i="1"/>
  <c r="AC8" i="1"/>
  <c r="AB8" i="1"/>
  <c r="AA8" i="1"/>
  <c r="Z8" i="1"/>
  <c r="Y8" i="1"/>
  <c r="X8" i="1"/>
  <c r="W8" i="1"/>
  <c r="V8" i="1"/>
  <c r="U8" i="1"/>
  <c r="T8" i="1"/>
  <c r="AJ8" i="1" s="1"/>
  <c r="AW7" i="1"/>
  <c r="AW5" i="1"/>
  <c r="AV5" i="1"/>
  <c r="AU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R5" i="1"/>
  <c r="Q5" i="1"/>
  <c r="N5" i="1"/>
  <c r="M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</author>
  </authors>
  <commentList>
    <comment ref="R6" authorId="0" shapeId="0" xr:uid="{E8CB6FA6-596E-42CA-B5BF-6AD297CB2A7C}">
      <text>
        <r>
          <rPr>
            <sz val="11"/>
            <color theme="1"/>
            <rFont val="Calibri"/>
            <family val="2"/>
            <scheme val="minor"/>
          </rPr>
          <t>======
ID#AAABX8D3pww
    (2024-11-01 04:22:42)
Mỗi công ty viết 1 dòng em nhé</t>
        </r>
      </text>
    </comment>
    <comment ref="H8" authorId="0" shapeId="0" xr:uid="{153B806E-7A22-41AF-91F5-7A83E368FD30}">
      <text>
        <r>
          <rPr>
            <sz val="11"/>
            <color theme="1"/>
            <rFont val="Calibri"/>
            <family val="2"/>
            <scheme val="minor"/>
          </rPr>
          <t>xuất tăng 2tr thu20% tndn=1tr
======</t>
        </r>
      </text>
    </comment>
    <comment ref="AK23" authorId="1" shapeId="0" xr:uid="{AD50FB2F-F103-40F1-87E8-957F0F07B5D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chưa thấy báo lưu</t>
        </r>
      </text>
    </comment>
  </commentList>
</comments>
</file>

<file path=xl/sharedStrings.xml><?xml version="1.0" encoding="utf-8"?>
<sst xmlns="http://schemas.openxmlformats.org/spreadsheetml/2006/main" count="467" uniqueCount="227">
  <si>
    <t>xe nhà ĐLM</t>
  </si>
  <si>
    <t>BẢNGKÊDOANHTHUTHÁNG102MRQUÂN-MRNAM-MRBÁCH</t>
  </si>
  <si>
    <t>đã đối chiếu công nợ</t>
  </si>
  <si>
    <t>Tình trạng xe</t>
  </si>
  <si>
    <t>Hóa Đơn</t>
  </si>
  <si>
    <t>Mãchuyến</t>
  </si>
  <si>
    <t>BKSXeTQ</t>
  </si>
  <si>
    <t>BKSxeVN</t>
  </si>
  <si>
    <t xml:space="preserve">Giá cước  ĐLM thu của KH </t>
  </si>
  <si>
    <t>Giá cước phải trả cho nhà cung cấp cho ĐLM (thuê xe)</t>
  </si>
  <si>
    <t>Ghi chú</t>
  </si>
  <si>
    <t>Ngày xuất bãi</t>
  </si>
  <si>
    <t>Giờ trả hàng</t>
  </si>
  <si>
    <t>Ngày trả hàng</t>
  </si>
  <si>
    <t>Ngày/ Lít /A3</t>
  </si>
  <si>
    <t>Lưu ca</t>
  </si>
  <si>
    <t>Column1</t>
  </si>
  <si>
    <t>Đầu ra</t>
  </si>
  <si>
    <t>Đầu Vào2</t>
  </si>
  <si>
    <t>Giá trị lấy hđ</t>
  </si>
  <si>
    <t>Mãchuyến2</t>
  </si>
  <si>
    <t>Ngày gọi xe3</t>
  </si>
  <si>
    <t>Xe TQ</t>
  </si>
  <si>
    <t>Xe VN</t>
  </si>
  <si>
    <t>Loại xe</t>
  </si>
  <si>
    <t>CỬA KHẨU</t>
  </si>
  <si>
    <t>Tên Nhà Vận tải</t>
  </si>
  <si>
    <t>Tên KH</t>
  </si>
  <si>
    <t>Tên KH Đ. Tác
 (người nhận hàng)</t>
  </si>
  <si>
    <t>Cung Đường</t>
  </si>
  <si>
    <t>Cước phải thu</t>
  </si>
  <si>
    <t>Lưu ca bãi/ Lưu ca xe TQ</t>
  </si>
  <si>
    <t>ICD( theo xe VN)</t>
  </si>
  <si>
    <t>Kiểm hóa luồng đỏ( kẹp chì)</t>
  </si>
  <si>
    <t xml:space="preserve">phí bốc xếp sang tải bãi </t>
  </si>
  <si>
    <t>phí trả hộ xe trung quốc ( theo xe TQ)</t>
  </si>
  <si>
    <t>Phát sinh khác</t>
  </si>
  <si>
    <t>Bồi dưỡng công nhân2</t>
  </si>
  <si>
    <t>Di Thuế+ cơ động</t>
  </si>
  <si>
    <t>Mái che+ bạt</t>
  </si>
  <si>
    <t>Phí Giám sát+ Di Thuế</t>
  </si>
  <si>
    <t>Thuê lái xe TQ</t>
  </si>
  <si>
    <t>Chi Tiếp nhận+ Bốc xếp tQ</t>
  </si>
  <si>
    <t>Lưu Ca TQ</t>
  </si>
  <si>
    <t>ICD TQ</t>
  </si>
  <si>
    <t>Cước vc TQ</t>
  </si>
  <si>
    <t>Cộng phải thu</t>
  </si>
  <si>
    <t>GHI CHÚ</t>
  </si>
  <si>
    <t>Cước phải trả</t>
  </si>
  <si>
    <t>Lưu ca2</t>
  </si>
  <si>
    <t>ps ĐIỂM</t>
  </si>
  <si>
    <t>Luật QK QT</t>
  </si>
  <si>
    <t>phí Bốc xếp+ nâng hạ</t>
  </si>
  <si>
    <t>Phí bến bãi bốc, trả</t>
  </si>
  <si>
    <t>Phát sinh khác3</t>
  </si>
  <si>
    <t>Ngày sang tải2</t>
  </si>
  <si>
    <t>Biển số</t>
  </si>
  <si>
    <t>Số kiện2</t>
  </si>
  <si>
    <t>Phí sang tải xe nhỏ</t>
  </si>
  <si>
    <t>Cộng phải trả</t>
  </si>
  <si>
    <t>Tên lx</t>
  </si>
  <si>
    <t>Ghi chú2</t>
  </si>
  <si>
    <t>Ghi chú5</t>
  </si>
  <si>
    <t>AUG01</t>
  </si>
  <si>
    <t>01/8/2025</t>
  </si>
  <si>
    <t>FB7790</t>
  </si>
  <si>
    <t>98C26921</t>
  </si>
  <si>
    <t>RÀO</t>
  </si>
  <si>
    <t>HN</t>
  </si>
  <si>
    <t>BÍCH THỦY</t>
  </si>
  <si>
    <t>NBT</t>
  </si>
  <si>
    <t>VICLOG</t>
  </si>
  <si>
    <t>HN/YÊN SỞ HN</t>
  </si>
  <si>
    <t>AUG02</t>
  </si>
  <si>
    <t>HÀNG HẠ KHO</t>
  </si>
  <si>
    <t>29K09950</t>
  </si>
  <si>
    <t>1,5 TẤN</t>
  </si>
  <si>
    <t>hạ kho</t>
  </si>
  <si>
    <t>KHO BN</t>
  </si>
  <si>
    <t>A3</t>
  </si>
  <si>
    <t>HÀNG NGOÀI</t>
  </si>
  <si>
    <t>KHO BN/MÓNG CÁI QN</t>
  </si>
  <si>
    <t>GHÉP MỤC 12 FA6722 JUL 279</t>
  </si>
  <si>
    <t>14 CARTON</t>
  </si>
  <si>
    <t>AUG03</t>
  </si>
  <si>
    <t>FB6518 M1</t>
  </si>
  <si>
    <t>34F00806</t>
  </si>
  <si>
    <t xml:space="preserve">10 TẤN </t>
  </si>
  <si>
    <t>TT</t>
  </si>
  <si>
    <t>ĐỨC LÂM</t>
  </si>
  <si>
    <t>DREAM PLASTIC</t>
  </si>
  <si>
    <t>TT/TRỰC NINH NAM ĐỊNH</t>
  </si>
  <si>
    <t>XE NÂNG 100,000</t>
  </si>
  <si>
    <t>02/8/2025</t>
  </si>
  <si>
    <t>29H86432</t>
  </si>
  <si>
    <t>2 PL</t>
  </si>
  <si>
    <t>HiỀN</t>
  </si>
  <si>
    <t>FB6518 M2</t>
  </si>
  <si>
    <t>ĐLM</t>
  </si>
  <si>
    <t>HT</t>
  </si>
  <si>
    <t>TT/LĨNH NAM HN</t>
  </si>
  <si>
    <t>FB6518 M3</t>
  </si>
  <si>
    <t>XINDING</t>
  </si>
  <si>
    <t>TT/BÌNH XUYÊN VP</t>
  </si>
  <si>
    <t>XE NÂNG 300,000</t>
  </si>
  <si>
    <t>29H02721</t>
  </si>
  <si>
    <t>4PL</t>
  </si>
  <si>
    <t>FB6518 M4</t>
  </si>
  <si>
    <t>XINGXING</t>
  </si>
  <si>
    <t>TT/QuẾ VÕ BN</t>
  </si>
  <si>
    <t>FB6518 M8</t>
  </si>
  <si>
    <t>LUMENS</t>
  </si>
  <si>
    <t>TT/THÚY LĨNH HN</t>
  </si>
  <si>
    <t>cùng chuyến</t>
  </si>
  <si>
    <t>FB6518 M10</t>
  </si>
  <si>
    <t>TT/VĨNH TUY HN</t>
  </si>
  <si>
    <t>FB6518 M11</t>
  </si>
  <si>
    <t>TT/TAM NÔNG VĨNH PHÚC</t>
  </si>
  <si>
    <t>2 GIÁ GỖ+1PL</t>
  </si>
  <si>
    <t>FB6518 M12</t>
  </si>
  <si>
    <t>TT/GIÁP BÁT HN</t>
  </si>
  <si>
    <t>GHÉP VỚI  AUG05 ĐI HƯNG YÊN</t>
  </si>
  <si>
    <t>46 CARTON</t>
  </si>
  <si>
    <t>FB6518 M13</t>
  </si>
  <si>
    <t>TT/TiẾN DU BN</t>
  </si>
  <si>
    <t>AUG04</t>
  </si>
  <si>
    <t>BHB895</t>
  </si>
  <si>
    <t>98H05223</t>
  </si>
  <si>
    <t>CONT45</t>
  </si>
  <si>
    <t>LV</t>
  </si>
  <si>
    <t>HOTRON</t>
  </si>
  <si>
    <t>TT/KIM BẢNG HÀ NAM</t>
  </si>
  <si>
    <t>TRƯỞNG</t>
  </si>
  <si>
    <t>AUG05</t>
  </si>
  <si>
    <t>FB6518 M9</t>
  </si>
  <si>
    <t>2,5 TẤN</t>
  </si>
  <si>
    <t>SINDY</t>
  </si>
  <si>
    <t>OCC</t>
  </si>
  <si>
    <t>TT/ĐAN PHƯỢNG HN</t>
  </si>
  <si>
    <t>THU TiỀN 600,000</t>
  </si>
  <si>
    <t>6 CARTON</t>
  </si>
  <si>
    <t>JOY</t>
  </si>
  <si>
    <t>TT/MỸ ĐÌNH HN</t>
  </si>
  <si>
    <t>1 CARTON</t>
  </si>
  <si>
    <t>TIÊN LỮ</t>
  </si>
  <si>
    <t>TT/TP HƯNG YEN</t>
  </si>
  <si>
    <t>BỐC XÉP 400,000 + THU TiỀN 1,000,000</t>
  </si>
  <si>
    <t>57 CARTON</t>
  </si>
  <si>
    <t>AUG06</t>
  </si>
  <si>
    <t>KAG355</t>
  </si>
  <si>
    <t>98H04724</t>
  </si>
  <si>
    <t>HUY TuẤN</t>
  </si>
  <si>
    <t>APEX</t>
  </si>
  <si>
    <t>TT/NGHỆ AN</t>
  </si>
  <si>
    <t>AUG07</t>
  </si>
  <si>
    <t>FB7221F</t>
  </si>
  <si>
    <t>12H02812</t>
  </si>
  <si>
    <t>5 TẤN</t>
  </si>
  <si>
    <t>AN KHÁNH</t>
  </si>
  <si>
    <t>LTK</t>
  </si>
  <si>
    <t>SF</t>
  </si>
  <si>
    <t>HN/QuẾ VÕ BN</t>
  </si>
  <si>
    <t>Đã tt k xuất hd</t>
  </si>
  <si>
    <t>AUG08</t>
  </si>
  <si>
    <t>CST132</t>
  </si>
  <si>
    <t>60H21250</t>
  </si>
  <si>
    <t>A BI</t>
  </si>
  <si>
    <t>GOLDTRANS</t>
  </si>
  <si>
    <t>MINH CƯỜNG</t>
  </si>
  <si>
    <t>HN/GIA LÂM HN</t>
  </si>
  <si>
    <t>A sơn đã chuyển khoản ngân hàng rồi</t>
  </si>
  <si>
    <t>AUG09</t>
  </si>
  <si>
    <t>Cùng chuyến aug09</t>
  </si>
  <si>
    <t>AUG10</t>
  </si>
  <si>
    <t>FF1139</t>
  </si>
  <si>
    <t>12H04222</t>
  </si>
  <si>
    <t>3,5 TẤN</t>
  </si>
  <si>
    <t>TRỌNG NGUYÊN</t>
  </si>
  <si>
    <t>AUG11</t>
  </si>
  <si>
    <t>FB6119 M1</t>
  </si>
  <si>
    <t>98H06161</t>
  </si>
  <si>
    <t>HAISU</t>
  </si>
  <si>
    <t>TT/NAM TRỰC NAM ĐỊNH</t>
  </si>
  <si>
    <t>1 CA</t>
  </si>
  <si>
    <t>QUANG</t>
  </si>
  <si>
    <t>FB6119 M2</t>
  </si>
  <si>
    <t>PROMETHEAN</t>
  </si>
  <si>
    <t>TT/BẮC LÝ HÀ NAM</t>
  </si>
  <si>
    <t>FB6119 M4</t>
  </si>
  <si>
    <t>DONG WEI FENG</t>
  </si>
  <si>
    <t>TT/ĐỒNG VĂN HÀ NAM</t>
  </si>
  <si>
    <t>FB6119 M5</t>
  </si>
  <si>
    <t>OMEGA</t>
  </si>
  <si>
    <t>TT/SƠN TÂY HN</t>
  </si>
  <si>
    <t>03/8/2025</t>
  </si>
  <si>
    <t>29H04871</t>
  </si>
  <si>
    <t>SQ06Q0</t>
  </si>
  <si>
    <t>CHOPE</t>
  </si>
  <si>
    <t>TT/BẾN XE NƯỚC NGẦM</t>
  </si>
  <si>
    <t>AUG12</t>
  </si>
  <si>
    <t>FB6119 M3</t>
  </si>
  <si>
    <t>34E 00279</t>
  </si>
  <si>
    <t>YURA</t>
  </si>
  <si>
    <t>TT/VĂN LÂM HY</t>
  </si>
  <si>
    <t>FB6119 M6</t>
  </si>
  <si>
    <t>HG TECH</t>
  </si>
  <si>
    <t>TT/TP BẮC NINH</t>
  </si>
  <si>
    <t>FB6119 M8</t>
  </si>
  <si>
    <t>ĐĂNG KHOA</t>
  </si>
  <si>
    <t>TT/TIÊN DU BN</t>
  </si>
  <si>
    <t>FB6119 M9</t>
  </si>
  <si>
    <t>FB6119 M10</t>
  </si>
  <si>
    <t>MỤC 10,11,12,13,16 GHÉP 1 XE</t>
  </si>
  <si>
    <t>11 CARTON</t>
  </si>
  <si>
    <t>FB6119 M11</t>
  </si>
  <si>
    <t>13 CARTON</t>
  </si>
  <si>
    <t>FB6119 M12</t>
  </si>
  <si>
    <t>TT/TAM TRINH HN</t>
  </si>
  <si>
    <t>10 KiỆN</t>
  </si>
  <si>
    <t>FB6119 M13</t>
  </si>
  <si>
    <t>BỐC XÉP 400,000</t>
  </si>
  <si>
    <t>100 CARTON</t>
  </si>
  <si>
    <t>FB6119 M14</t>
  </si>
  <si>
    <t>TT/HoẰNG HÓA THANH HÓA</t>
  </si>
  <si>
    <t>GHÉP VỚI MỤC 6 BKR449 AUG14</t>
  </si>
  <si>
    <t>1 KiỆN</t>
  </si>
  <si>
    <t>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</si>
</sst>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yy;@"/>
    <numFmt numFmtId="165" formatCode="_-* #,##0.00\ _₫_-;\-* #,##0.00\ _₫_-;_-* &quot;-&quot;??\ _₫_-;_-@_-"/>
    <numFmt numFmtId="166" formatCode="_-* #,##0\ _₫_-;\-* #,##0\ _₫_-;_-* &quot;-&quot;??\ _₫_-;_-@_-"/>
    <numFmt numFmtId="167" formatCode="dd\.mm\.yyyy;@"/>
    <numFmt numFmtId="168" formatCode="d/m"/>
    <numFmt numFmtId="169" formatCode="_-* #,##0_-;\-* #,##0_-;_-* &quot;-&quot;??_-;_-@"/>
    <numFmt numFmtId="170" formatCode="dd/mm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name val="Calibri"/>
      <family val="2"/>
    </font>
    <font>
      <b/>
      <sz val="8"/>
      <color theme="1"/>
      <name val="Times New Roman"/>
      <family val="1"/>
    </font>
    <font>
      <sz val="9"/>
      <color theme="1"/>
      <name val="Calibri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rgb="FF081C36"/>
      <name val="Times New Roman"/>
      <family val="1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/>
      <bottom style="thin">
        <color theme="4" tint="0.3999755851924192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64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wrapText="1" shrinkToFit="1"/>
    </xf>
    <xf numFmtId="166" fontId="2" fillId="2" borderId="0" xfId="1" applyNumberFormat="1" applyFont="1" applyFill="1"/>
    <xf numFmtId="0" fontId="2" fillId="3" borderId="0" xfId="0" applyFont="1" applyFill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167" fontId="2" fillId="0" borderId="0" xfId="1" applyNumberFormat="1" applyFont="1" applyFill="1" applyBorder="1"/>
    <xf numFmtId="166" fontId="2" fillId="0" borderId="0" xfId="1" applyNumberFormat="1" applyFont="1" applyFill="1" applyBorder="1"/>
    <xf numFmtId="0" fontId="2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wrapText="1"/>
    </xf>
    <xf numFmtId="166" fontId="2" fillId="0" borderId="0" xfId="1" applyNumberFormat="1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7" fontId="2" fillId="2" borderId="0" xfId="1" applyNumberFormat="1" applyFont="1" applyFill="1" applyBorder="1"/>
    <xf numFmtId="166" fontId="2" fillId="2" borderId="0" xfId="1" applyNumberFormat="1" applyFont="1" applyFill="1" applyBorder="1"/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166" fontId="2" fillId="0" borderId="6" xfId="1" applyNumberFormat="1" applyFont="1" applyFill="1" applyBorder="1" applyAlignment="1">
      <alignment horizontal="center" wrapText="1"/>
    </xf>
    <xf numFmtId="166" fontId="2" fillId="2" borderId="1" xfId="1" applyNumberFormat="1" applyFont="1" applyFill="1" applyBorder="1" applyAlignment="1">
      <alignment horizontal="centerContinuous"/>
    </xf>
    <xf numFmtId="0" fontId="6" fillId="2" borderId="1" xfId="0" applyFont="1" applyFill="1" applyBorder="1" applyAlignment="1">
      <alignment horizontal="centerContinuous"/>
    </xf>
    <xf numFmtId="0" fontId="6" fillId="3" borderId="1" xfId="0" applyFont="1" applyFill="1" applyBorder="1" applyAlignment="1">
      <alignment horizontal="centerContinuous"/>
    </xf>
    <xf numFmtId="0" fontId="6" fillId="3" borderId="2" xfId="0" applyFont="1" applyFill="1" applyBorder="1" applyAlignment="1">
      <alignment horizontal="centerContinuous"/>
    </xf>
    <xf numFmtId="0" fontId="2" fillId="0" borderId="3" xfId="0" applyFont="1" applyBorder="1" applyAlignment="1">
      <alignment vertical="top" wrapText="1"/>
    </xf>
    <xf numFmtId="0" fontId="2" fillId="2" borderId="5" xfId="0" applyFont="1" applyFill="1" applyBorder="1" applyAlignment="1">
      <alignment horizontal="centerContinuous" wrapText="1"/>
    </xf>
    <xf numFmtId="167" fontId="6" fillId="2" borderId="2" xfId="1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166" fontId="6" fillId="2" borderId="2" xfId="1" applyNumberFormat="1" applyFont="1" applyFill="1" applyBorder="1" applyAlignment="1">
      <alignment horizontal="centerContinuous"/>
    </xf>
    <xf numFmtId="0" fontId="6" fillId="0" borderId="7" xfId="0" applyFont="1" applyBorder="1" applyAlignment="1">
      <alignment horizontal="centerContinuous"/>
    </xf>
    <xf numFmtId="0" fontId="2" fillId="0" borderId="8" xfId="0" applyFont="1" applyBorder="1" applyAlignment="1">
      <alignment horizontal="left" wrapText="1"/>
    </xf>
    <xf numFmtId="0" fontId="2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/>
    <xf numFmtId="0" fontId="8" fillId="0" borderId="9" xfId="0" applyFont="1" applyBorder="1" applyAlignment="1">
      <alignment wrapText="1"/>
    </xf>
    <xf numFmtId="49" fontId="2" fillId="0" borderId="10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3" fontId="2" fillId="0" borderId="10" xfId="0" applyNumberFormat="1" applyFont="1" applyBorder="1" applyAlignment="1">
      <alignment horizontal="left"/>
    </xf>
    <xf numFmtId="3" fontId="3" fillId="0" borderId="10" xfId="0" applyNumberFormat="1" applyFont="1" applyBorder="1" applyAlignment="1">
      <alignment horizontal="left"/>
    </xf>
    <xf numFmtId="3" fontId="2" fillId="0" borderId="10" xfId="0" applyNumberFormat="1" applyFont="1" applyBorder="1" applyAlignment="1">
      <alignment horizontal="left" wrapText="1" shrinkToFit="1"/>
    </xf>
    <xf numFmtId="3" fontId="3" fillId="0" borderId="10" xfId="0" applyNumberFormat="1" applyFont="1" applyBorder="1" applyAlignment="1">
      <alignment horizontal="left" wrapText="1"/>
    </xf>
    <xf numFmtId="3" fontId="2" fillId="0" borderId="11" xfId="0" applyNumberFormat="1" applyFont="1" applyBorder="1" applyAlignment="1">
      <alignment horizontal="left" wrapText="1"/>
    </xf>
    <xf numFmtId="166" fontId="3" fillId="2" borderId="10" xfId="1" applyNumberFormat="1" applyFont="1" applyFill="1" applyBorder="1" applyAlignment="1">
      <alignment horizontal="left"/>
    </xf>
    <xf numFmtId="3" fontId="3" fillId="4" borderId="10" xfId="0" applyNumberFormat="1" applyFont="1" applyFill="1" applyBorder="1" applyAlignment="1">
      <alignment horizontal="left"/>
    </xf>
    <xf numFmtId="167" fontId="3" fillId="0" borderId="10" xfId="1" applyNumberFormat="1" applyFont="1" applyFill="1" applyBorder="1" applyAlignment="1">
      <alignment horizontal="left"/>
    </xf>
    <xf numFmtId="166" fontId="3" fillId="0" borderId="10" xfId="1" applyNumberFormat="1" applyFont="1" applyFill="1" applyBorder="1" applyAlignment="1">
      <alignment horizontal="left"/>
    </xf>
    <xf numFmtId="3" fontId="3" fillId="3" borderId="10" xfId="0" applyNumberFormat="1" applyFont="1" applyFill="1" applyBorder="1" applyAlignment="1">
      <alignment horizontal="left"/>
    </xf>
    <xf numFmtId="0" fontId="2" fillId="0" borderId="12" xfId="0" applyFont="1" applyBorder="1"/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6" fillId="0" borderId="3" xfId="0" applyFont="1" applyBorder="1"/>
    <xf numFmtId="0" fontId="6" fillId="0" borderId="3" xfId="0" applyFont="1" applyBorder="1" applyAlignment="1">
      <alignment wrapText="1"/>
    </xf>
    <xf numFmtId="0" fontId="6" fillId="4" borderId="3" xfId="0" applyFont="1" applyFill="1" applyBorder="1" applyAlignment="1">
      <alignment wrapText="1"/>
    </xf>
    <xf numFmtId="49" fontId="10" fillId="4" borderId="3" xfId="0" applyNumberFormat="1" applyFont="1" applyFill="1" applyBorder="1" applyAlignment="1">
      <alignment horizontal="center" vertical="center"/>
    </xf>
    <xf numFmtId="164" fontId="10" fillId="4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/>
    <xf numFmtId="0" fontId="11" fillId="4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 shrinkToFit="1"/>
    </xf>
    <xf numFmtId="0" fontId="10" fillId="4" borderId="3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vertical="center"/>
    </xf>
    <xf numFmtId="166" fontId="10" fillId="2" borderId="3" xfId="1" applyNumberFormat="1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3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vertical="top" wrapText="1"/>
    </xf>
    <xf numFmtId="0" fontId="10" fillId="4" borderId="3" xfId="0" applyFont="1" applyFill="1" applyBorder="1" applyAlignment="1">
      <alignment horizontal="center" vertical="center" wrapText="1"/>
    </xf>
    <xf numFmtId="167" fontId="10" fillId="0" borderId="3" xfId="1" applyNumberFormat="1" applyFont="1" applyFill="1" applyBorder="1" applyAlignment="1">
      <alignment vertical="center" wrapText="1"/>
    </xf>
    <xf numFmtId="166" fontId="10" fillId="0" borderId="3" xfId="1" applyNumberFormat="1" applyFont="1" applyFill="1" applyBorder="1" applyAlignment="1">
      <alignment vertical="center" wrapText="1"/>
    </xf>
    <xf numFmtId="0" fontId="10" fillId="0" borderId="5" xfId="0" applyFont="1" applyBorder="1"/>
    <xf numFmtId="0" fontId="10" fillId="0" borderId="5" xfId="0" applyFont="1" applyBorder="1" applyAlignment="1">
      <alignment horizontal="left" wrapText="1"/>
    </xf>
    <xf numFmtId="0" fontId="10" fillId="0" borderId="5" xfId="0" applyFont="1" applyBorder="1" applyAlignment="1">
      <alignment horizontal="center"/>
    </xf>
    <xf numFmtId="0" fontId="2" fillId="0" borderId="4" xfId="0" applyFont="1" applyBorder="1"/>
    <xf numFmtId="0" fontId="2" fillId="0" borderId="14" xfId="0" applyFont="1" applyBorder="1"/>
    <xf numFmtId="49" fontId="2" fillId="0" borderId="1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3" fillId="0" borderId="4" xfId="0" applyFont="1" applyBorder="1"/>
    <xf numFmtId="0" fontId="2" fillId="0" borderId="4" xfId="0" applyFont="1" applyBorder="1" applyAlignment="1">
      <alignment wrapText="1" shrinkToFit="1"/>
    </xf>
    <xf numFmtId="166" fontId="2" fillId="0" borderId="4" xfId="1" applyNumberFormat="1" applyFont="1" applyBorder="1" applyAlignment="1">
      <alignment horizontal="left"/>
    </xf>
    <xf numFmtId="3" fontId="2" fillId="0" borderId="4" xfId="0" applyNumberFormat="1" applyFont="1" applyBorder="1" applyAlignment="1">
      <alignment horizontal="left"/>
    </xf>
    <xf numFmtId="3" fontId="2" fillId="3" borderId="4" xfId="0" applyNumberFormat="1" applyFont="1" applyFill="1" applyBorder="1" applyAlignment="1">
      <alignment horizontal="left"/>
    </xf>
    <xf numFmtId="3" fontId="2" fillId="0" borderId="4" xfId="0" applyNumberFormat="1" applyFont="1" applyBorder="1" applyAlignment="1">
      <alignment vertical="top" wrapText="1"/>
    </xf>
    <xf numFmtId="3" fontId="2" fillId="0" borderId="4" xfId="0" applyNumberFormat="1" applyFont="1" applyBorder="1" applyAlignment="1">
      <alignment horizontal="center"/>
    </xf>
    <xf numFmtId="167" fontId="2" fillId="0" borderId="4" xfId="1" applyNumberFormat="1" applyFont="1" applyFill="1" applyBorder="1" applyAlignment="1">
      <alignment horizontal="left"/>
    </xf>
    <xf numFmtId="166" fontId="2" fillId="0" borderId="4" xfId="1" applyNumberFormat="1" applyFont="1" applyFill="1" applyBorder="1" applyAlignment="1">
      <alignment horizontal="left"/>
    </xf>
    <xf numFmtId="0" fontId="2" fillId="0" borderId="8" xfId="0" applyFont="1" applyBorder="1"/>
    <xf numFmtId="0" fontId="2" fillId="0" borderId="15" xfId="0" applyFont="1" applyBorder="1" applyAlignment="1">
      <alignment shrinkToFit="1"/>
    </xf>
    <xf numFmtId="3" fontId="2" fillId="0" borderId="6" xfId="0" applyNumberFormat="1" applyFont="1" applyBorder="1" applyAlignment="1">
      <alignment shrinkToFit="1"/>
    </xf>
    <xf numFmtId="14" fontId="2" fillId="0" borderId="6" xfId="0" applyNumberFormat="1" applyFont="1" applyBorder="1" applyAlignment="1">
      <alignment shrinkToFit="1"/>
    </xf>
    <xf numFmtId="168" fontId="2" fillId="0" borderId="6" xfId="0" applyNumberFormat="1" applyFont="1" applyBorder="1" applyAlignment="1">
      <alignment shrinkToFit="1"/>
    </xf>
    <xf numFmtId="0" fontId="2" fillId="0" borderId="6" xfId="0" applyFont="1" applyBorder="1" applyAlignment="1">
      <alignment shrinkToFit="1"/>
    </xf>
    <xf numFmtId="0" fontId="12" fillId="0" borderId="6" xfId="0" applyFont="1" applyBorder="1" applyAlignment="1">
      <alignment horizontal="center" shrinkToFit="1"/>
    </xf>
    <xf numFmtId="49" fontId="13" fillId="0" borderId="6" xfId="0" applyNumberFormat="1" applyFont="1" applyBorder="1" applyAlignment="1">
      <alignment horizontal="center" shrinkToFit="1"/>
    </xf>
    <xf numFmtId="164" fontId="13" fillId="0" borderId="6" xfId="0" applyNumberFormat="1" applyFont="1" applyBorder="1" applyAlignment="1">
      <alignment horizontal="center" shrinkToFit="1"/>
    </xf>
    <xf numFmtId="3" fontId="2" fillId="0" borderId="6" xfId="0" applyNumberFormat="1" applyFont="1" applyBorder="1" applyAlignment="1">
      <alignment wrapText="1"/>
    </xf>
    <xf numFmtId="0" fontId="3" fillId="0" borderId="6" xfId="0" applyFont="1" applyBorder="1" applyAlignment="1">
      <alignment shrinkToFit="1"/>
    </xf>
    <xf numFmtId="0" fontId="4" fillId="0" borderId="6" xfId="0" applyFont="1" applyBorder="1" applyAlignment="1">
      <alignment wrapText="1" shrinkToFit="1"/>
    </xf>
    <xf numFmtId="0" fontId="2" fillId="0" borderId="6" xfId="0" applyFont="1" applyBorder="1" applyAlignment="1">
      <alignment wrapText="1" shrinkToFit="1"/>
    </xf>
    <xf numFmtId="166" fontId="2" fillId="2" borderId="6" xfId="1" applyNumberFormat="1" applyFont="1" applyFill="1" applyBorder="1" applyAlignment="1">
      <alignment horizontal="center" wrapText="1"/>
    </xf>
    <xf numFmtId="3" fontId="2" fillId="3" borderId="6" xfId="0" applyNumberFormat="1" applyFont="1" applyFill="1" applyBorder="1" applyAlignment="1">
      <alignment shrinkToFit="1"/>
    </xf>
    <xf numFmtId="3" fontId="2" fillId="0" borderId="6" xfId="0" applyNumberFormat="1" applyFont="1" applyBorder="1" applyAlignment="1">
      <alignment vertical="top" shrinkToFit="1"/>
    </xf>
    <xf numFmtId="167" fontId="2" fillId="0" borderId="6" xfId="1" applyNumberFormat="1" applyFont="1" applyFill="1" applyBorder="1" applyAlignment="1">
      <alignment shrinkToFit="1"/>
    </xf>
    <xf numFmtId="166" fontId="2" fillId="0" borderId="6" xfId="1" applyNumberFormat="1" applyFont="1" applyFill="1" applyBorder="1" applyAlignment="1">
      <alignment shrinkToFit="1"/>
    </xf>
    <xf numFmtId="3" fontId="2" fillId="4" borderId="6" xfId="0" applyNumberFormat="1" applyFont="1" applyFill="1" applyBorder="1" applyAlignment="1">
      <alignment shrinkToFit="1"/>
    </xf>
    <xf numFmtId="0" fontId="4" fillId="0" borderId="6" xfId="0" applyFont="1" applyBorder="1" applyAlignment="1">
      <alignment shrinkToFit="1"/>
    </xf>
    <xf numFmtId="0" fontId="13" fillId="0" borderId="6" xfId="0" applyFont="1" applyBorder="1" applyAlignment="1">
      <alignment horizontal="left" wrapText="1" shrinkToFit="1"/>
    </xf>
    <xf numFmtId="0" fontId="13" fillId="0" borderId="6" xfId="0" applyFont="1" applyBorder="1" applyAlignment="1">
      <alignment horizontal="center" shrinkToFit="1"/>
    </xf>
    <xf numFmtId="0" fontId="2" fillId="0" borderId="15" xfId="0" applyFont="1" applyBorder="1" applyAlignment="1">
      <alignment horizontal="left" shrinkToFit="1"/>
    </xf>
    <xf numFmtId="169" fontId="2" fillId="0" borderId="6" xfId="0" applyNumberFormat="1" applyFont="1" applyBorder="1" applyAlignment="1">
      <alignment wrapText="1" shrinkToFit="1"/>
    </xf>
    <xf numFmtId="0" fontId="2" fillId="0" borderId="6" xfId="0" applyFont="1" applyBorder="1" applyAlignment="1">
      <alignment horizontal="left" shrinkToFit="1"/>
    </xf>
    <xf numFmtId="0" fontId="14" fillId="0" borderId="15" xfId="0" applyFont="1" applyBorder="1" applyAlignment="1">
      <alignment horizontal="left" vertical="center" shrinkToFit="1"/>
    </xf>
    <xf numFmtId="4" fontId="2" fillId="0" borderId="6" xfId="0" applyNumberFormat="1" applyFont="1" applyBorder="1" applyAlignment="1">
      <alignment shrinkToFit="1"/>
    </xf>
    <xf numFmtId="49" fontId="2" fillId="0" borderId="6" xfId="0" applyNumberFormat="1" applyFont="1" applyBorder="1" applyAlignment="1">
      <alignment horizontal="center" shrinkToFit="1"/>
    </xf>
    <xf numFmtId="170" fontId="2" fillId="0" borderId="6" xfId="0" applyNumberFormat="1" applyFont="1" applyBorder="1" applyAlignment="1">
      <alignment shrinkToFit="1"/>
    </xf>
    <xf numFmtId="14" fontId="13" fillId="0" borderId="6" xfId="0" applyNumberFormat="1" applyFont="1" applyBorder="1" applyAlignment="1">
      <alignment horizontal="center" shrinkToFit="1"/>
    </xf>
    <xf numFmtId="3" fontId="2" fillId="0" borderId="0" xfId="0" applyNumberFormat="1" applyFont="1"/>
    <xf numFmtId="0" fontId="8" fillId="0" borderId="0" xfId="0" applyFont="1"/>
    <xf numFmtId="49" fontId="2" fillId="0" borderId="6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wrapText="1"/>
    </xf>
    <xf numFmtId="0" fontId="2" fillId="0" borderId="6" xfId="0" applyFont="1" applyBorder="1"/>
    <xf numFmtId="0" fontId="3" fillId="0" borderId="6" xfId="0" applyFont="1" applyBorder="1"/>
    <xf numFmtId="166" fontId="2" fillId="2" borderId="6" xfId="1" applyNumberFormat="1" applyFont="1" applyFill="1" applyBorder="1"/>
    <xf numFmtId="0" fontId="2" fillId="3" borderId="6" xfId="0" applyFont="1" applyFill="1" applyBorder="1"/>
    <xf numFmtId="0" fontId="2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center"/>
    </xf>
    <xf numFmtId="167" fontId="2" fillId="0" borderId="6" xfId="1" applyNumberFormat="1" applyFont="1" applyFill="1" applyBorder="1"/>
    <xf numFmtId="166" fontId="2" fillId="0" borderId="6" xfId="1" applyNumberFormat="1" applyFont="1" applyFill="1" applyBorder="1"/>
    <xf numFmtId="0" fontId="2" fillId="0" borderId="6" xfId="0" applyFont="1" applyBorder="1" applyAlignment="1">
      <alignment horizontal="left" wrapText="1"/>
    </xf>
    <xf numFmtId="49" fontId="4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15" fillId="0" borderId="0" xfId="0" applyFont="1"/>
    <xf numFmtId="0" fontId="4" fillId="0" borderId="0" xfId="0" applyFont="1" applyAlignment="1">
      <alignment wrapText="1" shrinkToFit="1"/>
    </xf>
    <xf numFmtId="166" fontId="8" fillId="2" borderId="0" xfId="1" applyNumberFormat="1" applyFont="1" applyFill="1"/>
    <xf numFmtId="0" fontId="4" fillId="3" borderId="0" xfId="0" applyFont="1" applyFill="1"/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/>
    </xf>
    <xf numFmtId="167" fontId="4" fillId="0" borderId="0" xfId="1" applyNumberFormat="1" applyFont="1" applyFill="1"/>
    <xf numFmtId="166" fontId="4" fillId="0" borderId="0" xfId="1" applyNumberFormat="1" applyFont="1" applyFill="1"/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horizontal="center"/>
    </xf>
    <xf numFmtId="166" fontId="4" fillId="2" borderId="0" xfId="1" applyNumberFormat="1" applyFont="1" applyFill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202650" cy="4762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151C2966-3138-4F9F-B67E-F4C8F8839AF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202650" cy="47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57150</xdr:rowOff>
    </xdr:from>
    <xdr:ext cx="21202650" cy="476250"/>
    <xdr:pic>
      <xdr:nvPicPr>
        <xdr:cNvPr id="3" name="image2.png">
          <a:extLst>
            <a:ext uri="{FF2B5EF4-FFF2-40B4-BE49-F238E27FC236}">
              <a16:creationId xmlns:a16="http://schemas.microsoft.com/office/drawing/2014/main" id="{EC589FE3-CBE6-4C46-8905-1C8E44041B8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57150"/>
          <a:ext cx="21202650" cy="47625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mo\AppData\Roaming\Microsoft\Excel\N&#7897;i%20b&#7897;%20k&#7871;%20to&#225;n%20T8%20(version%201).xlsb" TargetMode="External"/><Relationship Id="rId1" Type="http://schemas.openxmlformats.org/officeDocument/2006/relationships/externalLinkPath" Target="file:///C:\Users\nemo\AppData\Roaming\Microsoft\Excel\N&#7897;i%20b&#7897;%20k&#7871;%20to&#225;n%20T8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Điều Vận1"/>
      <sheetName val="A Thắng"/>
      <sheetName val="a3"/>
      <sheetName val="Dầu t07"/>
      <sheetName val="TC T02"/>
      <sheetName val="Viettin"/>
      <sheetName val="Vietcom"/>
      <sheetName val="vetc"/>
      <sheetName val="Điều Vậ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I8" t="str">
            <v>AUG01</v>
          </cell>
          <cell r="J8">
            <v>45870</v>
          </cell>
          <cell r="K8" t="str">
            <v>FB7790</v>
          </cell>
          <cell r="L8" t="str">
            <v>98C26921</v>
          </cell>
          <cell r="M8" t="str">
            <v>RÀO</v>
          </cell>
          <cell r="N8" t="str">
            <v>HN</v>
          </cell>
          <cell r="O8" t="str">
            <v>BÍCH THỦY</v>
          </cell>
          <cell r="P8" t="str">
            <v>NBT</v>
          </cell>
          <cell r="Q8" t="str">
            <v>VICLOG</v>
          </cell>
          <cell r="R8" t="str">
            <v>HN/YÊN SỞ HN</v>
          </cell>
          <cell r="AG8">
            <v>0</v>
          </cell>
          <cell r="AI8">
            <v>7000000</v>
          </cell>
          <cell r="AU8">
            <v>7000000</v>
          </cell>
        </row>
        <row r="9">
          <cell r="I9" t="str">
            <v>AUG02</v>
          </cell>
          <cell r="J9">
            <v>45870</v>
          </cell>
          <cell r="K9" t="str">
            <v>HÀNG HẠ KHO</v>
          </cell>
          <cell r="L9" t="str">
            <v>29K</v>
          </cell>
          <cell r="M9" t="str">
            <v>1,5 TẤN</v>
          </cell>
          <cell r="N9" t="str">
            <v>hạ kho</v>
          </cell>
          <cell r="O9" t="str">
            <v>KHO BN</v>
          </cell>
          <cell r="P9" t="str">
            <v>A3</v>
          </cell>
          <cell r="Q9" t="str">
            <v>HÀNG NGOÀI</v>
          </cell>
          <cell r="R9" t="str">
            <v>KHO BN/MÓNG CÁI QN</v>
          </cell>
          <cell r="S9">
            <v>4000000</v>
          </cell>
          <cell r="AG9">
            <v>4000000</v>
          </cell>
          <cell r="AH9" t="str">
            <v>GHÉP MỤC 12 FA6722 JUL 279</v>
          </cell>
          <cell r="AQ9">
            <v>3000000</v>
          </cell>
          <cell r="AR9" t="str">
            <v>01/8/2025</v>
          </cell>
          <cell r="AT9" t="str">
            <v>14 CARTON</v>
          </cell>
          <cell r="AU9">
            <v>3000000</v>
          </cell>
          <cell r="AW9" t="str">
            <v>GHÉP MỤC 12 FA6722 JUL 279</v>
          </cell>
        </row>
        <row r="10">
          <cell r="I10" t="str">
            <v>AUG03</v>
          </cell>
          <cell r="J10">
            <v>45870</v>
          </cell>
          <cell r="K10" t="str">
            <v>FB6518 M1</v>
          </cell>
          <cell r="L10" t="str">
            <v>34F00806</v>
          </cell>
          <cell r="M10" t="str">
            <v xml:space="preserve">10 TẤN </v>
          </cell>
          <cell r="N10" t="str">
            <v>TT</v>
          </cell>
          <cell r="O10" t="str">
            <v>ĐỨC LÂM</v>
          </cell>
          <cell r="P10" t="str">
            <v>A3</v>
          </cell>
          <cell r="Q10" t="str">
            <v>DREAM PLASTIC</v>
          </cell>
          <cell r="R10" t="str">
            <v>TT/TRỰC NINH NAM ĐỊNH</v>
          </cell>
          <cell r="S10">
            <v>2500000</v>
          </cell>
          <cell r="U10">
            <v>3330000</v>
          </cell>
          <cell r="W10">
            <v>1891818</v>
          </cell>
          <cell r="X10">
            <v>1160000</v>
          </cell>
          <cell r="Y10">
            <v>100000</v>
          </cell>
          <cell r="AG10">
            <v>8981818</v>
          </cell>
          <cell r="AH10" t="str">
            <v>XE NÂNG 100,000</v>
          </cell>
          <cell r="AN10">
            <v>100000</v>
          </cell>
          <cell r="AQ10">
            <v>1800000</v>
          </cell>
          <cell r="AR10" t="str">
            <v>02/8/2025</v>
          </cell>
          <cell r="AT10" t="str">
            <v>2 PL</v>
          </cell>
          <cell r="AU10">
            <v>1900000</v>
          </cell>
          <cell r="AV10" t="str">
            <v>HiỀN</v>
          </cell>
          <cell r="AW10" t="str">
            <v>XE NÂNG 100,000</v>
          </cell>
        </row>
        <row r="11">
          <cell r="I11" t="str">
            <v>AUG03</v>
          </cell>
          <cell r="J11">
            <v>45870</v>
          </cell>
          <cell r="K11" t="str">
            <v>FB6518 M2</v>
          </cell>
          <cell r="L11" t="str">
            <v>34F00806</v>
          </cell>
          <cell r="M11" t="str">
            <v xml:space="preserve">10 TẤN </v>
          </cell>
          <cell r="N11" t="str">
            <v>TT</v>
          </cell>
          <cell r="O11" t="str">
            <v>ĐLM</v>
          </cell>
          <cell r="P11" t="str">
            <v>A3</v>
          </cell>
          <cell r="Q11" t="str">
            <v>HT</v>
          </cell>
          <cell r="R11" t="str">
            <v>TT/LĨNH NAM HN</v>
          </cell>
          <cell r="S11">
            <v>6900000</v>
          </cell>
          <cell r="AG11">
            <v>6900000</v>
          </cell>
          <cell r="AU11">
            <v>0</v>
          </cell>
        </row>
        <row r="12">
          <cell r="I12" t="str">
            <v>AUG03</v>
          </cell>
          <cell r="J12">
            <v>45870</v>
          </cell>
          <cell r="K12" t="str">
            <v>FB6518 M3</v>
          </cell>
          <cell r="L12" t="str">
            <v>34F00806</v>
          </cell>
          <cell r="M12" t="str">
            <v xml:space="preserve">10 TẤN </v>
          </cell>
          <cell r="N12" t="str">
            <v>TT</v>
          </cell>
          <cell r="O12" t="str">
            <v>ĐLM</v>
          </cell>
          <cell r="P12" t="str">
            <v>A3</v>
          </cell>
          <cell r="Q12" t="str">
            <v>XINDING</v>
          </cell>
          <cell r="R12" t="str">
            <v>TT/BÌNH XUYÊN VP</v>
          </cell>
          <cell r="S12">
            <v>3500000</v>
          </cell>
          <cell r="Y12">
            <v>1000000</v>
          </cell>
          <cell r="AG12">
            <v>4500000</v>
          </cell>
          <cell r="AH12" t="str">
            <v>XE NÂNG 300,000</v>
          </cell>
          <cell r="AQ12">
            <v>2500000</v>
          </cell>
          <cell r="AR12" t="str">
            <v>02/8/2025</v>
          </cell>
          <cell r="AT12" t="str">
            <v>4PL</v>
          </cell>
          <cell r="AU12">
            <v>2500000</v>
          </cell>
          <cell r="AW12" t="str">
            <v>XE NÂNG 300,000</v>
          </cell>
        </row>
        <row r="13">
          <cell r="I13" t="str">
            <v>AUG03</v>
          </cell>
          <cell r="J13">
            <v>45870</v>
          </cell>
          <cell r="K13" t="str">
            <v>FB6518 M4</v>
          </cell>
          <cell r="L13" t="str">
            <v>34F00806</v>
          </cell>
          <cell r="M13" t="str">
            <v xml:space="preserve">10 TẤN </v>
          </cell>
          <cell r="N13" t="str">
            <v>TT</v>
          </cell>
          <cell r="O13" t="str">
            <v>ĐLM</v>
          </cell>
          <cell r="P13" t="str">
            <v>A3</v>
          </cell>
          <cell r="Q13" t="str">
            <v>XINGXING</v>
          </cell>
          <cell r="R13" t="str">
            <v>TT/QuẾ VÕ BN</v>
          </cell>
          <cell r="S13">
            <v>500000</v>
          </cell>
          <cell r="AG13">
            <v>500000</v>
          </cell>
          <cell r="AU13">
            <v>0</v>
          </cell>
        </row>
        <row r="14">
          <cell r="I14" t="str">
            <v>AUG03</v>
          </cell>
          <cell r="J14">
            <v>45870</v>
          </cell>
          <cell r="K14" t="str">
            <v>FB6518 M8</v>
          </cell>
          <cell r="L14" t="str">
            <v>34F00806</v>
          </cell>
          <cell r="M14" t="str">
            <v xml:space="preserve">10 TẤN </v>
          </cell>
          <cell r="N14" t="str">
            <v>TT</v>
          </cell>
          <cell r="O14" t="str">
            <v>ĐLM</v>
          </cell>
          <cell r="P14" t="str">
            <v>A3</v>
          </cell>
          <cell r="Q14" t="str">
            <v>LUMENS</v>
          </cell>
          <cell r="R14" t="str">
            <v>TT/THÚY LĨNH HN</v>
          </cell>
          <cell r="S14" t="str">
            <v>cùng chuyến</v>
          </cell>
          <cell r="AG14">
            <v>0</v>
          </cell>
          <cell r="AU14">
            <v>0</v>
          </cell>
        </row>
        <row r="15">
          <cell r="I15" t="str">
            <v>AUG03</v>
          </cell>
          <cell r="J15">
            <v>45870</v>
          </cell>
          <cell r="K15" t="str">
            <v>FB6518 M10</v>
          </cell>
          <cell r="L15" t="str">
            <v>34F00806</v>
          </cell>
          <cell r="M15" t="str">
            <v xml:space="preserve">10 TẤN </v>
          </cell>
          <cell r="N15" t="str">
            <v>TT</v>
          </cell>
          <cell r="O15" t="str">
            <v>ĐLM</v>
          </cell>
          <cell r="P15" t="str">
            <v>A3</v>
          </cell>
          <cell r="Q15" t="str">
            <v>HÀNG NGOÀI</v>
          </cell>
          <cell r="R15" t="str">
            <v>TT/VĨNH TUY HN</v>
          </cell>
          <cell r="AG15">
            <v>0</v>
          </cell>
          <cell r="AU15">
            <v>0</v>
          </cell>
        </row>
        <row r="16">
          <cell r="I16" t="str">
            <v>AUG03</v>
          </cell>
          <cell r="J16">
            <v>45870</v>
          </cell>
          <cell r="K16" t="str">
            <v>FB6518 M11</v>
          </cell>
          <cell r="L16" t="str">
            <v>34F00806</v>
          </cell>
          <cell r="M16" t="str">
            <v xml:space="preserve">10 TẤN </v>
          </cell>
          <cell r="N16" t="str">
            <v>TT</v>
          </cell>
          <cell r="O16" t="str">
            <v>ĐỨC LÂM</v>
          </cell>
          <cell r="P16" t="str">
            <v>A3</v>
          </cell>
          <cell r="Q16" t="str">
            <v>HÀNG NGOÀI</v>
          </cell>
          <cell r="R16" t="str">
            <v>TT/TAM NÔNG VĨNH PHÚC</v>
          </cell>
          <cell r="S16">
            <v>1500000</v>
          </cell>
          <cell r="AG16">
            <v>1500000</v>
          </cell>
          <cell r="AQ16">
            <v>700000</v>
          </cell>
          <cell r="AR16" t="str">
            <v>02/8/2025</v>
          </cell>
          <cell r="AT16" t="str">
            <v>2 GIÁ GỖ+1PL</v>
          </cell>
          <cell r="AU16">
            <v>700000</v>
          </cell>
        </row>
        <row r="17">
          <cell r="I17" t="str">
            <v>AUG03</v>
          </cell>
          <cell r="J17">
            <v>45870</v>
          </cell>
          <cell r="K17" t="str">
            <v>FB6518 M12</v>
          </cell>
          <cell r="L17" t="str">
            <v>34F00806</v>
          </cell>
          <cell r="M17" t="str">
            <v xml:space="preserve">10 TẤN </v>
          </cell>
          <cell r="N17" t="str">
            <v>TT</v>
          </cell>
          <cell r="O17" t="str">
            <v>ĐỨC LÂM</v>
          </cell>
          <cell r="P17" t="str">
            <v>A3</v>
          </cell>
          <cell r="Q17" t="str">
            <v>HÀNG NGOÀI</v>
          </cell>
          <cell r="R17" t="str">
            <v>TT/GIÁP BÁT HN</v>
          </cell>
          <cell r="S17">
            <v>500000</v>
          </cell>
          <cell r="AG17">
            <v>500000</v>
          </cell>
          <cell r="AH17" t="str">
            <v>GHÉP VỚI  AUG05 ĐI HƯNG YÊN</v>
          </cell>
          <cell r="AQ17">
            <v>300000</v>
          </cell>
          <cell r="AR17" t="str">
            <v>02/8/2025</v>
          </cell>
          <cell r="AT17" t="str">
            <v>46 CARTON</v>
          </cell>
          <cell r="AU17">
            <v>300000</v>
          </cell>
          <cell r="AW17" t="str">
            <v>GHÉP VỚI  AUG05 ĐI HƯNG YÊN</v>
          </cell>
        </row>
        <row r="18">
          <cell r="I18" t="str">
            <v>AUG03</v>
          </cell>
          <cell r="J18">
            <v>45870</v>
          </cell>
          <cell r="K18" t="str">
            <v>FB6518 M13</v>
          </cell>
          <cell r="L18" t="str">
            <v>34F00806</v>
          </cell>
          <cell r="M18" t="str">
            <v xml:space="preserve">10 TẤN </v>
          </cell>
          <cell r="N18" t="str">
            <v>TT</v>
          </cell>
          <cell r="O18" t="str">
            <v>ĐLM</v>
          </cell>
          <cell r="P18" t="str">
            <v>A3</v>
          </cell>
          <cell r="Q18" t="str">
            <v>HÀNG NGOÀI</v>
          </cell>
          <cell r="R18" t="str">
            <v>TT/TiẾN DU BN</v>
          </cell>
          <cell r="AG18">
            <v>0</v>
          </cell>
          <cell r="AU18">
            <v>0</v>
          </cell>
        </row>
        <row r="19">
          <cell r="I19" t="str">
            <v>AUG04</v>
          </cell>
          <cell r="J19">
            <v>45870</v>
          </cell>
          <cell r="K19" t="str">
            <v>BHB895</v>
          </cell>
          <cell r="L19" t="str">
            <v>98H05223</v>
          </cell>
          <cell r="M19" t="str">
            <v>CONT45</v>
          </cell>
          <cell r="N19" t="str">
            <v>TT</v>
          </cell>
          <cell r="O19" t="str">
            <v>ĐLM</v>
          </cell>
          <cell r="P19" t="str">
            <v>LV</v>
          </cell>
          <cell r="Q19" t="str">
            <v>HOTRON</v>
          </cell>
          <cell r="R19" t="str">
            <v>TT/KIM BẢNG HÀ NAM</v>
          </cell>
          <cell r="AG19">
            <v>0</v>
          </cell>
          <cell r="AU19">
            <v>0</v>
          </cell>
          <cell r="AV19" t="str">
            <v>TRƯỞNG</v>
          </cell>
        </row>
        <row r="20">
          <cell r="I20" t="str">
            <v>AUG05</v>
          </cell>
          <cell r="J20">
            <v>45870</v>
          </cell>
          <cell r="K20" t="str">
            <v>FB6518 M9</v>
          </cell>
          <cell r="L20" t="str">
            <v>34F00806</v>
          </cell>
          <cell r="M20" t="str">
            <v>2,5 TẤN</v>
          </cell>
          <cell r="N20" t="str">
            <v>TT</v>
          </cell>
          <cell r="O20" t="str">
            <v>ĐỨC LÂM</v>
          </cell>
          <cell r="P20" t="str">
            <v>SINDY</v>
          </cell>
          <cell r="Q20" t="str">
            <v>OCC</v>
          </cell>
          <cell r="R20" t="str">
            <v>TT/ĐAN PHƯỢNG HN</v>
          </cell>
          <cell r="S20">
            <v>1000000</v>
          </cell>
          <cell r="AG20">
            <v>1000000</v>
          </cell>
          <cell r="AH20" t="str">
            <v>THU TiỀN 600,000</v>
          </cell>
          <cell r="AQ20">
            <v>600000</v>
          </cell>
          <cell r="AR20" t="str">
            <v>02/8/2025</v>
          </cell>
          <cell r="AT20" t="str">
            <v>6 CARTON</v>
          </cell>
          <cell r="AU20">
            <v>600000</v>
          </cell>
          <cell r="AV20" t="str">
            <v>HiỀN</v>
          </cell>
          <cell r="AW20" t="str">
            <v>THU TiỀN 600,000</v>
          </cell>
        </row>
        <row r="21">
          <cell r="I21" t="str">
            <v>AUG05</v>
          </cell>
          <cell r="J21">
            <v>45870</v>
          </cell>
          <cell r="K21" t="str">
            <v>FB6518 M9</v>
          </cell>
          <cell r="L21" t="str">
            <v>34F00806</v>
          </cell>
          <cell r="M21" t="str">
            <v>2,5 TẤN</v>
          </cell>
          <cell r="N21" t="str">
            <v>TT</v>
          </cell>
          <cell r="O21" t="str">
            <v>ĐỨC LÂM</v>
          </cell>
          <cell r="P21" t="str">
            <v>SINDY</v>
          </cell>
          <cell r="Q21" t="str">
            <v>JOY</v>
          </cell>
          <cell r="R21" t="str">
            <v>TT/MỸ ĐÌNH HN</v>
          </cell>
          <cell r="S21">
            <v>5000000</v>
          </cell>
          <cell r="AG21">
            <v>5000000</v>
          </cell>
          <cell r="AQ21">
            <v>200000</v>
          </cell>
          <cell r="AR21" t="str">
            <v>02/8/2025</v>
          </cell>
          <cell r="AT21" t="str">
            <v>1 CARTON</v>
          </cell>
          <cell r="AU21">
            <v>200000</v>
          </cell>
        </row>
        <row r="22">
          <cell r="I22" t="str">
            <v>AUG05</v>
          </cell>
          <cell r="J22">
            <v>45870</v>
          </cell>
          <cell r="K22" t="str">
            <v>FB6518 M9</v>
          </cell>
          <cell r="L22" t="str">
            <v>34F00806</v>
          </cell>
          <cell r="M22" t="str">
            <v>2,5 TẤN</v>
          </cell>
          <cell r="N22" t="str">
            <v>TT</v>
          </cell>
          <cell r="O22" t="str">
            <v>ĐỨC LÂM</v>
          </cell>
          <cell r="P22" t="str">
            <v>SINDY</v>
          </cell>
          <cell r="Q22" t="str">
            <v>TIÊN LỮ</v>
          </cell>
          <cell r="R22" t="str">
            <v>TT/TP HƯNG YEN</v>
          </cell>
          <cell r="S22">
            <v>1500000</v>
          </cell>
          <cell r="AG22">
            <v>1500000</v>
          </cell>
          <cell r="AH22" t="str">
            <v>BỐC XÉP 400,000 + THU TiỀN 1,000,000</v>
          </cell>
          <cell r="AN22">
            <v>400000</v>
          </cell>
          <cell r="AQ22">
            <v>1100000</v>
          </cell>
          <cell r="AR22" t="str">
            <v>02/8/2025</v>
          </cell>
          <cell r="AT22" t="str">
            <v>57 CARTON</v>
          </cell>
          <cell r="AU22">
            <v>1500000</v>
          </cell>
          <cell r="AW22" t="str">
            <v>BỐC XÉP 400,000 + THU TiỀN 1,000,000</v>
          </cell>
        </row>
        <row r="23">
          <cell r="I23" t="str">
            <v>AUG06</v>
          </cell>
          <cell r="J23">
            <v>45870</v>
          </cell>
          <cell r="K23" t="str">
            <v>KAG355</v>
          </cell>
          <cell r="L23" t="str">
            <v>98H04724</v>
          </cell>
          <cell r="M23" t="str">
            <v>RÀO</v>
          </cell>
          <cell r="N23" t="str">
            <v>TT</v>
          </cell>
          <cell r="O23" t="str">
            <v>HUY TuẤN</v>
          </cell>
          <cell r="P23" t="str">
            <v>A3</v>
          </cell>
          <cell r="Q23" t="str">
            <v>APEX</v>
          </cell>
          <cell r="R23" t="str">
            <v>TT/NGHỆ AN</v>
          </cell>
          <cell r="S23">
            <v>18000000</v>
          </cell>
          <cell r="U23">
            <v>3800000</v>
          </cell>
          <cell r="W23">
            <v>2525073</v>
          </cell>
          <cell r="X23">
            <v>1510000</v>
          </cell>
          <cell r="Y23">
            <v>500000</v>
          </cell>
          <cell r="AG23">
            <v>26335073</v>
          </cell>
          <cell r="AI23">
            <v>15000000</v>
          </cell>
          <cell r="AU23">
            <v>15000000</v>
          </cell>
        </row>
        <row r="24">
          <cell r="I24" t="str">
            <v>AUG07</v>
          </cell>
          <cell r="J24">
            <v>45870</v>
          </cell>
          <cell r="K24" t="str">
            <v>FB7221F</v>
          </cell>
          <cell r="L24" t="str">
            <v>12H02812</v>
          </cell>
          <cell r="M24" t="str">
            <v>5 TẤN</v>
          </cell>
          <cell r="N24" t="str">
            <v>HN</v>
          </cell>
          <cell r="O24" t="str">
            <v>AN KHÁNH</v>
          </cell>
          <cell r="P24" t="str">
            <v>SF</v>
          </cell>
          <cell r="Q24" t="str">
            <v>LTK</v>
          </cell>
          <cell r="R24" t="str">
            <v>HN/QuẾ VÕ</v>
          </cell>
          <cell r="AG24">
            <v>0</v>
          </cell>
          <cell r="AI24">
            <v>3000000</v>
          </cell>
          <cell r="AU24">
            <v>3000000</v>
          </cell>
        </row>
        <row r="25">
          <cell r="I25" t="str">
            <v>AUG08</v>
          </cell>
          <cell r="J25">
            <v>45870</v>
          </cell>
          <cell r="K25" t="str">
            <v>CST132</v>
          </cell>
          <cell r="L25" t="str">
            <v>60H21250</v>
          </cell>
          <cell r="M25" t="str">
            <v>CONT45</v>
          </cell>
          <cell r="N25" t="str">
            <v>HN</v>
          </cell>
          <cell r="O25" t="str">
            <v>A BI</v>
          </cell>
          <cell r="P25" t="str">
            <v>GOLDTRANS</v>
          </cell>
          <cell r="Q25" t="str">
            <v>MINH CƯỜNG</v>
          </cell>
          <cell r="R25" t="str">
            <v>HN/GIA LÂM HN</v>
          </cell>
          <cell r="S25">
            <v>7500000</v>
          </cell>
          <cell r="U25">
            <v>3600000</v>
          </cell>
          <cell r="W25">
            <v>2398000</v>
          </cell>
          <cell r="Y25">
            <v>530000</v>
          </cell>
          <cell r="Z25">
            <v>150000</v>
          </cell>
          <cell r="AG25">
            <v>14178000</v>
          </cell>
          <cell r="AI25">
            <v>5500000</v>
          </cell>
          <cell r="AU25">
            <v>5500000</v>
          </cell>
          <cell r="AX25" t="str">
            <v>A sơn đã chuyển khoản ngân hàng rồi</v>
          </cell>
        </row>
        <row r="26">
          <cell r="I26" t="str">
            <v>AUG09</v>
          </cell>
          <cell r="J26">
            <v>45870</v>
          </cell>
          <cell r="K26" t="str">
            <v>CST132</v>
          </cell>
          <cell r="L26" t="str">
            <v>12H02812</v>
          </cell>
          <cell r="M26" t="str">
            <v>5 TẤN</v>
          </cell>
          <cell r="N26" t="str">
            <v>HN</v>
          </cell>
          <cell r="O26" t="str">
            <v>AN KHÁNH</v>
          </cell>
          <cell r="P26" t="str">
            <v>GOLDTRANS</v>
          </cell>
          <cell r="Q26" t="str">
            <v>MINH CƯỜNG</v>
          </cell>
          <cell r="R26" t="str">
            <v>HN/GIA LÂM HN</v>
          </cell>
          <cell r="S26">
            <v>4500000</v>
          </cell>
          <cell r="U26">
            <v>2800000</v>
          </cell>
          <cell r="AG26">
            <v>7300000</v>
          </cell>
          <cell r="AI26">
            <v>3200000</v>
          </cell>
          <cell r="AU26">
            <v>3200000</v>
          </cell>
        </row>
        <row r="27">
          <cell r="I27" t="str">
            <v>AUG10</v>
          </cell>
          <cell r="J27">
            <v>45870</v>
          </cell>
          <cell r="K27" t="str">
            <v>FF1139</v>
          </cell>
          <cell r="L27" t="str">
            <v>12H04222</v>
          </cell>
          <cell r="M27" t="str">
            <v>3,5 TẤN</v>
          </cell>
          <cell r="N27" t="str">
            <v>TT</v>
          </cell>
          <cell r="O27" t="str">
            <v>TRỌNG NGUYÊN</v>
          </cell>
          <cell r="P27" t="str">
            <v>SF</v>
          </cell>
          <cell r="Q27" t="str">
            <v>LTK</v>
          </cell>
          <cell r="R27" t="str">
            <v>TT/QuẾ VÕ BN</v>
          </cell>
          <cell r="AG27">
            <v>0</v>
          </cell>
          <cell r="AI27">
            <v>2700000</v>
          </cell>
          <cell r="AU27">
            <v>2700000</v>
          </cell>
        </row>
        <row r="28">
          <cell r="I28" t="str">
            <v>AUG11</v>
          </cell>
          <cell r="J28">
            <v>45871</v>
          </cell>
          <cell r="K28" t="str">
            <v>FB6119 M1</v>
          </cell>
          <cell r="L28" t="str">
            <v>98H06161</v>
          </cell>
          <cell r="M28" t="str">
            <v xml:space="preserve">10 TẤN </v>
          </cell>
          <cell r="N28" t="str">
            <v>TT</v>
          </cell>
          <cell r="O28" t="str">
            <v>ĐLM</v>
          </cell>
          <cell r="P28" t="str">
            <v>A3</v>
          </cell>
          <cell r="Q28" t="str">
            <v>HAISU</v>
          </cell>
          <cell r="R28" t="str">
            <v>TT/NAM TRỰC NAM ĐỊNH</v>
          </cell>
          <cell r="S28">
            <v>800000</v>
          </cell>
          <cell r="T28">
            <v>1000000</v>
          </cell>
          <cell r="U28">
            <v>3330000</v>
          </cell>
          <cell r="W28">
            <v>1818635</v>
          </cell>
          <cell r="X28">
            <v>1510000</v>
          </cell>
          <cell r="Y28">
            <v>500000</v>
          </cell>
          <cell r="AG28">
            <v>8958635</v>
          </cell>
          <cell r="AJ28" t="str">
            <v>1 CA</v>
          </cell>
          <cell r="AU28">
            <v>0</v>
          </cell>
          <cell r="AV28" t="str">
            <v>QUANG</v>
          </cell>
        </row>
        <row r="29">
          <cell r="I29" t="str">
            <v>AUG11</v>
          </cell>
          <cell r="J29">
            <v>45871</v>
          </cell>
          <cell r="K29" t="str">
            <v>FB6119 M2</v>
          </cell>
          <cell r="L29" t="str">
            <v>98H06161</v>
          </cell>
          <cell r="M29" t="str">
            <v xml:space="preserve">10 TẤN </v>
          </cell>
          <cell r="N29" t="str">
            <v>TT</v>
          </cell>
          <cell r="O29" t="str">
            <v>ĐLM</v>
          </cell>
          <cell r="P29" t="str">
            <v>A3</v>
          </cell>
          <cell r="Q29" t="str">
            <v>PROMETHEAN</v>
          </cell>
          <cell r="R29" t="str">
            <v>TT/BẮC LÝ NINH BÌNH</v>
          </cell>
          <cell r="S29">
            <v>7400000</v>
          </cell>
          <cell r="Y29">
            <v>100000</v>
          </cell>
          <cell r="AG29">
            <v>7500000</v>
          </cell>
          <cell r="AU29">
            <v>0</v>
          </cell>
        </row>
        <row r="30">
          <cell r="I30" t="str">
            <v>AUG11</v>
          </cell>
          <cell r="J30">
            <v>45871</v>
          </cell>
          <cell r="K30" t="str">
            <v>FB6119 M4</v>
          </cell>
          <cell r="L30" t="str">
            <v>98H06161</v>
          </cell>
          <cell r="M30" t="str">
            <v xml:space="preserve">10 TẤN </v>
          </cell>
          <cell r="N30" t="str">
            <v>TT</v>
          </cell>
          <cell r="O30" t="str">
            <v>ĐLM</v>
          </cell>
          <cell r="P30" t="str">
            <v>A3</v>
          </cell>
          <cell r="Q30" t="str">
            <v>DONG WEI FENG</v>
          </cell>
          <cell r="R30" t="str">
            <v>TT/ĐỒNG VĂN HÀ NAM</v>
          </cell>
          <cell r="S30">
            <v>800000</v>
          </cell>
          <cell r="AG30">
            <v>800000</v>
          </cell>
          <cell r="AU30">
            <v>0</v>
          </cell>
        </row>
        <row r="31">
          <cell r="I31" t="str">
            <v>AUG11</v>
          </cell>
          <cell r="J31">
            <v>45871</v>
          </cell>
          <cell r="K31" t="str">
            <v>FB6119 M5</v>
          </cell>
          <cell r="L31" t="str">
            <v>98H06161</v>
          </cell>
          <cell r="M31" t="str">
            <v xml:space="preserve">10 TẤN </v>
          </cell>
          <cell r="N31" t="str">
            <v>TT</v>
          </cell>
          <cell r="O31" t="str">
            <v>ĐLM</v>
          </cell>
          <cell r="P31" t="str">
            <v>A3</v>
          </cell>
          <cell r="Q31" t="str">
            <v>OMEGA</v>
          </cell>
          <cell r="R31" t="str">
            <v>TT/SƠN TÂY HN</v>
          </cell>
          <cell r="S31">
            <v>1500000</v>
          </cell>
          <cell r="AG31">
            <v>1500000</v>
          </cell>
          <cell r="AQ31">
            <v>900000</v>
          </cell>
          <cell r="AR31" t="str">
            <v>03/8/2025</v>
          </cell>
          <cell r="AU31">
            <v>900000</v>
          </cell>
        </row>
        <row r="32">
          <cell r="I32" t="str">
            <v>AUG11</v>
          </cell>
          <cell r="J32">
            <v>45871</v>
          </cell>
          <cell r="K32" t="str">
            <v>SQ06Q0</v>
          </cell>
          <cell r="L32" t="str">
            <v>98H06161</v>
          </cell>
          <cell r="M32" t="str">
            <v xml:space="preserve">10 TẤN </v>
          </cell>
          <cell r="N32" t="str">
            <v>TT</v>
          </cell>
          <cell r="O32" t="str">
            <v>ĐỨC LÂM</v>
          </cell>
          <cell r="P32" t="str">
            <v>A3</v>
          </cell>
          <cell r="Q32" t="str">
            <v>CHOPE</v>
          </cell>
          <cell r="R32" t="str">
            <v>TT/BẾN XE NƯỚC NGẦM</v>
          </cell>
          <cell r="S32">
            <v>700000</v>
          </cell>
          <cell r="W32">
            <v>412364</v>
          </cell>
          <cell r="X32">
            <v>860000</v>
          </cell>
          <cell r="Y32">
            <v>500000</v>
          </cell>
          <cell r="AG32">
            <v>2472364</v>
          </cell>
          <cell r="AQ32">
            <v>300000</v>
          </cell>
          <cell r="AR32" t="str">
            <v>03/8/2025</v>
          </cell>
          <cell r="AU32">
            <v>300000</v>
          </cell>
        </row>
        <row r="33">
          <cell r="I33" t="str">
            <v>AUG12</v>
          </cell>
          <cell r="J33">
            <v>45871</v>
          </cell>
          <cell r="K33" t="str">
            <v>FB6119 M3</v>
          </cell>
          <cell r="L33" t="str">
            <v>34E 00279</v>
          </cell>
          <cell r="M33" t="str">
            <v xml:space="preserve">10 TẤN </v>
          </cell>
          <cell r="N33" t="str">
            <v>TT</v>
          </cell>
          <cell r="O33" t="str">
            <v>ĐLM</v>
          </cell>
          <cell r="P33" t="str">
            <v>A3</v>
          </cell>
          <cell r="Q33" t="str">
            <v>YURA</v>
          </cell>
          <cell r="R33" t="str">
            <v>TT/VĂN LÂM HY</v>
          </cell>
          <cell r="S33">
            <v>5800000</v>
          </cell>
          <cell r="T33">
            <v>1000000</v>
          </cell>
          <cell r="U33">
            <v>3330000</v>
          </cell>
          <cell r="W33">
            <v>1818635</v>
          </cell>
          <cell r="AG33">
            <v>11948635</v>
          </cell>
          <cell r="AJ33" t="str">
            <v>1 CA</v>
          </cell>
          <cell r="AU33">
            <v>0</v>
          </cell>
          <cell r="AV33" t="str">
            <v>HiỀN</v>
          </cell>
        </row>
        <row r="34">
          <cell r="I34" t="str">
            <v>AUG12</v>
          </cell>
          <cell r="J34">
            <v>45871</v>
          </cell>
          <cell r="K34" t="str">
            <v>FB6119 M6</v>
          </cell>
          <cell r="L34" t="str">
            <v>34E 00279</v>
          </cell>
          <cell r="M34" t="str">
            <v xml:space="preserve">10 TẤN </v>
          </cell>
          <cell r="N34" t="str">
            <v>TT</v>
          </cell>
          <cell r="O34" t="str">
            <v>ĐLM</v>
          </cell>
          <cell r="P34" t="str">
            <v>A3</v>
          </cell>
          <cell r="Q34" t="str">
            <v>HG TECH</v>
          </cell>
          <cell r="R34" t="str">
            <v>TT/TP BẮC NINH</v>
          </cell>
          <cell r="S34">
            <v>500000</v>
          </cell>
          <cell r="AG34">
            <v>500000</v>
          </cell>
          <cell r="AU34">
            <v>0</v>
          </cell>
        </row>
        <row r="35">
          <cell r="I35" t="str">
            <v>AUG12</v>
          </cell>
          <cell r="J35">
            <v>45871</v>
          </cell>
          <cell r="K35" t="str">
            <v>FB6119 M8</v>
          </cell>
          <cell r="L35" t="str">
            <v>34E 00279</v>
          </cell>
          <cell r="M35" t="str">
            <v xml:space="preserve">10 TẤN </v>
          </cell>
          <cell r="N35" t="str">
            <v>TT</v>
          </cell>
          <cell r="O35" t="str">
            <v>ĐLM</v>
          </cell>
          <cell r="P35" t="str">
            <v>A3</v>
          </cell>
          <cell r="Q35" t="str">
            <v>ĐĂNG KHOA</v>
          </cell>
          <cell r="R35" t="str">
            <v>TT/TIÊN DU BN</v>
          </cell>
          <cell r="S35">
            <v>1000000</v>
          </cell>
          <cell r="Y35">
            <v>1000000</v>
          </cell>
          <cell r="AG35">
            <v>2000000</v>
          </cell>
          <cell r="AU35">
            <v>0</v>
          </cell>
        </row>
        <row r="36">
          <cell r="I36" t="str">
            <v>AUG12</v>
          </cell>
          <cell r="J36">
            <v>45871</v>
          </cell>
          <cell r="K36" t="str">
            <v>FB6119 M9</v>
          </cell>
          <cell r="L36" t="str">
            <v>34E 00279</v>
          </cell>
          <cell r="M36" t="str">
            <v xml:space="preserve">10 TẤN </v>
          </cell>
          <cell r="N36" t="str">
            <v>TT</v>
          </cell>
          <cell r="O36" t="str">
            <v>ĐLM</v>
          </cell>
          <cell r="P36" t="str">
            <v>A3</v>
          </cell>
          <cell r="Q36" t="str">
            <v>ĐĂNG KHOA</v>
          </cell>
          <cell r="R36" t="str">
            <v>TT/TIÊN DU BN</v>
          </cell>
          <cell r="S36" t="str">
            <v>cùng chuyến</v>
          </cell>
          <cell r="AG36">
            <v>0</v>
          </cell>
          <cell r="AU36">
            <v>0</v>
          </cell>
        </row>
        <row r="37">
          <cell r="I37" t="str">
            <v>AUG12</v>
          </cell>
          <cell r="J37">
            <v>45871</v>
          </cell>
          <cell r="K37" t="str">
            <v>FB6119 M10</v>
          </cell>
          <cell r="L37" t="str">
            <v>34E 00279</v>
          </cell>
          <cell r="M37" t="str">
            <v xml:space="preserve">10 TẤN </v>
          </cell>
          <cell r="N37" t="str">
            <v>TT</v>
          </cell>
          <cell r="O37" t="str">
            <v>ĐỨC LÂM</v>
          </cell>
          <cell r="P37" t="str">
            <v>A3</v>
          </cell>
          <cell r="Q37" t="str">
            <v>HÀNG NGOÀI</v>
          </cell>
          <cell r="R37" t="str">
            <v>TT/GIÁP BÁT HN</v>
          </cell>
          <cell r="AG37">
            <v>0</v>
          </cell>
          <cell r="AH37" t="str">
            <v>MỤC 10,11,12,13,16 GHÉP 1 XE</v>
          </cell>
          <cell r="AR37" t="str">
            <v>03/8/2025</v>
          </cell>
          <cell r="AT37" t="str">
            <v>11 CARTON</v>
          </cell>
          <cell r="AU37">
            <v>0</v>
          </cell>
          <cell r="AW37" t="str">
            <v>MỤC 10,11,12,13,16 GHÉP 1 XE</v>
          </cell>
        </row>
        <row r="38">
          <cell r="I38" t="str">
            <v>AUG12</v>
          </cell>
          <cell r="J38">
            <v>45871</v>
          </cell>
          <cell r="K38" t="str">
            <v>FB6119 M11</v>
          </cell>
          <cell r="L38" t="str">
            <v>34E 00279</v>
          </cell>
          <cell r="M38" t="str">
            <v xml:space="preserve">10 TẤN </v>
          </cell>
          <cell r="N38" t="str">
            <v>TT</v>
          </cell>
          <cell r="O38" t="str">
            <v>ĐỨC LÂM</v>
          </cell>
          <cell r="P38" t="str">
            <v>A3</v>
          </cell>
          <cell r="Q38" t="str">
            <v>HÀNG NGOÀI</v>
          </cell>
          <cell r="R38" t="str">
            <v>TT/GIÁP BÁT HN</v>
          </cell>
          <cell r="AG38">
            <v>0</v>
          </cell>
          <cell r="AR38" t="str">
            <v>03/8/2025</v>
          </cell>
          <cell r="AT38" t="str">
            <v>13 CARTON</v>
          </cell>
          <cell r="AU38">
            <v>0</v>
          </cell>
        </row>
        <row r="39">
          <cell r="I39" t="str">
            <v>AUG12</v>
          </cell>
          <cell r="J39">
            <v>45871</v>
          </cell>
          <cell r="K39" t="str">
            <v>FB6119 M12</v>
          </cell>
          <cell r="L39" t="str">
            <v>34E 00279</v>
          </cell>
          <cell r="M39" t="str">
            <v xml:space="preserve">10 TẤN </v>
          </cell>
          <cell r="N39" t="str">
            <v>TT</v>
          </cell>
          <cell r="O39" t="str">
            <v>ĐỨC LÂM</v>
          </cell>
          <cell r="P39" t="str">
            <v>A3</v>
          </cell>
          <cell r="Q39" t="str">
            <v>HÀNG NGOÀI</v>
          </cell>
          <cell r="R39" t="str">
            <v>TT/TAM TRINH HN</v>
          </cell>
          <cell r="S39">
            <v>500000</v>
          </cell>
          <cell r="AG39">
            <v>500000</v>
          </cell>
          <cell r="AQ39">
            <v>300000</v>
          </cell>
          <cell r="AR39" t="str">
            <v>03/8/2025</v>
          </cell>
          <cell r="AT39" t="str">
            <v>10 KiỆN</v>
          </cell>
          <cell r="AU39">
            <v>300000</v>
          </cell>
        </row>
        <row r="40">
          <cell r="I40" t="str">
            <v>AUG12</v>
          </cell>
          <cell r="J40">
            <v>45871</v>
          </cell>
          <cell r="K40" t="str">
            <v>FB6119 M13</v>
          </cell>
          <cell r="L40" t="str">
            <v>34E 00279</v>
          </cell>
          <cell r="M40" t="str">
            <v xml:space="preserve">10 TẤN </v>
          </cell>
          <cell r="N40" t="str">
            <v>TT</v>
          </cell>
          <cell r="O40" t="str">
            <v>ĐỨC LÂM</v>
          </cell>
          <cell r="P40" t="str">
            <v>A3</v>
          </cell>
          <cell r="Q40" t="str">
            <v>HÀNG NGOÀI</v>
          </cell>
          <cell r="R40" t="str">
            <v>TT/GIÁP BÁT HN</v>
          </cell>
          <cell r="S40">
            <v>1500000</v>
          </cell>
          <cell r="AG40">
            <v>1500000</v>
          </cell>
          <cell r="AH40" t="str">
            <v>BỐC XÉP 400,000</v>
          </cell>
          <cell r="AN40">
            <v>400000</v>
          </cell>
          <cell r="AQ40">
            <v>500000</v>
          </cell>
          <cell r="AR40" t="str">
            <v>03/8/2025</v>
          </cell>
          <cell r="AT40" t="str">
            <v>100 CARTON</v>
          </cell>
          <cell r="AU40">
            <v>900000</v>
          </cell>
          <cell r="AW40" t="str">
            <v>BỐC XÉP 400,000</v>
          </cell>
        </row>
        <row r="41">
          <cell r="I41" t="str">
            <v>AUG12</v>
          </cell>
          <cell r="J41">
            <v>45871</v>
          </cell>
          <cell r="K41" t="str">
            <v>FB6119 M14</v>
          </cell>
          <cell r="L41" t="str">
            <v>34E 00279</v>
          </cell>
          <cell r="M41" t="str">
            <v xml:space="preserve">10 TẤN </v>
          </cell>
          <cell r="N41" t="str">
            <v>TT</v>
          </cell>
          <cell r="O41" t="str">
            <v>ĐỨC LÂM</v>
          </cell>
          <cell r="P41" t="str">
            <v>A3</v>
          </cell>
          <cell r="Q41" t="str">
            <v>HÀNG NGOÀI</v>
          </cell>
          <cell r="R41" t="str">
            <v>TT/HoẰNG HÓA THANH HÓA</v>
          </cell>
          <cell r="S41">
            <v>700000</v>
          </cell>
          <cell r="AG41">
            <v>700000</v>
          </cell>
          <cell r="AH41" t="str">
            <v>GHÉP VỚI MỤC 6 BKR449 AUG14</v>
          </cell>
          <cell r="AQ41">
            <v>500000</v>
          </cell>
          <cell r="AR41" t="str">
            <v>03/8/2025</v>
          </cell>
          <cell r="AT41" t="str">
            <v>1 KiỆN</v>
          </cell>
          <cell r="AU41">
            <v>500000</v>
          </cell>
          <cell r="AW41" t="str">
            <v>GHÉP VỚI MỤC 6 BKR449 AUG14</v>
          </cell>
        </row>
        <row r="42">
          <cell r="I42" t="str">
            <v>AUG12</v>
          </cell>
          <cell r="J42">
            <v>45871</v>
          </cell>
          <cell r="K42" t="str">
            <v>FB6119 M15</v>
          </cell>
          <cell r="L42" t="str">
            <v>34E 00279</v>
          </cell>
          <cell r="M42" t="str">
            <v xml:space="preserve">10 TẤN </v>
          </cell>
          <cell r="N42" t="str">
            <v>TT</v>
          </cell>
          <cell r="O42" t="str">
            <v>ĐLM</v>
          </cell>
          <cell r="P42" t="str">
            <v>A3</v>
          </cell>
          <cell r="Q42" t="str">
            <v>HÀNG NGOÀI</v>
          </cell>
          <cell r="R42" t="str">
            <v>TT/QuẾ VÕ BN</v>
          </cell>
          <cell r="AG42">
            <v>0</v>
          </cell>
          <cell r="AU42">
            <v>0</v>
          </cell>
        </row>
        <row r="43">
          <cell r="I43" t="str">
            <v>AUG12</v>
          </cell>
          <cell r="J43">
            <v>45871</v>
          </cell>
          <cell r="K43" t="str">
            <v>FB6119 M16</v>
          </cell>
          <cell r="L43" t="str">
            <v>34E 00279</v>
          </cell>
          <cell r="M43" t="str">
            <v xml:space="preserve">10 TẤN </v>
          </cell>
          <cell r="N43" t="str">
            <v>TT</v>
          </cell>
          <cell r="O43" t="str">
            <v>ĐỨC LÂM</v>
          </cell>
          <cell r="P43" t="str">
            <v>A3</v>
          </cell>
          <cell r="Q43" t="str">
            <v>HÀNG NGOÀI</v>
          </cell>
          <cell r="R43" t="str">
            <v>TT/TAM TRINH HN</v>
          </cell>
          <cell r="AG43">
            <v>0</v>
          </cell>
          <cell r="AH43" t="str">
            <v>GHÉP VỚI MỤC 12</v>
          </cell>
          <cell r="AR43" t="str">
            <v>03/8/2025</v>
          </cell>
          <cell r="AT43" t="str">
            <v>4 CARTON</v>
          </cell>
          <cell r="AU43">
            <v>0</v>
          </cell>
          <cell r="AW43" t="str">
            <v>GHÉP VỚI MỤC 12</v>
          </cell>
        </row>
        <row r="44">
          <cell r="I44" t="str">
            <v>AUG13</v>
          </cell>
          <cell r="J44">
            <v>45871</v>
          </cell>
          <cell r="K44" t="str">
            <v>KCQ589</v>
          </cell>
          <cell r="L44" t="str">
            <v>98H05226</v>
          </cell>
          <cell r="M44" t="str">
            <v>CONT45</v>
          </cell>
          <cell r="N44" t="str">
            <v>TT</v>
          </cell>
          <cell r="O44" t="str">
            <v>ĐLM</v>
          </cell>
          <cell r="P44" t="str">
            <v>LV</v>
          </cell>
          <cell r="Q44" t="str">
            <v>IBE</v>
          </cell>
          <cell r="R44" t="str">
            <v>TT/THUẬN THÀNH BN</v>
          </cell>
          <cell r="AG44">
            <v>0</v>
          </cell>
          <cell r="AU44">
            <v>0</v>
          </cell>
          <cell r="AV44" t="str">
            <v>TRƯỞNG</v>
          </cell>
        </row>
        <row r="45">
          <cell r="I45" t="str">
            <v>AUG14</v>
          </cell>
          <cell r="J45">
            <v>45871</v>
          </cell>
          <cell r="K45" t="str">
            <v>BKR449 M1</v>
          </cell>
          <cell r="L45" t="str">
            <v>35H02626</v>
          </cell>
          <cell r="M45" t="str">
            <v>CONT45</v>
          </cell>
          <cell r="N45" t="str">
            <v>CN</v>
          </cell>
          <cell r="O45" t="str">
            <v>A BI</v>
          </cell>
          <cell r="P45" t="str">
            <v>A3</v>
          </cell>
          <cell r="Q45" t="str">
            <v>HANTEX</v>
          </cell>
          <cell r="R45" t="str">
            <v>CỐC NAM/THÚY LĨNH HN</v>
          </cell>
          <cell r="S45">
            <v>1500000</v>
          </cell>
          <cell r="U45">
            <v>4550000</v>
          </cell>
          <cell r="W45">
            <v>1944000</v>
          </cell>
          <cell r="X45">
            <v>800000</v>
          </cell>
          <cell r="AG45">
            <v>8794000</v>
          </cell>
          <cell r="AH45" t="str">
            <v>TRẢ ĐiỂM THÚY LĨNH MỤC 1,2,4,5 : 1,000,000</v>
          </cell>
          <cell r="AI45">
            <v>6700000</v>
          </cell>
          <cell r="AU45">
            <v>6700000</v>
          </cell>
          <cell r="AW45" t="str">
            <v>TRẢ ĐiỂM THÚY LĨNH MỤC 1,2,4,5 : 1,000,000</v>
          </cell>
          <cell r="AX45" t="str">
            <v>A sơn đã chuyển khoản ngân hàng rồi</v>
          </cell>
        </row>
        <row r="46">
          <cell r="I46" t="str">
            <v>AUG14</v>
          </cell>
          <cell r="J46">
            <v>45871</v>
          </cell>
          <cell r="K46" t="str">
            <v>BKR449 M2</v>
          </cell>
          <cell r="L46" t="str">
            <v>35H02626</v>
          </cell>
          <cell r="M46" t="str">
            <v>CONT45</v>
          </cell>
          <cell r="N46" t="str">
            <v>CN</v>
          </cell>
          <cell r="O46" t="str">
            <v>A BI</v>
          </cell>
          <cell r="P46" t="str">
            <v>A3</v>
          </cell>
          <cell r="Q46" t="str">
            <v>TOPKNIT</v>
          </cell>
          <cell r="R46" t="str">
            <v>CỐC NAM/THÚY LĨNH HN</v>
          </cell>
          <cell r="S46" t="str">
            <v>cùng chuyến</v>
          </cell>
          <cell r="AG46">
            <v>0</v>
          </cell>
          <cell r="AH46" t="str">
            <v>VÉ BÃI THÚY LĨNH 200,000</v>
          </cell>
          <cell r="AI46" t="str">
            <v>cùng chuyến</v>
          </cell>
          <cell r="AU46">
            <v>0</v>
          </cell>
          <cell r="AW46" t="str">
            <v>VÉ BÃI THÚY LĨNH 200,000</v>
          </cell>
        </row>
        <row r="47">
          <cell r="I47" t="str">
            <v>AUG14</v>
          </cell>
          <cell r="J47">
            <v>45871</v>
          </cell>
          <cell r="K47" t="str">
            <v>BKR449 M3</v>
          </cell>
          <cell r="L47" t="str">
            <v>35H02626</v>
          </cell>
          <cell r="M47" t="str">
            <v>CONT45</v>
          </cell>
          <cell r="N47" t="str">
            <v>CN</v>
          </cell>
          <cell r="O47" t="str">
            <v>ĐỨC LÂM</v>
          </cell>
          <cell r="P47" t="str">
            <v>A3</v>
          </cell>
          <cell r="Q47" t="str">
            <v>SESHIN</v>
          </cell>
          <cell r="R47" t="str">
            <v>CỐC NAM/TUYÊN QUANG</v>
          </cell>
          <cell r="S47">
            <v>3400000</v>
          </cell>
          <cell r="AG47">
            <v>3400000</v>
          </cell>
          <cell r="AH47" t="str">
            <v>BỐC XÉP 400,000</v>
          </cell>
          <cell r="AN47">
            <v>400000</v>
          </cell>
          <cell r="AQ47">
            <v>2200000</v>
          </cell>
          <cell r="AR47" t="str">
            <v>03/8/2025</v>
          </cell>
          <cell r="AT47" t="str">
            <v>9 m3</v>
          </cell>
          <cell r="AU47">
            <v>2600000</v>
          </cell>
          <cell r="AW47" t="str">
            <v>BỐC XÉP 400,000</v>
          </cell>
        </row>
        <row r="48">
          <cell r="I48" t="str">
            <v>AUG14</v>
          </cell>
          <cell r="J48">
            <v>45871</v>
          </cell>
          <cell r="K48" t="str">
            <v>BKR449 M4</v>
          </cell>
          <cell r="L48" t="str">
            <v>35H02626</v>
          </cell>
          <cell r="M48" t="str">
            <v>CONT45</v>
          </cell>
          <cell r="N48" t="str">
            <v>CN</v>
          </cell>
          <cell r="O48" t="str">
            <v>A BI</v>
          </cell>
          <cell r="P48" t="str">
            <v>A3</v>
          </cell>
          <cell r="Q48" t="str">
            <v>GENOVA</v>
          </cell>
          <cell r="R48" t="str">
            <v>CỐC NAM/THÚY LĨNH HN</v>
          </cell>
          <cell r="S48" t="str">
            <v>cùng chuyến</v>
          </cell>
          <cell r="AG48">
            <v>0</v>
          </cell>
          <cell r="AI48" t="str">
            <v>cùng chuyến</v>
          </cell>
          <cell r="AU48">
            <v>0</v>
          </cell>
        </row>
        <row r="49">
          <cell r="I49" t="str">
            <v>AUG14</v>
          </cell>
          <cell r="J49">
            <v>45871</v>
          </cell>
          <cell r="K49" t="str">
            <v>BKR449 M5</v>
          </cell>
          <cell r="L49" t="str">
            <v>35H02626</v>
          </cell>
          <cell r="M49" t="str">
            <v>CONT45</v>
          </cell>
          <cell r="N49" t="str">
            <v>CN</v>
          </cell>
          <cell r="O49" t="str">
            <v>A BI</v>
          </cell>
          <cell r="P49" t="str">
            <v>A3</v>
          </cell>
          <cell r="Q49" t="str">
            <v>REGAL</v>
          </cell>
          <cell r="R49" t="str">
            <v>CỐC NAM/THÚY LĨNH HN</v>
          </cell>
          <cell r="S49" t="str">
            <v>cùng chuyến</v>
          </cell>
          <cell r="AG49">
            <v>0</v>
          </cell>
          <cell r="AI49" t="str">
            <v>cùng chuyến</v>
          </cell>
          <cell r="AU49">
            <v>0</v>
          </cell>
        </row>
        <row r="50">
          <cell r="I50" t="str">
            <v>AUG14</v>
          </cell>
          <cell r="J50">
            <v>45871</v>
          </cell>
          <cell r="K50" t="str">
            <v>BKR449 M6</v>
          </cell>
          <cell r="L50" t="str">
            <v>35H02626</v>
          </cell>
          <cell r="M50" t="str">
            <v>CONT45</v>
          </cell>
          <cell r="N50" t="str">
            <v>CN</v>
          </cell>
          <cell r="O50" t="str">
            <v>ĐỨC LÂM</v>
          </cell>
          <cell r="P50" t="str">
            <v>A3</v>
          </cell>
          <cell r="Q50" t="str">
            <v>SOUTH ASIA</v>
          </cell>
          <cell r="R50" t="str">
            <v>CỐC NAM/TP THANH HÓA</v>
          </cell>
          <cell r="S50">
            <v>3000000</v>
          </cell>
          <cell r="AG50">
            <v>3000000</v>
          </cell>
          <cell r="AH50" t="str">
            <v>GHÉP MỤC 6 DT8610 JUL 296</v>
          </cell>
          <cell r="AQ50">
            <v>1900000</v>
          </cell>
          <cell r="AR50" t="str">
            <v>03/8/2025</v>
          </cell>
          <cell r="AT50" t="str">
            <v>21 CARTON</v>
          </cell>
          <cell r="AU50">
            <v>1900000</v>
          </cell>
          <cell r="AW50" t="str">
            <v>GHÉP MỤC 6 DT8610 JUL 296</v>
          </cell>
        </row>
        <row r="51">
          <cell r="I51" t="str">
            <v>AUG14</v>
          </cell>
          <cell r="J51">
            <v>45871</v>
          </cell>
          <cell r="K51" t="str">
            <v>BKR449 M7</v>
          </cell>
          <cell r="L51" t="str">
            <v>35H02626</v>
          </cell>
          <cell r="M51" t="str">
            <v>CONT45</v>
          </cell>
          <cell r="N51" t="str">
            <v>CN</v>
          </cell>
          <cell r="O51" t="str">
            <v>A BI</v>
          </cell>
          <cell r="P51" t="str">
            <v>A3</v>
          </cell>
          <cell r="Q51" t="str">
            <v>THANH NGHĨA</v>
          </cell>
          <cell r="R51" t="str">
            <v>CỐC NAM/HOÀI ĐỨC HN</v>
          </cell>
          <cell r="S51">
            <v>8000000</v>
          </cell>
          <cell r="AG51">
            <v>8000000</v>
          </cell>
          <cell r="AI51" t="str">
            <v>cùng chuyến</v>
          </cell>
          <cell r="AU51">
            <v>0</v>
          </cell>
        </row>
        <row r="52">
          <cell r="I52" t="str">
            <v>AUG15</v>
          </cell>
          <cell r="J52">
            <v>45871</v>
          </cell>
          <cell r="K52" t="str">
            <v>FB7855</v>
          </cell>
          <cell r="L52" t="str">
            <v>98E00225</v>
          </cell>
          <cell r="M52" t="str">
            <v>RÀO</v>
          </cell>
          <cell r="N52" t="str">
            <v>HN</v>
          </cell>
          <cell r="O52" t="str">
            <v>BÍCH THỦY</v>
          </cell>
          <cell r="P52" t="str">
            <v>NBT</v>
          </cell>
          <cell r="Q52" t="str">
            <v>VICLOG</v>
          </cell>
          <cell r="R52" t="str">
            <v>HN/YÊN SỞ HN</v>
          </cell>
          <cell r="AG52">
            <v>0</v>
          </cell>
          <cell r="AI52">
            <v>7000000</v>
          </cell>
          <cell r="AU52">
            <v>7000000</v>
          </cell>
          <cell r="AX52" t="str">
            <v>hỏi lại quân</v>
          </cell>
        </row>
        <row r="53">
          <cell r="I53" t="str">
            <v>AUG16</v>
          </cell>
          <cell r="J53">
            <v>45871</v>
          </cell>
          <cell r="K53" t="str">
            <v>FB7855</v>
          </cell>
          <cell r="L53" t="str">
            <v>98C26921</v>
          </cell>
          <cell r="M53" t="str">
            <v>RÀO</v>
          </cell>
          <cell r="N53" t="str">
            <v>HN</v>
          </cell>
          <cell r="O53" t="str">
            <v>BÍCH THỦY</v>
          </cell>
          <cell r="P53" t="str">
            <v>NBT</v>
          </cell>
          <cell r="Q53" t="str">
            <v>VICLOG</v>
          </cell>
          <cell r="R53" t="str">
            <v>HN/YÊN SỞ HN</v>
          </cell>
          <cell r="AG53">
            <v>0</v>
          </cell>
          <cell r="AI53">
            <v>7000000</v>
          </cell>
          <cell r="AU53">
            <v>7000000</v>
          </cell>
        </row>
        <row r="54">
          <cell r="I54" t="str">
            <v>AUG17</v>
          </cell>
          <cell r="J54">
            <v>45872</v>
          </cell>
          <cell r="K54" t="str">
            <v>SH9238</v>
          </cell>
          <cell r="L54" t="str">
            <v>98E 00294</v>
          </cell>
          <cell r="M54" t="str">
            <v>M.SAN</v>
          </cell>
          <cell r="N54" t="str">
            <v>TT</v>
          </cell>
          <cell r="O54" t="str">
            <v>BÍCH THỦY</v>
          </cell>
          <cell r="P54" t="str">
            <v>A3</v>
          </cell>
          <cell r="Q54" t="str">
            <v>VINFAST</v>
          </cell>
          <cell r="R54" t="str">
            <v>TT/VINFAST HP</v>
          </cell>
          <cell r="S54">
            <v>11000000</v>
          </cell>
          <cell r="U54">
            <v>3800000</v>
          </cell>
          <cell r="W54">
            <v>2750909</v>
          </cell>
          <cell r="X54">
            <v>1510000</v>
          </cell>
          <cell r="Y54">
            <v>600000</v>
          </cell>
          <cell r="AG54">
            <v>19660909</v>
          </cell>
          <cell r="AI54">
            <v>1050000</v>
          </cell>
          <cell r="AU54">
            <v>1050000</v>
          </cell>
        </row>
        <row r="55">
          <cell r="I55" t="str">
            <v>AUG18</v>
          </cell>
          <cell r="J55">
            <v>45872</v>
          </cell>
          <cell r="K55" t="str">
            <v>VẬN TẢI</v>
          </cell>
          <cell r="L55" t="str">
            <v>98H05223</v>
          </cell>
          <cell r="M55" t="str">
            <v>CONT45</v>
          </cell>
          <cell r="N55" t="str">
            <v>VT</v>
          </cell>
          <cell r="O55" t="str">
            <v>ĐLM</v>
          </cell>
          <cell r="P55" t="str">
            <v>DON MI</v>
          </cell>
          <cell r="Q55" t="str">
            <v>HÀNG LẺ</v>
          </cell>
          <cell r="R55" t="str">
            <v>TT/KIM THÀNH HD</v>
          </cell>
          <cell r="S55">
            <v>6800000</v>
          </cell>
          <cell r="T55">
            <v>1000000</v>
          </cell>
          <cell r="AG55">
            <v>7800000</v>
          </cell>
          <cell r="AU55">
            <v>0</v>
          </cell>
          <cell r="AV55" t="str">
            <v>TRƯỞNG</v>
          </cell>
        </row>
        <row r="56">
          <cell r="I56" t="str">
            <v>AUG19</v>
          </cell>
          <cell r="J56">
            <v>45872</v>
          </cell>
          <cell r="K56" t="str">
            <v>VẬN TẢI</v>
          </cell>
          <cell r="L56" t="str">
            <v>98G00356</v>
          </cell>
          <cell r="M56" t="str">
            <v xml:space="preserve">10 TẤN </v>
          </cell>
          <cell r="N56" t="str">
            <v>VT</v>
          </cell>
          <cell r="O56" t="str">
            <v>ĐLM</v>
          </cell>
          <cell r="P56" t="str">
            <v>HOÀNG DŨNG</v>
          </cell>
          <cell r="Q56" t="str">
            <v>HÀNG LẺ</v>
          </cell>
          <cell r="R56" t="str">
            <v>TT/THANH TRÌ HN</v>
          </cell>
          <cell r="AG56">
            <v>0</v>
          </cell>
          <cell r="AH56" t="str">
            <v>HỦY XE TÍNH LƯU 1 CA</v>
          </cell>
          <cell r="AU56">
            <v>0</v>
          </cell>
          <cell r="AV56" t="str">
            <v>NGỌC ANH</v>
          </cell>
          <cell r="AW56" t="str">
            <v>HỦY XE TÍNH LƯU 1 CA</v>
          </cell>
        </row>
        <row r="57">
          <cell r="I57" t="str">
            <v>AUG20</v>
          </cell>
          <cell r="J57">
            <v>45872</v>
          </cell>
          <cell r="K57" t="str">
            <v>FB9273</v>
          </cell>
          <cell r="L57" t="str">
            <v>98H00800</v>
          </cell>
          <cell r="M57" t="str">
            <v>RÀO</v>
          </cell>
          <cell r="N57" t="str">
            <v>HN</v>
          </cell>
          <cell r="O57" t="str">
            <v>BÍCH THỦY</v>
          </cell>
          <cell r="P57" t="str">
            <v>NBT</v>
          </cell>
          <cell r="Q57" t="str">
            <v>VICLOG</v>
          </cell>
          <cell r="R57" t="str">
            <v>HN/YÊN SỞ HN</v>
          </cell>
          <cell r="T57" t="str">
            <v>1 CA</v>
          </cell>
          <cell r="AG57">
            <v>0</v>
          </cell>
          <cell r="AI57">
            <v>7000000</v>
          </cell>
          <cell r="AJ57" t="str">
            <v>1 CA</v>
          </cell>
          <cell r="AL57">
            <v>0</v>
          </cell>
          <cell r="AM57">
            <v>0</v>
          </cell>
          <cell r="AU57">
            <v>7000000</v>
          </cell>
        </row>
        <row r="58">
          <cell r="I58" t="str">
            <v>AUG21</v>
          </cell>
          <cell r="J58">
            <v>45872</v>
          </cell>
          <cell r="K58" t="str">
            <v>VẬN TẢI</v>
          </cell>
          <cell r="L58" t="str">
            <v>98H06170</v>
          </cell>
          <cell r="M58" t="str">
            <v>RÀO</v>
          </cell>
          <cell r="N58" t="str">
            <v>VT</v>
          </cell>
          <cell r="O58" t="str">
            <v>ĐLM</v>
          </cell>
          <cell r="P58" t="str">
            <v>HOÀNG DŨNG</v>
          </cell>
          <cell r="Q58" t="str">
            <v>HÀNG LẺ</v>
          </cell>
          <cell r="R58" t="str">
            <v>HN/BN</v>
          </cell>
          <cell r="AG58">
            <v>0</v>
          </cell>
          <cell r="AI58">
            <v>0</v>
          </cell>
          <cell r="AL58">
            <v>0</v>
          </cell>
          <cell r="AM58">
            <v>0</v>
          </cell>
          <cell r="AU58">
            <v>0</v>
          </cell>
          <cell r="AV58" t="str">
            <v>VINH</v>
          </cell>
        </row>
        <row r="59">
          <cell r="I59" t="str">
            <v>AUG22</v>
          </cell>
          <cell r="J59">
            <v>45873</v>
          </cell>
          <cell r="K59" t="str">
            <v>FB9359</v>
          </cell>
          <cell r="L59" t="str">
            <v>98G00364</v>
          </cell>
          <cell r="M59" t="str">
            <v>8 TẤN</v>
          </cell>
          <cell r="N59" t="str">
            <v>HN</v>
          </cell>
          <cell r="O59" t="str">
            <v>ĐLM</v>
          </cell>
          <cell r="P59" t="str">
            <v>ĐẠI LÂM</v>
          </cell>
          <cell r="Q59" t="str">
            <v>HÀNG LẺ</v>
          </cell>
          <cell r="R59" t="str">
            <v>HN/HOÀI ĐỨC HN</v>
          </cell>
          <cell r="S59">
            <v>6000000</v>
          </cell>
          <cell r="T59">
            <v>1000000</v>
          </cell>
          <cell r="U59">
            <v>4000000</v>
          </cell>
          <cell r="V59">
            <v>3000000</v>
          </cell>
          <cell r="W59">
            <v>589080</v>
          </cell>
          <cell r="X59">
            <v>792000</v>
          </cell>
          <cell r="Z59">
            <v>100000</v>
          </cell>
          <cell r="AG59">
            <v>15481080</v>
          </cell>
          <cell r="AI59">
            <v>0</v>
          </cell>
          <cell r="AJ59" t="str">
            <v>1 CA</v>
          </cell>
          <cell r="AL59">
            <v>0</v>
          </cell>
          <cell r="AM59">
            <v>0</v>
          </cell>
          <cell r="AU59">
            <v>0</v>
          </cell>
          <cell r="AV59" t="str">
            <v>LUÂN</v>
          </cell>
        </row>
        <row r="60">
          <cell r="I60" t="str">
            <v>AUG23</v>
          </cell>
          <cell r="J60">
            <v>45874</v>
          </cell>
          <cell r="K60" t="str">
            <v>CLS518</v>
          </cell>
          <cell r="L60" t="str">
            <v>98E 00329</v>
          </cell>
          <cell r="M60" t="str">
            <v>FOOC18</v>
          </cell>
          <cell r="N60" t="str">
            <v>TT</v>
          </cell>
          <cell r="O60" t="str">
            <v>MẠNH HiỆP</v>
          </cell>
          <cell r="P60" t="str">
            <v>LV</v>
          </cell>
          <cell r="Q60" t="str">
            <v>HENGXIN</v>
          </cell>
          <cell r="R60" t="str">
            <v>TT/TP THÁI NGUYÊN</v>
          </cell>
          <cell r="AG60">
            <v>0</v>
          </cell>
          <cell r="AI60">
            <v>0</v>
          </cell>
          <cell r="AL60">
            <v>0</v>
          </cell>
          <cell r="AM60">
            <v>0</v>
          </cell>
          <cell r="AU60">
            <v>0</v>
          </cell>
        </row>
        <row r="61">
          <cell r="I61" t="str">
            <v>AUG24</v>
          </cell>
          <cell r="J61">
            <v>45874</v>
          </cell>
          <cell r="K61" t="str">
            <v>FB9116</v>
          </cell>
          <cell r="L61" t="str">
            <v>98H06170</v>
          </cell>
          <cell r="M61" t="str">
            <v>RÀO</v>
          </cell>
          <cell r="N61" t="str">
            <v>HN</v>
          </cell>
          <cell r="O61" t="str">
            <v>ĐLM</v>
          </cell>
          <cell r="P61" t="str">
            <v>NBT</v>
          </cell>
          <cell r="Q61" t="str">
            <v>VICLOG</v>
          </cell>
          <cell r="R61" t="str">
            <v>HN/YÊN SỞ HN</v>
          </cell>
          <cell r="AG61">
            <v>0</v>
          </cell>
          <cell r="AI61">
            <v>0</v>
          </cell>
          <cell r="AL61">
            <v>0</v>
          </cell>
          <cell r="AM61">
            <v>0</v>
          </cell>
          <cell r="AU61">
            <v>0</v>
          </cell>
          <cell r="AV61" t="str">
            <v>VINH</v>
          </cell>
        </row>
        <row r="62">
          <cell r="I62" t="str">
            <v>AUG25</v>
          </cell>
          <cell r="J62">
            <v>45874</v>
          </cell>
          <cell r="K62" t="str">
            <v>FB5321</v>
          </cell>
          <cell r="L62" t="str">
            <v>98H05223</v>
          </cell>
          <cell r="M62" t="str">
            <v>CONT45</v>
          </cell>
          <cell r="N62" t="str">
            <v>HN</v>
          </cell>
          <cell r="O62" t="str">
            <v>ĐLM</v>
          </cell>
          <cell r="P62" t="str">
            <v>GOLDTRANS</v>
          </cell>
          <cell r="Q62" t="str">
            <v>ViỆT NHẬT</v>
          </cell>
          <cell r="R62" t="str">
            <v>HN/VĂN LÂM HY</v>
          </cell>
          <cell r="S62">
            <v>8500000</v>
          </cell>
          <cell r="U62">
            <v>3600000</v>
          </cell>
          <cell r="W62">
            <v>4276000</v>
          </cell>
          <cell r="Z62">
            <v>200000</v>
          </cell>
          <cell r="AG62">
            <v>16576000</v>
          </cell>
          <cell r="AI62">
            <v>0</v>
          </cell>
          <cell r="AL62">
            <v>0</v>
          </cell>
          <cell r="AM62">
            <v>0</v>
          </cell>
          <cell r="AU62">
            <v>0</v>
          </cell>
          <cell r="AV62" t="str">
            <v>TRƯỞNG</v>
          </cell>
        </row>
        <row r="63">
          <cell r="I63" t="str">
            <v>AUG25</v>
          </cell>
          <cell r="J63">
            <v>45874</v>
          </cell>
          <cell r="K63" t="str">
            <v>KT6778</v>
          </cell>
          <cell r="L63" t="str">
            <v>98H05223</v>
          </cell>
          <cell r="M63" t="str">
            <v>CONT45</v>
          </cell>
          <cell r="N63" t="str">
            <v>HN</v>
          </cell>
          <cell r="O63" t="str">
            <v>ĐLM</v>
          </cell>
          <cell r="P63" t="str">
            <v>GOLDTRANS</v>
          </cell>
          <cell r="Q63" t="str">
            <v>ViỆT NHẬT</v>
          </cell>
          <cell r="R63" t="str">
            <v>HN/VĂN LÂM HY</v>
          </cell>
          <cell r="S63" t="str">
            <v>cùng chuyến</v>
          </cell>
          <cell r="AG63">
            <v>0</v>
          </cell>
          <cell r="AI63">
            <v>0</v>
          </cell>
          <cell r="AL63">
            <v>0</v>
          </cell>
          <cell r="AM63">
            <v>0</v>
          </cell>
          <cell r="AU63">
            <v>0</v>
          </cell>
        </row>
        <row r="64">
          <cell r="I64" t="str">
            <v>AUG25</v>
          </cell>
          <cell r="J64">
            <v>45874</v>
          </cell>
          <cell r="K64" t="str">
            <v>K96337</v>
          </cell>
          <cell r="L64" t="str">
            <v>98H05223</v>
          </cell>
          <cell r="M64" t="str">
            <v>CONT45</v>
          </cell>
          <cell r="N64" t="str">
            <v>HN</v>
          </cell>
          <cell r="O64" t="str">
            <v>ĐLM</v>
          </cell>
          <cell r="P64" t="str">
            <v>GOLDTRANS</v>
          </cell>
          <cell r="Q64" t="str">
            <v>ViỆT NHẬT</v>
          </cell>
          <cell r="R64" t="str">
            <v>HN/VĂN LÂM HY</v>
          </cell>
          <cell r="S64" t="str">
            <v>cùng chuyến</v>
          </cell>
          <cell r="AG64">
            <v>0</v>
          </cell>
          <cell r="AI64">
            <v>0</v>
          </cell>
          <cell r="AL64">
            <v>0</v>
          </cell>
          <cell r="AM64">
            <v>0</v>
          </cell>
          <cell r="AU64">
            <v>0</v>
          </cell>
        </row>
        <row r="65">
          <cell r="I65" t="str">
            <v>AUG26</v>
          </cell>
          <cell r="J65">
            <v>45874</v>
          </cell>
          <cell r="K65" t="str">
            <v>FB5321</v>
          </cell>
          <cell r="L65" t="str">
            <v>98C05779</v>
          </cell>
          <cell r="M65" t="str">
            <v>RÀO</v>
          </cell>
          <cell r="N65" t="str">
            <v>HN</v>
          </cell>
          <cell r="O65" t="str">
            <v>BÍCH THỦY</v>
          </cell>
          <cell r="P65" t="str">
            <v>GOLDTRANS</v>
          </cell>
          <cell r="Q65" t="str">
            <v>ViỆT NHẬT</v>
          </cell>
          <cell r="R65" t="str">
            <v>HN/VĂN LÂM HY</v>
          </cell>
          <cell r="S65">
            <v>10000000</v>
          </cell>
          <cell r="T65">
            <v>1500000</v>
          </cell>
          <cell r="U65">
            <v>3600000</v>
          </cell>
          <cell r="Z65">
            <v>200000</v>
          </cell>
          <cell r="AG65">
            <v>15300000</v>
          </cell>
          <cell r="AI65">
            <v>8000000</v>
          </cell>
          <cell r="AJ65" t="str">
            <v>1 CA</v>
          </cell>
          <cell r="AL65">
            <v>0</v>
          </cell>
          <cell r="AM65">
            <v>0</v>
          </cell>
          <cell r="AU65">
            <v>8000000</v>
          </cell>
        </row>
        <row r="66">
          <cell r="I66" t="str">
            <v>AUG26</v>
          </cell>
          <cell r="J66">
            <v>45874</v>
          </cell>
          <cell r="K66" t="str">
            <v>KT6778</v>
          </cell>
          <cell r="L66" t="str">
            <v>98C05779</v>
          </cell>
          <cell r="M66" t="str">
            <v>RÀO</v>
          </cell>
          <cell r="N66" t="str">
            <v>HN</v>
          </cell>
          <cell r="O66" t="str">
            <v>BÍCH THỦY</v>
          </cell>
          <cell r="P66" t="str">
            <v>GOLDTRANS</v>
          </cell>
          <cell r="Q66" t="str">
            <v>ViỆT NHẬT</v>
          </cell>
          <cell r="R66" t="str">
            <v>HN/VĂN LÂM HY</v>
          </cell>
          <cell r="S66" t="str">
            <v>cùng chuyến</v>
          </cell>
          <cell r="AG66">
            <v>0</v>
          </cell>
          <cell r="AI66" t="str">
            <v>cùng chuyến</v>
          </cell>
          <cell r="AL66">
            <v>0</v>
          </cell>
          <cell r="AM66">
            <v>0</v>
          </cell>
          <cell r="AU66">
            <v>0</v>
          </cell>
        </row>
        <row r="67">
          <cell r="I67" t="str">
            <v>AUG26</v>
          </cell>
          <cell r="J67">
            <v>45874</v>
          </cell>
          <cell r="K67" t="str">
            <v>K96337</v>
          </cell>
          <cell r="L67" t="str">
            <v>98C05779</v>
          </cell>
          <cell r="M67" t="str">
            <v>RÀO</v>
          </cell>
          <cell r="N67" t="str">
            <v>HN</v>
          </cell>
          <cell r="O67" t="str">
            <v>BÍCH THỦY</v>
          </cell>
          <cell r="P67" t="str">
            <v>GOLDTRANS</v>
          </cell>
          <cell r="Q67" t="str">
            <v>ViỆT NHẬT</v>
          </cell>
          <cell r="R67" t="str">
            <v>HN/VĂN LÂM HY</v>
          </cell>
          <cell r="S67" t="str">
            <v>cùng chuyến</v>
          </cell>
          <cell r="AG67">
            <v>0</v>
          </cell>
          <cell r="AI67" t="str">
            <v>cùng chuyến</v>
          </cell>
          <cell r="AL67">
            <v>0</v>
          </cell>
          <cell r="AM67">
            <v>0</v>
          </cell>
          <cell r="AU67">
            <v>0</v>
          </cell>
        </row>
        <row r="68">
          <cell r="I68" t="str">
            <v>AUG27</v>
          </cell>
          <cell r="J68">
            <v>45874</v>
          </cell>
          <cell r="K68" t="str">
            <v>FB3799</v>
          </cell>
          <cell r="L68" t="str">
            <v>34F00806</v>
          </cell>
          <cell r="M68" t="str">
            <v>8 TẤN</v>
          </cell>
          <cell r="N68" t="str">
            <v>TT</v>
          </cell>
          <cell r="O68" t="str">
            <v>ĐLM</v>
          </cell>
          <cell r="P68" t="str">
            <v>HHONE</v>
          </cell>
          <cell r="Q68" t="str">
            <v>HUALI</v>
          </cell>
          <cell r="R68" t="str">
            <v>TT/TIÊN DU BN</v>
          </cell>
          <cell r="T68" t="str">
            <v>3 CA</v>
          </cell>
          <cell r="AG68">
            <v>0</v>
          </cell>
          <cell r="AI68">
            <v>0</v>
          </cell>
          <cell r="AJ68" t="str">
            <v>3 CA</v>
          </cell>
          <cell r="AL68">
            <v>0</v>
          </cell>
          <cell r="AM68">
            <v>0</v>
          </cell>
          <cell r="AU68">
            <v>0</v>
          </cell>
          <cell r="AV68" t="str">
            <v>HiỀN</v>
          </cell>
        </row>
        <row r="69">
          <cell r="I69" t="str">
            <v>AUG27</v>
          </cell>
          <cell r="J69">
            <v>45874</v>
          </cell>
          <cell r="K69" t="str">
            <v>FB9558</v>
          </cell>
          <cell r="L69" t="str">
            <v>34F00806</v>
          </cell>
          <cell r="M69" t="str">
            <v>8 TẤN</v>
          </cell>
          <cell r="N69" t="str">
            <v>TT</v>
          </cell>
          <cell r="O69" t="str">
            <v>TRỌNG NGUYÊN</v>
          </cell>
          <cell r="P69" t="str">
            <v>HHONE</v>
          </cell>
          <cell r="Q69" t="str">
            <v>HANMKE</v>
          </cell>
          <cell r="R69" t="str">
            <v>TT/TP BẮC NINH</v>
          </cell>
          <cell r="AG69">
            <v>0</v>
          </cell>
          <cell r="AH69" t="str">
            <v>CHUYỂN SANG XE AUG47 ĐI TRẢ</v>
          </cell>
          <cell r="AI69">
            <v>0</v>
          </cell>
          <cell r="AL69">
            <v>0</v>
          </cell>
          <cell r="AM69">
            <v>0</v>
          </cell>
          <cell r="AU69">
            <v>0</v>
          </cell>
          <cell r="AW69" t="str">
            <v>CHUYỂN SANG XE AUG47 ĐI TRẢ</v>
          </cell>
        </row>
        <row r="70">
          <cell r="I70" t="str">
            <v>AUG28</v>
          </cell>
          <cell r="J70">
            <v>45874</v>
          </cell>
          <cell r="K70" t="str">
            <v>C79283</v>
          </cell>
          <cell r="L70" t="str">
            <v>98C07780</v>
          </cell>
          <cell r="M70" t="str">
            <v>M.SAN</v>
          </cell>
          <cell r="N70" t="str">
            <v>TT</v>
          </cell>
          <cell r="O70" t="str">
            <v>BÍCH THỦY</v>
          </cell>
          <cell r="P70" t="str">
            <v>A3</v>
          </cell>
          <cell r="Q70" t="str">
            <v>VINFAST</v>
          </cell>
          <cell r="R70" t="str">
            <v>TT/VINFAST HP</v>
          </cell>
          <cell r="S70">
            <v>11000000</v>
          </cell>
          <cell r="U70">
            <v>3800000</v>
          </cell>
          <cell r="W70">
            <v>3927273</v>
          </cell>
          <cell r="X70">
            <v>1510000</v>
          </cell>
          <cell r="Y70">
            <v>500000</v>
          </cell>
          <cell r="AG70">
            <v>20737273</v>
          </cell>
          <cell r="AI70">
            <v>11000000</v>
          </cell>
          <cell r="AL70">
            <v>0</v>
          </cell>
          <cell r="AM70">
            <v>0</v>
          </cell>
          <cell r="AU70">
            <v>11000000</v>
          </cell>
        </row>
        <row r="71">
          <cell r="I71" t="str">
            <v>AUG29</v>
          </cell>
          <cell r="J71">
            <v>45874</v>
          </cell>
          <cell r="K71" t="str">
            <v>C5C408</v>
          </cell>
          <cell r="L71" t="str">
            <v>98H00517</v>
          </cell>
          <cell r="M71" t="str">
            <v>CONT45</v>
          </cell>
          <cell r="N71" t="str">
            <v>TT</v>
          </cell>
          <cell r="O71" t="str">
            <v>ĐỨC KHANG</v>
          </cell>
          <cell r="P71" t="str">
            <v>LV</v>
          </cell>
          <cell r="Q71" t="str">
            <v>HOTRON</v>
          </cell>
          <cell r="R71" t="str">
            <v>TT/KIM BẢNG HÀ NAM</v>
          </cell>
          <cell r="AG71">
            <v>0</v>
          </cell>
          <cell r="AI71">
            <v>7500000</v>
          </cell>
          <cell r="AL71">
            <v>0</v>
          </cell>
          <cell r="AM71">
            <v>0</v>
          </cell>
          <cell r="AU71">
            <v>7500000</v>
          </cell>
        </row>
        <row r="72">
          <cell r="I72" t="str">
            <v>AUG30</v>
          </cell>
          <cell r="J72">
            <v>45874</v>
          </cell>
          <cell r="K72" t="str">
            <v>K25880</v>
          </cell>
          <cell r="L72" t="str">
            <v>37H12851</v>
          </cell>
          <cell r="M72" t="str">
            <v>RÀO</v>
          </cell>
          <cell r="N72" t="str">
            <v>TT</v>
          </cell>
          <cell r="O72" t="str">
            <v>XE LẺ</v>
          </cell>
          <cell r="P72" t="str">
            <v>A3</v>
          </cell>
          <cell r="Q72" t="str">
            <v>APEX</v>
          </cell>
          <cell r="R72" t="str">
            <v>TT/NGHỆ AN</v>
          </cell>
          <cell r="S72">
            <v>18000000</v>
          </cell>
          <cell r="U72">
            <v>3800000</v>
          </cell>
          <cell r="W72">
            <v>1963637</v>
          </cell>
          <cell r="X72">
            <v>1510000</v>
          </cell>
          <cell r="Y72">
            <v>745000</v>
          </cell>
          <cell r="AG72">
            <v>26018637</v>
          </cell>
          <cell r="AI72">
            <v>0</v>
          </cell>
          <cell r="AL72">
            <v>0</v>
          </cell>
          <cell r="AM72">
            <v>0</v>
          </cell>
          <cell r="AU72">
            <v>0</v>
          </cell>
        </row>
        <row r="73">
          <cell r="I73" t="str">
            <v>AUG31</v>
          </cell>
          <cell r="J73">
            <v>45874</v>
          </cell>
          <cell r="K73" t="str">
            <v>BGN286 M1</v>
          </cell>
          <cell r="L73" t="str">
            <v>98G00356</v>
          </cell>
          <cell r="M73" t="str">
            <v xml:space="preserve">10 TẤN </v>
          </cell>
          <cell r="N73" t="str">
            <v>CN</v>
          </cell>
          <cell r="O73" t="str">
            <v>ĐLM</v>
          </cell>
          <cell r="P73" t="str">
            <v>A3</v>
          </cell>
          <cell r="Q73" t="str">
            <v>REGENT</v>
          </cell>
          <cell r="R73" t="str">
            <v>CỐC NAM/NAM SÁCH HD</v>
          </cell>
          <cell r="S73">
            <v>1500000</v>
          </cell>
          <cell r="U73">
            <v>3950000</v>
          </cell>
          <cell r="W73">
            <v>1080000</v>
          </cell>
          <cell r="X73">
            <v>650000</v>
          </cell>
          <cell r="AG73">
            <v>7180000</v>
          </cell>
          <cell r="AI73">
            <v>0</v>
          </cell>
          <cell r="AL73">
            <v>0</v>
          </cell>
          <cell r="AM73">
            <v>0</v>
          </cell>
          <cell r="AU73">
            <v>0</v>
          </cell>
          <cell r="AV73" t="str">
            <v>NGỌC ANH</v>
          </cell>
        </row>
        <row r="74">
          <cell r="I74" t="str">
            <v>AUG31</v>
          </cell>
          <cell r="J74">
            <v>45874</v>
          </cell>
          <cell r="K74" t="str">
            <v>BGN286 M2</v>
          </cell>
          <cell r="L74" t="str">
            <v>98G00356</v>
          </cell>
          <cell r="M74" t="str">
            <v xml:space="preserve">10 TẤN </v>
          </cell>
          <cell r="N74" t="str">
            <v>CN</v>
          </cell>
          <cell r="O74" t="str">
            <v>ĐLM</v>
          </cell>
          <cell r="P74" t="str">
            <v>A3</v>
          </cell>
          <cell r="Q74" t="str">
            <v>FIRSTEAM</v>
          </cell>
          <cell r="R74" t="str">
            <v>CỐC NAM/THÚY LĨNH HN</v>
          </cell>
          <cell r="S74">
            <v>6400000</v>
          </cell>
          <cell r="AG74">
            <v>6400000</v>
          </cell>
          <cell r="AI74">
            <v>0</v>
          </cell>
          <cell r="AL74">
            <v>0</v>
          </cell>
          <cell r="AM74">
            <v>0</v>
          </cell>
          <cell r="AU74">
            <v>0</v>
          </cell>
        </row>
        <row r="75">
          <cell r="I75" t="str">
            <v>AUG31</v>
          </cell>
          <cell r="J75">
            <v>45874</v>
          </cell>
          <cell r="K75" t="str">
            <v>BGN286 M3</v>
          </cell>
          <cell r="L75" t="str">
            <v>98G00356</v>
          </cell>
          <cell r="M75" t="str">
            <v xml:space="preserve">10 TẤN </v>
          </cell>
          <cell r="N75" t="str">
            <v>CN</v>
          </cell>
          <cell r="O75" t="str">
            <v>ĐLM</v>
          </cell>
          <cell r="P75" t="str">
            <v>A3</v>
          </cell>
          <cell r="Q75" t="str">
            <v>FIRSTEAM</v>
          </cell>
          <cell r="R75" t="str">
            <v>CỐC NAM/THÚY LĨNH HN</v>
          </cell>
          <cell r="S75" t="str">
            <v>cùng chuyến</v>
          </cell>
          <cell r="AG75">
            <v>0</v>
          </cell>
          <cell r="AI75">
            <v>0</v>
          </cell>
          <cell r="AL75">
            <v>0</v>
          </cell>
          <cell r="AM75">
            <v>0</v>
          </cell>
          <cell r="AU75">
            <v>0</v>
          </cell>
        </row>
        <row r="76">
          <cell r="I76" t="str">
            <v>AUG31</v>
          </cell>
          <cell r="J76">
            <v>45874</v>
          </cell>
          <cell r="K76" t="str">
            <v>BGN286 M4</v>
          </cell>
          <cell r="L76" t="str">
            <v>98G00356</v>
          </cell>
          <cell r="M76" t="str">
            <v xml:space="preserve">10 TẤN </v>
          </cell>
          <cell r="N76" t="str">
            <v>CN</v>
          </cell>
          <cell r="O76" t="str">
            <v>ĐLM</v>
          </cell>
          <cell r="P76" t="str">
            <v>A3</v>
          </cell>
          <cell r="Q76" t="str">
            <v>ABLE JOY</v>
          </cell>
          <cell r="R76" t="str">
            <v>CỐC NAM/THÚY LĨNH HN</v>
          </cell>
          <cell r="S76" t="str">
            <v>cùng chuyến</v>
          </cell>
          <cell r="AG76">
            <v>0</v>
          </cell>
          <cell r="AI76">
            <v>0</v>
          </cell>
          <cell r="AL76">
            <v>0</v>
          </cell>
          <cell r="AM76">
            <v>0</v>
          </cell>
          <cell r="AU76">
            <v>0</v>
          </cell>
        </row>
        <row r="77">
          <cell r="I77" t="str">
            <v>AUG31</v>
          </cell>
          <cell r="J77">
            <v>45874</v>
          </cell>
          <cell r="K77" t="str">
            <v>BGN286 M6</v>
          </cell>
          <cell r="L77" t="str">
            <v>98G00356</v>
          </cell>
          <cell r="M77" t="str">
            <v xml:space="preserve">10 TẤN </v>
          </cell>
          <cell r="N77" t="str">
            <v>CN</v>
          </cell>
          <cell r="O77" t="str">
            <v>ĐLM</v>
          </cell>
          <cell r="P77" t="str">
            <v>A3</v>
          </cell>
          <cell r="Q77" t="str">
            <v>GENOVA</v>
          </cell>
          <cell r="R77" t="str">
            <v>CỐC NAM/THÚY LĨNH HN</v>
          </cell>
          <cell r="S77" t="str">
            <v>cùng chuyến</v>
          </cell>
          <cell r="AG77">
            <v>0</v>
          </cell>
          <cell r="AI77">
            <v>0</v>
          </cell>
          <cell r="AL77">
            <v>0</v>
          </cell>
          <cell r="AM77">
            <v>0</v>
          </cell>
          <cell r="AU77">
            <v>0</v>
          </cell>
        </row>
        <row r="78">
          <cell r="I78" t="str">
            <v>AUG31</v>
          </cell>
          <cell r="J78">
            <v>45874</v>
          </cell>
          <cell r="K78" t="str">
            <v>BGN286 M10</v>
          </cell>
          <cell r="L78" t="str">
            <v>98G00356</v>
          </cell>
          <cell r="M78" t="str">
            <v xml:space="preserve">10 TẤN </v>
          </cell>
          <cell r="N78" t="str">
            <v>CN</v>
          </cell>
          <cell r="O78" t="str">
            <v>ĐLM</v>
          </cell>
          <cell r="P78" t="str">
            <v>A3</v>
          </cell>
          <cell r="Q78" t="str">
            <v>ECO</v>
          </cell>
          <cell r="R78" t="str">
            <v>CỐC NAM/THÚY LĨNH HN</v>
          </cell>
          <cell r="S78" t="str">
            <v>cùng chuyến</v>
          </cell>
          <cell r="AG78">
            <v>0</v>
          </cell>
          <cell r="AI78">
            <v>0</v>
          </cell>
          <cell r="AL78">
            <v>0</v>
          </cell>
          <cell r="AM78">
            <v>0</v>
          </cell>
          <cell r="AU78">
            <v>0</v>
          </cell>
        </row>
        <row r="79">
          <cell r="I79" t="str">
            <v>AUG31</v>
          </cell>
          <cell r="J79">
            <v>45874</v>
          </cell>
          <cell r="K79" t="str">
            <v>BGN286 M5</v>
          </cell>
          <cell r="L79" t="str">
            <v>98G00356</v>
          </cell>
          <cell r="M79" t="str">
            <v xml:space="preserve">10 TẤN </v>
          </cell>
          <cell r="N79" t="str">
            <v>CN</v>
          </cell>
          <cell r="O79" t="str">
            <v>ĐỨC LÂM</v>
          </cell>
          <cell r="P79" t="str">
            <v>A3</v>
          </cell>
          <cell r="Q79" t="str">
            <v>SOUTH ASIA</v>
          </cell>
          <cell r="R79" t="str">
            <v>CỐC NAM/THƯỜNG XUÂN THANH HÓA</v>
          </cell>
          <cell r="S79">
            <v>3000000</v>
          </cell>
          <cell r="AG79">
            <v>3000000</v>
          </cell>
          <cell r="AH79" t="str">
            <v>BỐC XẾP TÍNH KHÁCH 400,000</v>
          </cell>
          <cell r="AI79">
            <v>0</v>
          </cell>
          <cell r="AL79">
            <v>0</v>
          </cell>
          <cell r="AM79">
            <v>0</v>
          </cell>
          <cell r="AQ79">
            <v>2000000</v>
          </cell>
          <cell r="AR79">
            <v>45816</v>
          </cell>
          <cell r="AU79">
            <v>2045816</v>
          </cell>
          <cell r="AW79" t="str">
            <v>BỐC XẾP TÍNH KHÁCH 400,000</v>
          </cell>
        </row>
        <row r="80">
          <cell r="I80" t="str">
            <v>AUG31</v>
          </cell>
          <cell r="J80">
            <v>45874</v>
          </cell>
          <cell r="K80" t="str">
            <v>BGN286 M8</v>
          </cell>
          <cell r="L80" t="str">
            <v>98G00356</v>
          </cell>
          <cell r="M80" t="str">
            <v xml:space="preserve">10 TẤN </v>
          </cell>
          <cell r="N80" t="str">
            <v>CN</v>
          </cell>
          <cell r="O80" t="str">
            <v>ĐỨC LÂM</v>
          </cell>
          <cell r="P80" t="str">
            <v>A3</v>
          </cell>
          <cell r="Q80" t="str">
            <v>SOUTH ASIA</v>
          </cell>
          <cell r="R80" t="str">
            <v>CỐC NAM/HoẰNG HÓA THANH HÓA</v>
          </cell>
          <cell r="S80">
            <v>500000</v>
          </cell>
          <cell r="AG80">
            <v>500000</v>
          </cell>
          <cell r="AI80">
            <v>0</v>
          </cell>
          <cell r="AL80">
            <v>0</v>
          </cell>
          <cell r="AM80">
            <v>0</v>
          </cell>
          <cell r="AQ80">
            <v>500000</v>
          </cell>
          <cell r="AR80">
            <v>45816</v>
          </cell>
          <cell r="AU80">
            <v>545816</v>
          </cell>
        </row>
        <row r="81">
          <cell r="I81" t="str">
            <v>AUG31</v>
          </cell>
          <cell r="J81">
            <v>45874</v>
          </cell>
          <cell r="K81" t="str">
            <v>BGN286 M9</v>
          </cell>
          <cell r="L81" t="str">
            <v>98G00356</v>
          </cell>
          <cell r="M81" t="str">
            <v xml:space="preserve">10 TẤN </v>
          </cell>
          <cell r="N81" t="str">
            <v>CN</v>
          </cell>
          <cell r="O81" t="str">
            <v>ĐỨC LÂM</v>
          </cell>
          <cell r="P81" t="str">
            <v>A3</v>
          </cell>
          <cell r="Q81" t="str">
            <v>SOUTH ASIA</v>
          </cell>
          <cell r="R81" t="str">
            <v>CỐC NAM/TP THANH HÓA</v>
          </cell>
          <cell r="S81">
            <v>500000</v>
          </cell>
          <cell r="AG81">
            <v>500000</v>
          </cell>
          <cell r="AI81">
            <v>0</v>
          </cell>
          <cell r="AL81">
            <v>0</v>
          </cell>
          <cell r="AM81">
            <v>0</v>
          </cell>
          <cell r="AQ81">
            <v>500000</v>
          </cell>
          <cell r="AR81">
            <v>45816</v>
          </cell>
          <cell r="AU81">
            <v>545816</v>
          </cell>
        </row>
        <row r="82">
          <cell r="I82" t="str">
            <v>AUG31</v>
          </cell>
          <cell r="J82">
            <v>45874</v>
          </cell>
          <cell r="K82" t="str">
            <v>BGN286 M7</v>
          </cell>
          <cell r="L82" t="str">
            <v>98G00356</v>
          </cell>
          <cell r="M82" t="str">
            <v xml:space="preserve">10 TẤN </v>
          </cell>
          <cell r="N82" t="str">
            <v>CN</v>
          </cell>
          <cell r="O82" t="str">
            <v>ĐLM</v>
          </cell>
          <cell r="P82" t="str">
            <v>A3</v>
          </cell>
          <cell r="Q82" t="str">
            <v>K+K</v>
          </cell>
          <cell r="R82" t="str">
            <v>CỐC NAM/CHƯƠNG MỸ HN</v>
          </cell>
          <cell r="S82">
            <v>1000000</v>
          </cell>
          <cell r="AG82">
            <v>1000000</v>
          </cell>
          <cell r="AI82">
            <v>0</v>
          </cell>
          <cell r="AL82">
            <v>0</v>
          </cell>
          <cell r="AM82">
            <v>0</v>
          </cell>
          <cell r="AU82">
            <v>0</v>
          </cell>
        </row>
        <row r="83">
          <cell r="I83" t="str">
            <v>AUG32</v>
          </cell>
          <cell r="J83">
            <v>45874</v>
          </cell>
          <cell r="K83" t="str">
            <v>A9K80K</v>
          </cell>
          <cell r="L83" t="str">
            <v>99H05716</v>
          </cell>
          <cell r="M83" t="str">
            <v>2,5 TẤN</v>
          </cell>
          <cell r="N83" t="str">
            <v>TT</v>
          </cell>
          <cell r="O83" t="str">
            <v>HTL</v>
          </cell>
          <cell r="P83" t="str">
            <v>LTK</v>
          </cell>
          <cell r="Q83" t="str">
            <v>LTK</v>
          </cell>
          <cell r="R83" t="str">
            <v>TT/QuẾ VÕ BN</v>
          </cell>
          <cell r="AG83">
            <v>0</v>
          </cell>
          <cell r="AI83">
            <v>0</v>
          </cell>
          <cell r="AL83">
            <v>0</v>
          </cell>
          <cell r="AM83">
            <v>0</v>
          </cell>
          <cell r="AU83">
            <v>0</v>
          </cell>
        </row>
        <row r="84">
          <cell r="I84" t="str">
            <v>AUG33</v>
          </cell>
          <cell r="J84">
            <v>45874</v>
          </cell>
          <cell r="K84" t="str">
            <v>FB9087</v>
          </cell>
          <cell r="L84" t="str">
            <v>14H04214</v>
          </cell>
          <cell r="M84" t="str">
            <v>8 TẤN</v>
          </cell>
          <cell r="N84" t="str">
            <v>HN</v>
          </cell>
          <cell r="O84" t="str">
            <v>GOLTRANS</v>
          </cell>
          <cell r="P84" t="str">
            <v>GOLDTRANS</v>
          </cell>
          <cell r="Q84" t="str">
            <v>THỊNH HÒA</v>
          </cell>
          <cell r="R84" t="str">
            <v>HỮU NGHỊ</v>
          </cell>
          <cell r="S84" t="str">
            <v>khách tự gọi xe</v>
          </cell>
          <cell r="U84">
            <v>3000000</v>
          </cell>
          <cell r="W84">
            <v>1134000</v>
          </cell>
          <cell r="Z84">
            <v>200000</v>
          </cell>
          <cell r="AG84">
            <v>4334000</v>
          </cell>
          <cell r="AH84" t="str">
            <v>LÀM DỊCH VỤ</v>
          </cell>
          <cell r="AI84">
            <v>0</v>
          </cell>
          <cell r="AL84">
            <v>0</v>
          </cell>
          <cell r="AM84">
            <v>0</v>
          </cell>
          <cell r="AU84">
            <v>0</v>
          </cell>
          <cell r="AW84" t="str">
            <v>LÀM DỊCH VỤ</v>
          </cell>
        </row>
        <row r="85">
          <cell r="I85" t="str">
            <v>AUG34</v>
          </cell>
          <cell r="J85">
            <v>45875</v>
          </cell>
          <cell r="K85" t="str">
            <v>VẬN TẢI</v>
          </cell>
          <cell r="L85" t="str">
            <v>34E00279</v>
          </cell>
          <cell r="M85" t="str">
            <v>8 TẤN</v>
          </cell>
          <cell r="N85" t="str">
            <v>VT</v>
          </cell>
          <cell r="O85" t="str">
            <v>ĐLM</v>
          </cell>
          <cell r="P85" t="str">
            <v>ART</v>
          </cell>
          <cell r="Q85" t="str">
            <v>HÀNG LẺ</v>
          </cell>
          <cell r="R85" t="str">
            <v>HN/HƯNG YÊN</v>
          </cell>
          <cell r="S85">
            <v>5500000</v>
          </cell>
          <cell r="T85">
            <v>1000000</v>
          </cell>
          <cell r="AG85">
            <v>6500000</v>
          </cell>
          <cell r="AH85" t="str">
            <v>Lưu ca ca</v>
          </cell>
          <cell r="AI85">
            <v>0</v>
          </cell>
          <cell r="AJ85" t="str">
            <v>1 CA</v>
          </cell>
          <cell r="AL85">
            <v>0</v>
          </cell>
          <cell r="AM85">
            <v>0</v>
          </cell>
          <cell r="AU85">
            <v>0</v>
          </cell>
          <cell r="AV85" t="str">
            <v>QUANG</v>
          </cell>
        </row>
        <row r="86">
          <cell r="I86" t="str">
            <v>AUG35</v>
          </cell>
          <cell r="J86">
            <v>45875</v>
          </cell>
          <cell r="K86" t="str">
            <v>FB3158</v>
          </cell>
          <cell r="L86" t="str">
            <v>98H00800</v>
          </cell>
          <cell r="M86" t="str">
            <v>RÀO</v>
          </cell>
          <cell r="N86" t="str">
            <v>HN</v>
          </cell>
          <cell r="O86" t="str">
            <v>BÍCH THỦY</v>
          </cell>
          <cell r="P86" t="str">
            <v>NBT</v>
          </cell>
          <cell r="Q86" t="str">
            <v>VICLOG</v>
          </cell>
          <cell r="R86" t="str">
            <v>HN/YÊN SỞ HN</v>
          </cell>
          <cell r="AG86">
            <v>0</v>
          </cell>
          <cell r="AI86">
            <v>7000000</v>
          </cell>
          <cell r="AL86">
            <v>0</v>
          </cell>
          <cell r="AM86">
            <v>0</v>
          </cell>
          <cell r="AU86">
            <v>7000000</v>
          </cell>
        </row>
        <row r="87">
          <cell r="I87" t="str">
            <v>AUG36</v>
          </cell>
          <cell r="J87">
            <v>45875</v>
          </cell>
          <cell r="K87" t="str">
            <v>FB3158</v>
          </cell>
          <cell r="L87" t="str">
            <v>98H05226</v>
          </cell>
          <cell r="M87" t="str">
            <v>RÀO</v>
          </cell>
          <cell r="N87" t="str">
            <v>HN</v>
          </cell>
          <cell r="O87" t="str">
            <v>ĐLM</v>
          </cell>
          <cell r="P87" t="str">
            <v>NBT</v>
          </cell>
          <cell r="Q87" t="str">
            <v>VICLOG</v>
          </cell>
          <cell r="R87" t="str">
            <v>HN/YÊN SỞ HN</v>
          </cell>
          <cell r="T87" t="str">
            <v>1 CA</v>
          </cell>
          <cell r="AG87">
            <v>0</v>
          </cell>
          <cell r="AI87">
            <v>0</v>
          </cell>
          <cell r="AJ87" t="str">
            <v>1 CA</v>
          </cell>
          <cell r="AL87">
            <v>0</v>
          </cell>
          <cell r="AM87">
            <v>0</v>
          </cell>
          <cell r="AU87">
            <v>0</v>
          </cell>
          <cell r="AV87" t="str">
            <v>VINH</v>
          </cell>
        </row>
        <row r="88">
          <cell r="I88" t="str">
            <v>AUG37</v>
          </cell>
          <cell r="J88">
            <v>45875</v>
          </cell>
          <cell r="K88" t="str">
            <v>PG7639</v>
          </cell>
          <cell r="L88" t="str">
            <v>98H06170</v>
          </cell>
          <cell r="M88" t="str">
            <v>RÀO</v>
          </cell>
          <cell r="N88" t="str">
            <v>TT</v>
          </cell>
          <cell r="O88" t="str">
            <v>ĐLM</v>
          </cell>
          <cell r="P88" t="str">
            <v>3T</v>
          </cell>
          <cell r="Q88" t="str">
            <v>GREEN STAR</v>
          </cell>
          <cell r="R88" t="str">
            <v>TT/HẠP LĨNH BN</v>
          </cell>
          <cell r="S88">
            <v>9200000</v>
          </cell>
          <cell r="T88">
            <v>1500000</v>
          </cell>
          <cell r="U88">
            <v>5700000</v>
          </cell>
          <cell r="W88">
            <v>3339000</v>
          </cell>
          <cell r="X88">
            <v>1610000</v>
          </cell>
          <cell r="Y88">
            <v>4000000</v>
          </cell>
          <cell r="Z88">
            <v>1288000</v>
          </cell>
          <cell r="AG88">
            <v>26637000</v>
          </cell>
          <cell r="AH88" t="str">
            <v>QUÁ KHỔ</v>
          </cell>
          <cell r="AI88">
            <v>0</v>
          </cell>
          <cell r="AL88">
            <v>0</v>
          </cell>
          <cell r="AM88">
            <v>0</v>
          </cell>
          <cell r="AU88">
            <v>0</v>
          </cell>
          <cell r="AV88" t="str">
            <v>VINH</v>
          </cell>
          <cell r="AW88" t="str">
            <v>QUÁ KHỔ</v>
          </cell>
        </row>
        <row r="89">
          <cell r="I89" t="str">
            <v>AUG38</v>
          </cell>
          <cell r="J89">
            <v>45875</v>
          </cell>
          <cell r="K89" t="str">
            <v>PG7639</v>
          </cell>
          <cell r="L89" t="str">
            <v>98G00364</v>
          </cell>
          <cell r="M89" t="str">
            <v xml:space="preserve">10 TẤN </v>
          </cell>
          <cell r="N89" t="str">
            <v>TT</v>
          </cell>
          <cell r="O89" t="str">
            <v>ĐLM</v>
          </cell>
          <cell r="P89" t="str">
            <v>3T</v>
          </cell>
          <cell r="Q89" t="str">
            <v>GREEN STAR</v>
          </cell>
          <cell r="R89" t="str">
            <v>TT/HẠP LĨNH BN</v>
          </cell>
          <cell r="S89">
            <v>4800000</v>
          </cell>
          <cell r="U89">
            <v>5230000</v>
          </cell>
          <cell r="AG89">
            <v>10030000</v>
          </cell>
          <cell r="AI89">
            <v>0</v>
          </cell>
          <cell r="AL89">
            <v>0</v>
          </cell>
          <cell r="AM89">
            <v>0</v>
          </cell>
          <cell r="AU89">
            <v>0</v>
          </cell>
          <cell r="AV89" t="str">
            <v>LUÂN</v>
          </cell>
        </row>
        <row r="90">
          <cell r="I90" t="str">
            <v>AUG39</v>
          </cell>
          <cell r="J90">
            <v>45875</v>
          </cell>
          <cell r="K90" t="str">
            <v>PN1119</v>
          </cell>
          <cell r="L90" t="str">
            <v>12H04065</v>
          </cell>
          <cell r="M90" t="str">
            <v>RÀO</v>
          </cell>
          <cell r="N90" t="str">
            <v>TT</v>
          </cell>
          <cell r="O90" t="str">
            <v>BÍCH THỦY</v>
          </cell>
          <cell r="P90" t="str">
            <v>3T</v>
          </cell>
          <cell r="Q90" t="str">
            <v>GREEN STAR</v>
          </cell>
          <cell r="R90" t="str">
            <v>TT/HẠP LĨNH BN</v>
          </cell>
          <cell r="S90">
            <v>9200000</v>
          </cell>
          <cell r="T90">
            <v>0</v>
          </cell>
          <cell r="U90">
            <v>5700000</v>
          </cell>
          <cell r="W90">
            <v>3339000</v>
          </cell>
          <cell r="X90">
            <v>1610000</v>
          </cell>
          <cell r="Y90">
            <v>4000000</v>
          </cell>
          <cell r="Z90">
            <v>1288000</v>
          </cell>
          <cell r="AG90">
            <v>25137000</v>
          </cell>
          <cell r="AH90" t="str">
            <v>QUÁ KHỔ</v>
          </cell>
          <cell r="AI90">
            <v>6300000</v>
          </cell>
          <cell r="AJ90" t="str">
            <v>1 CA</v>
          </cell>
          <cell r="AL90">
            <v>0</v>
          </cell>
          <cell r="AM90">
            <v>2300000</v>
          </cell>
          <cell r="AU90">
            <v>8600000</v>
          </cell>
          <cell r="AW90" t="str">
            <v>QUÁ KHỔ</v>
          </cell>
        </row>
        <row r="91">
          <cell r="I91" t="str">
            <v>AUG40</v>
          </cell>
          <cell r="J91">
            <v>45875</v>
          </cell>
          <cell r="K91" t="str">
            <v>PN1119</v>
          </cell>
          <cell r="L91" t="str">
            <v>98H05223</v>
          </cell>
          <cell r="M91" t="str">
            <v>CONT45</v>
          </cell>
          <cell r="N91" t="str">
            <v>TT</v>
          </cell>
          <cell r="O91" t="str">
            <v>ĐLM</v>
          </cell>
          <cell r="P91" t="str">
            <v>3T</v>
          </cell>
          <cell r="Q91" t="str">
            <v>GREEN STAR</v>
          </cell>
          <cell r="R91" t="str">
            <v>TT/HẠP LĨNH BN</v>
          </cell>
          <cell r="S91">
            <v>7000000</v>
          </cell>
          <cell r="U91">
            <v>5700000</v>
          </cell>
          <cell r="AG91">
            <v>12700000</v>
          </cell>
          <cell r="AI91">
            <v>0</v>
          </cell>
          <cell r="AL91">
            <v>0</v>
          </cell>
          <cell r="AM91">
            <v>0</v>
          </cell>
          <cell r="AU91">
            <v>0</v>
          </cell>
          <cell r="AV91" t="str">
            <v>VINH</v>
          </cell>
        </row>
        <row r="92">
          <cell r="I92" t="str">
            <v>AUG41</v>
          </cell>
          <cell r="J92">
            <v>45875</v>
          </cell>
          <cell r="K92" t="str">
            <v>FB7679</v>
          </cell>
          <cell r="L92" t="str">
            <v>98F00944</v>
          </cell>
          <cell r="M92" t="str">
            <v>1,5 TẤN</v>
          </cell>
          <cell r="N92" t="str">
            <v>HN</v>
          </cell>
          <cell r="O92" t="str">
            <v>TRỌNG NGUYÊN</v>
          </cell>
          <cell r="P92" t="str">
            <v>LTK</v>
          </cell>
          <cell r="Q92" t="str">
            <v>LTK</v>
          </cell>
          <cell r="R92" t="str">
            <v>HN/QuẾ VÕ BN</v>
          </cell>
          <cell r="AG92">
            <v>0</v>
          </cell>
          <cell r="AH92" t="str">
            <v>LuỒNG ĐỎ KẸP CHÌ</v>
          </cell>
          <cell r="AI92">
            <v>0</v>
          </cell>
          <cell r="AL92">
            <v>0</v>
          </cell>
          <cell r="AM92">
            <v>0</v>
          </cell>
          <cell r="AU92">
            <v>0</v>
          </cell>
          <cell r="AW92" t="str">
            <v>LuỒNG ĐỎ KẸP CHÌ</v>
          </cell>
        </row>
        <row r="93">
          <cell r="I93" t="str">
            <v>AUG42</v>
          </cell>
          <cell r="J93">
            <v>45875</v>
          </cell>
          <cell r="K93" t="str">
            <v>C3P205</v>
          </cell>
          <cell r="L93" t="str">
            <v>98H01458</v>
          </cell>
          <cell r="M93" t="str">
            <v>CONT45</v>
          </cell>
          <cell r="N93" t="str">
            <v>TT</v>
          </cell>
          <cell r="O93" t="str">
            <v>ĐỨC KHANG</v>
          </cell>
          <cell r="P93" t="str">
            <v>LV</v>
          </cell>
          <cell r="Q93" t="str">
            <v>EAGLE</v>
          </cell>
          <cell r="R93" t="str">
            <v>TT/TP HẢI DƯƠNG</v>
          </cell>
          <cell r="T93" t="str">
            <v>1 CA</v>
          </cell>
          <cell r="AG93">
            <v>0</v>
          </cell>
          <cell r="AI93">
            <v>7500000</v>
          </cell>
          <cell r="AJ93" t="str">
            <v>1 CA</v>
          </cell>
          <cell r="AL93">
            <v>0</v>
          </cell>
          <cell r="AM93">
            <v>0</v>
          </cell>
          <cell r="AU93">
            <v>7500000</v>
          </cell>
        </row>
        <row r="94">
          <cell r="I94" t="str">
            <v>AUG43</v>
          </cell>
          <cell r="J94">
            <v>45875</v>
          </cell>
          <cell r="K94" t="str">
            <v>C31882</v>
          </cell>
          <cell r="L94" t="str">
            <v>98H00517</v>
          </cell>
          <cell r="M94" t="str">
            <v>CONT45</v>
          </cell>
          <cell r="N94" t="str">
            <v>TT</v>
          </cell>
          <cell r="O94" t="str">
            <v>ĐỨC KHANG</v>
          </cell>
          <cell r="P94" t="str">
            <v>A3</v>
          </cell>
          <cell r="Q94" t="str">
            <v>INTERPLEX</v>
          </cell>
          <cell r="R94" t="str">
            <v>TT/QuẾ VÕ BN</v>
          </cell>
          <cell r="S94">
            <v>7300000</v>
          </cell>
          <cell r="U94">
            <v>3800000</v>
          </cell>
          <cell r="W94">
            <v>2947270</v>
          </cell>
          <cell r="X94">
            <v>1510000</v>
          </cell>
          <cell r="Y94">
            <v>100000</v>
          </cell>
          <cell r="AG94">
            <v>15657270</v>
          </cell>
          <cell r="AI94">
            <v>5300000</v>
          </cell>
          <cell r="AL94">
            <v>0</v>
          </cell>
          <cell r="AM94">
            <v>0</v>
          </cell>
          <cell r="AU94">
            <v>5300000</v>
          </cell>
        </row>
        <row r="95">
          <cell r="I95" t="str">
            <v>AUG44</v>
          </cell>
          <cell r="J95">
            <v>45875</v>
          </cell>
          <cell r="K95" t="str">
            <v>FB6518</v>
          </cell>
          <cell r="L95" t="str">
            <v>17H06069</v>
          </cell>
          <cell r="M95" t="str">
            <v>CONT45</v>
          </cell>
          <cell r="N95" t="str">
            <v>TT</v>
          </cell>
          <cell r="O95" t="str">
            <v>MAI ANH</v>
          </cell>
          <cell r="P95" t="str">
            <v>A3</v>
          </cell>
          <cell r="Q95" t="str">
            <v>KINGFA</v>
          </cell>
          <cell r="R95" t="str">
            <v>TT/ĐÌNH VŨ HP</v>
          </cell>
          <cell r="S95">
            <v>10000000</v>
          </cell>
          <cell r="T95">
            <v>1000000</v>
          </cell>
          <cell r="U95">
            <v>3800000</v>
          </cell>
          <cell r="W95">
            <v>2760706</v>
          </cell>
          <cell r="X95">
            <v>1510000</v>
          </cell>
          <cell r="Y95">
            <v>100000</v>
          </cell>
          <cell r="AG95">
            <v>19170706</v>
          </cell>
          <cell r="AI95">
            <v>0</v>
          </cell>
          <cell r="AJ95" t="str">
            <v>1 CA</v>
          </cell>
          <cell r="AL95">
            <v>0</v>
          </cell>
          <cell r="AM95">
            <v>0</v>
          </cell>
          <cell r="AU95">
            <v>0</v>
          </cell>
        </row>
        <row r="96">
          <cell r="I96" t="str">
            <v>AUG45</v>
          </cell>
          <cell r="J96">
            <v>45875</v>
          </cell>
          <cell r="K96" t="str">
            <v>K68729</v>
          </cell>
          <cell r="L96" t="str">
            <v>24H00222</v>
          </cell>
          <cell r="M96" t="str">
            <v>CONT45</v>
          </cell>
          <cell r="N96" t="str">
            <v>TT</v>
          </cell>
          <cell r="O96" t="str">
            <v>XE LẺ</v>
          </cell>
          <cell r="P96" t="str">
            <v>LV</v>
          </cell>
          <cell r="Q96" t="str">
            <v>ZHONG XIANG</v>
          </cell>
          <cell r="R96" t="str">
            <v>TT/KIM THÀNH HD</v>
          </cell>
          <cell r="AG96">
            <v>0</v>
          </cell>
          <cell r="AI96">
            <v>0</v>
          </cell>
          <cell r="AL96">
            <v>0</v>
          </cell>
          <cell r="AM96">
            <v>0</v>
          </cell>
          <cell r="AU96">
            <v>0</v>
          </cell>
        </row>
        <row r="97">
          <cell r="I97" t="str">
            <v>AUG46</v>
          </cell>
          <cell r="J97">
            <v>45875</v>
          </cell>
          <cell r="K97" t="str">
            <v>B8A065</v>
          </cell>
          <cell r="L97" t="str">
            <v>99H01175</v>
          </cell>
          <cell r="M97" t="str">
            <v>CONT45</v>
          </cell>
          <cell r="N97" t="str">
            <v>TT</v>
          </cell>
          <cell r="O97" t="str">
            <v>CMC</v>
          </cell>
          <cell r="P97" t="str">
            <v>LV</v>
          </cell>
          <cell r="Q97" t="str">
            <v>ZHONG XIANG</v>
          </cell>
          <cell r="R97" t="str">
            <v>TT/KIM THÀNH HD</v>
          </cell>
          <cell r="T97" t="str">
            <v>1 CA</v>
          </cell>
          <cell r="AG97">
            <v>0</v>
          </cell>
          <cell r="AI97">
            <v>0</v>
          </cell>
          <cell r="AJ97" t="str">
            <v>1 CA</v>
          </cell>
          <cell r="AL97">
            <v>0</v>
          </cell>
          <cell r="AM97">
            <v>0</v>
          </cell>
          <cell r="AU97">
            <v>0</v>
          </cell>
        </row>
        <row r="98">
          <cell r="I98" t="str">
            <v>AUG47</v>
          </cell>
          <cell r="J98">
            <v>45875</v>
          </cell>
          <cell r="K98" t="str">
            <v>FB7766</v>
          </cell>
          <cell r="L98" t="str">
            <v>12H04222</v>
          </cell>
          <cell r="M98" t="str">
            <v>2,5 TẤN</v>
          </cell>
          <cell r="N98" t="str">
            <v>HN</v>
          </cell>
          <cell r="O98" t="str">
            <v>TRỌNG NGUYÊN</v>
          </cell>
          <cell r="P98" t="str">
            <v>LV</v>
          </cell>
          <cell r="Q98" t="str">
            <v>FREECOM</v>
          </cell>
          <cell r="R98" t="str">
            <v>HN/QuẾ VÕ BN</v>
          </cell>
          <cell r="AG98">
            <v>0</v>
          </cell>
          <cell r="AH98" t="str">
            <v>BỐC TỪ XE 34F00806 SANG NGÀY 07/8</v>
          </cell>
          <cell r="AI98">
            <v>0</v>
          </cell>
          <cell r="AL98">
            <v>0</v>
          </cell>
          <cell r="AM98">
            <v>0</v>
          </cell>
          <cell r="AU98">
            <v>0</v>
          </cell>
          <cell r="AW98" t="str">
            <v>BỐC TỪ XE 34F00806 SANG NGÀY 07/8</v>
          </cell>
        </row>
        <row r="99">
          <cell r="I99" t="str">
            <v>AUG48</v>
          </cell>
          <cell r="J99">
            <v>45876</v>
          </cell>
          <cell r="K99" t="str">
            <v>HÀNG XuẤT</v>
          </cell>
          <cell r="L99" t="str">
            <v>98G00356</v>
          </cell>
          <cell r="M99" t="str">
            <v xml:space="preserve">10 TẤN </v>
          </cell>
          <cell r="N99" t="str">
            <v>HN</v>
          </cell>
          <cell r="O99" t="str">
            <v>ĐLM</v>
          </cell>
          <cell r="P99" t="str">
            <v>HHONE</v>
          </cell>
          <cell r="Q99" t="str">
            <v>MCC</v>
          </cell>
          <cell r="R99" t="str">
            <v>YÊN PHONG BN/HỮU NGHỊ</v>
          </cell>
          <cell r="S99">
            <v>1500000</v>
          </cell>
          <cell r="T99" t="str">
            <v>1 CA</v>
          </cell>
          <cell r="AG99">
            <v>1500000</v>
          </cell>
          <cell r="AH99" t="str">
            <v>BỐC XẾP 400,000</v>
          </cell>
          <cell r="AI99">
            <v>0</v>
          </cell>
          <cell r="AJ99" t="str">
            <v>1 CA</v>
          </cell>
          <cell r="AL99">
            <v>0</v>
          </cell>
          <cell r="AM99">
            <v>0</v>
          </cell>
          <cell r="AQ99">
            <v>400000</v>
          </cell>
          <cell r="AR99">
            <v>45816</v>
          </cell>
          <cell r="AT99" t="str">
            <v>46 CARTON</v>
          </cell>
          <cell r="AU99">
            <v>445816</v>
          </cell>
          <cell r="AV99" t="str">
            <v>NGỌC ANH</v>
          </cell>
          <cell r="AW99" t="str">
            <v>BỐC XẾP 400,000</v>
          </cell>
        </row>
        <row r="100">
          <cell r="I100" t="str">
            <v>AUG49</v>
          </cell>
          <cell r="J100">
            <v>45876</v>
          </cell>
          <cell r="K100" t="str">
            <v>FA6165 M1</v>
          </cell>
          <cell r="L100" t="str">
            <v>98H06161</v>
          </cell>
          <cell r="M100" t="str">
            <v xml:space="preserve">10 TẤN </v>
          </cell>
          <cell r="N100" t="str">
            <v>TT</v>
          </cell>
          <cell r="O100" t="str">
            <v>ĐLM</v>
          </cell>
          <cell r="P100" t="str">
            <v>A3</v>
          </cell>
          <cell r="Q100" t="str">
            <v>THÁI LẠC</v>
          </cell>
          <cell r="R100" t="str">
            <v>TT/TP THÁI BÌNH</v>
          </cell>
          <cell r="S100">
            <v>1500000</v>
          </cell>
          <cell r="U100">
            <v>3330000</v>
          </cell>
          <cell r="W100">
            <v>1552634.5</v>
          </cell>
          <cell r="X100">
            <v>1510000</v>
          </cell>
          <cell r="Y100">
            <v>100000</v>
          </cell>
          <cell r="AG100">
            <v>7992634.5</v>
          </cell>
          <cell r="AI100">
            <v>0</v>
          </cell>
          <cell r="AJ100" t="str">
            <v>1 CA</v>
          </cell>
          <cell r="AL100">
            <v>0</v>
          </cell>
          <cell r="AM100">
            <v>0</v>
          </cell>
          <cell r="AU100">
            <v>0</v>
          </cell>
          <cell r="AV100" t="str">
            <v>QUANG</v>
          </cell>
        </row>
        <row r="101">
          <cell r="I101" t="str">
            <v>AUG49</v>
          </cell>
          <cell r="J101">
            <v>45876</v>
          </cell>
          <cell r="K101" t="str">
            <v>FA6165 M3</v>
          </cell>
          <cell r="L101" t="str">
            <v>98H06161</v>
          </cell>
          <cell r="M101" t="str">
            <v xml:space="preserve">10 TẤN </v>
          </cell>
          <cell r="N101" t="str">
            <v>TT</v>
          </cell>
          <cell r="O101" t="str">
            <v>ĐLM</v>
          </cell>
          <cell r="P101" t="str">
            <v>A3</v>
          </cell>
          <cell r="Q101" t="str">
            <v>ROBOT TECH</v>
          </cell>
          <cell r="R101" t="str">
            <v>TT/ĐÌNH VŨ HP</v>
          </cell>
          <cell r="S101">
            <v>7400000</v>
          </cell>
          <cell r="T101">
            <v>1000000</v>
          </cell>
          <cell r="AG101">
            <v>8400000</v>
          </cell>
          <cell r="AI101">
            <v>0</v>
          </cell>
          <cell r="AL101">
            <v>0</v>
          </cell>
          <cell r="AM101">
            <v>0</v>
          </cell>
          <cell r="AU101">
            <v>0</v>
          </cell>
        </row>
        <row r="102">
          <cell r="I102" t="str">
            <v>AUG49</v>
          </cell>
          <cell r="J102">
            <v>45876</v>
          </cell>
          <cell r="K102" t="str">
            <v>FA6165 M5</v>
          </cell>
          <cell r="L102" t="str">
            <v>98H06161</v>
          </cell>
          <cell r="M102" t="str">
            <v xml:space="preserve">10 TẤN </v>
          </cell>
          <cell r="N102" t="str">
            <v>TT</v>
          </cell>
          <cell r="O102" t="str">
            <v>ĐLM</v>
          </cell>
          <cell r="P102" t="str">
            <v>A3</v>
          </cell>
          <cell r="Q102" t="str">
            <v>INTERPLEX</v>
          </cell>
          <cell r="R102" t="str">
            <v>TT/QuẾ VÕ BN</v>
          </cell>
          <cell r="S102">
            <v>500000</v>
          </cell>
          <cell r="AG102">
            <v>500000</v>
          </cell>
          <cell r="AI102">
            <v>0</v>
          </cell>
          <cell r="AL102">
            <v>0</v>
          </cell>
          <cell r="AM102">
            <v>0</v>
          </cell>
          <cell r="AU102">
            <v>0</v>
          </cell>
        </row>
        <row r="103">
          <cell r="I103" t="str">
            <v>AUG49</v>
          </cell>
          <cell r="J103">
            <v>45876</v>
          </cell>
          <cell r="K103" t="str">
            <v>FA6165 M8</v>
          </cell>
          <cell r="L103" t="str">
            <v>98H06161</v>
          </cell>
          <cell r="M103" t="str">
            <v xml:space="preserve">10 TẤN </v>
          </cell>
          <cell r="N103" t="str">
            <v>TT</v>
          </cell>
          <cell r="O103" t="str">
            <v>ĐLM</v>
          </cell>
          <cell r="P103" t="str">
            <v>A3</v>
          </cell>
          <cell r="Q103" t="str">
            <v>SHENG YUAN</v>
          </cell>
          <cell r="R103" t="str">
            <v>TT/QuẾ VÕ BN</v>
          </cell>
          <cell r="S103">
            <v>500000</v>
          </cell>
          <cell r="Y103">
            <v>500000</v>
          </cell>
          <cell r="AG103">
            <v>1000000</v>
          </cell>
          <cell r="AI103">
            <v>0</v>
          </cell>
          <cell r="AL103">
            <v>0</v>
          </cell>
          <cell r="AM103">
            <v>0</v>
          </cell>
          <cell r="AU103">
            <v>0</v>
          </cell>
        </row>
        <row r="104">
          <cell r="I104" t="str">
            <v>AUG49</v>
          </cell>
          <cell r="J104">
            <v>45876</v>
          </cell>
          <cell r="K104" t="str">
            <v>FA6165 M16</v>
          </cell>
          <cell r="L104" t="str">
            <v>98H06161</v>
          </cell>
          <cell r="M104" t="str">
            <v xml:space="preserve">10 TẤN </v>
          </cell>
          <cell r="N104" t="str">
            <v>TT</v>
          </cell>
          <cell r="O104" t="str">
            <v>ĐLM</v>
          </cell>
          <cell r="P104" t="str">
            <v>A3</v>
          </cell>
          <cell r="Q104" t="str">
            <v>HÀNG NGOÀI</v>
          </cell>
          <cell r="R104" t="str">
            <v>TT/QuẾ VÕ BN</v>
          </cell>
          <cell r="AG104">
            <v>0</v>
          </cell>
          <cell r="AI104">
            <v>0</v>
          </cell>
          <cell r="AL104">
            <v>0</v>
          </cell>
          <cell r="AM104">
            <v>0</v>
          </cell>
          <cell r="AU104">
            <v>0</v>
          </cell>
        </row>
        <row r="105">
          <cell r="I105" t="str">
            <v>AUG50</v>
          </cell>
          <cell r="J105">
            <v>45876</v>
          </cell>
          <cell r="K105" t="str">
            <v>FA6165 M2</v>
          </cell>
          <cell r="L105" t="str">
            <v>12F00172</v>
          </cell>
          <cell r="M105" t="str">
            <v>15 TẤN</v>
          </cell>
          <cell r="N105" t="str">
            <v>TT</v>
          </cell>
          <cell r="O105" t="str">
            <v>THẮNG THAO</v>
          </cell>
          <cell r="P105" t="str">
            <v>A3</v>
          </cell>
          <cell r="Q105" t="str">
            <v>DRAGONJET</v>
          </cell>
          <cell r="R105" t="str">
            <v>TT/QuẾ VÕ BN</v>
          </cell>
          <cell r="S105">
            <v>500000</v>
          </cell>
          <cell r="U105">
            <v>3330000</v>
          </cell>
          <cell r="W105">
            <v>1552634.5</v>
          </cell>
          <cell r="AG105">
            <v>5382634.5</v>
          </cell>
          <cell r="AI105">
            <v>0</v>
          </cell>
          <cell r="AJ105" t="str">
            <v>1 CA</v>
          </cell>
          <cell r="AL105">
            <v>0</v>
          </cell>
          <cell r="AM105">
            <v>0</v>
          </cell>
          <cell r="AU105">
            <v>0</v>
          </cell>
        </row>
        <row r="106">
          <cell r="I106" t="str">
            <v>AUG50</v>
          </cell>
          <cell r="J106">
            <v>45876</v>
          </cell>
          <cell r="K106" t="str">
            <v>FA6165 M6</v>
          </cell>
          <cell r="L106" t="str">
            <v>12F00172</v>
          </cell>
          <cell r="M106" t="str">
            <v>15 TẤN</v>
          </cell>
          <cell r="N106" t="str">
            <v>TT</v>
          </cell>
          <cell r="O106" t="str">
            <v>THẮNG THAO</v>
          </cell>
          <cell r="P106" t="str">
            <v>A3</v>
          </cell>
          <cell r="Q106" t="str">
            <v xml:space="preserve">SIMONA </v>
          </cell>
          <cell r="R106" t="str">
            <v>TT/YÊN KHÁNH NINH BÌNH</v>
          </cell>
          <cell r="S106">
            <v>8600000</v>
          </cell>
          <cell r="T106">
            <v>1000000</v>
          </cell>
          <cell r="Y106">
            <v>1000000</v>
          </cell>
          <cell r="AG106">
            <v>10600000</v>
          </cell>
          <cell r="AI106">
            <v>0</v>
          </cell>
          <cell r="AL106">
            <v>0</v>
          </cell>
          <cell r="AM106">
            <v>0</v>
          </cell>
          <cell r="AU106">
            <v>0</v>
          </cell>
        </row>
        <row r="107">
          <cell r="I107" t="str">
            <v>AUG50</v>
          </cell>
          <cell r="J107">
            <v>45876</v>
          </cell>
          <cell r="K107" t="str">
            <v>FA6165 M7</v>
          </cell>
          <cell r="L107" t="str">
            <v>12F00172</v>
          </cell>
          <cell r="M107" t="str">
            <v>15 TẤN</v>
          </cell>
          <cell r="N107" t="str">
            <v>TT</v>
          </cell>
          <cell r="O107" t="str">
            <v>THẮNG THAO</v>
          </cell>
          <cell r="P107" t="str">
            <v>A3</v>
          </cell>
          <cell r="Q107" t="str">
            <v>YURA</v>
          </cell>
          <cell r="R107" t="str">
            <v>TT/VĂN LÂM HY</v>
          </cell>
          <cell r="S107">
            <v>1000000</v>
          </cell>
          <cell r="AG107">
            <v>1000000</v>
          </cell>
          <cell r="AI107">
            <v>0</v>
          </cell>
          <cell r="AL107">
            <v>0</v>
          </cell>
          <cell r="AM107">
            <v>0</v>
          </cell>
          <cell r="AU107">
            <v>0</v>
          </cell>
        </row>
        <row r="108">
          <cell r="I108" t="str">
            <v>AUG50</v>
          </cell>
          <cell r="J108">
            <v>45876</v>
          </cell>
          <cell r="K108" t="str">
            <v>FA6165 M9</v>
          </cell>
          <cell r="L108" t="str">
            <v>12F00172</v>
          </cell>
          <cell r="M108" t="str">
            <v>15 TẤN</v>
          </cell>
          <cell r="N108" t="str">
            <v>TT</v>
          </cell>
          <cell r="O108" t="str">
            <v>ĐỨC LÂM</v>
          </cell>
          <cell r="P108" t="str">
            <v>A3</v>
          </cell>
          <cell r="Q108" t="str">
            <v>HONG PIN</v>
          </cell>
          <cell r="R108" t="str">
            <v>TT/BÌNH XUYÊN VP</v>
          </cell>
          <cell r="S108">
            <v>2500000</v>
          </cell>
          <cell r="AG108">
            <v>2500000</v>
          </cell>
          <cell r="AH108" t="str">
            <v>SANG TẢI 200,000</v>
          </cell>
          <cell r="AI108">
            <v>0</v>
          </cell>
          <cell r="AL108">
            <v>0</v>
          </cell>
          <cell r="AM108">
            <v>0</v>
          </cell>
          <cell r="AQ108">
            <v>1200000</v>
          </cell>
          <cell r="AR108">
            <v>45877</v>
          </cell>
          <cell r="AT108" t="str">
            <v>2 PL</v>
          </cell>
          <cell r="AU108">
            <v>1245877</v>
          </cell>
          <cell r="AW108" t="str">
            <v>SANG TẢI 200,000</v>
          </cell>
        </row>
        <row r="109">
          <cell r="I109" t="str">
            <v>AUG50</v>
          </cell>
          <cell r="J109">
            <v>45876</v>
          </cell>
          <cell r="K109" t="str">
            <v>FA6165 M10</v>
          </cell>
          <cell r="L109" t="str">
            <v>12F00172</v>
          </cell>
          <cell r="M109" t="str">
            <v>15 TẤN</v>
          </cell>
          <cell r="N109" t="str">
            <v>TT</v>
          </cell>
          <cell r="O109" t="str">
            <v>THẮNG THAO</v>
          </cell>
          <cell r="P109" t="str">
            <v>A3</v>
          </cell>
          <cell r="Q109" t="str">
            <v>KANGPING</v>
          </cell>
          <cell r="R109" t="str">
            <v>TT/THÚY LĨNH HN</v>
          </cell>
          <cell r="S109">
            <v>800000</v>
          </cell>
          <cell r="AG109">
            <v>800000</v>
          </cell>
          <cell r="AI109">
            <v>0</v>
          </cell>
          <cell r="AL109">
            <v>0</v>
          </cell>
          <cell r="AM109">
            <v>0</v>
          </cell>
          <cell r="AU109">
            <v>0</v>
          </cell>
        </row>
        <row r="110">
          <cell r="I110" t="str">
            <v>AUG50</v>
          </cell>
          <cell r="J110">
            <v>45876</v>
          </cell>
          <cell r="K110" t="str">
            <v>FA6165 M11</v>
          </cell>
          <cell r="L110" t="str">
            <v>12F00172</v>
          </cell>
          <cell r="M110" t="str">
            <v>15 TẤN</v>
          </cell>
          <cell r="N110" t="str">
            <v>TT</v>
          </cell>
          <cell r="O110" t="str">
            <v>THẮNG THAO</v>
          </cell>
          <cell r="P110" t="str">
            <v>A3</v>
          </cell>
          <cell r="Q110" t="str">
            <v>CHIYUE</v>
          </cell>
          <cell r="R110" t="str">
            <v>TT/TIÊN DU BN</v>
          </cell>
          <cell r="S110">
            <v>500000</v>
          </cell>
          <cell r="AG110">
            <v>500000</v>
          </cell>
          <cell r="AI110">
            <v>0</v>
          </cell>
          <cell r="AL110">
            <v>0</v>
          </cell>
          <cell r="AM110">
            <v>0</v>
          </cell>
          <cell r="AU110">
            <v>0</v>
          </cell>
        </row>
        <row r="111">
          <cell r="I111" t="str">
            <v>AUG50</v>
          </cell>
          <cell r="J111">
            <v>45876</v>
          </cell>
          <cell r="K111" t="str">
            <v>FA6165 M13</v>
          </cell>
          <cell r="L111" t="str">
            <v>12F00172</v>
          </cell>
          <cell r="M111" t="str">
            <v>15 TẤN</v>
          </cell>
          <cell r="N111" t="str">
            <v>TT</v>
          </cell>
          <cell r="O111" t="str">
            <v>ĐỨC LÂM</v>
          </cell>
          <cell r="P111" t="str">
            <v>A3</v>
          </cell>
          <cell r="Q111" t="str">
            <v>HÀNG NGOÀI</v>
          </cell>
          <cell r="R111" t="str">
            <v>TT/VẠN PHÚC HÀ ĐÔNG</v>
          </cell>
          <cell r="S111">
            <v>500000</v>
          </cell>
          <cell r="AG111">
            <v>500000</v>
          </cell>
          <cell r="AI111">
            <v>0</v>
          </cell>
          <cell r="AL111">
            <v>0</v>
          </cell>
          <cell r="AM111">
            <v>0</v>
          </cell>
          <cell r="AQ111">
            <v>300000</v>
          </cell>
          <cell r="AR111">
            <v>45877</v>
          </cell>
          <cell r="AT111" t="str">
            <v>4 CARTON</v>
          </cell>
          <cell r="AU111">
            <v>345877</v>
          </cell>
        </row>
        <row r="112">
          <cell r="I112" t="str">
            <v>AUG50</v>
          </cell>
          <cell r="J112">
            <v>45876</v>
          </cell>
          <cell r="K112" t="str">
            <v>FA6165 M14</v>
          </cell>
          <cell r="L112" t="str">
            <v>12F00172</v>
          </cell>
          <cell r="M112" t="str">
            <v>15 TẤN</v>
          </cell>
          <cell r="N112" t="str">
            <v>TT</v>
          </cell>
          <cell r="O112" t="str">
            <v>ĐỨC LÂM</v>
          </cell>
          <cell r="P112" t="str">
            <v>A3</v>
          </cell>
          <cell r="Q112" t="str">
            <v>HÀNG NGOÀI</v>
          </cell>
          <cell r="R112" t="str">
            <v>TT/TAM TRINH HN</v>
          </cell>
          <cell r="S112">
            <v>500000</v>
          </cell>
          <cell r="AG112">
            <v>500000</v>
          </cell>
          <cell r="AI112">
            <v>0</v>
          </cell>
          <cell r="AL112">
            <v>0</v>
          </cell>
          <cell r="AM112">
            <v>0</v>
          </cell>
          <cell r="AQ112">
            <v>300000</v>
          </cell>
          <cell r="AR112">
            <v>45877</v>
          </cell>
          <cell r="AT112" t="str">
            <v>13 CARTON</v>
          </cell>
          <cell r="AU112">
            <v>345877</v>
          </cell>
        </row>
        <row r="113">
          <cell r="I113" t="str">
            <v>AUG50</v>
          </cell>
          <cell r="J113">
            <v>45876</v>
          </cell>
          <cell r="K113" t="str">
            <v>FA6165 M15</v>
          </cell>
          <cell r="L113" t="str">
            <v>12F00172</v>
          </cell>
          <cell r="M113" t="str">
            <v>15 TẤN</v>
          </cell>
          <cell r="N113" t="str">
            <v>TT</v>
          </cell>
          <cell r="O113" t="str">
            <v>ĐỨC LÂM</v>
          </cell>
          <cell r="P113" t="str">
            <v>A3</v>
          </cell>
          <cell r="Q113" t="str">
            <v>HÀNG NGOÀI</v>
          </cell>
          <cell r="R113" t="str">
            <v>TT/TAM TRINH HN</v>
          </cell>
          <cell r="AG113">
            <v>0</v>
          </cell>
          <cell r="AI113">
            <v>0</v>
          </cell>
          <cell r="AL113">
            <v>0</v>
          </cell>
          <cell r="AM113">
            <v>0</v>
          </cell>
          <cell r="AR113">
            <v>45877</v>
          </cell>
          <cell r="AT113" t="str">
            <v>2 CARTON</v>
          </cell>
          <cell r="AU113">
            <v>45877</v>
          </cell>
        </row>
        <row r="114">
          <cell r="I114" t="str">
            <v>AUG50</v>
          </cell>
          <cell r="J114">
            <v>45876</v>
          </cell>
          <cell r="K114" t="str">
            <v>FA6165 M17</v>
          </cell>
          <cell r="L114" t="str">
            <v>12F00172</v>
          </cell>
          <cell r="M114" t="str">
            <v>15 TẤN</v>
          </cell>
          <cell r="N114" t="str">
            <v>TT</v>
          </cell>
          <cell r="O114" t="str">
            <v>ĐỨC LÂM</v>
          </cell>
          <cell r="P114" t="str">
            <v>A3</v>
          </cell>
          <cell r="Q114" t="str">
            <v>HÀNG NGOÀI</v>
          </cell>
          <cell r="R114" t="str">
            <v>TT/AN KHÁNH HOÀI ĐỨC</v>
          </cell>
          <cell r="S114">
            <v>500000</v>
          </cell>
          <cell r="AG114">
            <v>500000</v>
          </cell>
          <cell r="AI114">
            <v>0</v>
          </cell>
          <cell r="AL114">
            <v>0</v>
          </cell>
          <cell r="AM114">
            <v>0</v>
          </cell>
          <cell r="AQ114">
            <v>200000</v>
          </cell>
          <cell r="AR114">
            <v>45877</v>
          </cell>
          <cell r="AT114" t="str">
            <v>1 CARTON</v>
          </cell>
          <cell r="AU114">
            <v>245877</v>
          </cell>
        </row>
        <row r="115">
          <cell r="I115" t="str">
            <v>AUG51</v>
          </cell>
          <cell r="J115">
            <v>45876</v>
          </cell>
          <cell r="K115" t="str">
            <v>FA6165 M4</v>
          </cell>
          <cell r="L115" t="str">
            <v>12C05037</v>
          </cell>
          <cell r="M115" t="str">
            <v>1,5 TẤN</v>
          </cell>
          <cell r="N115" t="str">
            <v>TT</v>
          </cell>
          <cell r="O115" t="str">
            <v>TRỌNG NGUYÊN</v>
          </cell>
          <cell r="P115" t="str">
            <v>A3</v>
          </cell>
          <cell r="Q115" t="str">
            <v>ELIFE</v>
          </cell>
          <cell r="R115" t="str">
            <v>TT/MỸ ĐÌNH HN</v>
          </cell>
          <cell r="S115">
            <v>3200000</v>
          </cell>
          <cell r="U115">
            <v>2850000</v>
          </cell>
          <cell r="V115">
            <v>1000000</v>
          </cell>
          <cell r="W115">
            <v>162000</v>
          </cell>
          <cell r="Y115">
            <v>900000</v>
          </cell>
          <cell r="AG115">
            <v>8112000</v>
          </cell>
          <cell r="AH115" t="str">
            <v>LuỒNG ĐỎ KẸP CHÌ, BÁO LuẬT 400,000</v>
          </cell>
          <cell r="AI115">
            <v>0</v>
          </cell>
          <cell r="AL115">
            <v>0</v>
          </cell>
          <cell r="AM115">
            <v>0</v>
          </cell>
          <cell r="AU115">
            <v>0</v>
          </cell>
          <cell r="AW115" t="str">
            <v>LuỒNG ĐỎ KẸP CHÌ, BÁO LuẬT 400,000</v>
          </cell>
        </row>
        <row r="116">
          <cell r="I116" t="str">
            <v>AUG52</v>
          </cell>
          <cell r="J116">
            <v>45876</v>
          </cell>
          <cell r="K116" t="str">
            <v>S8110</v>
          </cell>
          <cell r="L116" t="str">
            <v>98C22861</v>
          </cell>
          <cell r="M116" t="str">
            <v>RÀO</v>
          </cell>
          <cell r="N116" t="str">
            <v>TT</v>
          </cell>
          <cell r="O116" t="str">
            <v>BÍCH THỦY</v>
          </cell>
          <cell r="P116" t="str">
            <v>3T</v>
          </cell>
          <cell r="Q116" t="str">
            <v>GREEN STAR</v>
          </cell>
          <cell r="R116" t="str">
            <v>TT/HẠP LĨNH BN</v>
          </cell>
          <cell r="S116">
            <v>9200000</v>
          </cell>
          <cell r="U116">
            <v>5700000</v>
          </cell>
          <cell r="W116">
            <v>3339000</v>
          </cell>
          <cell r="X116">
            <v>1610000</v>
          </cell>
          <cell r="Y116">
            <v>2000000</v>
          </cell>
          <cell r="Z116">
            <v>1588000</v>
          </cell>
          <cell r="AG116">
            <v>23437000</v>
          </cell>
          <cell r="AI116">
            <v>6300000</v>
          </cell>
          <cell r="AL116">
            <v>0</v>
          </cell>
          <cell r="AM116">
            <v>0</v>
          </cell>
          <cell r="AU116">
            <v>6300000</v>
          </cell>
        </row>
        <row r="117">
          <cell r="I117" t="str">
            <v>AUG53</v>
          </cell>
          <cell r="J117">
            <v>45876</v>
          </cell>
          <cell r="K117" t="str">
            <v>S8110</v>
          </cell>
          <cell r="L117" t="str">
            <v>98H05223</v>
          </cell>
          <cell r="M117" t="str">
            <v>CONT45</v>
          </cell>
          <cell r="N117" t="str">
            <v>TT</v>
          </cell>
          <cell r="O117" t="str">
            <v>ĐLM</v>
          </cell>
          <cell r="P117" t="str">
            <v>3T</v>
          </cell>
          <cell r="Q117" t="str">
            <v>GREEN STAR</v>
          </cell>
          <cell r="R117" t="str">
            <v>TT/HẠP LĨNH BN</v>
          </cell>
          <cell r="S117">
            <v>7000000</v>
          </cell>
          <cell r="U117">
            <v>5700000</v>
          </cell>
          <cell r="AG117">
            <v>12700000</v>
          </cell>
          <cell r="AI117">
            <v>0</v>
          </cell>
          <cell r="AL117">
            <v>0</v>
          </cell>
          <cell r="AM117">
            <v>0</v>
          </cell>
          <cell r="AU117">
            <v>0</v>
          </cell>
          <cell r="AV117" t="str">
            <v>TRƯỞNG</v>
          </cell>
        </row>
        <row r="118">
          <cell r="I118" t="str">
            <v>AUG54</v>
          </cell>
          <cell r="J118">
            <v>45876</v>
          </cell>
          <cell r="K118" t="str">
            <v>HÀNG XuẤT</v>
          </cell>
          <cell r="L118" t="str">
            <v>98G00356</v>
          </cell>
          <cell r="M118" t="str">
            <v>3,5 TẤN</v>
          </cell>
          <cell r="N118" t="str">
            <v>HN</v>
          </cell>
          <cell r="O118" t="str">
            <v>ĐLM</v>
          </cell>
          <cell r="P118" t="str">
            <v>A3</v>
          </cell>
          <cell r="Q118" t="str">
            <v>HÀNG XuẤT GIÁP BÁT</v>
          </cell>
          <cell r="R118" t="str">
            <v>GIÁP BÁT/HỮU NGHỊ</v>
          </cell>
          <cell r="S118">
            <v>4200000</v>
          </cell>
          <cell r="U118">
            <v>2770000</v>
          </cell>
          <cell r="Y118">
            <v>1400000</v>
          </cell>
          <cell r="AG118">
            <v>8370000</v>
          </cell>
          <cell r="AH118" t="str">
            <v>HỦY XE</v>
          </cell>
          <cell r="AI118">
            <v>0</v>
          </cell>
          <cell r="AL118">
            <v>0</v>
          </cell>
          <cell r="AM118">
            <v>0</v>
          </cell>
          <cell r="AU118">
            <v>0</v>
          </cell>
          <cell r="AW118" t="str">
            <v>HỦY XE</v>
          </cell>
        </row>
        <row r="119">
          <cell r="I119" t="str">
            <v>AUG55</v>
          </cell>
          <cell r="J119">
            <v>45876</v>
          </cell>
          <cell r="K119" t="str">
            <v>F95229</v>
          </cell>
          <cell r="L119" t="str">
            <v>98H03267</v>
          </cell>
          <cell r="M119" t="str">
            <v>RÀO</v>
          </cell>
          <cell r="N119" t="str">
            <v>TT</v>
          </cell>
          <cell r="O119" t="str">
            <v>CHƯƠNG V.A</v>
          </cell>
          <cell r="P119" t="str">
            <v>A3</v>
          </cell>
          <cell r="Q119" t="str">
            <v>APEX</v>
          </cell>
          <cell r="R119" t="str">
            <v>TT/NGHỆ AN</v>
          </cell>
          <cell r="S119">
            <v>18000000</v>
          </cell>
          <cell r="U119">
            <v>3800000</v>
          </cell>
          <cell r="W119">
            <v>2309092</v>
          </cell>
          <cell r="X119">
            <v>1510000</v>
          </cell>
          <cell r="AG119">
            <v>25619092</v>
          </cell>
          <cell r="AI119">
            <v>0</v>
          </cell>
          <cell r="AL119">
            <v>0</v>
          </cell>
          <cell r="AM119">
            <v>0</v>
          </cell>
          <cell r="AU119">
            <v>0</v>
          </cell>
        </row>
        <row r="120">
          <cell r="I120" t="str">
            <v>AUG56</v>
          </cell>
          <cell r="J120">
            <v>45876</v>
          </cell>
          <cell r="K120" t="str">
            <v>F97336 M1</v>
          </cell>
          <cell r="L120" t="str">
            <v>98G00364</v>
          </cell>
          <cell r="M120" t="str">
            <v>8 TẤN</v>
          </cell>
          <cell r="N120" t="str">
            <v>CN</v>
          </cell>
          <cell r="O120" t="str">
            <v>ĐLM</v>
          </cell>
          <cell r="P120" t="str">
            <v>A3</v>
          </cell>
          <cell r="Q120" t="str">
            <v>FIRSTEAM</v>
          </cell>
          <cell r="R120" t="str">
            <v>CỐC NAM/THÚY LĨNH HN</v>
          </cell>
          <cell r="S120">
            <v>1000000</v>
          </cell>
          <cell r="U120">
            <v>3550000</v>
          </cell>
          <cell r="W120">
            <v>540000</v>
          </cell>
          <cell r="X120">
            <v>650000</v>
          </cell>
          <cell r="AG120">
            <v>5740000</v>
          </cell>
          <cell r="AI120">
            <v>0</v>
          </cell>
          <cell r="AL120">
            <v>0</v>
          </cell>
          <cell r="AM120">
            <v>0</v>
          </cell>
          <cell r="AU120">
            <v>0</v>
          </cell>
          <cell r="AV120" t="str">
            <v>LUÂN</v>
          </cell>
        </row>
        <row r="121">
          <cell r="I121" t="str">
            <v>AUG56</v>
          </cell>
          <cell r="J121">
            <v>45876</v>
          </cell>
          <cell r="K121" t="str">
            <v>F97336 M2</v>
          </cell>
          <cell r="L121" t="str">
            <v>98G00364</v>
          </cell>
          <cell r="M121" t="str">
            <v>8 TẤN</v>
          </cell>
          <cell r="N121" t="str">
            <v>CN</v>
          </cell>
          <cell r="O121" t="str">
            <v>ĐLM</v>
          </cell>
          <cell r="P121" t="str">
            <v>A3</v>
          </cell>
          <cell r="Q121" t="str">
            <v>FIRSTEAM</v>
          </cell>
          <cell r="R121" t="str">
            <v>CỐC NAM/THÚY LĨNH HN</v>
          </cell>
          <cell r="S121" t="str">
            <v>cùng chuyến</v>
          </cell>
          <cell r="AG121">
            <v>0</v>
          </cell>
          <cell r="AI121">
            <v>0</v>
          </cell>
          <cell r="AL121">
            <v>0</v>
          </cell>
          <cell r="AM121">
            <v>0</v>
          </cell>
          <cell r="AU121">
            <v>0</v>
          </cell>
        </row>
        <row r="122">
          <cell r="I122" t="str">
            <v>AUG56</v>
          </cell>
          <cell r="J122">
            <v>45876</v>
          </cell>
          <cell r="K122" t="str">
            <v>F97336 M3</v>
          </cell>
          <cell r="L122" t="str">
            <v>98G00364</v>
          </cell>
          <cell r="M122" t="str">
            <v>8 TẤN</v>
          </cell>
          <cell r="N122" t="str">
            <v>CN</v>
          </cell>
          <cell r="O122" t="str">
            <v>ĐLM</v>
          </cell>
          <cell r="P122" t="str">
            <v>A3</v>
          </cell>
          <cell r="Q122" t="str">
            <v>THE BLUES</v>
          </cell>
          <cell r="R122" t="str">
            <v>CỐC NAM/THÚY LĨNH HN</v>
          </cell>
          <cell r="S122" t="str">
            <v>cùng chuyến</v>
          </cell>
          <cell r="AG122">
            <v>0</v>
          </cell>
          <cell r="AI122">
            <v>0</v>
          </cell>
          <cell r="AL122">
            <v>0</v>
          </cell>
          <cell r="AM122">
            <v>0</v>
          </cell>
          <cell r="AU122">
            <v>0</v>
          </cell>
        </row>
        <row r="123">
          <cell r="I123" t="str">
            <v>AUG56</v>
          </cell>
          <cell r="J123">
            <v>45876</v>
          </cell>
          <cell r="K123" t="str">
            <v>F97336 M4</v>
          </cell>
          <cell r="L123" t="str">
            <v>98G00364</v>
          </cell>
          <cell r="M123" t="str">
            <v>8 TẤN</v>
          </cell>
          <cell r="N123" t="str">
            <v>CN</v>
          </cell>
          <cell r="O123" t="str">
            <v>ĐLM</v>
          </cell>
          <cell r="P123" t="str">
            <v>A3</v>
          </cell>
          <cell r="Q123" t="str">
            <v>SOUTH FAME</v>
          </cell>
          <cell r="R123" t="str">
            <v>CỐC NAM/THƯỜNG XUÂN THANH HÓA</v>
          </cell>
          <cell r="S123">
            <v>9000000</v>
          </cell>
          <cell r="AG123">
            <v>9000000</v>
          </cell>
          <cell r="AI123">
            <v>0</v>
          </cell>
          <cell r="AL123">
            <v>0</v>
          </cell>
          <cell r="AM123">
            <v>0</v>
          </cell>
          <cell r="AU123">
            <v>0</v>
          </cell>
        </row>
        <row r="124">
          <cell r="I124" t="str">
            <v>AUG56</v>
          </cell>
          <cell r="J124">
            <v>45876</v>
          </cell>
          <cell r="K124" t="str">
            <v>F97336 M5</v>
          </cell>
          <cell r="L124" t="str">
            <v>98G00364</v>
          </cell>
          <cell r="M124" t="str">
            <v>8 TẤN</v>
          </cell>
          <cell r="N124" t="str">
            <v>CN</v>
          </cell>
          <cell r="O124" t="str">
            <v>ĐLM</v>
          </cell>
          <cell r="P124" t="str">
            <v>A3</v>
          </cell>
          <cell r="Q124" t="str">
            <v>SOUTH FAME</v>
          </cell>
          <cell r="R124" t="str">
            <v>CỐC NAM/THƯỜNG XUÂN THANH HÓA</v>
          </cell>
          <cell r="S124" t="str">
            <v>cùng chuyến</v>
          </cell>
          <cell r="AG124">
            <v>0</v>
          </cell>
          <cell r="AI124">
            <v>0</v>
          </cell>
          <cell r="AL124">
            <v>0</v>
          </cell>
          <cell r="AM124">
            <v>0</v>
          </cell>
          <cell r="AU124">
            <v>0</v>
          </cell>
        </row>
        <row r="125">
          <cell r="I125" t="str">
            <v>AUG56</v>
          </cell>
          <cell r="J125">
            <v>45876</v>
          </cell>
          <cell r="K125" t="str">
            <v>F97336 M6</v>
          </cell>
          <cell r="L125" t="str">
            <v>98G00364</v>
          </cell>
          <cell r="M125" t="str">
            <v>8 TẤN</v>
          </cell>
          <cell r="N125" t="str">
            <v>CN</v>
          </cell>
          <cell r="O125" t="str">
            <v>ĐLM</v>
          </cell>
          <cell r="P125" t="str">
            <v>A3</v>
          </cell>
          <cell r="Q125" t="str">
            <v>SOUTH FAME</v>
          </cell>
          <cell r="R125" t="str">
            <v>CỐC NAM/THƯỜNG XUÂN THANH HÓA</v>
          </cell>
          <cell r="AG125">
            <v>0</v>
          </cell>
          <cell r="AI125">
            <v>0</v>
          </cell>
          <cell r="AL125">
            <v>0</v>
          </cell>
          <cell r="AM125">
            <v>0</v>
          </cell>
          <cell r="AU125">
            <v>0</v>
          </cell>
        </row>
        <row r="126">
          <cell r="I126" t="str">
            <v>AUG56</v>
          </cell>
          <cell r="J126">
            <v>45876</v>
          </cell>
          <cell r="K126" t="str">
            <v>KHO THL</v>
          </cell>
          <cell r="L126" t="str">
            <v>98G00364</v>
          </cell>
          <cell r="M126" t="str">
            <v>8 TẤN</v>
          </cell>
          <cell r="N126" t="str">
            <v>lẻ</v>
          </cell>
          <cell r="O126" t="str">
            <v>HOÀNG BG</v>
          </cell>
          <cell r="P126" t="str">
            <v>A3</v>
          </cell>
          <cell r="Q126" t="str">
            <v>HÀNG NGOÀI</v>
          </cell>
          <cell r="R126" t="str">
            <v>LẠNG SƠN/LẠNG GIANG BG</v>
          </cell>
          <cell r="S126">
            <v>800000</v>
          </cell>
          <cell r="AG126">
            <v>800000</v>
          </cell>
          <cell r="AH126" t="str">
            <v>HẠ VÀ BỐC KHO ĐỨC THẮNG 200,000</v>
          </cell>
          <cell r="AI126">
            <v>0</v>
          </cell>
          <cell r="AL126">
            <v>0</v>
          </cell>
          <cell r="AM126">
            <v>0</v>
          </cell>
          <cell r="AQ126">
            <v>500000</v>
          </cell>
          <cell r="AR126">
            <v>45877</v>
          </cell>
          <cell r="AT126" t="str">
            <v>39 CARTON</v>
          </cell>
          <cell r="AU126">
            <v>545877</v>
          </cell>
          <cell r="AW126" t="str">
            <v>HẠ VÀ BỐC KHO ĐỨC THẮNG 200,000</v>
          </cell>
        </row>
        <row r="127">
          <cell r="I127" t="str">
            <v>AUG57</v>
          </cell>
          <cell r="J127">
            <v>45876</v>
          </cell>
          <cell r="K127" t="str">
            <v>FA6165 M12</v>
          </cell>
          <cell r="L127" t="str">
            <v>12F00172</v>
          </cell>
          <cell r="M127" t="str">
            <v>3,5 TẤN</v>
          </cell>
          <cell r="N127" t="str">
            <v>TT</v>
          </cell>
          <cell r="O127" t="str">
            <v>ĐỨC LÂM</v>
          </cell>
          <cell r="P127" t="str">
            <v>SINDY</v>
          </cell>
          <cell r="Q127" t="str">
            <v>OCC</v>
          </cell>
          <cell r="R127" t="str">
            <v>TT/ĐAN PHƯỢNG HN</v>
          </cell>
          <cell r="S127">
            <v>1000000</v>
          </cell>
          <cell r="AG127">
            <v>1000000</v>
          </cell>
          <cell r="AH127" t="str">
            <v>THU TiỀN 600,000</v>
          </cell>
          <cell r="AI127">
            <v>0</v>
          </cell>
          <cell r="AL127">
            <v>0</v>
          </cell>
          <cell r="AM127">
            <v>0</v>
          </cell>
          <cell r="AQ127">
            <v>400000</v>
          </cell>
          <cell r="AR127">
            <v>45877</v>
          </cell>
          <cell r="AT127" t="str">
            <v>37 CARTON</v>
          </cell>
          <cell r="AU127">
            <v>445877</v>
          </cell>
          <cell r="AW127" t="str">
            <v>THU TiỀN 600,000</v>
          </cell>
        </row>
        <row r="128">
          <cell r="I128" t="str">
            <v>AUG57</v>
          </cell>
          <cell r="J128">
            <v>45876</v>
          </cell>
          <cell r="K128" t="str">
            <v>FA6165 M12</v>
          </cell>
          <cell r="L128" t="str">
            <v>12F00172</v>
          </cell>
          <cell r="M128" t="str">
            <v>3,5 TẤN</v>
          </cell>
          <cell r="N128" t="str">
            <v>TT</v>
          </cell>
          <cell r="O128" t="str">
            <v>ĐỨC LÂM</v>
          </cell>
          <cell r="P128" t="str">
            <v>SINDY</v>
          </cell>
          <cell r="Q128" t="str">
            <v>TIÊN LỮ</v>
          </cell>
          <cell r="R128" t="str">
            <v>TT/TP HƯNG YEN</v>
          </cell>
          <cell r="S128">
            <v>1800000</v>
          </cell>
          <cell r="AG128">
            <v>1800000</v>
          </cell>
          <cell r="AH128" t="str">
            <v>THU TiỀN 1,000,000, BỐC XÊP 400,000</v>
          </cell>
          <cell r="AI128">
            <v>0</v>
          </cell>
          <cell r="AL128">
            <v>0</v>
          </cell>
          <cell r="AM128">
            <v>0</v>
          </cell>
          <cell r="AQ128">
            <v>1200000</v>
          </cell>
          <cell r="AR128">
            <v>45877</v>
          </cell>
          <cell r="AT128" t="str">
            <v>54 CARTON</v>
          </cell>
          <cell r="AU128">
            <v>1245877</v>
          </cell>
          <cell r="AW128" t="str">
            <v>THU TiỀN 1,000,000, BỐC XÊP 400,000</v>
          </cell>
        </row>
        <row r="129">
          <cell r="I129" t="str">
            <v>AUG58</v>
          </cell>
          <cell r="J129">
            <v>45877</v>
          </cell>
          <cell r="K129" t="str">
            <v>P8893C</v>
          </cell>
          <cell r="L129" t="str">
            <v>98H06170</v>
          </cell>
          <cell r="M129" t="str">
            <v>RÀO</v>
          </cell>
          <cell r="N129" t="str">
            <v>TT</v>
          </cell>
          <cell r="O129" t="str">
            <v>ĐLM</v>
          </cell>
          <cell r="P129" t="str">
            <v>3T</v>
          </cell>
          <cell r="Q129" t="str">
            <v>GREEN STAR</v>
          </cell>
          <cell r="R129" t="str">
            <v>TT/HẠP LĨNH BN</v>
          </cell>
          <cell r="S129">
            <v>9200000</v>
          </cell>
          <cell r="U129">
            <v>5700000</v>
          </cell>
          <cell r="W129">
            <v>3339000</v>
          </cell>
          <cell r="X129">
            <v>1610000</v>
          </cell>
          <cell r="Y129">
            <v>2000000</v>
          </cell>
          <cell r="Z129">
            <v>1088000</v>
          </cell>
          <cell r="AG129">
            <v>22937000</v>
          </cell>
          <cell r="AI129">
            <v>0</v>
          </cell>
          <cell r="AL129">
            <v>0</v>
          </cell>
          <cell r="AM129">
            <v>0</v>
          </cell>
          <cell r="AU129">
            <v>0</v>
          </cell>
          <cell r="AV129" t="str">
            <v>VINH</v>
          </cell>
        </row>
        <row r="130">
          <cell r="I130" t="str">
            <v>AUG59</v>
          </cell>
          <cell r="J130">
            <v>45877</v>
          </cell>
          <cell r="K130" t="str">
            <v>P8893C</v>
          </cell>
          <cell r="L130" t="str">
            <v>98H05223</v>
          </cell>
          <cell r="M130" t="str">
            <v>CONT45</v>
          </cell>
          <cell r="N130" t="str">
            <v>TT</v>
          </cell>
          <cell r="O130" t="str">
            <v>ĐLM</v>
          </cell>
          <cell r="P130" t="str">
            <v>3T</v>
          </cell>
          <cell r="Q130" t="str">
            <v>GREEN STAR</v>
          </cell>
          <cell r="R130" t="str">
            <v>TT/HẠP LĨNH BN</v>
          </cell>
          <cell r="S130">
            <v>7000000</v>
          </cell>
          <cell r="U130">
            <v>5700000</v>
          </cell>
          <cell r="AG130">
            <v>12700000</v>
          </cell>
          <cell r="AI130">
            <v>0</v>
          </cell>
          <cell r="AL130">
            <v>0</v>
          </cell>
          <cell r="AM130">
            <v>0</v>
          </cell>
          <cell r="AU130">
            <v>0</v>
          </cell>
          <cell r="AV130" t="str">
            <v>TRƯỞNG</v>
          </cell>
        </row>
        <row r="131">
          <cell r="I131" t="str">
            <v>AUG60</v>
          </cell>
          <cell r="J131">
            <v>45877</v>
          </cell>
          <cell r="K131" t="str">
            <v>CMA325</v>
          </cell>
          <cell r="L131" t="str">
            <v>98H01615</v>
          </cell>
          <cell r="M131" t="str">
            <v>FOOC18</v>
          </cell>
          <cell r="N131" t="str">
            <v>TT</v>
          </cell>
          <cell r="O131" t="str">
            <v>MẠNH HiỆP</v>
          </cell>
          <cell r="P131" t="str">
            <v>LV</v>
          </cell>
          <cell r="Q131" t="str">
            <v>HENGXIN</v>
          </cell>
          <cell r="R131" t="str">
            <v>TT/TP THÁI NGUYÊN</v>
          </cell>
          <cell r="AG131">
            <v>0</v>
          </cell>
          <cell r="AI131">
            <v>0</v>
          </cell>
          <cell r="AL131">
            <v>0</v>
          </cell>
          <cell r="AM131">
            <v>0</v>
          </cell>
          <cell r="AU131">
            <v>0</v>
          </cell>
        </row>
        <row r="132">
          <cell r="I132" t="str">
            <v>AUG61</v>
          </cell>
          <cell r="J132">
            <v>45877</v>
          </cell>
          <cell r="K132" t="str">
            <v>FC5123</v>
          </cell>
          <cell r="L132" t="str">
            <v>98H01056</v>
          </cell>
          <cell r="M132" t="str">
            <v>FOOC18</v>
          </cell>
          <cell r="N132" t="str">
            <v>CM</v>
          </cell>
          <cell r="O132" t="str">
            <v>MẠNH HiỆP</v>
          </cell>
          <cell r="P132" t="str">
            <v>A3</v>
          </cell>
          <cell r="Q132" t="str">
            <v>ANHUI</v>
          </cell>
          <cell r="R132" t="str">
            <v>CHIMA/QuẢNG NINH</v>
          </cell>
          <cell r="S132">
            <v>19000000</v>
          </cell>
          <cell r="U132" t="str">
            <v xml:space="preserve">chưa rõ phí </v>
          </cell>
          <cell r="W132" t="str">
            <v>chưa có phí</v>
          </cell>
          <cell r="X132" t="str">
            <v xml:space="preserve">chưa rõ phí </v>
          </cell>
          <cell r="AG132">
            <v>19000000</v>
          </cell>
          <cell r="AI132">
            <v>0</v>
          </cell>
          <cell r="AJ132" t="str">
            <v>6 CA</v>
          </cell>
          <cell r="AL132">
            <v>0</v>
          </cell>
          <cell r="AM132">
            <v>0</v>
          </cell>
          <cell r="AU132">
            <v>0</v>
          </cell>
        </row>
        <row r="133">
          <cell r="I133" t="str">
            <v>AUG62</v>
          </cell>
          <cell r="J133">
            <v>45877</v>
          </cell>
          <cell r="K133" t="str">
            <v>HÀNG XuẤT</v>
          </cell>
          <cell r="L133" t="str">
            <v>99H03295</v>
          </cell>
          <cell r="M133" t="str">
            <v>3,5 TẤN</v>
          </cell>
          <cell r="N133" t="str">
            <v>HN</v>
          </cell>
          <cell r="O133" t="str">
            <v>HTL</v>
          </cell>
          <cell r="P133" t="str">
            <v>A3</v>
          </cell>
          <cell r="Q133" t="str">
            <v>HÀNG XuẤT GIÁP BÁT</v>
          </cell>
          <cell r="R133" t="str">
            <v>GIÁP BÁT/HỮU NGHỊ</v>
          </cell>
          <cell r="S133" t="str">
            <v>Đã tính tiền ở aug54</v>
          </cell>
          <cell r="AG133">
            <v>0</v>
          </cell>
          <cell r="AH133" t="str">
            <v>NHÀ XE TÍNH CƯỚC 1,5 TẤN</v>
          </cell>
          <cell r="AI133">
            <v>0</v>
          </cell>
          <cell r="AL133">
            <v>0</v>
          </cell>
          <cell r="AM133">
            <v>0</v>
          </cell>
          <cell r="AQ133">
            <v>400000</v>
          </cell>
          <cell r="AR133">
            <v>45816</v>
          </cell>
          <cell r="AT133" t="str">
            <v>46 CARTON</v>
          </cell>
          <cell r="AU133">
            <v>445816</v>
          </cell>
          <cell r="AW133" t="str">
            <v>NHÀ XE TÍNH CƯỚC 1,5 TẤN</v>
          </cell>
        </row>
        <row r="134">
          <cell r="I134" t="str">
            <v>AUG63</v>
          </cell>
          <cell r="J134">
            <v>45877</v>
          </cell>
          <cell r="K134" t="str">
            <v>F55882</v>
          </cell>
          <cell r="L134" t="str">
            <v>98H06561</v>
          </cell>
          <cell r="M134" t="str">
            <v>RÀO</v>
          </cell>
          <cell r="N134" t="str">
            <v>TT</v>
          </cell>
          <cell r="O134" t="str">
            <v>HOÀNG DŨNG</v>
          </cell>
          <cell r="P134" t="str">
            <v>A3</v>
          </cell>
          <cell r="Q134" t="str">
            <v>ANHUI</v>
          </cell>
          <cell r="R134" t="str">
            <v>TT/QuẢNG NINH</v>
          </cell>
          <cell r="S134">
            <v>10500000</v>
          </cell>
          <cell r="U134">
            <v>3800000</v>
          </cell>
          <cell r="W134">
            <v>4084363</v>
          </cell>
          <cell r="X134">
            <v>1510000</v>
          </cell>
          <cell r="AG134">
            <v>19894363</v>
          </cell>
          <cell r="AI134">
            <v>0</v>
          </cell>
          <cell r="AJ134" t="str">
            <v>1 CA</v>
          </cell>
          <cell r="AL134">
            <v>0</v>
          </cell>
          <cell r="AM134">
            <v>0</v>
          </cell>
          <cell r="AU134">
            <v>0</v>
          </cell>
        </row>
        <row r="135">
          <cell r="I135" t="str">
            <v>AUG64</v>
          </cell>
          <cell r="J135">
            <v>45877</v>
          </cell>
          <cell r="K135" t="str">
            <v>FB7855</v>
          </cell>
          <cell r="L135" t="str">
            <v>98H00122</v>
          </cell>
          <cell r="M135" t="str">
            <v>RÀO</v>
          </cell>
          <cell r="N135" t="str">
            <v>HN</v>
          </cell>
          <cell r="O135" t="str">
            <v>BÍCH THỦY</v>
          </cell>
          <cell r="P135" t="str">
            <v>NBT</v>
          </cell>
          <cell r="Q135" t="str">
            <v>VICLOG</v>
          </cell>
          <cell r="R135" t="str">
            <v>HN/YÊN SỞ HN</v>
          </cell>
          <cell r="AG135">
            <v>0</v>
          </cell>
          <cell r="AI135">
            <v>7000000</v>
          </cell>
          <cell r="AL135">
            <v>0</v>
          </cell>
          <cell r="AM135">
            <v>0</v>
          </cell>
          <cell r="AU135">
            <v>7000000</v>
          </cell>
        </row>
        <row r="136">
          <cell r="I136" t="str">
            <v>AUG65</v>
          </cell>
          <cell r="J136">
            <v>45877</v>
          </cell>
          <cell r="K136" t="str">
            <v>FB7855</v>
          </cell>
          <cell r="L136" t="str">
            <v>98C22861</v>
          </cell>
          <cell r="M136" t="str">
            <v>RÀO</v>
          </cell>
          <cell r="N136" t="str">
            <v>HN</v>
          </cell>
          <cell r="O136" t="str">
            <v>BÍCH THỦY</v>
          </cell>
          <cell r="P136" t="str">
            <v>NBT</v>
          </cell>
          <cell r="Q136" t="str">
            <v>VICLOG</v>
          </cell>
          <cell r="R136" t="str">
            <v>HN/YÊN SỞ HN</v>
          </cell>
          <cell r="AG136">
            <v>0</v>
          </cell>
          <cell r="AI136">
            <v>7000000</v>
          </cell>
          <cell r="AL136">
            <v>0</v>
          </cell>
          <cell r="AM136">
            <v>0</v>
          </cell>
          <cell r="AU136">
            <v>7000000</v>
          </cell>
        </row>
        <row r="137">
          <cell r="I137" t="str">
            <v>AUG66</v>
          </cell>
          <cell r="J137">
            <v>45877</v>
          </cell>
          <cell r="K137" t="str">
            <v>FB9063 M5</v>
          </cell>
          <cell r="L137" t="str">
            <v>98H04132</v>
          </cell>
          <cell r="M137" t="str">
            <v>CONT45</v>
          </cell>
          <cell r="N137" t="str">
            <v>TT</v>
          </cell>
          <cell r="O137" t="str">
            <v>ĐỨC KHANG</v>
          </cell>
          <cell r="P137" t="str">
            <v>A3</v>
          </cell>
          <cell r="Q137" t="str">
            <v>INORSEN</v>
          </cell>
          <cell r="R137" t="str">
            <v>TT/PHÙ NINH PHÚ THỌ</v>
          </cell>
          <cell r="S137">
            <v>10000000</v>
          </cell>
          <cell r="U137">
            <v>3800000</v>
          </cell>
          <cell r="W137">
            <v>2591361</v>
          </cell>
          <cell r="X137">
            <v>1510000</v>
          </cell>
          <cell r="Y137">
            <v>100000</v>
          </cell>
          <cell r="AG137">
            <v>18001361</v>
          </cell>
          <cell r="AI137">
            <v>8500000</v>
          </cell>
          <cell r="AL137">
            <v>0</v>
          </cell>
          <cell r="AM137">
            <v>0</v>
          </cell>
          <cell r="AU137">
            <v>8500000</v>
          </cell>
        </row>
        <row r="138">
          <cell r="I138" t="str">
            <v>AUG66</v>
          </cell>
          <cell r="J138">
            <v>45877</v>
          </cell>
          <cell r="K138" t="str">
            <v>FB9063 M6</v>
          </cell>
          <cell r="L138" t="str">
            <v>98H04132</v>
          </cell>
          <cell r="M138" t="str">
            <v>CONT45</v>
          </cell>
          <cell r="N138" t="str">
            <v>TT</v>
          </cell>
          <cell r="O138" t="str">
            <v>ĐỨC KHANG</v>
          </cell>
          <cell r="P138" t="str">
            <v>A3</v>
          </cell>
          <cell r="Q138" t="str">
            <v>INORSEN</v>
          </cell>
          <cell r="R138" t="str">
            <v>TT/PHÙ NINH PHÚ THỌ</v>
          </cell>
          <cell r="S138" t="str">
            <v>cùng chuyến</v>
          </cell>
          <cell r="Y138">
            <v>0</v>
          </cell>
          <cell r="AG138">
            <v>0</v>
          </cell>
          <cell r="AI138" t="str">
            <v>cùng chuyến</v>
          </cell>
          <cell r="AL138">
            <v>0</v>
          </cell>
          <cell r="AM138">
            <v>0</v>
          </cell>
          <cell r="AU138">
            <v>0</v>
          </cell>
        </row>
        <row r="139">
          <cell r="I139" t="str">
            <v>AUG66</v>
          </cell>
          <cell r="J139">
            <v>45877</v>
          </cell>
          <cell r="K139" t="str">
            <v>FB9056 M6</v>
          </cell>
          <cell r="L139" t="str">
            <v>98H04132</v>
          </cell>
          <cell r="M139" t="str">
            <v>CONT45</v>
          </cell>
          <cell r="N139" t="str">
            <v>TT</v>
          </cell>
          <cell r="O139" t="str">
            <v>ĐỨC KHANG</v>
          </cell>
          <cell r="P139" t="str">
            <v>A3</v>
          </cell>
          <cell r="Q139" t="str">
            <v>INORSEN</v>
          </cell>
          <cell r="R139" t="str">
            <v>TT/PHÙ NINH PHÚ THỌ</v>
          </cell>
          <cell r="S139" t="str">
            <v>cùng chuyến</v>
          </cell>
          <cell r="AG139">
            <v>0</v>
          </cell>
          <cell r="AI139" t="str">
            <v>cùng chuyến</v>
          </cell>
          <cell r="AL139">
            <v>0</v>
          </cell>
          <cell r="AM139">
            <v>0</v>
          </cell>
          <cell r="AU139">
            <v>0</v>
          </cell>
        </row>
        <row r="140">
          <cell r="I140" t="str">
            <v>AUG66</v>
          </cell>
          <cell r="J140">
            <v>45877</v>
          </cell>
          <cell r="K140" t="str">
            <v>FB9056 M7</v>
          </cell>
          <cell r="L140" t="str">
            <v>98H04132</v>
          </cell>
          <cell r="M140" t="str">
            <v>CONT45</v>
          </cell>
          <cell r="N140" t="str">
            <v>TT</v>
          </cell>
          <cell r="O140" t="str">
            <v>ĐỨC KHANG</v>
          </cell>
          <cell r="P140" t="str">
            <v>A3</v>
          </cell>
          <cell r="Q140" t="str">
            <v>INORSEN</v>
          </cell>
          <cell r="R140" t="str">
            <v>TT/PHÙ NINH PHÚ THỌ</v>
          </cell>
          <cell r="S140" t="str">
            <v>cùng chuyến</v>
          </cell>
          <cell r="AG140">
            <v>0</v>
          </cell>
          <cell r="AI140" t="str">
            <v>cùng chuyến</v>
          </cell>
          <cell r="AL140">
            <v>0</v>
          </cell>
          <cell r="AM140">
            <v>0</v>
          </cell>
          <cell r="AU140">
            <v>0</v>
          </cell>
        </row>
        <row r="141">
          <cell r="I141" t="str">
            <v>AUG66</v>
          </cell>
          <cell r="J141">
            <v>45877</v>
          </cell>
          <cell r="K141" t="str">
            <v>FB9056 M8</v>
          </cell>
          <cell r="L141" t="str">
            <v>98H04132</v>
          </cell>
          <cell r="M141" t="str">
            <v>CONT45</v>
          </cell>
          <cell r="N141" t="str">
            <v>TT</v>
          </cell>
          <cell r="O141" t="str">
            <v>ĐỨC KHANG</v>
          </cell>
          <cell r="P141" t="str">
            <v>A3</v>
          </cell>
          <cell r="Q141" t="str">
            <v>INORSEN</v>
          </cell>
          <cell r="R141" t="str">
            <v>TT/PHÙ NINH PHÚ THỌ</v>
          </cell>
          <cell r="S141" t="str">
            <v>cùng chuyến</v>
          </cell>
          <cell r="AG141">
            <v>0</v>
          </cell>
          <cell r="AI141" t="str">
            <v>cùng chuyến</v>
          </cell>
          <cell r="AL141">
            <v>0</v>
          </cell>
          <cell r="AM141">
            <v>0</v>
          </cell>
          <cell r="AU141">
            <v>0</v>
          </cell>
        </row>
        <row r="142">
          <cell r="I142" t="str">
            <v>AUG66</v>
          </cell>
          <cell r="J142">
            <v>45877</v>
          </cell>
          <cell r="K142" t="str">
            <v>FB9056 M9</v>
          </cell>
          <cell r="L142" t="str">
            <v>98H04132</v>
          </cell>
          <cell r="M142" t="str">
            <v>CONT45</v>
          </cell>
          <cell r="N142" t="str">
            <v>TT</v>
          </cell>
          <cell r="O142" t="str">
            <v>ĐỨC KHANG</v>
          </cell>
          <cell r="P142" t="str">
            <v>A3</v>
          </cell>
          <cell r="Q142" t="str">
            <v>INORSEN</v>
          </cell>
          <cell r="R142" t="str">
            <v>TT/PHÙ NINH PHÚ THỌ</v>
          </cell>
          <cell r="S142" t="str">
            <v>cùng chuyến</v>
          </cell>
          <cell r="AG142">
            <v>0</v>
          </cell>
          <cell r="AI142" t="str">
            <v>cùng chuyến</v>
          </cell>
          <cell r="AL142">
            <v>0</v>
          </cell>
          <cell r="AM142">
            <v>0</v>
          </cell>
          <cell r="AU142">
            <v>0</v>
          </cell>
        </row>
        <row r="143">
          <cell r="I143" t="str">
            <v>AUG67</v>
          </cell>
          <cell r="J143">
            <v>45877</v>
          </cell>
          <cell r="K143" t="str">
            <v>FB9063 M3</v>
          </cell>
          <cell r="L143" t="str">
            <v>12H01203</v>
          </cell>
          <cell r="M143" t="str">
            <v xml:space="preserve">10 TẤN </v>
          </cell>
          <cell r="N143" t="str">
            <v>TT</v>
          </cell>
          <cell r="O143" t="str">
            <v>ĐỨC LÂM</v>
          </cell>
          <cell r="P143" t="str">
            <v>A3</v>
          </cell>
          <cell r="Q143" t="str">
            <v>HONG KONG</v>
          </cell>
          <cell r="R143" t="str">
            <v>TT/THÚY LĨNH HN</v>
          </cell>
          <cell r="S143">
            <v>500000</v>
          </cell>
          <cell r="U143">
            <v>3330000</v>
          </cell>
          <cell r="W143">
            <v>1295680.5</v>
          </cell>
          <cell r="AG143">
            <v>5125680.5</v>
          </cell>
          <cell r="AH143" t="str">
            <v>BỐC XẾP 09/8 : 400,000</v>
          </cell>
          <cell r="AI143">
            <v>0</v>
          </cell>
          <cell r="AJ143" t="str">
            <v>1 CA</v>
          </cell>
          <cell r="AL143">
            <v>0</v>
          </cell>
          <cell r="AM143">
            <v>0</v>
          </cell>
          <cell r="AQ143">
            <v>400000</v>
          </cell>
          <cell r="AU143">
            <v>400000</v>
          </cell>
          <cell r="AW143" t="str">
            <v>BỐC XẾP 09/8 : 400,000</v>
          </cell>
        </row>
        <row r="144">
          <cell r="I144" t="str">
            <v>AUG67</v>
          </cell>
          <cell r="J144">
            <v>45877</v>
          </cell>
          <cell r="K144" t="str">
            <v>FB9063 M4</v>
          </cell>
          <cell r="L144" t="str">
            <v>12H01203</v>
          </cell>
          <cell r="M144" t="str">
            <v xml:space="preserve">10 TẤN </v>
          </cell>
          <cell r="N144" t="str">
            <v>TT</v>
          </cell>
          <cell r="O144" t="str">
            <v>ĐỨC LÂM</v>
          </cell>
          <cell r="P144" t="str">
            <v>A3</v>
          </cell>
          <cell r="Q144" t="str">
            <v>PINKCATTY</v>
          </cell>
          <cell r="R144" t="str">
            <v>TT/NAM TỪ LIÊM HN</v>
          </cell>
          <cell r="S144">
            <v>800000</v>
          </cell>
          <cell r="AG144">
            <v>800000</v>
          </cell>
          <cell r="AI144">
            <v>0</v>
          </cell>
          <cell r="AL144">
            <v>0</v>
          </cell>
          <cell r="AM144">
            <v>0</v>
          </cell>
          <cell r="AQ144">
            <v>400000</v>
          </cell>
          <cell r="AU144">
            <v>400000</v>
          </cell>
        </row>
        <row r="145">
          <cell r="I145" t="str">
            <v>AUG67</v>
          </cell>
          <cell r="J145">
            <v>45877</v>
          </cell>
          <cell r="K145" t="str">
            <v>FB9056 M2</v>
          </cell>
          <cell r="L145" t="str">
            <v>12H01203</v>
          </cell>
          <cell r="M145" t="str">
            <v xml:space="preserve">10 TẤN </v>
          </cell>
          <cell r="N145" t="str">
            <v>TT</v>
          </cell>
          <cell r="O145" t="str">
            <v>ĐỨC LÂM</v>
          </cell>
          <cell r="P145" t="str">
            <v>A3</v>
          </cell>
          <cell r="Q145" t="str">
            <v>ATL</v>
          </cell>
          <cell r="R145" t="str">
            <v>TT/BẮC TỪ LIÊM</v>
          </cell>
          <cell r="S145">
            <v>800000</v>
          </cell>
          <cell r="X145">
            <v>1510000</v>
          </cell>
          <cell r="Y145">
            <v>100000</v>
          </cell>
          <cell r="AG145">
            <v>2410000</v>
          </cell>
          <cell r="AI145">
            <v>0</v>
          </cell>
          <cell r="AL145">
            <v>0</v>
          </cell>
          <cell r="AM145">
            <v>0</v>
          </cell>
          <cell r="AQ145">
            <v>400000</v>
          </cell>
          <cell r="AU145">
            <v>400000</v>
          </cell>
        </row>
        <row r="146">
          <cell r="I146" t="str">
            <v>AUG67</v>
          </cell>
          <cell r="J146">
            <v>45877</v>
          </cell>
          <cell r="K146" t="str">
            <v>FB9056 M3</v>
          </cell>
          <cell r="L146" t="str">
            <v>12H01203</v>
          </cell>
          <cell r="M146" t="str">
            <v xml:space="preserve">10 TẤN </v>
          </cell>
          <cell r="N146" t="str">
            <v>TT</v>
          </cell>
          <cell r="O146" t="str">
            <v>ĐỨC LÂM</v>
          </cell>
          <cell r="P146" t="str">
            <v>A3</v>
          </cell>
          <cell r="Q146" t="str">
            <v>BESTWAY</v>
          </cell>
          <cell r="R146" t="str">
            <v>TT/VĨNH TƯỜNG VP</v>
          </cell>
          <cell r="S146">
            <v>1000000</v>
          </cell>
          <cell r="AG146">
            <v>1000000</v>
          </cell>
          <cell r="AI146">
            <v>0</v>
          </cell>
          <cell r="AL146">
            <v>0</v>
          </cell>
          <cell r="AM146">
            <v>0</v>
          </cell>
          <cell r="AQ146">
            <v>500000</v>
          </cell>
          <cell r="AU146">
            <v>500000</v>
          </cell>
        </row>
        <row r="147">
          <cell r="I147" t="str">
            <v>AUG67</v>
          </cell>
          <cell r="J147">
            <v>45877</v>
          </cell>
          <cell r="K147" t="str">
            <v>FB9056 M4</v>
          </cell>
          <cell r="L147" t="str">
            <v>12H01203</v>
          </cell>
          <cell r="M147" t="str">
            <v xml:space="preserve">10 TẤN </v>
          </cell>
          <cell r="N147" t="str">
            <v>TT</v>
          </cell>
          <cell r="O147" t="str">
            <v>AN KHÁNH</v>
          </cell>
          <cell r="P147" t="str">
            <v>A3</v>
          </cell>
          <cell r="Q147" t="str">
            <v>MG TECH</v>
          </cell>
          <cell r="R147" t="str">
            <v>TT/NHO QUAN NINH BÌNH</v>
          </cell>
          <cell r="S147">
            <v>7400000</v>
          </cell>
          <cell r="T147">
            <v>1000000</v>
          </cell>
          <cell r="AG147">
            <v>8400000</v>
          </cell>
          <cell r="AI147">
            <v>0</v>
          </cell>
          <cell r="AL147">
            <v>0</v>
          </cell>
          <cell r="AM147">
            <v>0</v>
          </cell>
          <cell r="AU147">
            <v>0</v>
          </cell>
        </row>
        <row r="148">
          <cell r="I148" t="str">
            <v>AUG67</v>
          </cell>
          <cell r="J148">
            <v>45877</v>
          </cell>
          <cell r="K148" t="str">
            <v>FB9056 M5</v>
          </cell>
          <cell r="L148" t="str">
            <v>12H01203</v>
          </cell>
          <cell r="M148" t="str">
            <v xml:space="preserve">10 TẤN </v>
          </cell>
          <cell r="N148" t="str">
            <v>TT</v>
          </cell>
          <cell r="O148" t="str">
            <v>ĐỨC LÂM</v>
          </cell>
          <cell r="P148" t="str">
            <v>A3</v>
          </cell>
          <cell r="Q148" t="str">
            <v>SDT</v>
          </cell>
          <cell r="R148" t="str">
            <v>TT/BÌNH XUYÊN VP</v>
          </cell>
          <cell r="S148">
            <v>2000000</v>
          </cell>
          <cell r="AG148">
            <v>2000000</v>
          </cell>
          <cell r="AI148">
            <v>0</v>
          </cell>
          <cell r="AL148">
            <v>0</v>
          </cell>
          <cell r="AM148">
            <v>0</v>
          </cell>
          <cell r="AQ148">
            <v>1200000</v>
          </cell>
          <cell r="AU148">
            <v>1200000</v>
          </cell>
        </row>
        <row r="149">
          <cell r="I149" t="str">
            <v>AUG67</v>
          </cell>
          <cell r="J149">
            <v>45877</v>
          </cell>
          <cell r="K149" t="str">
            <v>FB9056 M14</v>
          </cell>
          <cell r="L149" t="str">
            <v>12H01203</v>
          </cell>
          <cell r="M149" t="str">
            <v xml:space="preserve">10 TẤN </v>
          </cell>
          <cell r="N149" t="str">
            <v>TT</v>
          </cell>
          <cell r="O149" t="str">
            <v>ĐỨC LÂM</v>
          </cell>
          <cell r="P149" t="str">
            <v>A3</v>
          </cell>
          <cell r="Q149" t="str">
            <v>HÀNG NGOÀI</v>
          </cell>
          <cell r="R149" t="str">
            <v>TT/XUÂN MAI HN</v>
          </cell>
          <cell r="S149">
            <v>1000000</v>
          </cell>
          <cell r="AG149">
            <v>1000000</v>
          </cell>
          <cell r="AI149">
            <v>0</v>
          </cell>
          <cell r="AL149">
            <v>0</v>
          </cell>
          <cell r="AM149">
            <v>0</v>
          </cell>
          <cell r="AQ149">
            <v>400000</v>
          </cell>
          <cell r="AU149">
            <v>400000</v>
          </cell>
        </row>
        <row r="150">
          <cell r="I150" t="str">
            <v>AUG68</v>
          </cell>
          <cell r="J150">
            <v>45877</v>
          </cell>
          <cell r="K150" t="str">
            <v>FB9056 M1</v>
          </cell>
          <cell r="L150" t="str">
            <v>12H04381</v>
          </cell>
          <cell r="M150" t="str">
            <v xml:space="preserve">10 TẤN </v>
          </cell>
          <cell r="N150" t="str">
            <v>TT</v>
          </cell>
          <cell r="O150" t="str">
            <v>ĐỨC LÂM</v>
          </cell>
          <cell r="P150" t="str">
            <v>A3</v>
          </cell>
          <cell r="Q150" t="str">
            <v>VINFAST</v>
          </cell>
          <cell r="R150" t="str">
            <v>TT/VINFAST HP</v>
          </cell>
          <cell r="S150">
            <v>2500000</v>
          </cell>
          <cell r="U150">
            <v>3330000</v>
          </cell>
          <cell r="W150">
            <v>1295680.5</v>
          </cell>
          <cell r="Y150">
            <v>500000</v>
          </cell>
          <cell r="AG150">
            <v>7625680.5</v>
          </cell>
          <cell r="AI150">
            <v>0</v>
          </cell>
          <cell r="AJ150" t="str">
            <v>1 CA</v>
          </cell>
          <cell r="AL150">
            <v>0</v>
          </cell>
          <cell r="AM150">
            <v>0</v>
          </cell>
          <cell r="AQ150">
            <v>2000000</v>
          </cell>
          <cell r="AU150">
            <v>2000000</v>
          </cell>
        </row>
        <row r="151">
          <cell r="I151" t="str">
            <v>AUG68</v>
          </cell>
          <cell r="J151">
            <v>45877</v>
          </cell>
          <cell r="K151" t="str">
            <v>FB9056 M10</v>
          </cell>
          <cell r="L151" t="str">
            <v>12H04381</v>
          </cell>
          <cell r="M151" t="str">
            <v xml:space="preserve">10 TẤN </v>
          </cell>
          <cell r="N151" t="str">
            <v>TT</v>
          </cell>
          <cell r="O151" t="str">
            <v>ĐỨC LÂM</v>
          </cell>
          <cell r="P151" t="str">
            <v>A3</v>
          </cell>
          <cell r="Q151" t="str">
            <v>TOPWAY</v>
          </cell>
          <cell r="R151" t="str">
            <v>TT/TP HẢI DƯƠNG</v>
          </cell>
          <cell r="S151">
            <v>1500000</v>
          </cell>
          <cell r="AG151">
            <v>1500000</v>
          </cell>
          <cell r="AI151">
            <v>0</v>
          </cell>
          <cell r="AL151">
            <v>0</v>
          </cell>
          <cell r="AM151">
            <v>0</v>
          </cell>
          <cell r="AQ151">
            <v>500000</v>
          </cell>
          <cell r="AU151">
            <v>500000</v>
          </cell>
        </row>
        <row r="152">
          <cell r="I152" t="str">
            <v>AUG68</v>
          </cell>
          <cell r="J152">
            <v>45877</v>
          </cell>
          <cell r="K152" t="str">
            <v>FB9056 M11</v>
          </cell>
          <cell r="L152" t="str">
            <v>12H04381</v>
          </cell>
          <cell r="M152" t="str">
            <v xml:space="preserve">10 TẤN </v>
          </cell>
          <cell r="N152" t="str">
            <v>TT</v>
          </cell>
          <cell r="O152" t="str">
            <v>ĐỨC LÂM</v>
          </cell>
          <cell r="P152" t="str">
            <v>A3</v>
          </cell>
          <cell r="Q152" t="str">
            <v>EASTECH</v>
          </cell>
          <cell r="R152" t="str">
            <v>TT/CHÍ LINH HD</v>
          </cell>
          <cell r="S152">
            <v>500000</v>
          </cell>
          <cell r="AG152">
            <v>500000</v>
          </cell>
          <cell r="AH152" t="str">
            <v>TRẢ NHẦM HÀNG</v>
          </cell>
          <cell r="AI152">
            <v>0</v>
          </cell>
          <cell r="AL152">
            <v>0</v>
          </cell>
          <cell r="AM152">
            <v>0</v>
          </cell>
          <cell r="AQ152">
            <v>500000</v>
          </cell>
          <cell r="AU152">
            <v>500000</v>
          </cell>
          <cell r="AW152" t="str">
            <v>TRẢ NHẦM HÀNG</v>
          </cell>
        </row>
        <row r="153">
          <cell r="I153" t="str">
            <v>AUG68</v>
          </cell>
          <cell r="J153">
            <v>45877</v>
          </cell>
          <cell r="K153" t="str">
            <v>FB9056 M12</v>
          </cell>
          <cell r="L153" t="str">
            <v>12H04381</v>
          </cell>
          <cell r="M153" t="str">
            <v xml:space="preserve">10 TẤN </v>
          </cell>
          <cell r="N153" t="str">
            <v>TT</v>
          </cell>
          <cell r="O153" t="str">
            <v>AN KHÁNH</v>
          </cell>
          <cell r="P153" t="str">
            <v>A3</v>
          </cell>
          <cell r="Q153" t="str">
            <v>SENMAI</v>
          </cell>
          <cell r="R153" t="str">
            <v>TT/TIÊN DU BN</v>
          </cell>
          <cell r="S153">
            <v>500000</v>
          </cell>
          <cell r="AG153">
            <v>500000</v>
          </cell>
          <cell r="AI153">
            <v>0</v>
          </cell>
          <cell r="AL153">
            <v>0</v>
          </cell>
          <cell r="AM153">
            <v>0</v>
          </cell>
          <cell r="AU153">
            <v>0</v>
          </cell>
        </row>
        <row r="154">
          <cell r="I154" t="str">
            <v>AUG68</v>
          </cell>
          <cell r="J154">
            <v>45877</v>
          </cell>
          <cell r="K154" t="str">
            <v>FB9056 M13</v>
          </cell>
          <cell r="L154" t="str">
            <v>12H04381</v>
          </cell>
          <cell r="M154" t="str">
            <v xml:space="preserve">10 TẤN </v>
          </cell>
          <cell r="N154" t="str">
            <v>TT</v>
          </cell>
          <cell r="O154" t="str">
            <v>AN KHÁNH</v>
          </cell>
          <cell r="P154" t="str">
            <v>A3</v>
          </cell>
          <cell r="Q154" t="str">
            <v>HÀNG NGOÀI</v>
          </cell>
          <cell r="R154" t="str">
            <v>TT/ĐỒNG ĐĂNG LS</v>
          </cell>
          <cell r="AG154">
            <v>0</v>
          </cell>
          <cell r="AH154" t="str">
            <v>HOÀN LẤY</v>
          </cell>
          <cell r="AI154">
            <v>0</v>
          </cell>
          <cell r="AL154">
            <v>0</v>
          </cell>
          <cell r="AM154">
            <v>0</v>
          </cell>
          <cell r="AU154">
            <v>0</v>
          </cell>
          <cell r="AW154" t="str">
            <v>HOÀN LẤY</v>
          </cell>
        </row>
        <row r="155">
          <cell r="I155" t="str">
            <v>AUG68</v>
          </cell>
          <cell r="J155">
            <v>45877</v>
          </cell>
          <cell r="K155" t="str">
            <v>FB9063 M1</v>
          </cell>
          <cell r="L155" t="str">
            <v>12H04381</v>
          </cell>
          <cell r="M155" t="str">
            <v xml:space="preserve">10 TẤN </v>
          </cell>
          <cell r="N155" t="str">
            <v>TT</v>
          </cell>
          <cell r="O155" t="str">
            <v>AN KHÁNH</v>
          </cell>
          <cell r="P155" t="str">
            <v>A3</v>
          </cell>
          <cell r="Q155" t="str">
            <v>TONGWEI</v>
          </cell>
          <cell r="R155" t="str">
            <v>TT/AN DƯƠNG HP</v>
          </cell>
          <cell r="S155">
            <v>6300000</v>
          </cell>
          <cell r="T155">
            <v>1000000</v>
          </cell>
          <cell r="AG155">
            <v>7300000</v>
          </cell>
          <cell r="AI155">
            <v>0</v>
          </cell>
          <cell r="AL155">
            <v>0</v>
          </cell>
          <cell r="AM155">
            <v>0</v>
          </cell>
          <cell r="AU155">
            <v>0</v>
          </cell>
        </row>
        <row r="156">
          <cell r="I156" t="str">
            <v>AUG68</v>
          </cell>
          <cell r="J156">
            <v>45877</v>
          </cell>
          <cell r="K156" t="str">
            <v>FB9063 M2</v>
          </cell>
          <cell r="L156" t="str">
            <v>12H04381</v>
          </cell>
          <cell r="M156" t="str">
            <v xml:space="preserve">10 TẤN </v>
          </cell>
          <cell r="N156" t="str">
            <v>TT</v>
          </cell>
          <cell r="O156" t="str">
            <v>AN KHÁNH</v>
          </cell>
          <cell r="P156" t="str">
            <v>A3</v>
          </cell>
          <cell r="Q156" t="str">
            <v>ÁNH DƯƠNG</v>
          </cell>
          <cell r="R156" t="str">
            <v>TT/TP BẮC NINH</v>
          </cell>
          <cell r="S156">
            <v>500000</v>
          </cell>
          <cell r="Y156">
            <v>500000</v>
          </cell>
          <cell r="AG156">
            <v>1000000</v>
          </cell>
          <cell r="AI156">
            <v>0</v>
          </cell>
          <cell r="AL156">
            <v>0</v>
          </cell>
          <cell r="AM156">
            <v>0</v>
          </cell>
          <cell r="AU156">
            <v>0</v>
          </cell>
        </row>
        <row r="157">
          <cell r="I157" t="str">
            <v>AUG68</v>
          </cell>
          <cell r="J157">
            <v>45877</v>
          </cell>
          <cell r="K157" t="str">
            <v>FB9063 M7</v>
          </cell>
          <cell r="L157" t="str">
            <v>12H04381</v>
          </cell>
          <cell r="M157" t="str">
            <v xml:space="preserve">10 TẤN </v>
          </cell>
          <cell r="N157" t="str">
            <v>TT</v>
          </cell>
          <cell r="O157" t="str">
            <v>AN KHÁNH</v>
          </cell>
          <cell r="P157" t="str">
            <v>A3</v>
          </cell>
          <cell r="Q157" t="str">
            <v>NEW ARE</v>
          </cell>
          <cell r="R157" t="str">
            <v>TT/NỘI HOÀNG BG</v>
          </cell>
          <cell r="S157">
            <v>500000</v>
          </cell>
          <cell r="AG157">
            <v>500000</v>
          </cell>
          <cell r="AI157">
            <v>0</v>
          </cell>
          <cell r="AL157">
            <v>0</v>
          </cell>
          <cell r="AM157">
            <v>0</v>
          </cell>
          <cell r="AU157">
            <v>0</v>
          </cell>
        </row>
        <row r="158">
          <cell r="I158" t="str">
            <v>AUG69</v>
          </cell>
          <cell r="J158">
            <v>45877</v>
          </cell>
          <cell r="K158" t="str">
            <v>BME299</v>
          </cell>
          <cell r="L158" t="str">
            <v>12H04242</v>
          </cell>
          <cell r="M158" t="str">
            <v>1,5 TẤN</v>
          </cell>
          <cell r="N158" t="str">
            <v>HN</v>
          </cell>
          <cell r="O158" t="str">
            <v>TRỌNG NGUYÊN</v>
          </cell>
          <cell r="P158" t="str">
            <v>HHONE</v>
          </cell>
          <cell r="Q158" t="str">
            <v>SHANHONG</v>
          </cell>
          <cell r="R158" t="str">
            <v>HN/TP BẮC NINH</v>
          </cell>
          <cell r="AG158">
            <v>0</v>
          </cell>
          <cell r="AI158">
            <v>0</v>
          </cell>
          <cell r="AL158">
            <v>0</v>
          </cell>
          <cell r="AM158">
            <v>0</v>
          </cell>
          <cell r="AU158">
            <v>0</v>
          </cell>
        </row>
        <row r="159">
          <cell r="I159" t="str">
            <v>AUG69</v>
          </cell>
          <cell r="J159">
            <v>45877</v>
          </cell>
          <cell r="K159" t="str">
            <v>FB9755</v>
          </cell>
          <cell r="L159" t="str">
            <v>12H04242</v>
          </cell>
          <cell r="M159" t="str">
            <v>1,5 TẤN</v>
          </cell>
          <cell r="N159" t="str">
            <v>HN</v>
          </cell>
          <cell r="O159" t="str">
            <v>TAXI</v>
          </cell>
          <cell r="P159" t="str">
            <v>HHONE</v>
          </cell>
          <cell r="Q159" t="str">
            <v>SUNWAY</v>
          </cell>
          <cell r="R159" t="str">
            <v>HN/BÌNH XUYÊN VP</v>
          </cell>
          <cell r="AG159">
            <v>0</v>
          </cell>
          <cell r="AH159" t="str">
            <v>A THẮNG GỌI TAXI ĐI TRẢ</v>
          </cell>
          <cell r="AI159">
            <v>0</v>
          </cell>
          <cell r="AL159">
            <v>0</v>
          </cell>
          <cell r="AM159">
            <v>0</v>
          </cell>
          <cell r="AU159">
            <v>0</v>
          </cell>
          <cell r="AW159" t="str">
            <v>A THẮNG GỌI TAXI ĐI TRẢ</v>
          </cell>
        </row>
        <row r="160">
          <cell r="I160" t="str">
            <v>AUG70</v>
          </cell>
          <cell r="J160">
            <v>45877</v>
          </cell>
          <cell r="K160" t="str">
            <v>FB5338</v>
          </cell>
          <cell r="L160" t="str">
            <v>98G00364</v>
          </cell>
          <cell r="M160" t="str">
            <v xml:space="preserve">10 TẤN </v>
          </cell>
          <cell r="N160" t="str">
            <v>TT</v>
          </cell>
          <cell r="O160" t="str">
            <v>ĐLM</v>
          </cell>
          <cell r="P160" t="str">
            <v>A3</v>
          </cell>
          <cell r="Q160" t="str">
            <v>INTERPLEX</v>
          </cell>
          <cell r="R160" t="str">
            <v>TT/QuẾ VÕ BN</v>
          </cell>
          <cell r="S160">
            <v>4700000</v>
          </cell>
          <cell r="U160">
            <v>3330000</v>
          </cell>
          <cell r="W160">
            <v>752000</v>
          </cell>
          <cell r="X160">
            <v>1160000</v>
          </cell>
          <cell r="Y160">
            <v>100000</v>
          </cell>
          <cell r="AG160">
            <v>10042000</v>
          </cell>
          <cell r="AI160">
            <v>0</v>
          </cell>
          <cell r="AL160">
            <v>0</v>
          </cell>
          <cell r="AM160">
            <v>0</v>
          </cell>
          <cell r="AU160">
            <v>0</v>
          </cell>
          <cell r="AV160" t="str">
            <v>LUÂN</v>
          </cell>
        </row>
        <row r="161">
          <cell r="I161" t="str">
            <v>AUG71</v>
          </cell>
          <cell r="J161">
            <v>45878</v>
          </cell>
          <cell r="K161" t="str">
            <v>FB9116</v>
          </cell>
          <cell r="L161" t="str">
            <v>98H06170</v>
          </cell>
          <cell r="M161" t="str">
            <v>RÀO</v>
          </cell>
          <cell r="N161" t="str">
            <v>TT</v>
          </cell>
          <cell r="O161" t="str">
            <v>ĐLM</v>
          </cell>
          <cell r="P161" t="str">
            <v>3T</v>
          </cell>
          <cell r="Q161" t="str">
            <v>GREEN STAR</v>
          </cell>
          <cell r="R161" t="str">
            <v>TT/HẠP LĨNH BN</v>
          </cell>
          <cell r="S161">
            <v>9200000</v>
          </cell>
          <cell r="U161">
            <v>5700000</v>
          </cell>
          <cell r="W161">
            <v>2504000</v>
          </cell>
          <cell r="X161">
            <v>1610000</v>
          </cell>
          <cell r="Y161">
            <v>2000000</v>
          </cell>
          <cell r="Z161">
            <v>200000</v>
          </cell>
          <cell r="AG161">
            <v>21214000</v>
          </cell>
          <cell r="AI161">
            <v>0</v>
          </cell>
          <cell r="AJ161" t="str">
            <v>4 CA</v>
          </cell>
          <cell r="AL161">
            <v>0</v>
          </cell>
          <cell r="AM161">
            <v>0</v>
          </cell>
          <cell r="AU161">
            <v>0</v>
          </cell>
          <cell r="AV161" t="str">
            <v>VINH</v>
          </cell>
        </row>
        <row r="162">
          <cell r="I162" t="str">
            <v>AUG72</v>
          </cell>
          <cell r="J162">
            <v>45878</v>
          </cell>
          <cell r="K162" t="str">
            <v>BJX707 M1</v>
          </cell>
          <cell r="L162" t="str">
            <v>50H03876</v>
          </cell>
          <cell r="M162" t="str">
            <v>CONT45</v>
          </cell>
          <cell r="N162" t="str">
            <v>CN</v>
          </cell>
          <cell r="O162" t="str">
            <v>ĐỨC LỢI</v>
          </cell>
          <cell r="P162" t="str">
            <v>A3</v>
          </cell>
          <cell r="Q162" t="str">
            <v>FIRSTEAM</v>
          </cell>
          <cell r="R162" t="str">
            <v>CỐC NAM/TÂY NINH</v>
          </cell>
          <cell r="S162">
            <v>2500000</v>
          </cell>
          <cell r="U162">
            <v>4550000</v>
          </cell>
          <cell r="W162">
            <v>1404000</v>
          </cell>
          <cell r="X162">
            <v>800000</v>
          </cell>
          <cell r="AG162">
            <v>9254000</v>
          </cell>
          <cell r="AH162" t="str">
            <v>BỐC XẾP 150,000</v>
          </cell>
          <cell r="AI162">
            <v>0</v>
          </cell>
          <cell r="AL162">
            <v>0</v>
          </cell>
          <cell r="AM162">
            <v>0</v>
          </cell>
          <cell r="AO162">
            <v>150000</v>
          </cell>
          <cell r="AQ162">
            <v>1350000</v>
          </cell>
          <cell r="AR162" t="str">
            <v>12/8</v>
          </cell>
          <cell r="AU162">
            <v>1500000</v>
          </cell>
          <cell r="AW162" t="str">
            <v>BỐC XẾP 150,000</v>
          </cell>
        </row>
        <row r="163">
          <cell r="I163" t="str">
            <v>AUG72</v>
          </cell>
          <cell r="J163">
            <v>45878</v>
          </cell>
          <cell r="K163" t="str">
            <v>BJX707 M6</v>
          </cell>
          <cell r="L163" t="str">
            <v>50H03876</v>
          </cell>
          <cell r="M163" t="str">
            <v>CONT45</v>
          </cell>
          <cell r="N163" t="str">
            <v>CN</v>
          </cell>
          <cell r="O163" t="str">
            <v>ĐỨC LỢI</v>
          </cell>
          <cell r="P163" t="str">
            <v>A3</v>
          </cell>
          <cell r="Q163" t="str">
            <v>FIRSTEAM</v>
          </cell>
          <cell r="R163" t="str">
            <v>CỐC NAM/TÂY NINH</v>
          </cell>
          <cell r="AG163">
            <v>0</v>
          </cell>
          <cell r="AI163">
            <v>0</v>
          </cell>
          <cell r="AL163">
            <v>0</v>
          </cell>
          <cell r="AM163">
            <v>0</v>
          </cell>
          <cell r="AO163">
            <v>0</v>
          </cell>
          <cell r="AU163">
            <v>0</v>
          </cell>
        </row>
        <row r="164">
          <cell r="I164" t="str">
            <v>AUG72</v>
          </cell>
          <cell r="J164">
            <v>45878</v>
          </cell>
          <cell r="K164" t="str">
            <v>BJX707 M2</v>
          </cell>
          <cell r="L164" t="str">
            <v>50H03876</v>
          </cell>
          <cell r="M164" t="str">
            <v>CONT45</v>
          </cell>
          <cell r="N164" t="str">
            <v>CN</v>
          </cell>
          <cell r="O164" t="str">
            <v>ĐỨC LÂM</v>
          </cell>
          <cell r="P164" t="str">
            <v>A3</v>
          </cell>
          <cell r="Q164" t="str">
            <v>VINA KOREA</v>
          </cell>
          <cell r="R164" t="str">
            <v>CỐC NAM/BÌNH XUYÊN VP</v>
          </cell>
          <cell r="S164">
            <v>2700000</v>
          </cell>
          <cell r="AG164">
            <v>2700000</v>
          </cell>
          <cell r="AH164" t="str">
            <v>BỐC XẾP 300,000</v>
          </cell>
          <cell r="AI164">
            <v>0</v>
          </cell>
          <cell r="AL164">
            <v>0</v>
          </cell>
          <cell r="AM164">
            <v>0</v>
          </cell>
          <cell r="AO164">
            <v>0</v>
          </cell>
          <cell r="AQ164">
            <v>1700000</v>
          </cell>
          <cell r="AU164">
            <v>1700000</v>
          </cell>
          <cell r="AW164" t="str">
            <v>BỐC XẾP 300,000</v>
          </cell>
        </row>
        <row r="165">
          <cell r="I165" t="str">
            <v>AUG72</v>
          </cell>
          <cell r="J165">
            <v>45878</v>
          </cell>
          <cell r="K165" t="str">
            <v>BJX707 M3</v>
          </cell>
          <cell r="L165" t="str">
            <v>50H03876</v>
          </cell>
          <cell r="M165" t="str">
            <v>CONT45</v>
          </cell>
          <cell r="N165" t="str">
            <v>CN</v>
          </cell>
          <cell r="O165" t="str">
            <v>ĐỨC LÂM</v>
          </cell>
          <cell r="P165" t="str">
            <v>A3</v>
          </cell>
          <cell r="Q165" t="str">
            <v>REGENT</v>
          </cell>
          <cell r="R165" t="str">
            <v>CỐC NAM/NAM SÁCH HD</v>
          </cell>
          <cell r="S165">
            <v>2000000</v>
          </cell>
          <cell r="AG165">
            <v>2000000</v>
          </cell>
          <cell r="AI165">
            <v>0</v>
          </cell>
          <cell r="AL165">
            <v>0</v>
          </cell>
          <cell r="AM165">
            <v>0</v>
          </cell>
          <cell r="AO165">
            <v>0</v>
          </cell>
          <cell r="AQ165">
            <v>800000</v>
          </cell>
          <cell r="AU165">
            <v>800000</v>
          </cell>
        </row>
        <row r="166">
          <cell r="I166" t="str">
            <v>AUG72</v>
          </cell>
          <cell r="J166">
            <v>45878</v>
          </cell>
          <cell r="K166" t="str">
            <v>BJX707 M5</v>
          </cell>
          <cell r="L166" t="str">
            <v>50H03876</v>
          </cell>
          <cell r="M166" t="str">
            <v>CONT45</v>
          </cell>
          <cell r="N166" t="str">
            <v>CN</v>
          </cell>
          <cell r="O166" t="str">
            <v>STAI QuẢNG NAM</v>
          </cell>
          <cell r="P166" t="str">
            <v>A3</v>
          </cell>
          <cell r="Q166" t="str">
            <v>CHÂU SƠN</v>
          </cell>
          <cell r="R166" t="str">
            <v>CỐC NAM/ĐiỆN BÀN QuẢNG NAM</v>
          </cell>
          <cell r="S166">
            <v>2500000</v>
          </cell>
          <cell r="AG166">
            <v>2500000</v>
          </cell>
          <cell r="AI166">
            <v>0</v>
          </cell>
          <cell r="AL166">
            <v>0</v>
          </cell>
          <cell r="AM166">
            <v>0</v>
          </cell>
          <cell r="AO166">
            <v>0</v>
          </cell>
          <cell r="AQ166">
            <v>1500000</v>
          </cell>
          <cell r="AU166">
            <v>1500000</v>
          </cell>
        </row>
        <row r="167">
          <cell r="I167" t="str">
            <v>AUG72</v>
          </cell>
          <cell r="J167">
            <v>45878</v>
          </cell>
          <cell r="K167" t="str">
            <v>BJX707 M4</v>
          </cell>
          <cell r="L167" t="str">
            <v>50H03876</v>
          </cell>
          <cell r="M167" t="str">
            <v>CONT45</v>
          </cell>
          <cell r="N167" t="str">
            <v>CN</v>
          </cell>
          <cell r="O167" t="str">
            <v>AN HUY</v>
          </cell>
          <cell r="P167" t="str">
            <v>A3</v>
          </cell>
          <cell r="Q167" t="str">
            <v>GENOVA</v>
          </cell>
          <cell r="R167" t="str">
            <v>CỐC NAM/BẾN TRE</v>
          </cell>
          <cell r="S167">
            <v>34000000</v>
          </cell>
          <cell r="AG167">
            <v>34000000</v>
          </cell>
          <cell r="AI167">
            <v>0</v>
          </cell>
          <cell r="AL167">
            <v>0</v>
          </cell>
          <cell r="AM167">
            <v>0</v>
          </cell>
          <cell r="AO167">
            <v>0</v>
          </cell>
          <cell r="AU167">
            <v>0</v>
          </cell>
        </row>
        <row r="168">
          <cell r="I168" t="str">
            <v>AUG73</v>
          </cell>
          <cell r="J168">
            <v>45908</v>
          </cell>
          <cell r="K168" t="str">
            <v>BHR008</v>
          </cell>
          <cell r="L168" t="str">
            <v>98H04135</v>
          </cell>
          <cell r="M168" t="str">
            <v>CONT45</v>
          </cell>
          <cell r="N168" t="str">
            <v>TT</v>
          </cell>
          <cell r="O168" t="str">
            <v>ĐỨC KHANG</v>
          </cell>
          <cell r="P168" t="str">
            <v>LV</v>
          </cell>
          <cell r="Q168" t="str">
            <v>IBE</v>
          </cell>
          <cell r="R168" t="str">
            <v>TT/THUẬN THÀNH BN</v>
          </cell>
          <cell r="AG168">
            <v>0</v>
          </cell>
          <cell r="AI168">
            <v>4800000</v>
          </cell>
          <cell r="AL168">
            <v>0</v>
          </cell>
          <cell r="AM168">
            <v>0</v>
          </cell>
          <cell r="AO168">
            <v>0</v>
          </cell>
          <cell r="AU168">
            <v>4800000</v>
          </cell>
        </row>
        <row r="169">
          <cell r="I169" t="str">
            <v>AUG74</v>
          </cell>
          <cell r="J169">
            <v>45908</v>
          </cell>
          <cell r="K169" t="str">
            <v>P9E576</v>
          </cell>
          <cell r="L169" t="str">
            <v>98H05223</v>
          </cell>
          <cell r="M169" t="str">
            <v>CONT45</v>
          </cell>
          <cell r="N169" t="str">
            <v>HN</v>
          </cell>
          <cell r="O169" t="str">
            <v>ĐLM</v>
          </cell>
          <cell r="P169" t="str">
            <v>NBT</v>
          </cell>
          <cell r="Q169" t="str">
            <v>VICLOG</v>
          </cell>
          <cell r="R169" t="str">
            <v>HN/OCEANPARK HY</v>
          </cell>
          <cell r="AG169">
            <v>0</v>
          </cell>
          <cell r="AI169">
            <v>0</v>
          </cell>
          <cell r="AL169">
            <v>0</v>
          </cell>
          <cell r="AM169">
            <v>0</v>
          </cell>
          <cell r="AO169">
            <v>0</v>
          </cell>
          <cell r="AU169">
            <v>0</v>
          </cell>
          <cell r="AV169" t="str">
            <v>TRƯỞNG</v>
          </cell>
        </row>
        <row r="170">
          <cell r="I170" t="str">
            <v>AUG75</v>
          </cell>
          <cell r="J170">
            <v>45878</v>
          </cell>
          <cell r="K170" t="str">
            <v>P9E576</v>
          </cell>
          <cell r="L170" t="str">
            <v>98H00122</v>
          </cell>
          <cell r="M170" t="str">
            <v>RÀO</v>
          </cell>
          <cell r="N170" t="str">
            <v>HN</v>
          </cell>
          <cell r="O170" t="str">
            <v>BÍCH THỦY</v>
          </cell>
          <cell r="P170" t="str">
            <v>NBT</v>
          </cell>
          <cell r="Q170" t="str">
            <v>VICLOG</v>
          </cell>
          <cell r="R170" t="str">
            <v>HN/OCEANPARK HY</v>
          </cell>
          <cell r="AG170">
            <v>0</v>
          </cell>
          <cell r="AI170">
            <v>8000000</v>
          </cell>
          <cell r="AL170">
            <v>0</v>
          </cell>
          <cell r="AM170">
            <v>0</v>
          </cell>
          <cell r="AO170">
            <v>0</v>
          </cell>
          <cell r="AU170">
            <v>8000000</v>
          </cell>
        </row>
        <row r="171">
          <cell r="I171" t="str">
            <v>AUG76</v>
          </cell>
          <cell r="J171">
            <v>45879</v>
          </cell>
          <cell r="K171" t="str">
            <v>FB6518 M1</v>
          </cell>
          <cell r="L171" t="str">
            <v>98H06161</v>
          </cell>
          <cell r="M171" t="str">
            <v>15 TẤN</v>
          </cell>
          <cell r="N171" t="str">
            <v>TT</v>
          </cell>
          <cell r="O171" t="str">
            <v>ĐLM</v>
          </cell>
          <cell r="P171" t="str">
            <v>A3</v>
          </cell>
          <cell r="Q171" t="str">
            <v>GREENWORKS</v>
          </cell>
          <cell r="R171" t="str">
            <v>TT/ĐÌNH VŨ HP</v>
          </cell>
          <cell r="S171">
            <v>8000000</v>
          </cell>
          <cell r="U171">
            <v>3330000</v>
          </cell>
          <cell r="W171">
            <v>1929543</v>
          </cell>
          <cell r="X171">
            <v>1510000</v>
          </cell>
          <cell r="AG171">
            <v>14769543</v>
          </cell>
          <cell r="AI171">
            <v>0</v>
          </cell>
          <cell r="AL171">
            <v>0</v>
          </cell>
          <cell r="AM171">
            <v>0</v>
          </cell>
          <cell r="AO171">
            <v>0</v>
          </cell>
          <cell r="AU171">
            <v>0</v>
          </cell>
        </row>
        <row r="172">
          <cell r="I172" t="str">
            <v>AUG76</v>
          </cell>
          <cell r="J172">
            <v>45879</v>
          </cell>
          <cell r="K172" t="str">
            <v>FB6518 M3</v>
          </cell>
          <cell r="L172" t="str">
            <v>98H06161</v>
          </cell>
          <cell r="M172" t="str">
            <v>15 TẤN</v>
          </cell>
          <cell r="N172" t="str">
            <v>TT</v>
          </cell>
          <cell r="O172" t="str">
            <v>ĐLM</v>
          </cell>
          <cell r="P172" t="str">
            <v>A3</v>
          </cell>
          <cell r="Q172" t="str">
            <v>AO XIN</v>
          </cell>
          <cell r="R172" t="str">
            <v>TT/MỸ HÀO HY</v>
          </cell>
          <cell r="S172">
            <v>2000000</v>
          </cell>
          <cell r="Y172">
            <v>500000</v>
          </cell>
          <cell r="AG172">
            <v>2500000</v>
          </cell>
          <cell r="AI172">
            <v>0</v>
          </cell>
          <cell r="AL172">
            <v>0</v>
          </cell>
          <cell r="AM172">
            <v>0</v>
          </cell>
          <cell r="AO172">
            <v>0</v>
          </cell>
          <cell r="AU172">
            <v>0</v>
          </cell>
        </row>
        <row r="173">
          <cell r="I173" t="str">
            <v>AUG77</v>
          </cell>
          <cell r="J173">
            <v>45879</v>
          </cell>
          <cell r="K173" t="str">
            <v>FB6518 M2</v>
          </cell>
          <cell r="L173" t="str">
            <v>98G00356</v>
          </cell>
          <cell r="M173" t="str">
            <v xml:space="preserve">10 TẤN </v>
          </cell>
          <cell r="N173" t="str">
            <v>TT</v>
          </cell>
          <cell r="O173" t="str">
            <v>ĐLM</v>
          </cell>
          <cell r="P173" t="str">
            <v>A3</v>
          </cell>
          <cell r="Q173" t="str">
            <v>SUNFLOWER</v>
          </cell>
          <cell r="R173" t="str">
            <v>TT/LONG BIÊN HN</v>
          </cell>
          <cell r="S173">
            <v>500000</v>
          </cell>
          <cell r="T173">
            <v>1000000</v>
          </cell>
          <cell r="U173">
            <v>3330000</v>
          </cell>
          <cell r="W173">
            <v>1929543</v>
          </cell>
          <cell r="Y173">
            <v>100000</v>
          </cell>
          <cell r="AG173">
            <v>6859543</v>
          </cell>
          <cell r="AI173">
            <v>0</v>
          </cell>
          <cell r="AJ173" t="str">
            <v>1 CA</v>
          </cell>
          <cell r="AL173">
            <v>0</v>
          </cell>
          <cell r="AM173">
            <v>0</v>
          </cell>
          <cell r="AO173">
            <v>0</v>
          </cell>
          <cell r="AU173">
            <v>0</v>
          </cell>
          <cell r="AV173" t="str">
            <v>NGỌC ANH</v>
          </cell>
        </row>
        <row r="174">
          <cell r="I174" t="str">
            <v>AUG77</v>
          </cell>
          <cell r="J174">
            <v>45879</v>
          </cell>
          <cell r="K174" t="str">
            <v>FB6518 M4</v>
          </cell>
          <cell r="L174" t="str">
            <v>98G00356</v>
          </cell>
          <cell r="M174" t="str">
            <v xml:space="preserve">10 TẤN </v>
          </cell>
          <cell r="N174" t="str">
            <v>TT</v>
          </cell>
          <cell r="O174" t="str">
            <v>ĐLM</v>
          </cell>
          <cell r="P174" t="str">
            <v>A3</v>
          </cell>
          <cell r="Q174" t="str">
            <v>PROMETHEAN</v>
          </cell>
          <cell r="R174" t="str">
            <v>TT/LÝ NHÂN HÀ NAM</v>
          </cell>
          <cell r="S174">
            <v>1500000</v>
          </cell>
          <cell r="AG174">
            <v>1500000</v>
          </cell>
          <cell r="AI174">
            <v>0</v>
          </cell>
          <cell r="AL174">
            <v>0</v>
          </cell>
          <cell r="AM174">
            <v>0</v>
          </cell>
          <cell r="AO174">
            <v>0</v>
          </cell>
          <cell r="AU174">
            <v>0</v>
          </cell>
        </row>
        <row r="175">
          <cell r="I175" t="str">
            <v>AUG77</v>
          </cell>
          <cell r="J175">
            <v>45879</v>
          </cell>
          <cell r="K175" t="str">
            <v>FB6518 M5</v>
          </cell>
          <cell r="L175" t="str">
            <v>98G00356</v>
          </cell>
          <cell r="M175" t="str">
            <v xml:space="preserve">10 TẤN </v>
          </cell>
          <cell r="N175" t="str">
            <v>TT</v>
          </cell>
          <cell r="O175" t="str">
            <v>ĐLM</v>
          </cell>
          <cell r="P175" t="str">
            <v>A3</v>
          </cell>
          <cell r="Q175" t="str">
            <v>VERYFINE</v>
          </cell>
          <cell r="R175" t="str">
            <v>TT/THUẬN THÀNH BN</v>
          </cell>
          <cell r="S175">
            <v>800000</v>
          </cell>
          <cell r="AG175">
            <v>800000</v>
          </cell>
          <cell r="AI175">
            <v>0</v>
          </cell>
          <cell r="AL175">
            <v>0</v>
          </cell>
          <cell r="AM175">
            <v>0</v>
          </cell>
          <cell r="AO175">
            <v>0</v>
          </cell>
          <cell r="AU175">
            <v>0</v>
          </cell>
        </row>
        <row r="176">
          <cell r="I176" t="str">
            <v>AUG77</v>
          </cell>
          <cell r="J176">
            <v>45879</v>
          </cell>
          <cell r="K176" t="str">
            <v>FB6518 M7</v>
          </cell>
          <cell r="L176" t="str">
            <v>98G00356</v>
          </cell>
          <cell r="M176" t="str">
            <v xml:space="preserve">10 TẤN </v>
          </cell>
          <cell r="N176" t="str">
            <v>TT</v>
          </cell>
          <cell r="O176" t="str">
            <v>ĐLM</v>
          </cell>
          <cell r="P176" t="str">
            <v>A3</v>
          </cell>
          <cell r="Q176" t="str">
            <v>LUMENS</v>
          </cell>
          <cell r="R176" t="str">
            <v>TT/THÚY LĨNH HN</v>
          </cell>
          <cell r="S176">
            <v>6900000</v>
          </cell>
          <cell r="AG176">
            <v>6900000</v>
          </cell>
          <cell r="AI176">
            <v>0</v>
          </cell>
          <cell r="AL176">
            <v>0</v>
          </cell>
          <cell r="AM176">
            <v>0</v>
          </cell>
          <cell r="AO176">
            <v>0</v>
          </cell>
          <cell r="AU176">
            <v>0</v>
          </cell>
        </row>
        <row r="177">
          <cell r="I177" t="str">
            <v>AUG77</v>
          </cell>
          <cell r="J177">
            <v>45879</v>
          </cell>
          <cell r="K177" t="str">
            <v>FB6518 M8</v>
          </cell>
          <cell r="L177" t="str">
            <v>98G00356</v>
          </cell>
          <cell r="M177" t="str">
            <v xml:space="preserve">10 TẤN </v>
          </cell>
          <cell r="N177" t="str">
            <v>TT</v>
          </cell>
          <cell r="O177" t="str">
            <v>ĐLM</v>
          </cell>
          <cell r="P177" t="str">
            <v>A3</v>
          </cell>
          <cell r="Q177" t="str">
            <v>HKC</v>
          </cell>
          <cell r="R177" t="str">
            <v>TT/THÚY LĨNH HN</v>
          </cell>
          <cell r="S177" t="str">
            <v>CÙNG CHUYẾN</v>
          </cell>
          <cell r="Y177">
            <v>500000</v>
          </cell>
          <cell r="AG177">
            <v>500000</v>
          </cell>
          <cell r="AI177">
            <v>0</v>
          </cell>
          <cell r="AL177">
            <v>0</v>
          </cell>
          <cell r="AM177">
            <v>0</v>
          </cell>
          <cell r="AO177">
            <v>0</v>
          </cell>
          <cell r="AU177">
            <v>0</v>
          </cell>
        </row>
        <row r="178">
          <cell r="I178" t="str">
            <v>AUG77</v>
          </cell>
          <cell r="J178">
            <v>45879</v>
          </cell>
          <cell r="K178" t="str">
            <v>FB6518 M9</v>
          </cell>
          <cell r="L178" t="str">
            <v>98G00356</v>
          </cell>
          <cell r="M178" t="str">
            <v xml:space="preserve">10 TẤN </v>
          </cell>
          <cell r="N178" t="str">
            <v>TT</v>
          </cell>
          <cell r="O178" t="str">
            <v>ĐỨC LÂM</v>
          </cell>
          <cell r="P178" t="str">
            <v>A3</v>
          </cell>
          <cell r="Q178" t="str">
            <v>SDT</v>
          </cell>
          <cell r="R178" t="str">
            <v>TT/BÌNH XUYÊN VP</v>
          </cell>
          <cell r="S178">
            <v>2500000</v>
          </cell>
          <cell r="AG178">
            <v>2500000</v>
          </cell>
          <cell r="AH178" t="str">
            <v>SANG TẢI 10/8 : 400,000</v>
          </cell>
          <cell r="AI178">
            <v>0</v>
          </cell>
          <cell r="AL178">
            <v>0</v>
          </cell>
          <cell r="AM178">
            <v>0</v>
          </cell>
          <cell r="AO178">
            <v>0</v>
          </cell>
          <cell r="AQ178">
            <v>800000</v>
          </cell>
          <cell r="AU178">
            <v>800000</v>
          </cell>
          <cell r="AW178" t="str">
            <v>SANG TẢI 10/8 : 400,000</v>
          </cell>
        </row>
        <row r="179">
          <cell r="I179" t="str">
            <v>AUG77</v>
          </cell>
          <cell r="J179">
            <v>45879</v>
          </cell>
          <cell r="K179" t="str">
            <v>FB6518 M10</v>
          </cell>
          <cell r="L179" t="str">
            <v>98G00356</v>
          </cell>
          <cell r="M179" t="str">
            <v xml:space="preserve">10 TẤN </v>
          </cell>
          <cell r="N179" t="str">
            <v>TT</v>
          </cell>
          <cell r="O179" t="str">
            <v>ĐỨC LÂM</v>
          </cell>
          <cell r="P179" t="str">
            <v>A3</v>
          </cell>
          <cell r="Q179" t="str">
            <v>HÀNG NGOÀI</v>
          </cell>
          <cell r="R179" t="str">
            <v>TT/BÌNH NGUYÊN PHÚ THỌ</v>
          </cell>
          <cell r="S179">
            <v>2500000</v>
          </cell>
          <cell r="AG179">
            <v>2500000</v>
          </cell>
          <cell r="AI179">
            <v>0</v>
          </cell>
          <cell r="AL179">
            <v>0</v>
          </cell>
          <cell r="AM179">
            <v>0</v>
          </cell>
          <cell r="AO179">
            <v>0</v>
          </cell>
          <cell r="AQ179">
            <v>1000000</v>
          </cell>
          <cell r="AU179">
            <v>1000000</v>
          </cell>
        </row>
        <row r="180">
          <cell r="I180" t="str">
            <v>AUG77</v>
          </cell>
          <cell r="J180">
            <v>45879</v>
          </cell>
          <cell r="K180" t="str">
            <v>FB6518 M11</v>
          </cell>
          <cell r="L180" t="str">
            <v>98G00356</v>
          </cell>
          <cell r="M180" t="str">
            <v xml:space="preserve">10 TẤN </v>
          </cell>
          <cell r="N180" t="str">
            <v>TT</v>
          </cell>
          <cell r="O180" t="str">
            <v>ĐỨC LÂM</v>
          </cell>
          <cell r="P180" t="str">
            <v>A3</v>
          </cell>
          <cell r="Q180" t="str">
            <v>HÀNG NGOÀI</v>
          </cell>
          <cell r="R180" t="str">
            <v>TT/UÔNG BÍ QuẢNG NINH</v>
          </cell>
          <cell r="S180">
            <v>2500000</v>
          </cell>
          <cell r="AG180">
            <v>2500000</v>
          </cell>
          <cell r="AI180">
            <v>0</v>
          </cell>
          <cell r="AL180">
            <v>0</v>
          </cell>
          <cell r="AM180">
            <v>0</v>
          </cell>
          <cell r="AO180">
            <v>0</v>
          </cell>
          <cell r="AQ180">
            <v>1500000</v>
          </cell>
          <cell r="AU180">
            <v>1500000</v>
          </cell>
        </row>
        <row r="181">
          <cell r="I181" t="str">
            <v>AUG77</v>
          </cell>
          <cell r="J181">
            <v>45879</v>
          </cell>
          <cell r="K181" t="str">
            <v>FB6518 M12</v>
          </cell>
          <cell r="L181" t="str">
            <v>98G00356</v>
          </cell>
          <cell r="M181" t="str">
            <v xml:space="preserve">10 TẤN </v>
          </cell>
          <cell r="N181" t="str">
            <v>TT</v>
          </cell>
          <cell r="O181" t="str">
            <v>ĐỨC LÂM</v>
          </cell>
          <cell r="P181" t="str">
            <v>A3</v>
          </cell>
          <cell r="Q181" t="str">
            <v>HÀNG NGOÀI</v>
          </cell>
          <cell r="R181" t="str">
            <v>TT/NAM TỪ LIÊM HN</v>
          </cell>
          <cell r="S181">
            <v>800000</v>
          </cell>
          <cell r="AG181">
            <v>800000</v>
          </cell>
          <cell r="AI181">
            <v>0</v>
          </cell>
          <cell r="AL181">
            <v>0</v>
          </cell>
          <cell r="AM181">
            <v>0</v>
          </cell>
          <cell r="AO181">
            <v>0</v>
          </cell>
          <cell r="AQ181">
            <v>400000</v>
          </cell>
          <cell r="AU181">
            <v>400000</v>
          </cell>
        </row>
        <row r="182">
          <cell r="I182" t="str">
            <v>AUG77</v>
          </cell>
          <cell r="J182">
            <v>45879</v>
          </cell>
          <cell r="K182" t="str">
            <v>FB6518 M13</v>
          </cell>
          <cell r="L182" t="str">
            <v>98G00356</v>
          </cell>
          <cell r="M182" t="str">
            <v xml:space="preserve">10 TẤN </v>
          </cell>
          <cell r="N182" t="str">
            <v>TT</v>
          </cell>
          <cell r="O182" t="str">
            <v>ĐLM</v>
          </cell>
          <cell r="P182" t="str">
            <v>A3</v>
          </cell>
          <cell r="Q182" t="str">
            <v>HÀNG NGOÀI</v>
          </cell>
          <cell r="R182" t="str">
            <v>TT/TP NAM ĐỊNH</v>
          </cell>
          <cell r="AG182">
            <v>0</v>
          </cell>
          <cell r="AI182">
            <v>0</v>
          </cell>
          <cell r="AL182">
            <v>0</v>
          </cell>
          <cell r="AM182">
            <v>0</v>
          </cell>
          <cell r="AO182">
            <v>0</v>
          </cell>
          <cell r="AU182">
            <v>0</v>
          </cell>
        </row>
        <row r="183">
          <cell r="I183" t="str">
            <v>AUG77</v>
          </cell>
          <cell r="J183">
            <v>45879</v>
          </cell>
          <cell r="K183" t="str">
            <v>FB6518 M14</v>
          </cell>
          <cell r="L183" t="str">
            <v>98G00356</v>
          </cell>
          <cell r="M183" t="str">
            <v xml:space="preserve">10 TẤN </v>
          </cell>
          <cell r="N183" t="str">
            <v>TT</v>
          </cell>
          <cell r="O183" t="str">
            <v>ĐLM</v>
          </cell>
          <cell r="P183" t="str">
            <v>A3</v>
          </cell>
          <cell r="Q183" t="str">
            <v>HÀNG NGOÀI</v>
          </cell>
          <cell r="R183" t="str">
            <v>TT/LẠNG GIANG BG</v>
          </cell>
          <cell r="AG183">
            <v>0</v>
          </cell>
          <cell r="AI183">
            <v>0</v>
          </cell>
          <cell r="AL183">
            <v>0</v>
          </cell>
          <cell r="AM183">
            <v>0</v>
          </cell>
          <cell r="AO183">
            <v>0</v>
          </cell>
          <cell r="AQ183">
            <v>150000</v>
          </cell>
          <cell r="AU183">
            <v>150000</v>
          </cell>
        </row>
        <row r="184">
          <cell r="I184" t="str">
            <v>AUG77</v>
          </cell>
          <cell r="J184">
            <v>45879</v>
          </cell>
          <cell r="K184" t="str">
            <v>FB6518 M15</v>
          </cell>
          <cell r="L184" t="str">
            <v>98G00356</v>
          </cell>
          <cell r="M184" t="str">
            <v xml:space="preserve">10 TẤN </v>
          </cell>
          <cell r="N184" t="str">
            <v>TT</v>
          </cell>
          <cell r="O184" t="str">
            <v>ĐLM</v>
          </cell>
          <cell r="P184" t="str">
            <v>A3</v>
          </cell>
          <cell r="Q184" t="str">
            <v>HÀNG NGOÀI</v>
          </cell>
          <cell r="R184" t="str">
            <v>TT/THANH HÓA</v>
          </cell>
          <cell r="AG184">
            <v>0</v>
          </cell>
          <cell r="AH184" t="str">
            <v>HẠ KHO HN</v>
          </cell>
          <cell r="AI184">
            <v>0</v>
          </cell>
          <cell r="AL184">
            <v>0</v>
          </cell>
          <cell r="AM184">
            <v>0</v>
          </cell>
          <cell r="AO184">
            <v>0</v>
          </cell>
          <cell r="AU184">
            <v>0</v>
          </cell>
          <cell r="AW184" t="str">
            <v>HẠ KHO HN</v>
          </cell>
        </row>
        <row r="185">
          <cell r="I185" t="str">
            <v>AUG78</v>
          </cell>
          <cell r="J185">
            <v>45879</v>
          </cell>
          <cell r="K185" t="str">
            <v>H370Y9</v>
          </cell>
          <cell r="L185" t="str">
            <v>98H04482</v>
          </cell>
          <cell r="M185" t="str">
            <v>CONT45</v>
          </cell>
          <cell r="N185" t="str">
            <v>TT</v>
          </cell>
          <cell r="O185" t="str">
            <v>ĐLM</v>
          </cell>
          <cell r="P185" t="str">
            <v>LV</v>
          </cell>
          <cell r="Q185" t="str">
            <v>HOTRON</v>
          </cell>
          <cell r="R185" t="str">
            <v>TT/KIM BẢNG HÀ NAM</v>
          </cell>
          <cell r="AG185">
            <v>0</v>
          </cell>
          <cell r="AI185">
            <v>0</v>
          </cell>
          <cell r="AL185">
            <v>0</v>
          </cell>
          <cell r="AM185">
            <v>0</v>
          </cell>
          <cell r="AO185">
            <v>0</v>
          </cell>
          <cell r="AU185">
            <v>0</v>
          </cell>
          <cell r="AV185" t="str">
            <v>VINH</v>
          </cell>
        </row>
        <row r="186">
          <cell r="I186" t="str">
            <v>AUG79</v>
          </cell>
          <cell r="J186">
            <v>45879</v>
          </cell>
          <cell r="K186" t="str">
            <v>FB1217</v>
          </cell>
          <cell r="L186" t="str">
            <v>98G00314</v>
          </cell>
          <cell r="M186" t="str">
            <v>RÀO</v>
          </cell>
          <cell r="N186" t="str">
            <v>HN</v>
          </cell>
          <cell r="O186" t="str">
            <v>BÍCH THỦY</v>
          </cell>
          <cell r="P186" t="str">
            <v>NBT</v>
          </cell>
          <cell r="Q186" t="str">
            <v>VICLOG</v>
          </cell>
          <cell r="R186" t="str">
            <v>HN/YÊN SỞ HN</v>
          </cell>
          <cell r="AG186">
            <v>0</v>
          </cell>
          <cell r="AI186">
            <v>7000000</v>
          </cell>
          <cell r="AL186">
            <v>0</v>
          </cell>
          <cell r="AM186">
            <v>0</v>
          </cell>
          <cell r="AO186">
            <v>0</v>
          </cell>
          <cell r="AU186">
            <v>7000000</v>
          </cell>
        </row>
        <row r="187">
          <cell r="I187" t="str">
            <v>AUG80</v>
          </cell>
          <cell r="J187">
            <v>45879</v>
          </cell>
          <cell r="K187" t="str">
            <v>FB1217</v>
          </cell>
          <cell r="L187" t="str">
            <v>98C06379</v>
          </cell>
          <cell r="M187" t="str">
            <v>RÀO</v>
          </cell>
          <cell r="N187" t="str">
            <v>HN</v>
          </cell>
          <cell r="O187" t="str">
            <v>BÍCH THỦY</v>
          </cell>
          <cell r="P187" t="str">
            <v>NBT</v>
          </cell>
          <cell r="Q187" t="str">
            <v>VICLOG</v>
          </cell>
          <cell r="R187" t="str">
            <v>HN/YÊN SỞ HN</v>
          </cell>
          <cell r="AG187">
            <v>0</v>
          </cell>
          <cell r="AI187">
            <v>7000000</v>
          </cell>
          <cell r="AL187">
            <v>0</v>
          </cell>
          <cell r="AM187">
            <v>0</v>
          </cell>
          <cell r="AO187">
            <v>0</v>
          </cell>
          <cell r="AU187">
            <v>7000000</v>
          </cell>
        </row>
        <row r="188">
          <cell r="I188" t="str">
            <v>AUG81</v>
          </cell>
          <cell r="J188">
            <v>45879</v>
          </cell>
          <cell r="K188" t="str">
            <v>R52162</v>
          </cell>
          <cell r="L188" t="str">
            <v>98H04458</v>
          </cell>
          <cell r="M188" t="str">
            <v>RÀO</v>
          </cell>
          <cell r="N188" t="str">
            <v>TT</v>
          </cell>
          <cell r="O188" t="str">
            <v>HOÀNG DŨNG</v>
          </cell>
          <cell r="P188" t="str">
            <v>GOLDTRANS</v>
          </cell>
          <cell r="Q188" t="str">
            <v>MINH CƯỜNG</v>
          </cell>
          <cell r="R188" t="str">
            <v>TT/BẮC TỪ LIÊM HN</v>
          </cell>
          <cell r="S188">
            <v>11000000</v>
          </cell>
          <cell r="U188">
            <v>5700000</v>
          </cell>
          <cell r="W188">
            <v>2209092</v>
          </cell>
          <cell r="Y188">
            <v>4300000</v>
          </cell>
          <cell r="Z188">
            <v>200000</v>
          </cell>
          <cell r="AE188">
            <v>8177000</v>
          </cell>
          <cell r="AF188">
            <v>29230000</v>
          </cell>
          <cell r="AG188">
            <v>60816092</v>
          </cell>
          <cell r="AH188" t="str">
            <v>DI THUẾ</v>
          </cell>
          <cell r="AI188">
            <v>0</v>
          </cell>
          <cell r="AL188">
            <v>0</v>
          </cell>
          <cell r="AM188">
            <v>0</v>
          </cell>
          <cell r="AO188">
            <v>0</v>
          </cell>
          <cell r="AU188">
            <v>0</v>
          </cell>
        </row>
        <row r="189">
          <cell r="I189" t="str">
            <v>AUG82</v>
          </cell>
          <cell r="J189">
            <v>45879</v>
          </cell>
          <cell r="K189" t="str">
            <v>K77186</v>
          </cell>
          <cell r="L189" t="str">
            <v>98E 00284</v>
          </cell>
          <cell r="M189" t="str">
            <v>RÀO</v>
          </cell>
          <cell r="N189" t="str">
            <v>HN</v>
          </cell>
          <cell r="O189" t="str">
            <v>BÍCH THỦY</v>
          </cell>
          <cell r="P189" t="str">
            <v>GOLDTRANS</v>
          </cell>
          <cell r="Q189" t="str">
            <v>JIDU</v>
          </cell>
          <cell r="R189" t="str">
            <v>HN/HOÀI ĐỨC HN</v>
          </cell>
          <cell r="S189">
            <v>10500000</v>
          </cell>
          <cell r="U189">
            <v>4600000</v>
          </cell>
          <cell r="W189">
            <v>2061780</v>
          </cell>
          <cell r="Z189">
            <v>200000</v>
          </cell>
          <cell r="AD189">
            <v>3700000</v>
          </cell>
          <cell r="AE189">
            <v>7437000</v>
          </cell>
          <cell r="AF189">
            <v>29230000</v>
          </cell>
          <cell r="AG189">
            <v>57728780</v>
          </cell>
          <cell r="AI189">
            <v>7500000</v>
          </cell>
          <cell r="AL189">
            <v>0</v>
          </cell>
          <cell r="AM189">
            <v>0</v>
          </cell>
          <cell r="AO189">
            <v>0</v>
          </cell>
          <cell r="AU189">
            <v>7500000</v>
          </cell>
        </row>
        <row r="190">
          <cell r="I190" t="str">
            <v>AUG83</v>
          </cell>
          <cell r="J190">
            <v>45880</v>
          </cell>
          <cell r="K190" t="str">
            <v>VẬN TẢI</v>
          </cell>
          <cell r="L190" t="str">
            <v>34E 00279</v>
          </cell>
          <cell r="M190" t="str">
            <v xml:space="preserve">10 TẤN </v>
          </cell>
          <cell r="N190" t="str">
            <v>VT</v>
          </cell>
          <cell r="O190" t="str">
            <v>ĐLM</v>
          </cell>
          <cell r="P190" t="str">
            <v>HOÀNG DŨNG</v>
          </cell>
          <cell r="Q190" t="str">
            <v>HÀNG LẺ</v>
          </cell>
          <cell r="R190" t="str">
            <v>TT/BN</v>
          </cell>
          <cell r="AG190">
            <v>0</v>
          </cell>
          <cell r="AI190">
            <v>0</v>
          </cell>
          <cell r="AJ190" t="str">
            <v>2 CA</v>
          </cell>
          <cell r="AL190">
            <v>0</v>
          </cell>
          <cell r="AM190">
            <v>0</v>
          </cell>
          <cell r="AO190">
            <v>0</v>
          </cell>
          <cell r="AU190">
            <v>0</v>
          </cell>
          <cell r="AV190" t="str">
            <v>THÁI</v>
          </cell>
        </row>
        <row r="191">
          <cell r="I191" t="str">
            <v>AUG84</v>
          </cell>
          <cell r="J191">
            <v>45880</v>
          </cell>
          <cell r="K191" t="str">
            <v>VẬN TẢI</v>
          </cell>
          <cell r="L191" t="str">
            <v>99H06782</v>
          </cell>
          <cell r="M191" t="str">
            <v>1,5 TẤN</v>
          </cell>
          <cell r="N191" t="str">
            <v>VT</v>
          </cell>
          <cell r="O191" t="str">
            <v>HTL</v>
          </cell>
          <cell r="P191" t="str">
            <v>ART</v>
          </cell>
          <cell r="Q191" t="str">
            <v>PHÚ KHANG</v>
          </cell>
          <cell r="R191" t="str">
            <v>YÊN PHONG BN/TP HỪNG YÊN</v>
          </cell>
          <cell r="S191">
            <v>1500000</v>
          </cell>
          <cell r="AG191">
            <v>1500000</v>
          </cell>
          <cell r="AI191">
            <v>0</v>
          </cell>
          <cell r="AL191">
            <v>0</v>
          </cell>
          <cell r="AM191">
            <v>0</v>
          </cell>
          <cell r="AO191">
            <v>0</v>
          </cell>
          <cell r="AU191">
            <v>0</v>
          </cell>
        </row>
        <row r="192">
          <cell r="I192" t="str">
            <v>AUG85</v>
          </cell>
          <cell r="J192">
            <v>45880</v>
          </cell>
          <cell r="K192" t="str">
            <v>H58863</v>
          </cell>
          <cell r="L192" t="str">
            <v>98G05223</v>
          </cell>
          <cell r="M192" t="str">
            <v>CONT45</v>
          </cell>
          <cell r="N192" t="str">
            <v>TT</v>
          </cell>
          <cell r="O192" t="str">
            <v>ĐLM</v>
          </cell>
          <cell r="P192" t="str">
            <v>LV</v>
          </cell>
          <cell r="Q192" t="str">
            <v>HOTRON</v>
          </cell>
          <cell r="R192" t="str">
            <v>TT/KIM BẢNG HÀ NAM</v>
          </cell>
          <cell r="AG192">
            <v>0</v>
          </cell>
          <cell r="AI192">
            <v>0</v>
          </cell>
          <cell r="AL192">
            <v>0</v>
          </cell>
          <cell r="AM192">
            <v>0</v>
          </cell>
          <cell r="AO192">
            <v>0</v>
          </cell>
          <cell r="AU192">
            <v>0</v>
          </cell>
          <cell r="AV192" t="str">
            <v>TRƯỞNG</v>
          </cell>
        </row>
        <row r="193">
          <cell r="I193" t="str">
            <v>AUG86</v>
          </cell>
          <cell r="J193">
            <v>45880</v>
          </cell>
          <cell r="K193" t="str">
            <v>K99589</v>
          </cell>
          <cell r="L193" t="str">
            <v>37H04769</v>
          </cell>
          <cell r="M193" t="str">
            <v>RÀO</v>
          </cell>
          <cell r="N193" t="str">
            <v>TT</v>
          </cell>
          <cell r="O193" t="str">
            <v>XE LẺ</v>
          </cell>
          <cell r="P193" t="str">
            <v>A3</v>
          </cell>
          <cell r="Q193" t="str">
            <v>APEX</v>
          </cell>
          <cell r="R193" t="str">
            <v>TT/NGHỆ AN</v>
          </cell>
          <cell r="S193">
            <v>18000000</v>
          </cell>
          <cell r="U193">
            <v>3800000</v>
          </cell>
          <cell r="W193">
            <v>2309092</v>
          </cell>
          <cell r="X193">
            <v>1510000</v>
          </cell>
          <cell r="Y193">
            <v>500000</v>
          </cell>
          <cell r="AG193">
            <v>26119092</v>
          </cell>
          <cell r="AI193">
            <v>0</v>
          </cell>
          <cell r="AL193">
            <v>0</v>
          </cell>
          <cell r="AM193">
            <v>0</v>
          </cell>
          <cell r="AO193">
            <v>0</v>
          </cell>
          <cell r="AU193">
            <v>0</v>
          </cell>
        </row>
        <row r="194">
          <cell r="I194" t="str">
            <v>AUG87</v>
          </cell>
          <cell r="J194">
            <v>45880</v>
          </cell>
          <cell r="K194" t="str">
            <v>F77108</v>
          </cell>
          <cell r="L194" t="str">
            <v>98C26921</v>
          </cell>
          <cell r="M194" t="str">
            <v>RÀO</v>
          </cell>
          <cell r="N194" t="str">
            <v>HN</v>
          </cell>
          <cell r="O194" t="str">
            <v>BÍCH THỦY</v>
          </cell>
          <cell r="P194" t="str">
            <v>NBT</v>
          </cell>
          <cell r="Q194" t="str">
            <v>VICLOG</v>
          </cell>
          <cell r="R194" t="str">
            <v>HN/YÊN SỞ HN</v>
          </cell>
          <cell r="AG194">
            <v>0</v>
          </cell>
          <cell r="AI194">
            <v>7000000</v>
          </cell>
          <cell r="AL194">
            <v>0</v>
          </cell>
          <cell r="AM194">
            <v>0</v>
          </cell>
          <cell r="AO194">
            <v>0</v>
          </cell>
          <cell r="AU194">
            <v>7000000</v>
          </cell>
        </row>
        <row r="195">
          <cell r="I195" t="str">
            <v>AUG88</v>
          </cell>
          <cell r="J195">
            <v>45880</v>
          </cell>
          <cell r="K195" t="str">
            <v>LD1917 M1</v>
          </cell>
          <cell r="L195" t="str">
            <v>77C14131</v>
          </cell>
          <cell r="M195" t="str">
            <v>CONT45</v>
          </cell>
          <cell r="N195" t="str">
            <v>TT</v>
          </cell>
          <cell r="O195" t="str">
            <v>THIÊN SÁNG</v>
          </cell>
          <cell r="P195" t="str">
            <v>A3</v>
          </cell>
          <cell r="Q195" t="str">
            <v>FIRSTEAM</v>
          </cell>
          <cell r="R195" t="str">
            <v>TT/TÂY NINH</v>
          </cell>
          <cell r="S195">
            <v>2500000</v>
          </cell>
          <cell r="U195">
            <v>3800000</v>
          </cell>
          <cell r="W195">
            <v>1572727</v>
          </cell>
          <cell r="X195">
            <v>1510000</v>
          </cell>
          <cell r="AG195">
            <v>9382727</v>
          </cell>
          <cell r="AI195">
            <v>0</v>
          </cell>
          <cell r="AL195">
            <v>0</v>
          </cell>
          <cell r="AM195">
            <v>0</v>
          </cell>
          <cell r="AO195">
            <v>0</v>
          </cell>
          <cell r="AQ195">
            <v>1500000</v>
          </cell>
          <cell r="AU195">
            <v>1500000</v>
          </cell>
        </row>
        <row r="196">
          <cell r="I196" t="str">
            <v>AUG88</v>
          </cell>
          <cell r="J196">
            <v>45880</v>
          </cell>
          <cell r="K196" t="str">
            <v>LD1917 M3</v>
          </cell>
          <cell r="L196" t="str">
            <v>77C14131</v>
          </cell>
          <cell r="M196" t="str">
            <v>CONT45</v>
          </cell>
          <cell r="N196" t="str">
            <v>TT</v>
          </cell>
          <cell r="O196" t="str">
            <v>THIÊN SÁNG</v>
          </cell>
          <cell r="P196" t="str">
            <v>A3</v>
          </cell>
          <cell r="Q196" t="str">
            <v>FIRSTEAM</v>
          </cell>
          <cell r="R196" t="str">
            <v>TT/TÂY NINH</v>
          </cell>
          <cell r="AG196">
            <v>0</v>
          </cell>
          <cell r="AI196">
            <v>0</v>
          </cell>
          <cell r="AL196">
            <v>0</v>
          </cell>
          <cell r="AM196">
            <v>0</v>
          </cell>
          <cell r="AO196">
            <v>0</v>
          </cell>
          <cell r="AU196">
            <v>0</v>
          </cell>
        </row>
        <row r="197">
          <cell r="I197" t="str">
            <v>AUG88</v>
          </cell>
          <cell r="J197">
            <v>45880</v>
          </cell>
          <cell r="K197" t="str">
            <v>LD1917 M2</v>
          </cell>
          <cell r="L197" t="str">
            <v>77C14131</v>
          </cell>
          <cell r="M197" t="str">
            <v>CONT45</v>
          </cell>
          <cell r="N197" t="str">
            <v>TT</v>
          </cell>
          <cell r="O197" t="str">
            <v>ĐỨC LÂM</v>
          </cell>
          <cell r="P197" t="str">
            <v>A3</v>
          </cell>
          <cell r="Q197" t="str">
            <v>REGENT</v>
          </cell>
          <cell r="R197" t="str">
            <v>TT/NAM SÁCH HD</v>
          </cell>
          <cell r="S197">
            <v>2500000</v>
          </cell>
          <cell r="AG197">
            <v>2500000</v>
          </cell>
          <cell r="AI197">
            <v>0</v>
          </cell>
          <cell r="AL197">
            <v>0</v>
          </cell>
          <cell r="AM197">
            <v>0</v>
          </cell>
          <cell r="AO197">
            <v>0</v>
          </cell>
          <cell r="AQ197">
            <v>1200000</v>
          </cell>
          <cell r="AU197">
            <v>1200000</v>
          </cell>
        </row>
        <row r="198">
          <cell r="I198" t="str">
            <v>AUG88</v>
          </cell>
          <cell r="J198">
            <v>45880</v>
          </cell>
          <cell r="K198" t="str">
            <v>LD1917 M4</v>
          </cell>
          <cell r="L198" t="str">
            <v>77C14131</v>
          </cell>
          <cell r="M198" t="str">
            <v>CONT45</v>
          </cell>
          <cell r="N198" t="str">
            <v>TT</v>
          </cell>
          <cell r="O198" t="str">
            <v>THIÊN SÁNG</v>
          </cell>
          <cell r="P198" t="str">
            <v>A3</v>
          </cell>
          <cell r="Q198" t="str">
            <v>SAIGON KNITWEAR</v>
          </cell>
          <cell r="R198" t="str">
            <v>TT/BÌNH DƯƠNG</v>
          </cell>
          <cell r="S198">
            <v>6000000</v>
          </cell>
          <cell r="AG198">
            <v>6000000</v>
          </cell>
          <cell r="AI198">
            <v>0</v>
          </cell>
          <cell r="AL198">
            <v>0</v>
          </cell>
          <cell r="AM198">
            <v>0</v>
          </cell>
          <cell r="AO198">
            <v>0</v>
          </cell>
          <cell r="AQ198">
            <v>5000000</v>
          </cell>
          <cell r="AU198">
            <v>5000000</v>
          </cell>
        </row>
        <row r="199">
          <cell r="I199" t="str">
            <v>AUG88</v>
          </cell>
          <cell r="J199">
            <v>45880</v>
          </cell>
          <cell r="K199" t="str">
            <v>LD1917 M5</v>
          </cell>
          <cell r="L199" t="str">
            <v>77C14131</v>
          </cell>
          <cell r="M199" t="str">
            <v>CONT45</v>
          </cell>
          <cell r="N199" t="str">
            <v>TT</v>
          </cell>
          <cell r="O199" t="str">
            <v>XE LẺ</v>
          </cell>
          <cell r="P199" t="str">
            <v>A3</v>
          </cell>
          <cell r="Q199" t="str">
            <v>REGAL</v>
          </cell>
          <cell r="R199" t="str">
            <v>TT/DAK LAK</v>
          </cell>
          <cell r="S199">
            <v>30000000</v>
          </cell>
          <cell r="AG199">
            <v>30000000</v>
          </cell>
          <cell r="AI199">
            <v>0</v>
          </cell>
          <cell r="AL199">
            <v>0</v>
          </cell>
          <cell r="AM199">
            <v>0</v>
          </cell>
          <cell r="AO199">
            <v>0</v>
          </cell>
          <cell r="AU199">
            <v>0</v>
          </cell>
        </row>
        <row r="200">
          <cell r="I200" t="str">
            <v>AUG88</v>
          </cell>
          <cell r="J200">
            <v>45880</v>
          </cell>
          <cell r="K200" t="str">
            <v>LD1917 M6</v>
          </cell>
          <cell r="L200" t="str">
            <v>77C14131</v>
          </cell>
          <cell r="M200" t="str">
            <v>CONT45</v>
          </cell>
          <cell r="N200" t="str">
            <v>TT</v>
          </cell>
          <cell r="O200" t="str">
            <v>XE LẺ</v>
          </cell>
          <cell r="P200" t="str">
            <v>A3</v>
          </cell>
          <cell r="Q200" t="str">
            <v>SOUTH FAME</v>
          </cell>
          <cell r="R200" t="str">
            <v>TT/THƯỜNG XUÂN THANH HÓA</v>
          </cell>
          <cell r="S200">
            <v>500000</v>
          </cell>
          <cell r="AG200">
            <v>500000</v>
          </cell>
          <cell r="AH200" t="str">
            <v>HẠ KHO HN</v>
          </cell>
          <cell r="AI200">
            <v>0</v>
          </cell>
          <cell r="AL200">
            <v>0</v>
          </cell>
          <cell r="AM200">
            <v>0</v>
          </cell>
          <cell r="AO200">
            <v>0</v>
          </cell>
          <cell r="AU200">
            <v>0</v>
          </cell>
          <cell r="AW200" t="str">
            <v>HẠ KHO HN</v>
          </cell>
        </row>
        <row r="201">
          <cell r="I201" t="str">
            <v>AUG89</v>
          </cell>
          <cell r="J201">
            <v>45880</v>
          </cell>
          <cell r="K201" t="str">
            <v>N89323</v>
          </cell>
          <cell r="L201" t="str">
            <v>98G00364</v>
          </cell>
          <cell r="M201" t="str">
            <v xml:space="preserve">10 TẤN </v>
          </cell>
          <cell r="N201" t="str">
            <v>TT</v>
          </cell>
          <cell r="O201" t="str">
            <v>ĐLM</v>
          </cell>
          <cell r="P201" t="str">
            <v>ART</v>
          </cell>
          <cell r="Q201" t="str">
            <v>GEU-LIM</v>
          </cell>
          <cell r="R201" t="str">
            <v>TT/ĐÔNG HƯNG THÁI BÌNH</v>
          </cell>
          <cell r="S201">
            <v>2500000</v>
          </cell>
          <cell r="AG201">
            <v>2500000</v>
          </cell>
          <cell r="AH201" t="str">
            <v>trả điểm</v>
          </cell>
          <cell r="AI201">
            <v>0</v>
          </cell>
          <cell r="AL201">
            <v>0</v>
          </cell>
          <cell r="AM201">
            <v>0</v>
          </cell>
          <cell r="AO201">
            <v>0</v>
          </cell>
          <cell r="AU201">
            <v>0</v>
          </cell>
          <cell r="AV201" t="str">
            <v>LUÂN</v>
          </cell>
        </row>
        <row r="202">
          <cell r="I202" t="str">
            <v>AUG89</v>
          </cell>
          <cell r="J202">
            <v>45880</v>
          </cell>
          <cell r="K202" t="str">
            <v>N89323</v>
          </cell>
          <cell r="L202" t="str">
            <v>98G00364</v>
          </cell>
          <cell r="M202" t="str">
            <v xml:space="preserve">10 TẤN </v>
          </cell>
          <cell r="N202" t="str">
            <v>TT</v>
          </cell>
          <cell r="O202" t="str">
            <v>ĐLM</v>
          </cell>
          <cell r="P202" t="str">
            <v>ART</v>
          </cell>
          <cell r="Q202" t="str">
            <v>ĐÔNG THỌ</v>
          </cell>
          <cell r="R202" t="str">
            <v>TT/VỤ BẢN NAM ĐỊNH</v>
          </cell>
          <cell r="S202">
            <v>8000000</v>
          </cell>
          <cell r="U202">
            <v>3230000</v>
          </cell>
          <cell r="W202">
            <v>707400</v>
          </cell>
          <cell r="AG202">
            <v>11937400</v>
          </cell>
          <cell r="AI202">
            <v>0</v>
          </cell>
          <cell r="AL202">
            <v>0</v>
          </cell>
          <cell r="AM202">
            <v>0</v>
          </cell>
          <cell r="AO202">
            <v>0</v>
          </cell>
          <cell r="AU202">
            <v>0</v>
          </cell>
        </row>
        <row r="203">
          <cell r="I203" t="str">
            <v>AUG90</v>
          </cell>
          <cell r="J203">
            <v>45881</v>
          </cell>
          <cell r="K203" t="str">
            <v>VẬN TẢI</v>
          </cell>
          <cell r="L203" t="str">
            <v>34F00806</v>
          </cell>
          <cell r="M203" t="str">
            <v>9,6M</v>
          </cell>
          <cell r="N203" t="str">
            <v>VT</v>
          </cell>
          <cell r="O203" t="str">
            <v>ĐLM</v>
          </cell>
          <cell r="P203" t="str">
            <v>HOÀNG DŨNG</v>
          </cell>
          <cell r="Q203" t="str">
            <v>HÀNG LẺ</v>
          </cell>
          <cell r="R203" t="str">
            <v>TT/THANH TRÌ HN</v>
          </cell>
          <cell r="AG203">
            <v>0</v>
          </cell>
          <cell r="AI203">
            <v>0</v>
          </cell>
          <cell r="AL203">
            <v>0</v>
          </cell>
          <cell r="AM203">
            <v>0</v>
          </cell>
          <cell r="AO203">
            <v>0</v>
          </cell>
          <cell r="AU203">
            <v>0</v>
          </cell>
          <cell r="AV203" t="str">
            <v>HiỀN</v>
          </cell>
        </row>
        <row r="204">
          <cell r="I204" t="str">
            <v>AUG91</v>
          </cell>
          <cell r="J204">
            <v>45881</v>
          </cell>
          <cell r="K204" t="str">
            <v>FB9273</v>
          </cell>
          <cell r="L204" t="str">
            <v>98H05226</v>
          </cell>
          <cell r="M204" t="str">
            <v>RÀO</v>
          </cell>
          <cell r="N204" t="str">
            <v>HN</v>
          </cell>
          <cell r="O204" t="str">
            <v>ĐLM</v>
          </cell>
          <cell r="P204" t="str">
            <v>NBT</v>
          </cell>
          <cell r="Q204" t="str">
            <v>VICLOG</v>
          </cell>
          <cell r="R204" t="str">
            <v>HN/YÊN SỞ HN</v>
          </cell>
          <cell r="AG204">
            <v>0</v>
          </cell>
          <cell r="AI204">
            <v>0</v>
          </cell>
          <cell r="AL204">
            <v>0</v>
          </cell>
          <cell r="AM204">
            <v>0</v>
          </cell>
          <cell r="AO204">
            <v>0</v>
          </cell>
          <cell r="AU204">
            <v>0</v>
          </cell>
          <cell r="AV204" t="str">
            <v>VINH</v>
          </cell>
        </row>
        <row r="205">
          <cell r="I205" t="str">
            <v>AUG92</v>
          </cell>
          <cell r="J205">
            <v>45881</v>
          </cell>
          <cell r="K205" t="str">
            <v>FRT163</v>
          </cell>
          <cell r="L205" t="str">
            <v>99H00214</v>
          </cell>
          <cell r="M205" t="str">
            <v>1,5 TẤN</v>
          </cell>
          <cell r="N205" t="str">
            <v>TT</v>
          </cell>
          <cell r="O205" t="str">
            <v>HTL</v>
          </cell>
          <cell r="P205" t="str">
            <v>LV</v>
          </cell>
          <cell r="Q205" t="str">
            <v>DRAGON</v>
          </cell>
          <cell r="R205" t="str">
            <v>TT/CẨM GIÀNG HD</v>
          </cell>
          <cell r="AG205">
            <v>0</v>
          </cell>
          <cell r="AI205">
            <v>0</v>
          </cell>
          <cell r="AL205">
            <v>0</v>
          </cell>
          <cell r="AM205">
            <v>0</v>
          </cell>
          <cell r="AO205">
            <v>0</v>
          </cell>
          <cell r="AU205">
            <v>0</v>
          </cell>
        </row>
        <row r="206">
          <cell r="I206" t="str">
            <v>AUG93</v>
          </cell>
          <cell r="J206">
            <v>45881</v>
          </cell>
          <cell r="K206" t="str">
            <v>FB6518 M10</v>
          </cell>
          <cell r="L206" t="str">
            <v>29C90844</v>
          </cell>
          <cell r="M206" t="str">
            <v>1,5 TẤN</v>
          </cell>
          <cell r="N206" t="str">
            <v>lẻ</v>
          </cell>
          <cell r="O206" t="str">
            <v>STAI VĨNH PHÚC</v>
          </cell>
          <cell r="P206" t="str">
            <v>A3</v>
          </cell>
          <cell r="Q206" t="str">
            <v>HÀNG NGOÀI</v>
          </cell>
          <cell r="R206" t="str">
            <v>BÌNH XUYÊN VP/TAM NÔNG PT</v>
          </cell>
          <cell r="S206">
            <v>1500000</v>
          </cell>
          <cell r="AG206">
            <v>1500000</v>
          </cell>
          <cell r="AI206">
            <v>0</v>
          </cell>
          <cell r="AL206">
            <v>0</v>
          </cell>
          <cell r="AM206">
            <v>0</v>
          </cell>
          <cell r="AO206">
            <v>0</v>
          </cell>
          <cell r="AQ206">
            <v>1000000</v>
          </cell>
          <cell r="AU206">
            <v>1000000</v>
          </cell>
          <cell r="AW206" t="str">
            <v>HÀNG TRẢ NHẦM DO KHÁCH</v>
          </cell>
        </row>
        <row r="207">
          <cell r="I207" t="str">
            <v>AUG94</v>
          </cell>
          <cell r="J207">
            <v>45881</v>
          </cell>
          <cell r="K207" t="str">
            <v>J25670</v>
          </cell>
          <cell r="L207" t="str">
            <v>35H03420</v>
          </cell>
          <cell r="M207" t="str">
            <v>CONT45</v>
          </cell>
          <cell r="N207" t="str">
            <v>TT</v>
          </cell>
          <cell r="O207" t="str">
            <v>XE LẺ</v>
          </cell>
          <cell r="P207" t="str">
            <v>LV</v>
          </cell>
          <cell r="Q207" t="str">
            <v>HOTRON</v>
          </cell>
          <cell r="R207" t="str">
            <v>TT/KIM BẢNG HÀ NAM</v>
          </cell>
          <cell r="AG207">
            <v>0</v>
          </cell>
          <cell r="AI207">
            <v>0</v>
          </cell>
          <cell r="AL207">
            <v>0</v>
          </cell>
          <cell r="AM207">
            <v>0</v>
          </cell>
          <cell r="AO207">
            <v>0</v>
          </cell>
          <cell r="AU207">
            <v>0</v>
          </cell>
        </row>
        <row r="208">
          <cell r="I208" t="str">
            <v>AUG95</v>
          </cell>
          <cell r="J208">
            <v>45881</v>
          </cell>
          <cell r="K208" t="str">
            <v>H96W09 M7</v>
          </cell>
          <cell r="L208" t="str">
            <v>63C09273</v>
          </cell>
          <cell r="M208" t="str">
            <v>CONT45</v>
          </cell>
          <cell r="N208" t="str">
            <v>TT</v>
          </cell>
          <cell r="O208" t="str">
            <v>AN HUY</v>
          </cell>
          <cell r="P208" t="str">
            <v>A3</v>
          </cell>
          <cell r="Q208" t="str">
            <v>THE BLUES</v>
          </cell>
          <cell r="R208" t="str">
            <v>TT/ĐÀ NẴNG</v>
          </cell>
          <cell r="AG208">
            <v>0</v>
          </cell>
          <cell r="AI208">
            <v>0</v>
          </cell>
          <cell r="AL208">
            <v>0</v>
          </cell>
          <cell r="AM208">
            <v>0</v>
          </cell>
          <cell r="AO208">
            <v>0</v>
          </cell>
          <cell r="AU208">
            <v>0</v>
          </cell>
        </row>
        <row r="209">
          <cell r="I209" t="str">
            <v>AUG95</v>
          </cell>
          <cell r="J209">
            <v>45881</v>
          </cell>
          <cell r="K209" t="str">
            <v>H96W09 M9</v>
          </cell>
          <cell r="L209" t="str">
            <v>63C09273</v>
          </cell>
          <cell r="M209" t="str">
            <v>CONT45</v>
          </cell>
          <cell r="N209" t="str">
            <v>TT</v>
          </cell>
          <cell r="O209" t="str">
            <v>AN HUY</v>
          </cell>
          <cell r="P209" t="str">
            <v>A3</v>
          </cell>
          <cell r="Q209" t="str">
            <v>THE BLUES</v>
          </cell>
          <cell r="R209" t="str">
            <v>TT/ĐÀ NẴNG</v>
          </cell>
          <cell r="AG209">
            <v>0</v>
          </cell>
          <cell r="AI209">
            <v>0</v>
          </cell>
          <cell r="AL209">
            <v>0</v>
          </cell>
          <cell r="AM209">
            <v>0</v>
          </cell>
          <cell r="AO209">
            <v>0</v>
          </cell>
          <cell r="AU209">
            <v>0</v>
          </cell>
        </row>
        <row r="210">
          <cell r="I210" t="str">
            <v>AUG95</v>
          </cell>
          <cell r="J210">
            <v>45881</v>
          </cell>
          <cell r="K210" t="str">
            <v>H96W09 M8</v>
          </cell>
          <cell r="L210" t="str">
            <v>63C09273</v>
          </cell>
          <cell r="M210" t="str">
            <v>CONT45</v>
          </cell>
          <cell r="N210" t="str">
            <v>TT</v>
          </cell>
          <cell r="O210" t="str">
            <v>ĐỨC LỢI</v>
          </cell>
          <cell r="P210" t="str">
            <v>A3</v>
          </cell>
          <cell r="Q210" t="str">
            <v>FIRSTEAM</v>
          </cell>
          <cell r="R210" t="str">
            <v>TT/TÂY NINH</v>
          </cell>
          <cell r="S210">
            <v>2500000</v>
          </cell>
          <cell r="AG210">
            <v>2500000</v>
          </cell>
          <cell r="AI210">
            <v>0</v>
          </cell>
          <cell r="AL210">
            <v>0</v>
          </cell>
          <cell r="AM210">
            <v>0</v>
          </cell>
          <cell r="AO210">
            <v>150000</v>
          </cell>
          <cell r="AQ210">
            <v>1350000</v>
          </cell>
          <cell r="AR210" t="str">
            <v>14/8</v>
          </cell>
          <cell r="AT210" t="str">
            <v>3CT</v>
          </cell>
          <cell r="AU210">
            <v>1500000</v>
          </cell>
        </row>
        <row r="211">
          <cell r="I211" t="str">
            <v>AUG95</v>
          </cell>
          <cell r="J211">
            <v>45881</v>
          </cell>
          <cell r="K211" t="str">
            <v>H96W09 M10</v>
          </cell>
          <cell r="L211" t="str">
            <v>63C09273</v>
          </cell>
          <cell r="M211" t="str">
            <v>CONT45</v>
          </cell>
          <cell r="N211" t="str">
            <v>TT</v>
          </cell>
          <cell r="O211" t="str">
            <v>ĐỨC LỢI</v>
          </cell>
          <cell r="P211" t="str">
            <v>A3</v>
          </cell>
          <cell r="Q211" t="str">
            <v>FIRSTEAM</v>
          </cell>
          <cell r="R211" t="str">
            <v>TT/TÂY NINH</v>
          </cell>
          <cell r="AG211">
            <v>0</v>
          </cell>
          <cell r="AI211">
            <v>0</v>
          </cell>
          <cell r="AL211">
            <v>0</v>
          </cell>
          <cell r="AM211">
            <v>0</v>
          </cell>
          <cell r="AQ211" t="str">
            <v>cùng chuyến</v>
          </cell>
          <cell r="AT211" t="str">
            <v>29 CT</v>
          </cell>
          <cell r="AU211">
            <v>0</v>
          </cell>
        </row>
        <row r="212">
          <cell r="I212" t="str">
            <v>AUG95</v>
          </cell>
          <cell r="J212">
            <v>45881</v>
          </cell>
          <cell r="K212" t="str">
            <v>H96W09 M11</v>
          </cell>
          <cell r="L212" t="str">
            <v>63C09273</v>
          </cell>
          <cell r="M212" t="str">
            <v>CONT45</v>
          </cell>
          <cell r="N212" t="str">
            <v>TT</v>
          </cell>
          <cell r="O212" t="str">
            <v>AN HUY</v>
          </cell>
          <cell r="P212" t="str">
            <v>A3</v>
          </cell>
          <cell r="Q212" t="str">
            <v>SAIGON KNITWEAR</v>
          </cell>
          <cell r="R212" t="str">
            <v>TT/BÌNH DƯƠNG</v>
          </cell>
          <cell r="AG212">
            <v>0</v>
          </cell>
          <cell r="AI212">
            <v>0</v>
          </cell>
          <cell r="AL212">
            <v>0</v>
          </cell>
          <cell r="AM212">
            <v>0</v>
          </cell>
          <cell r="AU212">
            <v>0</v>
          </cell>
        </row>
        <row r="213">
          <cell r="I213" t="str">
            <v>AUG96</v>
          </cell>
          <cell r="J213">
            <v>45882</v>
          </cell>
          <cell r="K213" t="str">
            <v>H96W09 M5</v>
          </cell>
          <cell r="L213" t="str">
            <v>98H06161</v>
          </cell>
          <cell r="M213" t="str">
            <v xml:space="preserve">10 TẤN </v>
          </cell>
          <cell r="N213" t="str">
            <v>TT</v>
          </cell>
          <cell r="O213" t="str">
            <v>ĐỨC LÂM</v>
          </cell>
          <cell r="P213" t="str">
            <v>A3</v>
          </cell>
          <cell r="Q213" t="str">
            <v>SOUTH FAME</v>
          </cell>
          <cell r="R213" t="str">
            <v>TT/THƯỜNG XUÂN THANH HÓA</v>
          </cell>
          <cell r="S213">
            <v>3500000</v>
          </cell>
          <cell r="AG213">
            <v>3500000</v>
          </cell>
          <cell r="AI213">
            <v>0</v>
          </cell>
          <cell r="AJ213" t="str">
            <v>1 CA</v>
          </cell>
          <cell r="AL213">
            <v>0</v>
          </cell>
          <cell r="AM213">
            <v>0</v>
          </cell>
          <cell r="AQ213">
            <v>2800000</v>
          </cell>
          <cell r="AR213" t="str">
            <v>14/8/2025</v>
          </cell>
          <cell r="AT213" t="str">
            <v>50 CT</v>
          </cell>
          <cell r="AU213">
            <v>2800000</v>
          </cell>
          <cell r="AV213" t="str">
            <v>QUANG</v>
          </cell>
          <cell r="AW213" t="str">
            <v>GHÉP MỤC M6 LD1917 AUG88 + M15 AUG77</v>
          </cell>
        </row>
        <row r="214">
          <cell r="I214" t="str">
            <v>AUG96</v>
          </cell>
          <cell r="J214">
            <v>45882</v>
          </cell>
          <cell r="K214" t="str">
            <v>H96W09 M6</v>
          </cell>
          <cell r="L214" t="str">
            <v>98H06161</v>
          </cell>
          <cell r="M214" t="str">
            <v xml:space="preserve">10 TẤN </v>
          </cell>
          <cell r="N214" t="str">
            <v>TT</v>
          </cell>
          <cell r="O214" t="str">
            <v>ĐLM</v>
          </cell>
          <cell r="P214" t="str">
            <v>A3</v>
          </cell>
          <cell r="Q214" t="str">
            <v>K+K</v>
          </cell>
          <cell r="R214" t="str">
            <v>TT/CHƯƠNG MỸ HN</v>
          </cell>
          <cell r="AG214">
            <v>0</v>
          </cell>
          <cell r="AI214">
            <v>0</v>
          </cell>
          <cell r="AL214">
            <v>0</v>
          </cell>
          <cell r="AM214">
            <v>0</v>
          </cell>
          <cell r="AU214">
            <v>0</v>
          </cell>
        </row>
        <row r="215">
          <cell r="I215" t="str">
            <v>AUG96</v>
          </cell>
          <cell r="J215">
            <v>45882</v>
          </cell>
          <cell r="K215" t="str">
            <v>FA6165 M3</v>
          </cell>
          <cell r="L215" t="str">
            <v>98H06161</v>
          </cell>
          <cell r="M215" t="str">
            <v xml:space="preserve">10 TẤN </v>
          </cell>
          <cell r="N215" t="str">
            <v>TT</v>
          </cell>
          <cell r="O215" t="str">
            <v>ĐỨC LÂM</v>
          </cell>
          <cell r="P215" t="str">
            <v>A3</v>
          </cell>
          <cell r="Q215" t="str">
            <v>AAA</v>
          </cell>
          <cell r="R215" t="str">
            <v>TT/BA ĐÌNH HN</v>
          </cell>
          <cell r="S215">
            <v>700000</v>
          </cell>
          <cell r="AG215">
            <v>700000</v>
          </cell>
          <cell r="AI215">
            <v>0</v>
          </cell>
          <cell r="AL215">
            <v>0</v>
          </cell>
          <cell r="AM215">
            <v>0</v>
          </cell>
          <cell r="AQ215">
            <v>300000</v>
          </cell>
          <cell r="AR215" t="str">
            <v>14/8/2025</v>
          </cell>
          <cell r="AT215" t="str">
            <v>2PL</v>
          </cell>
          <cell r="AU215">
            <v>300000</v>
          </cell>
          <cell r="AW215" t="str">
            <v>XE NÂNG 500 + BỐC HÀNG 300 NGÀY 14/8</v>
          </cell>
        </row>
        <row r="216">
          <cell r="I216" t="str">
            <v>AUG96</v>
          </cell>
          <cell r="J216">
            <v>45882</v>
          </cell>
          <cell r="K216" t="str">
            <v>FA6165 M10</v>
          </cell>
          <cell r="L216" t="str">
            <v>98H06161</v>
          </cell>
          <cell r="M216" t="str">
            <v xml:space="preserve">10 TẤN </v>
          </cell>
          <cell r="N216" t="str">
            <v>TT</v>
          </cell>
          <cell r="O216" t="str">
            <v>ĐLM</v>
          </cell>
          <cell r="P216" t="str">
            <v>A3</v>
          </cell>
          <cell r="Q216" t="str">
            <v>SUNFLOWER</v>
          </cell>
          <cell r="R216" t="str">
            <v>TT/THANH XUÂN HN</v>
          </cell>
          <cell r="AG216">
            <v>0</v>
          </cell>
          <cell r="AI216">
            <v>0</v>
          </cell>
          <cell r="AL216">
            <v>0</v>
          </cell>
          <cell r="AM216">
            <v>0</v>
          </cell>
          <cell r="AU216">
            <v>0</v>
          </cell>
        </row>
        <row r="217">
          <cell r="I217" t="str">
            <v>AUG96</v>
          </cell>
          <cell r="J217">
            <v>45882</v>
          </cell>
          <cell r="K217" t="str">
            <v>FA6165 M11</v>
          </cell>
          <cell r="L217" t="str">
            <v>98H06161</v>
          </cell>
          <cell r="M217" t="str">
            <v xml:space="preserve">10 TẤN </v>
          </cell>
          <cell r="N217" t="str">
            <v>TT</v>
          </cell>
          <cell r="O217" t="str">
            <v>ĐỨC LÂM</v>
          </cell>
          <cell r="P217" t="str">
            <v>A3</v>
          </cell>
          <cell r="Q217" t="str">
            <v>PAYALEART</v>
          </cell>
          <cell r="R217" t="str">
            <v>TT/HÀ ĐÔNG HN</v>
          </cell>
          <cell r="S217">
            <v>1500000</v>
          </cell>
          <cell r="AG217">
            <v>1500000</v>
          </cell>
          <cell r="AI217">
            <v>0</v>
          </cell>
          <cell r="AL217">
            <v>0</v>
          </cell>
          <cell r="AM217">
            <v>0</v>
          </cell>
          <cell r="AQ217">
            <v>500000</v>
          </cell>
          <cell r="AR217" t="str">
            <v>14/8/2025</v>
          </cell>
          <cell r="AT217" t="str">
            <v>4PL</v>
          </cell>
          <cell r="AU217">
            <v>500000</v>
          </cell>
        </row>
        <row r="218">
          <cell r="I218" t="str">
            <v>AUG96</v>
          </cell>
          <cell r="J218">
            <v>45882</v>
          </cell>
          <cell r="K218" t="str">
            <v>FA6165 M13</v>
          </cell>
          <cell r="L218" t="str">
            <v>98H06161</v>
          </cell>
          <cell r="M218" t="str">
            <v xml:space="preserve">10 TẤN </v>
          </cell>
          <cell r="N218" t="str">
            <v>TT</v>
          </cell>
          <cell r="O218" t="str">
            <v>ĐLM</v>
          </cell>
          <cell r="P218" t="str">
            <v>A3</v>
          </cell>
          <cell r="Q218" t="str">
            <v>OCIMI</v>
          </cell>
          <cell r="R218" t="str">
            <v>TT/HOANG MAI HN</v>
          </cell>
          <cell r="AG218">
            <v>0</v>
          </cell>
          <cell r="AI218">
            <v>0</v>
          </cell>
          <cell r="AL218">
            <v>0</v>
          </cell>
          <cell r="AM218">
            <v>0</v>
          </cell>
          <cell r="AU218">
            <v>0</v>
          </cell>
        </row>
        <row r="219">
          <cell r="I219" t="str">
            <v>AUG96</v>
          </cell>
          <cell r="J219">
            <v>45882</v>
          </cell>
          <cell r="K219" t="str">
            <v>FA6165 M15</v>
          </cell>
          <cell r="L219" t="str">
            <v>98H06161</v>
          </cell>
          <cell r="M219" t="str">
            <v xml:space="preserve">10 TẤN </v>
          </cell>
          <cell r="N219" t="str">
            <v>TT</v>
          </cell>
          <cell r="O219" t="str">
            <v>ĐLM</v>
          </cell>
          <cell r="P219" t="str">
            <v>A3</v>
          </cell>
          <cell r="Q219" t="str">
            <v>KANGPING</v>
          </cell>
          <cell r="R219" t="str">
            <v>TT/THÚY LĨNH HN</v>
          </cell>
          <cell r="AG219">
            <v>0</v>
          </cell>
          <cell r="AI219">
            <v>0</v>
          </cell>
          <cell r="AL219">
            <v>0</v>
          </cell>
          <cell r="AM219">
            <v>0</v>
          </cell>
          <cell r="AU219">
            <v>0</v>
          </cell>
        </row>
        <row r="220">
          <cell r="I220" t="str">
            <v>AUG96</v>
          </cell>
          <cell r="J220">
            <v>45882</v>
          </cell>
          <cell r="K220" t="str">
            <v>FA6165 M17</v>
          </cell>
          <cell r="L220" t="str">
            <v>98H06161</v>
          </cell>
          <cell r="M220" t="str">
            <v xml:space="preserve">10 TẤN </v>
          </cell>
          <cell r="N220" t="str">
            <v>TT</v>
          </cell>
          <cell r="O220" t="str">
            <v>ĐỨC LÂM</v>
          </cell>
          <cell r="P220" t="str">
            <v>A3</v>
          </cell>
          <cell r="Q220" t="str">
            <v>HVT</v>
          </cell>
          <cell r="R220" t="str">
            <v>TT/THANH XUÂN HN</v>
          </cell>
          <cell r="S220">
            <v>700000</v>
          </cell>
          <cell r="AG220">
            <v>700000</v>
          </cell>
          <cell r="AI220">
            <v>0</v>
          </cell>
          <cell r="AL220">
            <v>0</v>
          </cell>
          <cell r="AM220">
            <v>0</v>
          </cell>
          <cell r="AQ220">
            <v>300000</v>
          </cell>
          <cell r="AR220" t="str">
            <v>14/8/2025</v>
          </cell>
          <cell r="AT220" t="str">
            <v>23 CT</v>
          </cell>
          <cell r="AU220">
            <v>300000</v>
          </cell>
        </row>
        <row r="221">
          <cell r="I221" t="str">
            <v>AUG96</v>
          </cell>
          <cell r="J221">
            <v>45882</v>
          </cell>
          <cell r="K221" t="str">
            <v>FA6165 M18</v>
          </cell>
          <cell r="L221" t="str">
            <v>98H06161</v>
          </cell>
          <cell r="M221" t="str">
            <v xml:space="preserve">10 TẤN </v>
          </cell>
          <cell r="N221" t="str">
            <v>TT</v>
          </cell>
          <cell r="O221" t="str">
            <v>ĐLM</v>
          </cell>
          <cell r="P221" t="str">
            <v>A3</v>
          </cell>
          <cell r="Q221" t="str">
            <v>HÀNG NGOÀI</v>
          </cell>
          <cell r="R221" t="str">
            <v>TT/LẠNG SƠN</v>
          </cell>
          <cell r="AG221">
            <v>0</v>
          </cell>
          <cell r="AI221">
            <v>0</v>
          </cell>
          <cell r="AL221">
            <v>0</v>
          </cell>
          <cell r="AM221">
            <v>0</v>
          </cell>
          <cell r="AU221">
            <v>0</v>
          </cell>
          <cell r="AW221" t="str">
            <v>HOÀN LẤY</v>
          </cell>
        </row>
        <row r="222">
          <cell r="I222" t="str">
            <v>AUG97</v>
          </cell>
          <cell r="J222">
            <v>45882</v>
          </cell>
          <cell r="K222" t="str">
            <v>HÀNG XuẤT</v>
          </cell>
          <cell r="L222" t="str">
            <v>98G00183</v>
          </cell>
          <cell r="M222" t="str">
            <v>CONT45</v>
          </cell>
          <cell r="N222" t="str">
            <v>HN</v>
          </cell>
          <cell r="O222" t="str">
            <v>ĐỨC KHANG</v>
          </cell>
          <cell r="P222" t="str">
            <v>LTL</v>
          </cell>
          <cell r="Q222" t="str">
            <v>HÀNG XuẤT BG</v>
          </cell>
          <cell r="R222" t="str">
            <v>BG/HỮU NGHỊ LS</v>
          </cell>
          <cell r="S222">
            <v>6500000</v>
          </cell>
          <cell r="AG222">
            <v>6500000</v>
          </cell>
          <cell r="AI222">
            <v>6000000</v>
          </cell>
          <cell r="AL222">
            <v>0</v>
          </cell>
          <cell r="AM222">
            <v>0</v>
          </cell>
          <cell r="AN222">
            <v>1600000</v>
          </cell>
          <cell r="AU222">
            <v>7600000</v>
          </cell>
          <cell r="AW222" t="str">
            <v>STAI KHO ĐỨC THẮNG 1,200,000</v>
          </cell>
        </row>
        <row r="223">
          <cell r="I223" t="str">
            <v>AUG98</v>
          </cell>
          <cell r="J223">
            <v>45882</v>
          </cell>
          <cell r="K223" t="str">
            <v>FB7855</v>
          </cell>
          <cell r="L223" t="str">
            <v>98H00866</v>
          </cell>
          <cell r="M223" t="str">
            <v>RÀO</v>
          </cell>
          <cell r="N223" t="str">
            <v>HN</v>
          </cell>
          <cell r="O223" t="str">
            <v>BÍCH THỦY</v>
          </cell>
          <cell r="P223" t="str">
            <v>NBT</v>
          </cell>
          <cell r="Q223" t="str">
            <v>VICLOG</v>
          </cell>
          <cell r="R223" t="str">
            <v>HN/YÊN SỞ HN</v>
          </cell>
          <cell r="AG223">
            <v>0</v>
          </cell>
          <cell r="AI223">
            <v>7000000</v>
          </cell>
          <cell r="AL223">
            <v>0</v>
          </cell>
          <cell r="AM223">
            <v>0</v>
          </cell>
          <cell r="AU223">
            <v>7000000</v>
          </cell>
        </row>
        <row r="224">
          <cell r="I224" t="str">
            <v>AUG99</v>
          </cell>
          <cell r="J224">
            <v>45882</v>
          </cell>
          <cell r="K224" t="str">
            <v>FB7855</v>
          </cell>
          <cell r="L224" t="str">
            <v>98C26921</v>
          </cell>
          <cell r="M224" t="str">
            <v>RÀO</v>
          </cell>
          <cell r="N224" t="str">
            <v>HN</v>
          </cell>
          <cell r="O224" t="str">
            <v>BÍCH THỦY</v>
          </cell>
          <cell r="P224" t="str">
            <v>NBT</v>
          </cell>
          <cell r="Q224" t="str">
            <v>VICLOG</v>
          </cell>
          <cell r="R224" t="str">
            <v>HN/YÊN SỞ HN</v>
          </cell>
          <cell r="AG224">
            <v>0</v>
          </cell>
          <cell r="AI224">
            <v>7000000</v>
          </cell>
          <cell r="AL224">
            <v>0</v>
          </cell>
          <cell r="AM224">
            <v>0</v>
          </cell>
          <cell r="AU224">
            <v>7000000</v>
          </cell>
        </row>
        <row r="225">
          <cell r="I225" t="str">
            <v>AUG100</v>
          </cell>
          <cell r="J225">
            <v>45882</v>
          </cell>
          <cell r="K225" t="str">
            <v>MM0740</v>
          </cell>
          <cell r="L225" t="str">
            <v>98H03657</v>
          </cell>
          <cell r="M225" t="str">
            <v>FOOC18</v>
          </cell>
          <cell r="N225" t="str">
            <v>TT</v>
          </cell>
          <cell r="O225" t="str">
            <v>MẠNH HiỆP</v>
          </cell>
          <cell r="P225" t="str">
            <v>A3</v>
          </cell>
          <cell r="Q225" t="str">
            <v>CHOPE</v>
          </cell>
          <cell r="R225" t="str">
            <v>TT/MINH SƠN THANH HÓA</v>
          </cell>
          <cell r="AG225">
            <v>0</v>
          </cell>
          <cell r="AI225">
            <v>0</v>
          </cell>
          <cell r="AJ225" t="str">
            <v>1 CA</v>
          </cell>
          <cell r="AL225">
            <v>0</v>
          </cell>
          <cell r="AM225">
            <v>0</v>
          </cell>
          <cell r="AU225">
            <v>0</v>
          </cell>
        </row>
        <row r="226">
          <cell r="I226" t="str">
            <v>AUG101</v>
          </cell>
          <cell r="J226">
            <v>45882</v>
          </cell>
          <cell r="K226" t="str">
            <v>SE3525</v>
          </cell>
          <cell r="L226" t="str">
            <v>98H03840</v>
          </cell>
          <cell r="M226" t="str">
            <v>M.SAN</v>
          </cell>
          <cell r="N226" t="str">
            <v>TT</v>
          </cell>
          <cell r="O226" t="str">
            <v>BÍCH THỦY</v>
          </cell>
          <cell r="P226" t="str">
            <v>A3</v>
          </cell>
          <cell r="Q226" t="str">
            <v>CHOPE</v>
          </cell>
          <cell r="R226" t="str">
            <v>TT/MINH SƠN THANH HÓA</v>
          </cell>
          <cell r="AG226">
            <v>0</v>
          </cell>
          <cell r="AI226">
            <v>14500000</v>
          </cell>
          <cell r="AJ226" t="str">
            <v>1 CA</v>
          </cell>
          <cell r="AL226">
            <v>0</v>
          </cell>
          <cell r="AM226">
            <v>0</v>
          </cell>
          <cell r="AU226">
            <v>14500000</v>
          </cell>
        </row>
        <row r="227">
          <cell r="I227" t="str">
            <v>AUG102</v>
          </cell>
          <cell r="J227">
            <v>45882</v>
          </cell>
          <cell r="K227" t="str">
            <v>KY3939</v>
          </cell>
          <cell r="L227" t="str">
            <v>98G00314</v>
          </cell>
          <cell r="M227" t="str">
            <v>M.SAN</v>
          </cell>
          <cell r="N227" t="str">
            <v>TT</v>
          </cell>
          <cell r="O227" t="str">
            <v>BÍCH THỦY</v>
          </cell>
          <cell r="P227" t="str">
            <v>A3</v>
          </cell>
          <cell r="Q227" t="str">
            <v>CHOPE</v>
          </cell>
          <cell r="R227" t="str">
            <v>TT/MINH SƠN THANH HÓA</v>
          </cell>
          <cell r="AG227">
            <v>0</v>
          </cell>
          <cell r="AI227">
            <v>14500000</v>
          </cell>
          <cell r="AJ227" t="str">
            <v>1 CA</v>
          </cell>
          <cell r="AL227">
            <v>0</v>
          </cell>
          <cell r="AM227">
            <v>5000000</v>
          </cell>
          <cell r="AU227">
            <v>19500000</v>
          </cell>
          <cell r="AW227" t="str">
            <v>QUÁ KHỔ BÁO LuẬT 5,000,000</v>
          </cell>
        </row>
        <row r="228">
          <cell r="I228" t="str">
            <v>AUG103</v>
          </cell>
          <cell r="J228">
            <v>45882</v>
          </cell>
          <cell r="K228" t="str">
            <v>H03Y29</v>
          </cell>
          <cell r="L228" t="str">
            <v>98H05223</v>
          </cell>
          <cell r="M228" t="str">
            <v>CONT45</v>
          </cell>
          <cell r="N228" t="str">
            <v>TT</v>
          </cell>
          <cell r="O228" t="str">
            <v>ĐLM</v>
          </cell>
          <cell r="P228" t="str">
            <v>LV</v>
          </cell>
          <cell r="Q228" t="str">
            <v>PHƯƠNG ĐÔNG</v>
          </cell>
          <cell r="R228" t="str">
            <v>TT/CẨM GIÀNG HD</v>
          </cell>
          <cell r="AG228">
            <v>0</v>
          </cell>
          <cell r="AI228">
            <v>0</v>
          </cell>
          <cell r="AL228">
            <v>0</v>
          </cell>
          <cell r="AM228">
            <v>0</v>
          </cell>
          <cell r="AU228">
            <v>0</v>
          </cell>
          <cell r="AV228" t="str">
            <v>TRƯỞNG</v>
          </cell>
        </row>
        <row r="229">
          <cell r="I229" t="str">
            <v>AUG104</v>
          </cell>
          <cell r="J229">
            <v>45882</v>
          </cell>
          <cell r="K229" t="str">
            <v>H96W09 M1</v>
          </cell>
          <cell r="L229" t="str">
            <v>98G00356</v>
          </cell>
          <cell r="M229" t="str">
            <v xml:space="preserve">10 TẤN </v>
          </cell>
          <cell r="N229" t="str">
            <v>TT</v>
          </cell>
          <cell r="O229" t="str">
            <v>ĐLM</v>
          </cell>
          <cell r="P229" t="str">
            <v>A3</v>
          </cell>
          <cell r="Q229" t="str">
            <v>MAY HAI</v>
          </cell>
          <cell r="R229" t="str">
            <v>TT/VĨNH BẢO HP</v>
          </cell>
          <cell r="AG229">
            <v>0</v>
          </cell>
          <cell r="AI229">
            <v>0</v>
          </cell>
          <cell r="AJ229" t="str">
            <v>1 CA</v>
          </cell>
          <cell r="AL229">
            <v>0</v>
          </cell>
          <cell r="AM229">
            <v>0</v>
          </cell>
          <cell r="AU229">
            <v>0</v>
          </cell>
          <cell r="AV229" t="str">
            <v>NGỌC ANH</v>
          </cell>
        </row>
        <row r="230">
          <cell r="I230" t="str">
            <v>AUG104</v>
          </cell>
          <cell r="J230">
            <v>45882</v>
          </cell>
          <cell r="K230" t="str">
            <v>H96W09 M2</v>
          </cell>
          <cell r="L230" t="str">
            <v>98G00356</v>
          </cell>
          <cell r="M230" t="str">
            <v xml:space="preserve">10 TẤN </v>
          </cell>
          <cell r="N230" t="str">
            <v>TT</v>
          </cell>
          <cell r="O230" t="str">
            <v>ĐLM</v>
          </cell>
          <cell r="P230" t="str">
            <v>A3</v>
          </cell>
          <cell r="Q230" t="str">
            <v>MAY HAI</v>
          </cell>
          <cell r="R230" t="str">
            <v>TT/VĨNH BẢO HP</v>
          </cell>
          <cell r="AG230">
            <v>0</v>
          </cell>
          <cell r="AI230">
            <v>0</v>
          </cell>
          <cell r="AL230">
            <v>0</v>
          </cell>
          <cell r="AM230">
            <v>0</v>
          </cell>
          <cell r="AU230">
            <v>0</v>
          </cell>
        </row>
        <row r="231">
          <cell r="I231" t="str">
            <v>AUG104</v>
          </cell>
          <cell r="J231">
            <v>45882</v>
          </cell>
          <cell r="K231" t="str">
            <v>H96W09 M4</v>
          </cell>
          <cell r="L231" t="str">
            <v>98G00356</v>
          </cell>
          <cell r="M231" t="str">
            <v xml:space="preserve">10 TẤN </v>
          </cell>
          <cell r="N231" t="str">
            <v>TT</v>
          </cell>
          <cell r="O231" t="str">
            <v>ĐLM</v>
          </cell>
          <cell r="P231" t="str">
            <v>A3</v>
          </cell>
          <cell r="Q231" t="str">
            <v>MAY HAI</v>
          </cell>
          <cell r="R231" t="str">
            <v>TT/VĨNH BẢO HP</v>
          </cell>
          <cell r="AG231">
            <v>0</v>
          </cell>
          <cell r="AI231">
            <v>0</v>
          </cell>
          <cell r="AL231">
            <v>0</v>
          </cell>
          <cell r="AM231">
            <v>0</v>
          </cell>
          <cell r="AU231">
            <v>0</v>
          </cell>
        </row>
        <row r="232">
          <cell r="I232" t="str">
            <v>AUG104</v>
          </cell>
          <cell r="J232">
            <v>45882</v>
          </cell>
          <cell r="K232" t="str">
            <v>H96W09 M3</v>
          </cell>
          <cell r="L232" t="str">
            <v>98G00356</v>
          </cell>
          <cell r="M232" t="str">
            <v xml:space="preserve">10 TẤN </v>
          </cell>
          <cell r="N232" t="str">
            <v>TT</v>
          </cell>
          <cell r="O232" t="str">
            <v>ĐLM</v>
          </cell>
          <cell r="P232" t="str">
            <v>A3</v>
          </cell>
          <cell r="Q232" t="str">
            <v>REGENT</v>
          </cell>
          <cell r="R232" t="str">
            <v>TT/NAM SÁCH HD</v>
          </cell>
          <cell r="AG232">
            <v>0</v>
          </cell>
          <cell r="AI232">
            <v>0</v>
          </cell>
          <cell r="AL232">
            <v>0</v>
          </cell>
          <cell r="AM232">
            <v>0</v>
          </cell>
          <cell r="AU232">
            <v>0</v>
          </cell>
        </row>
        <row r="233">
          <cell r="I233" t="str">
            <v>AUG104</v>
          </cell>
          <cell r="J233">
            <v>45882</v>
          </cell>
          <cell r="K233" t="str">
            <v>FA6165 M5</v>
          </cell>
          <cell r="L233" t="str">
            <v>98G00356</v>
          </cell>
          <cell r="M233" t="str">
            <v xml:space="preserve">10 TẤN </v>
          </cell>
          <cell r="N233" t="str">
            <v>TT</v>
          </cell>
          <cell r="O233" t="str">
            <v>ĐLM</v>
          </cell>
          <cell r="P233" t="str">
            <v>A3</v>
          </cell>
          <cell r="Q233" t="str">
            <v>HUNG KIM THINH</v>
          </cell>
          <cell r="R233" t="str">
            <v>TT/QuẾ VÕ BN</v>
          </cell>
          <cell r="AG233">
            <v>0</v>
          </cell>
          <cell r="AI233">
            <v>0</v>
          </cell>
          <cell r="AL233">
            <v>0</v>
          </cell>
          <cell r="AM233">
            <v>0</v>
          </cell>
          <cell r="AU233">
            <v>0</v>
          </cell>
        </row>
        <row r="234">
          <cell r="I234" t="str">
            <v>AUG104</v>
          </cell>
          <cell r="J234">
            <v>45882</v>
          </cell>
          <cell r="K234" t="str">
            <v>FA6165 M6</v>
          </cell>
          <cell r="L234" t="str">
            <v>98G00356</v>
          </cell>
          <cell r="M234" t="str">
            <v xml:space="preserve">10 TẤN </v>
          </cell>
          <cell r="N234" t="str">
            <v>TT</v>
          </cell>
          <cell r="O234" t="str">
            <v>ĐỨC LÂM</v>
          </cell>
          <cell r="P234" t="str">
            <v>A3</v>
          </cell>
          <cell r="Q234" t="str">
            <v>BIBLIOGEM</v>
          </cell>
          <cell r="R234" t="str">
            <v>TT/TP THÁI BÌNH</v>
          </cell>
          <cell r="S234">
            <v>1500000</v>
          </cell>
          <cell r="AG234">
            <v>1500000</v>
          </cell>
          <cell r="AI234">
            <v>0</v>
          </cell>
          <cell r="AL234">
            <v>0</v>
          </cell>
          <cell r="AM234">
            <v>0</v>
          </cell>
          <cell r="AQ234">
            <v>500000</v>
          </cell>
          <cell r="AR234" t="str">
            <v>14/8/2025</v>
          </cell>
          <cell r="AT234" t="str">
            <v>11 CT</v>
          </cell>
          <cell r="AU234">
            <v>500000</v>
          </cell>
        </row>
        <row r="235">
          <cell r="I235" t="str">
            <v>AUG104</v>
          </cell>
          <cell r="J235">
            <v>45882</v>
          </cell>
          <cell r="K235" t="str">
            <v>FA6165 M14</v>
          </cell>
          <cell r="L235" t="str">
            <v>98G00356</v>
          </cell>
          <cell r="M235" t="str">
            <v xml:space="preserve">10 TẤN </v>
          </cell>
          <cell r="N235" t="str">
            <v>TT</v>
          </cell>
          <cell r="O235" t="str">
            <v>ĐLM</v>
          </cell>
          <cell r="P235" t="str">
            <v>A3</v>
          </cell>
          <cell r="Q235" t="str">
            <v xml:space="preserve">NAM THÔNG </v>
          </cell>
          <cell r="R235" t="str">
            <v>TT/AN DƯƠNG HP</v>
          </cell>
          <cell r="AG235">
            <v>0</v>
          </cell>
          <cell r="AI235">
            <v>0</v>
          </cell>
          <cell r="AL235">
            <v>0</v>
          </cell>
          <cell r="AM235">
            <v>0</v>
          </cell>
          <cell r="AU235">
            <v>0</v>
          </cell>
        </row>
        <row r="236">
          <cell r="I236" t="str">
            <v>AUG104</v>
          </cell>
          <cell r="J236">
            <v>45882</v>
          </cell>
          <cell r="K236" t="str">
            <v>FA6165 M16</v>
          </cell>
          <cell r="L236" t="str">
            <v>98G00356</v>
          </cell>
          <cell r="M236" t="str">
            <v xml:space="preserve">10 TẤN </v>
          </cell>
          <cell r="N236" t="str">
            <v>TT</v>
          </cell>
          <cell r="O236" t="str">
            <v>ĐLM</v>
          </cell>
          <cell r="P236" t="str">
            <v>A3</v>
          </cell>
          <cell r="Q236" t="str">
            <v>AMT</v>
          </cell>
          <cell r="R236" t="str">
            <v>TT/QuẾ VÕ BN</v>
          </cell>
          <cell r="AG236">
            <v>0</v>
          </cell>
          <cell r="AI236">
            <v>0</v>
          </cell>
          <cell r="AL236">
            <v>0</v>
          </cell>
          <cell r="AM236">
            <v>0</v>
          </cell>
          <cell r="AU236">
            <v>0</v>
          </cell>
        </row>
        <row r="237">
          <cell r="I237" t="str">
            <v>AUG105</v>
          </cell>
          <cell r="J237">
            <v>45882</v>
          </cell>
          <cell r="K237" t="str">
            <v>FA6165 M1</v>
          </cell>
          <cell r="L237" t="str">
            <v>34F00806</v>
          </cell>
          <cell r="M237" t="str">
            <v xml:space="preserve">5 TẤN </v>
          </cell>
          <cell r="N237" t="str">
            <v>TT</v>
          </cell>
          <cell r="O237" t="str">
            <v>ĐLM</v>
          </cell>
          <cell r="P237" t="str">
            <v>A3</v>
          </cell>
          <cell r="Q237" t="str">
            <v>KAI XIAO JIANG</v>
          </cell>
          <cell r="R237" t="str">
            <v>TT/VĨNH TƯỜNG VP</v>
          </cell>
          <cell r="AG237">
            <v>0</v>
          </cell>
          <cell r="AI237">
            <v>0</v>
          </cell>
          <cell r="AL237">
            <v>0</v>
          </cell>
          <cell r="AM237">
            <v>0</v>
          </cell>
          <cell r="AU237">
            <v>0</v>
          </cell>
          <cell r="AV237" t="str">
            <v>HiỀN</v>
          </cell>
        </row>
        <row r="238">
          <cell r="I238" t="str">
            <v>AUG105</v>
          </cell>
          <cell r="J238">
            <v>45882</v>
          </cell>
          <cell r="K238" t="str">
            <v>FA6165 M12</v>
          </cell>
          <cell r="L238" t="str">
            <v>34F00806</v>
          </cell>
          <cell r="M238" t="str">
            <v xml:space="preserve">5 TẤN </v>
          </cell>
          <cell r="N238" t="str">
            <v>TT</v>
          </cell>
          <cell r="O238" t="str">
            <v>ĐLM</v>
          </cell>
          <cell r="P238" t="str">
            <v>A3</v>
          </cell>
          <cell r="Q238" t="str">
            <v>HONG PIN</v>
          </cell>
          <cell r="R238" t="str">
            <v>TT/BÌNH XUYÊN VP</v>
          </cell>
          <cell r="AG238">
            <v>0</v>
          </cell>
          <cell r="AI238">
            <v>0</v>
          </cell>
          <cell r="AL238">
            <v>0</v>
          </cell>
          <cell r="AM238">
            <v>0</v>
          </cell>
          <cell r="AU238">
            <v>0</v>
          </cell>
        </row>
        <row r="239">
          <cell r="I239" t="str">
            <v>AUG105</v>
          </cell>
          <cell r="J239">
            <v>45882</v>
          </cell>
          <cell r="K239" t="str">
            <v>FA6165 M4</v>
          </cell>
          <cell r="L239" t="str">
            <v>34F00806</v>
          </cell>
          <cell r="M239" t="str">
            <v xml:space="preserve">5 TẤN </v>
          </cell>
          <cell r="N239" t="str">
            <v>TT</v>
          </cell>
          <cell r="O239" t="str">
            <v>ĐLM</v>
          </cell>
          <cell r="P239" t="str">
            <v>A3</v>
          </cell>
          <cell r="Q239" t="str">
            <v>ATL</v>
          </cell>
          <cell r="R239" t="str">
            <v>TT/TP THÁI NGUYÊN</v>
          </cell>
          <cell r="AG239">
            <v>0</v>
          </cell>
          <cell r="AI239">
            <v>0</v>
          </cell>
          <cell r="AL239">
            <v>0</v>
          </cell>
          <cell r="AM239">
            <v>0</v>
          </cell>
          <cell r="AU239">
            <v>0</v>
          </cell>
        </row>
        <row r="240">
          <cell r="I240" t="str">
            <v>AUG106</v>
          </cell>
          <cell r="J240">
            <v>45882</v>
          </cell>
          <cell r="K240" t="str">
            <v>R18850</v>
          </cell>
          <cell r="L240" t="str">
            <v>35C11882</v>
          </cell>
          <cell r="M240" t="str">
            <v>CONT45</v>
          </cell>
          <cell r="N240" t="str">
            <v>TT</v>
          </cell>
          <cell r="O240" t="str">
            <v>XE LẺ</v>
          </cell>
          <cell r="P240" t="str">
            <v>GOLDTRANS</v>
          </cell>
          <cell r="Q240" t="str">
            <v>GiẢI PHÁP PHẦN MỀM</v>
          </cell>
          <cell r="R240" t="str">
            <v>TT/CHƯƠNG MỸ HN</v>
          </cell>
          <cell r="S240">
            <v>8500000</v>
          </cell>
          <cell r="T240">
            <v>1000000</v>
          </cell>
          <cell r="U240">
            <v>4600000</v>
          </cell>
          <cell r="AG240">
            <v>14100000</v>
          </cell>
          <cell r="AI240">
            <v>0</v>
          </cell>
          <cell r="AJ240" t="str">
            <v>1 CA</v>
          </cell>
          <cell r="AL240">
            <v>0</v>
          </cell>
          <cell r="AM240">
            <v>0</v>
          </cell>
          <cell r="AU240">
            <v>0</v>
          </cell>
        </row>
        <row r="241">
          <cell r="I241" t="str">
            <v>AUG107</v>
          </cell>
          <cell r="J241">
            <v>45882</v>
          </cell>
          <cell r="K241" t="str">
            <v>R18850</v>
          </cell>
          <cell r="L241" t="str">
            <v>98G00364</v>
          </cell>
          <cell r="M241" t="str">
            <v>8 TẤN</v>
          </cell>
          <cell r="N241" t="str">
            <v>TT</v>
          </cell>
          <cell r="O241" t="str">
            <v>ĐLM</v>
          </cell>
          <cell r="P241" t="str">
            <v>GOLDTRANS</v>
          </cell>
          <cell r="Q241" t="str">
            <v>GiẢI PHÁP PHẦN MỀM</v>
          </cell>
          <cell r="R241" t="str">
            <v>TT/CHƯƠNG MỸ HN</v>
          </cell>
          <cell r="S241">
            <v>7100000</v>
          </cell>
          <cell r="T241">
            <v>1000000</v>
          </cell>
          <cell r="U241">
            <v>4200000</v>
          </cell>
          <cell r="W241">
            <v>2625363</v>
          </cell>
          <cell r="Z241">
            <v>200000</v>
          </cell>
          <cell r="AB241">
            <v>330000</v>
          </cell>
          <cell r="AC241">
            <v>1500000</v>
          </cell>
          <cell r="AG241">
            <v>16955363</v>
          </cell>
          <cell r="AI241">
            <v>0</v>
          </cell>
          <cell r="AJ241" t="str">
            <v>1 CA</v>
          </cell>
          <cell r="AL241">
            <v>0</v>
          </cell>
          <cell r="AM241">
            <v>0</v>
          </cell>
          <cell r="AU241">
            <v>0</v>
          </cell>
          <cell r="AV241" t="str">
            <v>LUÂN</v>
          </cell>
        </row>
        <row r="242">
          <cell r="I242" t="str">
            <v>AUG108</v>
          </cell>
          <cell r="J242">
            <v>45882</v>
          </cell>
          <cell r="K242" t="str">
            <v>X62869</v>
          </cell>
          <cell r="L242" t="str">
            <v>35H03367</v>
          </cell>
          <cell r="M242" t="str">
            <v>CONT45</v>
          </cell>
          <cell r="N242" t="str">
            <v>TT</v>
          </cell>
          <cell r="O242" t="str">
            <v>XE LẺ</v>
          </cell>
          <cell r="P242" t="str">
            <v>LV</v>
          </cell>
          <cell r="Q242" t="str">
            <v>PHƯƠNG ĐÔNG</v>
          </cell>
          <cell r="R242" t="str">
            <v>TT/CẨM GIÀNG HD</v>
          </cell>
          <cell r="AG242">
            <v>0</v>
          </cell>
          <cell r="AI242">
            <v>0</v>
          </cell>
          <cell r="AL242">
            <v>0</v>
          </cell>
          <cell r="AM242">
            <v>0</v>
          </cell>
          <cell r="AU242">
            <v>0</v>
          </cell>
        </row>
        <row r="243">
          <cell r="I243" t="str">
            <v>AUG109</v>
          </cell>
          <cell r="J243">
            <v>45882</v>
          </cell>
          <cell r="K243" t="str">
            <v>DF2877 M1</v>
          </cell>
          <cell r="L243" t="str">
            <v>50H68590</v>
          </cell>
          <cell r="M243" t="str">
            <v>CONT45</v>
          </cell>
          <cell r="N243" t="str">
            <v>TT</v>
          </cell>
          <cell r="O243" t="str">
            <v>XE LẺ</v>
          </cell>
          <cell r="P243" t="str">
            <v>A3</v>
          </cell>
          <cell r="Q243" t="str">
            <v>HKC</v>
          </cell>
          <cell r="R243" t="str">
            <v>TT/ĐỒNG NAI</v>
          </cell>
          <cell r="AG243">
            <v>0</v>
          </cell>
          <cell r="AI243">
            <v>0</v>
          </cell>
          <cell r="AL243">
            <v>0</v>
          </cell>
          <cell r="AM243">
            <v>0</v>
          </cell>
          <cell r="AU243">
            <v>0</v>
          </cell>
        </row>
        <row r="244">
          <cell r="I244" t="str">
            <v>AUG109</v>
          </cell>
          <cell r="J244">
            <v>45882</v>
          </cell>
          <cell r="K244" t="str">
            <v>DF2877 M2</v>
          </cell>
          <cell r="L244" t="str">
            <v>50H68590</v>
          </cell>
          <cell r="M244" t="str">
            <v>CONT45</v>
          </cell>
          <cell r="N244" t="str">
            <v>TT</v>
          </cell>
          <cell r="O244" t="str">
            <v>THIÊN SÁNG</v>
          </cell>
          <cell r="P244" t="str">
            <v>A3</v>
          </cell>
          <cell r="Q244" t="str">
            <v>LUMENS</v>
          </cell>
          <cell r="R244" t="str">
            <v>TT/BÌNH DƯƠNG</v>
          </cell>
          <cell r="S244">
            <v>4500000</v>
          </cell>
          <cell r="AG244">
            <v>4500000</v>
          </cell>
          <cell r="AI244">
            <v>0</v>
          </cell>
          <cell r="AL244">
            <v>0</v>
          </cell>
          <cell r="AM244">
            <v>0</v>
          </cell>
          <cell r="AQ244">
            <v>3200000</v>
          </cell>
          <cell r="AT244" t="str">
            <v>7 PL</v>
          </cell>
          <cell r="AU244">
            <v>3200000</v>
          </cell>
        </row>
        <row r="245">
          <cell r="I245" t="str">
            <v>AUG110</v>
          </cell>
          <cell r="J245">
            <v>45882</v>
          </cell>
          <cell r="K245" t="str">
            <v>K50220</v>
          </cell>
          <cell r="L245" t="str">
            <v>12H04357</v>
          </cell>
          <cell r="M245" t="str">
            <v>M.SAN</v>
          </cell>
          <cell r="N245" t="str">
            <v>TT</v>
          </cell>
          <cell r="O245" t="str">
            <v>AN KHÁNH</v>
          </cell>
          <cell r="P245" t="str">
            <v>LV</v>
          </cell>
          <cell r="Q245" t="str">
            <v>DRAGON</v>
          </cell>
          <cell r="R245" t="str">
            <v>TT/CẨM GIÀNG HD</v>
          </cell>
          <cell r="AG245">
            <v>0</v>
          </cell>
          <cell r="AI245">
            <v>0</v>
          </cell>
          <cell r="AL245">
            <v>0</v>
          </cell>
          <cell r="AM245">
            <v>0</v>
          </cell>
          <cell r="AU245">
            <v>0</v>
          </cell>
        </row>
        <row r="246">
          <cell r="I246" t="str">
            <v>AUG111</v>
          </cell>
          <cell r="J246">
            <v>45882</v>
          </cell>
          <cell r="K246" t="str">
            <v>X62869</v>
          </cell>
          <cell r="L246" t="str">
            <v>12H02670</v>
          </cell>
          <cell r="M246" t="str">
            <v>2,5 TẤN</v>
          </cell>
          <cell r="N246" t="str">
            <v>TT</v>
          </cell>
          <cell r="O246" t="str">
            <v>TRỌNG NGUYÊN</v>
          </cell>
          <cell r="P246" t="str">
            <v>LV</v>
          </cell>
          <cell r="Q246" t="str">
            <v>PHƯƠNG ĐÔNG</v>
          </cell>
          <cell r="R246" t="str">
            <v>TT/CẨM GIÀNG HD</v>
          </cell>
          <cell r="AG246">
            <v>0</v>
          </cell>
          <cell r="AI246">
            <v>0</v>
          </cell>
          <cell r="AJ246" t="str">
            <v>1 CA</v>
          </cell>
          <cell r="AL246">
            <v>0</v>
          </cell>
          <cell r="AM246">
            <v>0</v>
          </cell>
          <cell r="AU246">
            <v>0</v>
          </cell>
          <cell r="AW246" t="str">
            <v>LuỒNG ĐỎ KẸP CHÌ</v>
          </cell>
        </row>
        <row r="247">
          <cell r="I247" t="str">
            <v>AUG112</v>
          </cell>
          <cell r="J247">
            <v>45882</v>
          </cell>
          <cell r="K247" t="str">
            <v>BHX993 M1</v>
          </cell>
          <cell r="L247" t="str">
            <v>29E09825</v>
          </cell>
          <cell r="M247" t="str">
            <v>CONT45</v>
          </cell>
          <cell r="N247" t="str">
            <v>TT</v>
          </cell>
          <cell r="O247" t="str">
            <v>XE LẺ</v>
          </cell>
          <cell r="P247" t="str">
            <v>A3</v>
          </cell>
          <cell r="Q247" t="str">
            <v>FIRSTEAM</v>
          </cell>
          <cell r="R247" t="str">
            <v>TT/TÂY NINH</v>
          </cell>
          <cell r="AG247">
            <v>0</v>
          </cell>
          <cell r="AI247">
            <v>0</v>
          </cell>
          <cell r="AL247">
            <v>0</v>
          </cell>
          <cell r="AM247">
            <v>0</v>
          </cell>
          <cell r="AU247">
            <v>0</v>
          </cell>
          <cell r="AW247" t="str">
            <v>HẠ KHO HN</v>
          </cell>
        </row>
        <row r="248">
          <cell r="I248" t="str">
            <v>AUG112</v>
          </cell>
          <cell r="J248">
            <v>45882</v>
          </cell>
          <cell r="K248" t="str">
            <v>BHX993 M2</v>
          </cell>
          <cell r="L248" t="str">
            <v>29E09825</v>
          </cell>
          <cell r="M248" t="str">
            <v>CONT45</v>
          </cell>
          <cell r="N248" t="str">
            <v>TT</v>
          </cell>
          <cell r="O248" t="str">
            <v>XE LẺ</v>
          </cell>
          <cell r="P248" t="str">
            <v>A3</v>
          </cell>
          <cell r="Q248" t="str">
            <v>SOUTH FAME</v>
          </cell>
          <cell r="R248" t="str">
            <v>TT/THƯỜNG XUÂN THANH HÓA</v>
          </cell>
          <cell r="AG248">
            <v>0</v>
          </cell>
          <cell r="AI248">
            <v>0</v>
          </cell>
          <cell r="AL248">
            <v>0</v>
          </cell>
          <cell r="AM248">
            <v>0</v>
          </cell>
          <cell r="AU248">
            <v>0</v>
          </cell>
        </row>
        <row r="249">
          <cell r="I249" t="str">
            <v>AUG113</v>
          </cell>
          <cell r="J249">
            <v>45883</v>
          </cell>
          <cell r="K249" t="str">
            <v>HÀNG XuẤT</v>
          </cell>
          <cell r="L249" t="str">
            <v>98H07165</v>
          </cell>
          <cell r="M249" t="str">
            <v>15 TẤN</v>
          </cell>
          <cell r="N249" t="str">
            <v>HN</v>
          </cell>
          <cell r="O249" t="str">
            <v>CƯỜNG TRÁNG</v>
          </cell>
          <cell r="P249" t="str">
            <v>HHONE</v>
          </cell>
          <cell r="Q249" t="str">
            <v>HÀNG XuẤT MCC</v>
          </cell>
          <cell r="R249" t="str">
            <v>YÊN PHONG BN/HỮU NGHỊ</v>
          </cell>
          <cell r="AG249">
            <v>0</v>
          </cell>
          <cell r="AI249">
            <v>0</v>
          </cell>
          <cell r="AL249">
            <v>0</v>
          </cell>
          <cell r="AM249">
            <v>0</v>
          </cell>
          <cell r="AU249">
            <v>0</v>
          </cell>
        </row>
        <row r="250">
          <cell r="I250" t="str">
            <v>AUG114</v>
          </cell>
          <cell r="J250">
            <v>45883</v>
          </cell>
          <cell r="K250" t="str">
            <v>KS1949</v>
          </cell>
          <cell r="L250" t="str">
            <v>37H00502</v>
          </cell>
          <cell r="M250" t="str">
            <v>RÀO</v>
          </cell>
          <cell r="N250" t="str">
            <v>TT</v>
          </cell>
          <cell r="O250" t="str">
            <v>XE LẺ</v>
          </cell>
          <cell r="P250" t="str">
            <v>A3</v>
          </cell>
          <cell r="Q250" t="str">
            <v>APEX</v>
          </cell>
          <cell r="R250" t="str">
            <v>TT/NGHỆ AN</v>
          </cell>
          <cell r="AG250">
            <v>0</v>
          </cell>
          <cell r="AI250">
            <v>0</v>
          </cell>
          <cell r="AL250">
            <v>0</v>
          </cell>
          <cell r="AM250">
            <v>0</v>
          </cell>
          <cell r="AU250">
            <v>0</v>
          </cell>
        </row>
        <row r="251">
          <cell r="I251" t="str">
            <v>AUG115</v>
          </cell>
          <cell r="J251">
            <v>45883</v>
          </cell>
          <cell r="K251" t="str">
            <v>FA6722 M1</v>
          </cell>
          <cell r="L251" t="str">
            <v>12H01203</v>
          </cell>
          <cell r="M251" t="str">
            <v xml:space="preserve">10 TẤN </v>
          </cell>
          <cell r="N251" t="str">
            <v>TT</v>
          </cell>
          <cell r="O251" t="str">
            <v>ĐỨC LÂM</v>
          </cell>
          <cell r="P251" t="str">
            <v>A3</v>
          </cell>
          <cell r="Q251" t="str">
            <v>AVC</v>
          </cell>
          <cell r="R251" t="str">
            <v>TT/ĐỒNG VĂN HÀ NAM</v>
          </cell>
          <cell r="S251">
            <v>2500000</v>
          </cell>
          <cell r="AG251">
            <v>2500000</v>
          </cell>
          <cell r="AI251">
            <v>0</v>
          </cell>
          <cell r="AL251">
            <v>0</v>
          </cell>
          <cell r="AM251">
            <v>0</v>
          </cell>
          <cell r="AQ251">
            <v>1200000</v>
          </cell>
          <cell r="AR251" t="str">
            <v>14/8/2025</v>
          </cell>
          <cell r="AT251" t="str">
            <v>1PL</v>
          </cell>
          <cell r="AU251">
            <v>1200000</v>
          </cell>
        </row>
        <row r="252">
          <cell r="I252" t="str">
            <v>AUG115</v>
          </cell>
          <cell r="J252">
            <v>45883</v>
          </cell>
          <cell r="K252" t="str">
            <v>FA6722 M2</v>
          </cell>
          <cell r="L252" t="str">
            <v>12H01203</v>
          </cell>
          <cell r="M252" t="str">
            <v xml:space="preserve">10 TẤN </v>
          </cell>
          <cell r="N252" t="str">
            <v>TT</v>
          </cell>
          <cell r="O252" t="str">
            <v>AN KHÁNH</v>
          </cell>
          <cell r="P252" t="str">
            <v>A3</v>
          </cell>
          <cell r="Q252" t="str">
            <v>FAR EAST</v>
          </cell>
          <cell r="R252" t="str">
            <v>TT/THÚY LĨNH HN</v>
          </cell>
          <cell r="AG252">
            <v>0</v>
          </cell>
          <cell r="AI252">
            <v>0</v>
          </cell>
          <cell r="AL252">
            <v>0</v>
          </cell>
          <cell r="AM252">
            <v>0</v>
          </cell>
          <cell r="AU252">
            <v>0</v>
          </cell>
        </row>
        <row r="253">
          <cell r="I253" t="str">
            <v>AUG115</v>
          </cell>
          <cell r="J253">
            <v>45883</v>
          </cell>
          <cell r="K253" t="str">
            <v>FA6722 M3</v>
          </cell>
          <cell r="L253" t="str">
            <v>12H01203</v>
          </cell>
          <cell r="M253" t="str">
            <v xml:space="preserve">10 TẤN </v>
          </cell>
          <cell r="N253" t="str">
            <v>TT</v>
          </cell>
          <cell r="O253" t="str">
            <v>AN KHÁNH</v>
          </cell>
          <cell r="P253" t="str">
            <v>A3</v>
          </cell>
          <cell r="Q253" t="str">
            <v>SEIYO</v>
          </cell>
          <cell r="R253" t="str">
            <v>TT/TRÀNG DuỆ HP</v>
          </cell>
          <cell r="AG253">
            <v>0</v>
          </cell>
          <cell r="AI253">
            <v>0</v>
          </cell>
          <cell r="AL253">
            <v>0</v>
          </cell>
          <cell r="AM253">
            <v>0</v>
          </cell>
          <cell r="AU253">
            <v>0</v>
          </cell>
        </row>
        <row r="254">
          <cell r="I254" t="str">
            <v>AUG116</v>
          </cell>
          <cell r="J254">
            <v>45883</v>
          </cell>
          <cell r="K254" t="str">
            <v>HÀNG XuẤT</v>
          </cell>
          <cell r="L254" t="str">
            <v>99H05424</v>
          </cell>
          <cell r="M254" t="str">
            <v>3,5 TẤN</v>
          </cell>
          <cell r="N254" t="str">
            <v>HN</v>
          </cell>
          <cell r="O254" t="str">
            <v>HTL</v>
          </cell>
          <cell r="P254" t="str">
            <v>A3</v>
          </cell>
          <cell r="Q254" t="str">
            <v>HÀNG XuẤT GIÁP BÁT</v>
          </cell>
          <cell r="R254" t="str">
            <v>GIÁP BÁT/HỮU NGHỊ</v>
          </cell>
          <cell r="S254">
            <v>1500000</v>
          </cell>
          <cell r="AG254">
            <v>1500000</v>
          </cell>
          <cell r="AI254">
            <v>0</v>
          </cell>
          <cell r="AJ254" t="str">
            <v>5 CA</v>
          </cell>
          <cell r="AL254">
            <v>0</v>
          </cell>
          <cell r="AM254">
            <v>0</v>
          </cell>
          <cell r="AQ254">
            <v>400000</v>
          </cell>
          <cell r="AR254" t="str">
            <v>14/8/2025</v>
          </cell>
          <cell r="AT254" t="str">
            <v>74 CT</v>
          </cell>
          <cell r="AU254">
            <v>400000</v>
          </cell>
          <cell r="AW254" t="str">
            <v>BỐC XẾP 300,000</v>
          </cell>
        </row>
        <row r="255">
          <cell r="I255" t="str">
            <v xml:space="preserve">AUG117 </v>
          </cell>
          <cell r="J255">
            <v>45883</v>
          </cell>
          <cell r="K255" t="str">
            <v>R76969</v>
          </cell>
          <cell r="L255" t="str">
            <v>98E00294</v>
          </cell>
          <cell r="M255" t="str">
            <v>M.SAN</v>
          </cell>
          <cell r="N255" t="str">
            <v>TT</v>
          </cell>
          <cell r="O255" t="str">
            <v>BÍCH THỦY</v>
          </cell>
          <cell r="P255" t="str">
            <v>LV</v>
          </cell>
          <cell r="Q255" t="str">
            <v>DRAGON</v>
          </cell>
          <cell r="R255" t="str">
            <v>TT/CẨM GIÀNG HD</v>
          </cell>
          <cell r="AG255">
            <v>0</v>
          </cell>
          <cell r="AI255">
            <v>8000000</v>
          </cell>
          <cell r="AL255">
            <v>0</v>
          </cell>
          <cell r="AM255">
            <v>0</v>
          </cell>
          <cell r="AU255">
            <v>8000000</v>
          </cell>
        </row>
        <row r="256">
          <cell r="I256" t="str">
            <v>AUG118</v>
          </cell>
          <cell r="J256">
            <v>45883</v>
          </cell>
          <cell r="K256" t="str">
            <v>KP8542</v>
          </cell>
          <cell r="L256" t="str">
            <v>98H00800</v>
          </cell>
          <cell r="M256" t="str">
            <v>M.SAN</v>
          </cell>
          <cell r="N256" t="str">
            <v>TT</v>
          </cell>
          <cell r="O256" t="str">
            <v>BÍCH THỦY</v>
          </cell>
          <cell r="P256" t="str">
            <v>LV</v>
          </cell>
          <cell r="Q256" t="str">
            <v>DRAGON</v>
          </cell>
          <cell r="R256" t="str">
            <v>TT/CẨM GIÀNG HD</v>
          </cell>
          <cell r="AG256">
            <v>0</v>
          </cell>
          <cell r="AI256">
            <v>8000000</v>
          </cell>
          <cell r="AL256">
            <v>0</v>
          </cell>
          <cell r="AM256">
            <v>0</v>
          </cell>
          <cell r="AU256">
            <v>8000000</v>
          </cell>
        </row>
        <row r="257">
          <cell r="I257" t="str">
            <v>AUG119</v>
          </cell>
          <cell r="J257">
            <v>45883</v>
          </cell>
          <cell r="K257" t="str">
            <v>FB9116</v>
          </cell>
          <cell r="L257" t="str">
            <v>98H06170</v>
          </cell>
          <cell r="M257" t="str">
            <v>RÀO</v>
          </cell>
          <cell r="N257" t="str">
            <v>HN</v>
          </cell>
          <cell r="O257" t="str">
            <v>ĐLM</v>
          </cell>
          <cell r="P257" t="str">
            <v>NBT</v>
          </cell>
          <cell r="Q257" t="str">
            <v>VICLOG</v>
          </cell>
          <cell r="R257" t="str">
            <v>HN/NGỌC HỒI HN</v>
          </cell>
          <cell r="AG257">
            <v>0</v>
          </cell>
          <cell r="AI257">
            <v>0</v>
          </cell>
          <cell r="AL257">
            <v>0</v>
          </cell>
          <cell r="AM257">
            <v>0</v>
          </cell>
          <cell r="AU257">
            <v>0</v>
          </cell>
          <cell r="AV257" t="str">
            <v>VINH</v>
          </cell>
        </row>
        <row r="258">
          <cell r="I258" t="str">
            <v>AUG120</v>
          </cell>
          <cell r="J258">
            <v>45883</v>
          </cell>
          <cell r="K258" t="str">
            <v>VẬN TẢI</v>
          </cell>
          <cell r="L258" t="str">
            <v>34E 00279</v>
          </cell>
          <cell r="M258" t="str">
            <v xml:space="preserve">10 TẤN </v>
          </cell>
          <cell r="N258" t="str">
            <v>VT</v>
          </cell>
          <cell r="O258" t="str">
            <v>ĐLM</v>
          </cell>
          <cell r="P258" t="str">
            <v>MAI ANH</v>
          </cell>
          <cell r="Q258" t="str">
            <v>HÀNG TẠP</v>
          </cell>
          <cell r="R258" t="str">
            <v>CHIMA/THANH TRÌ HN</v>
          </cell>
          <cell r="AG258">
            <v>0</v>
          </cell>
          <cell r="AI258">
            <v>0</v>
          </cell>
          <cell r="AL258">
            <v>0</v>
          </cell>
          <cell r="AM258">
            <v>0</v>
          </cell>
          <cell r="AU258">
            <v>0</v>
          </cell>
          <cell r="AV258" t="str">
            <v>THÁI</v>
          </cell>
        </row>
        <row r="259">
          <cell r="I259" t="str">
            <v>AUG121</v>
          </cell>
          <cell r="J259">
            <v>45883</v>
          </cell>
          <cell r="K259" t="str">
            <v>VR02313</v>
          </cell>
          <cell r="L259" t="str">
            <v>98H06161</v>
          </cell>
          <cell r="M259" t="str">
            <v xml:space="preserve">10 TẤN </v>
          </cell>
          <cell r="N259" t="str">
            <v>TT</v>
          </cell>
          <cell r="O259" t="str">
            <v>ĐLM</v>
          </cell>
          <cell r="P259" t="str">
            <v>LV</v>
          </cell>
          <cell r="Q259" t="str">
            <v>XINBANG</v>
          </cell>
          <cell r="R259" t="str">
            <v>TT/HẠP LĨNH BN</v>
          </cell>
          <cell r="AG259">
            <v>0</v>
          </cell>
          <cell r="AI259">
            <v>0</v>
          </cell>
          <cell r="AL259">
            <v>0</v>
          </cell>
          <cell r="AM259">
            <v>0</v>
          </cell>
          <cell r="AU259">
            <v>0</v>
          </cell>
        </row>
        <row r="260">
          <cell r="I260" t="str">
            <v>AUG122</v>
          </cell>
          <cell r="J260">
            <v>45884</v>
          </cell>
          <cell r="K260" t="str">
            <v>FB6518 M8</v>
          </cell>
          <cell r="L260" t="str">
            <v>34F00806</v>
          </cell>
          <cell r="M260" t="str">
            <v>8 TẤN</v>
          </cell>
          <cell r="N260" t="str">
            <v>TT</v>
          </cell>
          <cell r="O260" t="str">
            <v>ĐLM</v>
          </cell>
          <cell r="P260" t="str">
            <v>A3</v>
          </cell>
          <cell r="Q260" t="str">
            <v>SUNFLOWER</v>
          </cell>
          <cell r="R260" t="str">
            <v>TT/LONG BIÊN HN</v>
          </cell>
          <cell r="AG260">
            <v>0</v>
          </cell>
          <cell r="AI260">
            <v>0</v>
          </cell>
          <cell r="AL260">
            <v>0</v>
          </cell>
          <cell r="AM260">
            <v>0</v>
          </cell>
          <cell r="AU260">
            <v>0</v>
          </cell>
          <cell r="AV260" t="str">
            <v>HiỀN</v>
          </cell>
          <cell r="AW260" t="str">
            <v>BÁO LuẬT 500 + ĐiỂM KiỂM HÓA 500</v>
          </cell>
        </row>
        <row r="261">
          <cell r="I261" t="str">
            <v>AUG123</v>
          </cell>
          <cell r="J261">
            <v>45884</v>
          </cell>
          <cell r="K261" t="str">
            <v>FB6518 M4</v>
          </cell>
          <cell r="L261" t="str">
            <v>98G00356</v>
          </cell>
          <cell r="M261" t="str">
            <v xml:space="preserve">10 TẤN </v>
          </cell>
          <cell r="N261" t="str">
            <v>TT</v>
          </cell>
          <cell r="O261" t="str">
            <v>ĐỨC LÂM</v>
          </cell>
          <cell r="P261" t="str">
            <v>A3</v>
          </cell>
          <cell r="Q261" t="str">
            <v>EV ENEGRY&amp;COMPUTER</v>
          </cell>
          <cell r="R261" t="str">
            <v>TT/SÔNG KHOAI QN</v>
          </cell>
          <cell r="AG261">
            <v>0</v>
          </cell>
          <cell r="AI261">
            <v>0</v>
          </cell>
          <cell r="AJ261" t="str">
            <v>1 CA</v>
          </cell>
          <cell r="AL261">
            <v>0</v>
          </cell>
          <cell r="AM261">
            <v>0</v>
          </cell>
          <cell r="AQ261">
            <v>2800</v>
          </cell>
          <cell r="AU261">
            <v>2800</v>
          </cell>
          <cell r="AV261" t="str">
            <v>NGỌC ANH</v>
          </cell>
        </row>
        <row r="262">
          <cell r="I262" t="str">
            <v>AUG123</v>
          </cell>
          <cell r="J262">
            <v>45884</v>
          </cell>
          <cell r="K262" t="str">
            <v>FB6518 M5</v>
          </cell>
          <cell r="L262" t="str">
            <v>98G00356</v>
          </cell>
          <cell r="M262" t="str">
            <v xml:space="preserve">10 TẤN </v>
          </cell>
          <cell r="N262" t="str">
            <v>TT</v>
          </cell>
          <cell r="O262" t="str">
            <v>ĐỨC LÂM</v>
          </cell>
          <cell r="P262" t="str">
            <v>A3</v>
          </cell>
          <cell r="Q262" t="str">
            <v>NHẤT NAM</v>
          </cell>
          <cell r="R262" t="str">
            <v>TT/VĂN LÂM HY</v>
          </cell>
          <cell r="AG262">
            <v>0</v>
          </cell>
          <cell r="AI262">
            <v>0</v>
          </cell>
          <cell r="AL262">
            <v>0</v>
          </cell>
          <cell r="AM262">
            <v>0</v>
          </cell>
          <cell r="AQ262" t="str">
            <v>cùng chuyến</v>
          </cell>
          <cell r="AU262">
            <v>0</v>
          </cell>
        </row>
        <row r="263">
          <cell r="I263" t="str">
            <v>AUG123</v>
          </cell>
          <cell r="J263">
            <v>45884</v>
          </cell>
          <cell r="K263" t="str">
            <v>FB6518 M7</v>
          </cell>
          <cell r="L263" t="str">
            <v>98G00356</v>
          </cell>
          <cell r="M263" t="str">
            <v xml:space="preserve">10 TẤN </v>
          </cell>
          <cell r="N263" t="str">
            <v>TT</v>
          </cell>
          <cell r="O263" t="str">
            <v>ĐLM</v>
          </cell>
          <cell r="P263" t="str">
            <v>A3</v>
          </cell>
          <cell r="Q263" t="str">
            <v>ViỆT PHÁT</v>
          </cell>
          <cell r="R263" t="str">
            <v>TT/HẬU LỘC THANH HÓA</v>
          </cell>
          <cell r="AG263">
            <v>0</v>
          </cell>
          <cell r="AI263">
            <v>0</v>
          </cell>
          <cell r="AL263">
            <v>0</v>
          </cell>
          <cell r="AM263">
            <v>0</v>
          </cell>
          <cell r="AU263">
            <v>0</v>
          </cell>
        </row>
        <row r="264">
          <cell r="I264" t="str">
            <v>AUG123</v>
          </cell>
          <cell r="J264">
            <v>45884</v>
          </cell>
          <cell r="K264" t="str">
            <v>FB6518 M13</v>
          </cell>
          <cell r="L264" t="str">
            <v>34F00806</v>
          </cell>
          <cell r="M264" t="str">
            <v xml:space="preserve">5 TẤN </v>
          </cell>
          <cell r="N264" t="str">
            <v>TT</v>
          </cell>
          <cell r="O264" t="str">
            <v>ĐLM</v>
          </cell>
          <cell r="P264" t="str">
            <v>A3</v>
          </cell>
          <cell r="Q264" t="str">
            <v>HÀNG NGOÀI</v>
          </cell>
          <cell r="R264" t="str">
            <v>TT/TP NAM ĐỊNH</v>
          </cell>
          <cell r="AG264">
            <v>0</v>
          </cell>
          <cell r="AI264">
            <v>0</v>
          </cell>
          <cell r="AL264">
            <v>0</v>
          </cell>
          <cell r="AM264">
            <v>0</v>
          </cell>
          <cell r="AU264">
            <v>0</v>
          </cell>
        </row>
        <row r="265">
          <cell r="I265" t="str">
            <v>AUG124</v>
          </cell>
          <cell r="J265">
            <v>45884</v>
          </cell>
          <cell r="K265" t="str">
            <v>FB6518 M1</v>
          </cell>
          <cell r="L265" t="str">
            <v>98H06161</v>
          </cell>
          <cell r="M265" t="str">
            <v xml:space="preserve">10 TẤN </v>
          </cell>
          <cell r="N265" t="str">
            <v>TT</v>
          </cell>
          <cell r="O265" t="str">
            <v>ĐLM</v>
          </cell>
          <cell r="P265" t="str">
            <v>A3</v>
          </cell>
          <cell r="Q265" t="str">
            <v>ATL</v>
          </cell>
          <cell r="R265" t="str">
            <v>TT/HOÀI ĐỨC HN</v>
          </cell>
          <cell r="AG265">
            <v>0</v>
          </cell>
          <cell r="AI265">
            <v>0</v>
          </cell>
          <cell r="AL265">
            <v>0</v>
          </cell>
          <cell r="AM265">
            <v>0</v>
          </cell>
          <cell r="AU265">
            <v>0</v>
          </cell>
          <cell r="AV265" t="str">
            <v>QUANG</v>
          </cell>
        </row>
        <row r="266">
          <cell r="I266" t="str">
            <v>AUG124</v>
          </cell>
          <cell r="J266">
            <v>45884</v>
          </cell>
          <cell r="K266" t="str">
            <v>FB6518 M2</v>
          </cell>
          <cell r="L266" t="str">
            <v>98H06161</v>
          </cell>
          <cell r="M266" t="str">
            <v xml:space="preserve">10 TẤN </v>
          </cell>
          <cell r="N266" t="str">
            <v>TT</v>
          </cell>
          <cell r="O266" t="str">
            <v>ĐLM</v>
          </cell>
          <cell r="P266" t="str">
            <v>A3</v>
          </cell>
          <cell r="Q266" t="str">
            <v>ATL</v>
          </cell>
          <cell r="R266" t="str">
            <v>TT/HOÀNG MAI HN</v>
          </cell>
          <cell r="AG266">
            <v>0</v>
          </cell>
          <cell r="AI266">
            <v>0</v>
          </cell>
          <cell r="AL266">
            <v>0</v>
          </cell>
          <cell r="AM266">
            <v>0</v>
          </cell>
          <cell r="AU266">
            <v>0</v>
          </cell>
        </row>
        <row r="267">
          <cell r="I267" t="str">
            <v>AUG124</v>
          </cell>
          <cell r="J267">
            <v>45884</v>
          </cell>
          <cell r="K267" t="str">
            <v>FB6518 M3</v>
          </cell>
          <cell r="L267" t="str">
            <v>98H06161</v>
          </cell>
          <cell r="M267" t="str">
            <v xml:space="preserve">10 TẤN </v>
          </cell>
          <cell r="N267" t="str">
            <v>TT</v>
          </cell>
          <cell r="O267" t="str">
            <v>ĐLM</v>
          </cell>
          <cell r="P267" t="str">
            <v>A3</v>
          </cell>
          <cell r="Q267" t="str">
            <v>ANXINKE</v>
          </cell>
          <cell r="R267" t="str">
            <v>TT/PHÚ XÁ THÁI NGUYÊN</v>
          </cell>
        </row>
        <row r="268">
          <cell r="I268" t="str">
            <v>AUG124</v>
          </cell>
          <cell r="J268">
            <v>45884</v>
          </cell>
          <cell r="K268" t="str">
            <v>FB6518 M10</v>
          </cell>
          <cell r="L268" t="str">
            <v>98H06161</v>
          </cell>
          <cell r="M268" t="str">
            <v xml:space="preserve">10 TẤN </v>
          </cell>
          <cell r="N268" t="str">
            <v>TT</v>
          </cell>
          <cell r="O268" t="str">
            <v>ĐỨC LÂM</v>
          </cell>
          <cell r="P268" t="str">
            <v>A3</v>
          </cell>
          <cell r="Q268" t="str">
            <v>HÀNG NGOÀI</v>
          </cell>
          <cell r="R268" t="str">
            <v>TT/GIÁP BÁT HN</v>
          </cell>
          <cell r="AG268">
            <v>0</v>
          </cell>
          <cell r="AI268">
            <v>0</v>
          </cell>
          <cell r="AL268">
            <v>0</v>
          </cell>
          <cell r="AM268">
            <v>0</v>
          </cell>
          <cell r="AQ268">
            <v>400</v>
          </cell>
          <cell r="AU268">
            <v>400</v>
          </cell>
        </row>
        <row r="269">
          <cell r="I269" t="str">
            <v>AUG124</v>
          </cell>
          <cell r="J269">
            <v>45884</v>
          </cell>
          <cell r="K269" t="str">
            <v>FB6518 M11</v>
          </cell>
          <cell r="L269" t="str">
            <v>98H06161</v>
          </cell>
          <cell r="M269" t="str">
            <v xml:space="preserve">10 TẤN </v>
          </cell>
          <cell r="N269" t="str">
            <v>TT</v>
          </cell>
          <cell r="O269" t="str">
            <v>ĐỨC LÂM</v>
          </cell>
          <cell r="P269" t="str">
            <v>A3</v>
          </cell>
          <cell r="Q269" t="str">
            <v>HÀNG NGOÀI</v>
          </cell>
          <cell r="R269" t="str">
            <v>TT/GIÁP BÁT HN</v>
          </cell>
          <cell r="AG269">
            <v>0</v>
          </cell>
          <cell r="AI269">
            <v>0</v>
          </cell>
          <cell r="AL269">
            <v>0</v>
          </cell>
          <cell r="AM269">
            <v>0</v>
          </cell>
          <cell r="AQ269" t="str">
            <v>cùng chuyến</v>
          </cell>
          <cell r="AU269">
            <v>0</v>
          </cell>
        </row>
        <row r="270">
          <cell r="I270" t="str">
            <v>AUG124</v>
          </cell>
          <cell r="J270">
            <v>45884</v>
          </cell>
          <cell r="K270" t="str">
            <v>FB6518 M12</v>
          </cell>
          <cell r="L270" t="str">
            <v>98H06161</v>
          </cell>
          <cell r="M270" t="str">
            <v xml:space="preserve">10 TẤN </v>
          </cell>
          <cell r="N270" t="str">
            <v>TT</v>
          </cell>
          <cell r="O270" t="str">
            <v>ĐLM</v>
          </cell>
          <cell r="P270" t="str">
            <v>A3</v>
          </cell>
          <cell r="Q270" t="str">
            <v>HÀNG NGOÀI</v>
          </cell>
          <cell r="R270" t="str">
            <v>TT/LẠNG GIANG BG</v>
          </cell>
          <cell r="AG270">
            <v>0</v>
          </cell>
          <cell r="AI270">
            <v>0</v>
          </cell>
          <cell r="AL270">
            <v>0</v>
          </cell>
          <cell r="AM270">
            <v>0</v>
          </cell>
          <cell r="AU270">
            <v>0</v>
          </cell>
        </row>
        <row r="271">
          <cell r="I271" t="str">
            <v>AUG124</v>
          </cell>
          <cell r="J271">
            <v>45884</v>
          </cell>
          <cell r="K271" t="str">
            <v>FB6518 M14</v>
          </cell>
          <cell r="L271" t="str">
            <v>98H06161</v>
          </cell>
          <cell r="M271" t="str">
            <v xml:space="preserve">10 TẤN </v>
          </cell>
          <cell r="N271" t="str">
            <v>TT</v>
          </cell>
          <cell r="O271" t="str">
            <v>ĐLM</v>
          </cell>
          <cell r="P271" t="str">
            <v>A3</v>
          </cell>
          <cell r="Q271" t="str">
            <v>HÀNG NGOÀI</v>
          </cell>
          <cell r="R271" t="str">
            <v>TT/HOÀNG MAI HN</v>
          </cell>
          <cell r="AG271">
            <v>0</v>
          </cell>
          <cell r="AI271">
            <v>0</v>
          </cell>
          <cell r="AL271">
            <v>0</v>
          </cell>
          <cell r="AM271">
            <v>0</v>
          </cell>
          <cell r="AU271">
            <v>0</v>
          </cell>
        </row>
        <row r="272">
          <cell r="I272" t="str">
            <v>AUG124</v>
          </cell>
          <cell r="J272">
            <v>45884</v>
          </cell>
          <cell r="K272" t="str">
            <v>FB6518 M15</v>
          </cell>
          <cell r="L272" t="str">
            <v>98H06161</v>
          </cell>
          <cell r="M272" t="str">
            <v xml:space="preserve">10 TẤN </v>
          </cell>
          <cell r="N272" t="str">
            <v>TT</v>
          </cell>
          <cell r="O272" t="str">
            <v>ĐLM</v>
          </cell>
          <cell r="P272" t="str">
            <v>A3</v>
          </cell>
          <cell r="Q272" t="str">
            <v>HÀNG NGOÀI</v>
          </cell>
          <cell r="R272" t="str">
            <v>TT/LẠNG SƠN</v>
          </cell>
          <cell r="AG272">
            <v>0</v>
          </cell>
          <cell r="AI272">
            <v>0</v>
          </cell>
          <cell r="AL272">
            <v>0</v>
          </cell>
          <cell r="AM272">
            <v>0</v>
          </cell>
          <cell r="AU272">
            <v>0</v>
          </cell>
        </row>
        <row r="273">
          <cell r="I273" t="str">
            <v>AUG124</v>
          </cell>
          <cell r="J273">
            <v>45884</v>
          </cell>
          <cell r="K273" t="str">
            <v>FB6518 M16</v>
          </cell>
          <cell r="L273" t="str">
            <v>98H06161</v>
          </cell>
          <cell r="M273" t="str">
            <v xml:space="preserve">10 TẤN </v>
          </cell>
          <cell r="N273" t="str">
            <v>TT</v>
          </cell>
          <cell r="O273" t="str">
            <v>ĐỨC LÂM</v>
          </cell>
          <cell r="P273" t="str">
            <v>A3</v>
          </cell>
          <cell r="Q273" t="str">
            <v>HÀNG NGOÀI</v>
          </cell>
          <cell r="R273" t="str">
            <v>TT/ĐÔNG ANH HN</v>
          </cell>
          <cell r="AG273">
            <v>0</v>
          </cell>
          <cell r="AI273">
            <v>0</v>
          </cell>
          <cell r="AL273">
            <v>0</v>
          </cell>
          <cell r="AM273">
            <v>0</v>
          </cell>
          <cell r="AP273">
            <v>800</v>
          </cell>
          <cell r="AQ273">
            <v>900</v>
          </cell>
          <cell r="AU273">
            <v>1700</v>
          </cell>
          <cell r="AW273" t="str">
            <v>ĐiỀU HÒA CTY ĐẠI LÂM MỘC</v>
          </cell>
        </row>
        <row r="274">
          <cell r="I274" t="str">
            <v>AUG125</v>
          </cell>
          <cell r="J274">
            <v>45884</v>
          </cell>
          <cell r="K274" t="str">
            <v>CSH532</v>
          </cell>
          <cell r="L274" t="str">
            <v>98H04788</v>
          </cell>
          <cell r="M274" t="str">
            <v>FOOC18</v>
          </cell>
          <cell r="N274" t="str">
            <v>TT</v>
          </cell>
          <cell r="O274" t="str">
            <v>MẠNH HiỆP</v>
          </cell>
          <cell r="P274" t="str">
            <v>LV</v>
          </cell>
          <cell r="Q274" t="str">
            <v>HENGXIN</v>
          </cell>
          <cell r="R274" t="str">
            <v>TT/TP THÁI NGUYÊN</v>
          </cell>
          <cell r="AG274">
            <v>0</v>
          </cell>
          <cell r="AI274">
            <v>0</v>
          </cell>
          <cell r="AL274">
            <v>0</v>
          </cell>
          <cell r="AM274">
            <v>0</v>
          </cell>
          <cell r="AU274">
            <v>0</v>
          </cell>
        </row>
        <row r="275">
          <cell r="I275" t="str">
            <v>AUG126</v>
          </cell>
          <cell r="J275">
            <v>45884</v>
          </cell>
          <cell r="K275" t="str">
            <v>HB5308</v>
          </cell>
          <cell r="L275" t="str">
            <v>98H05223</v>
          </cell>
          <cell r="M275" t="str">
            <v>CONT45</v>
          </cell>
          <cell r="N275" t="str">
            <v>TT</v>
          </cell>
          <cell r="O275" t="str">
            <v>ĐLM</v>
          </cell>
          <cell r="P275" t="str">
            <v>LV</v>
          </cell>
          <cell r="Q275" t="str">
            <v>HOTRON</v>
          </cell>
          <cell r="R275" t="str">
            <v>TT/KIM BẢNG HÀ NAM</v>
          </cell>
          <cell r="AG275">
            <v>0</v>
          </cell>
          <cell r="AI275">
            <v>0</v>
          </cell>
          <cell r="AJ275" t="str">
            <v>1 CA</v>
          </cell>
          <cell r="AL275">
            <v>0</v>
          </cell>
          <cell r="AM275">
            <v>0</v>
          </cell>
          <cell r="AU275">
            <v>0</v>
          </cell>
        </row>
        <row r="276">
          <cell r="I276" t="str">
            <v>AUG127</v>
          </cell>
          <cell r="J276">
            <v>45884</v>
          </cell>
          <cell r="K276" t="str">
            <v>PC2185</v>
          </cell>
          <cell r="L276" t="str">
            <v>98H03966</v>
          </cell>
          <cell r="M276" t="str">
            <v>RÀO</v>
          </cell>
          <cell r="N276" t="str">
            <v>TT</v>
          </cell>
          <cell r="O276" t="str">
            <v>BÍCH THỦY</v>
          </cell>
          <cell r="P276" t="str">
            <v>3T</v>
          </cell>
          <cell r="Q276" t="str">
            <v>GREEN STAR</v>
          </cell>
          <cell r="R276" t="str">
            <v>TT/HẠP LĨNH BN</v>
          </cell>
          <cell r="S276">
            <v>9200000</v>
          </cell>
          <cell r="U276">
            <v>5700000</v>
          </cell>
          <cell r="W276">
            <v>3339000</v>
          </cell>
          <cell r="X276">
            <v>1610000</v>
          </cell>
          <cell r="Y276">
            <v>2000000</v>
          </cell>
          <cell r="Z276">
            <v>1288000</v>
          </cell>
          <cell r="AG276">
            <v>23137000</v>
          </cell>
          <cell r="AI276">
            <v>6300000</v>
          </cell>
          <cell r="AJ276" t="str">
            <v>1 CA</v>
          </cell>
          <cell r="AL276">
            <v>0</v>
          </cell>
          <cell r="AM276">
            <v>0</v>
          </cell>
          <cell r="AU276">
            <v>6300000</v>
          </cell>
          <cell r="AV276" t="str">
            <v>TRƯỞNG</v>
          </cell>
        </row>
        <row r="277">
          <cell r="I277" t="str">
            <v>AUG128</v>
          </cell>
          <cell r="J277">
            <v>45884</v>
          </cell>
          <cell r="K277" t="str">
            <v>PC2185</v>
          </cell>
          <cell r="L277" t="str">
            <v>37H01400</v>
          </cell>
          <cell r="M277" t="str">
            <v>CONT50</v>
          </cell>
          <cell r="N277" t="str">
            <v>TT</v>
          </cell>
          <cell r="O277" t="str">
            <v>XE LẺ</v>
          </cell>
          <cell r="P277" t="str">
            <v>3T</v>
          </cell>
          <cell r="Q277" t="str">
            <v>GREEN STAR</v>
          </cell>
          <cell r="R277" t="str">
            <v>TT/HẠP LĨNH BN</v>
          </cell>
          <cell r="S277">
            <v>7000000</v>
          </cell>
          <cell r="U277">
            <v>5700000</v>
          </cell>
          <cell r="AG277">
            <v>12700000</v>
          </cell>
          <cell r="AJ277" t="str">
            <v>1 CA</v>
          </cell>
          <cell r="AU277">
            <v>0</v>
          </cell>
        </row>
        <row r="278">
          <cell r="I278" t="str">
            <v>AUG129</v>
          </cell>
          <cell r="J278">
            <v>45884</v>
          </cell>
          <cell r="K278" t="str">
            <v>FXS998</v>
          </cell>
          <cell r="L278" t="str">
            <v>34E00279</v>
          </cell>
          <cell r="M278" t="str">
            <v>1,5 TẤN</v>
          </cell>
          <cell r="N278" t="str">
            <v>TT</v>
          </cell>
          <cell r="O278" t="str">
            <v>ĐLM</v>
          </cell>
          <cell r="P278" t="str">
            <v>GOLDTRANS</v>
          </cell>
          <cell r="Q278" t="str">
            <v>BLUE TRADING</v>
          </cell>
          <cell r="R278" t="str">
            <v>TT/HOÀI ĐỨC HN</v>
          </cell>
          <cell r="S278">
            <v>3700000</v>
          </cell>
          <cell r="U278">
            <v>3600000</v>
          </cell>
          <cell r="W278">
            <v>324000</v>
          </cell>
          <cell r="Z278">
            <v>50000</v>
          </cell>
          <cell r="AG278">
            <v>7674000</v>
          </cell>
          <cell r="AJ278" t="str">
            <v>1 CA</v>
          </cell>
          <cell r="AU278">
            <v>0</v>
          </cell>
        </row>
        <row r="279">
          <cell r="I279" t="str">
            <v>AUG130</v>
          </cell>
          <cell r="J279">
            <v>45884</v>
          </cell>
          <cell r="K279" t="str">
            <v>FB6518 M9</v>
          </cell>
          <cell r="L279" t="str">
            <v>98H06161</v>
          </cell>
          <cell r="M279" t="str">
            <v>3,5 TẤN</v>
          </cell>
          <cell r="N279" t="str">
            <v>TT</v>
          </cell>
          <cell r="O279" t="str">
            <v>ĐLM</v>
          </cell>
          <cell r="P279" t="str">
            <v>SINDY</v>
          </cell>
          <cell r="Q279" t="str">
            <v>OCC</v>
          </cell>
          <cell r="R279" t="str">
            <v>TT/ĐAN PHƯỢNG HN</v>
          </cell>
          <cell r="AG279">
            <v>0</v>
          </cell>
          <cell r="AU279">
            <v>0</v>
          </cell>
        </row>
        <row r="280">
          <cell r="I280" t="str">
            <v>AUG130</v>
          </cell>
          <cell r="J280">
            <v>45884</v>
          </cell>
          <cell r="K280" t="str">
            <v>FB6518 M9</v>
          </cell>
          <cell r="L280" t="str">
            <v>98H06161</v>
          </cell>
          <cell r="M280" t="str">
            <v>3,5 TẤN</v>
          </cell>
          <cell r="N280" t="str">
            <v>TT</v>
          </cell>
          <cell r="O280" t="str">
            <v>ĐỨC LÂM</v>
          </cell>
          <cell r="P280" t="str">
            <v>SINDY</v>
          </cell>
          <cell r="Q280" t="str">
            <v>TIÊN LỮ</v>
          </cell>
          <cell r="R280" t="str">
            <v>TT/TP HƯNG YEN</v>
          </cell>
          <cell r="AG280">
            <v>0</v>
          </cell>
          <cell r="AU280">
            <v>0</v>
          </cell>
          <cell r="AV280" t="str">
            <v>QUANG</v>
          </cell>
          <cell r="AW280" t="str">
            <v>THU TiỀN 600,000</v>
          </cell>
        </row>
        <row r="281">
          <cell r="I281" t="str">
            <v>AUG130</v>
          </cell>
          <cell r="J281">
            <v>45884</v>
          </cell>
          <cell r="K281" t="str">
            <v>FB6518 M9</v>
          </cell>
          <cell r="L281" t="str">
            <v>98H06161</v>
          </cell>
          <cell r="M281" t="str">
            <v>3,5 TẤN</v>
          </cell>
          <cell r="N281" t="str">
            <v>TT</v>
          </cell>
          <cell r="O281" t="str">
            <v>ĐỨC LÂM</v>
          </cell>
          <cell r="P281" t="str">
            <v>SINDY</v>
          </cell>
          <cell r="Q281" t="str">
            <v>LAN HiỀN</v>
          </cell>
          <cell r="R281" t="str">
            <v>TT/VĨNH YÊN VP</v>
          </cell>
          <cell r="AG281">
            <v>0</v>
          </cell>
          <cell r="AU281">
            <v>0</v>
          </cell>
          <cell r="AW281" t="str">
            <v>THU TiỀN 1,000,000</v>
          </cell>
        </row>
        <row r="282">
          <cell r="I282" t="str">
            <v>AUG131</v>
          </cell>
          <cell r="J282">
            <v>45884</v>
          </cell>
          <cell r="K282" t="str">
            <v>F92589</v>
          </cell>
          <cell r="L282" t="str">
            <v>12H04200</v>
          </cell>
          <cell r="M282" t="str">
            <v xml:space="preserve">5 TẤN </v>
          </cell>
          <cell r="N282" t="str">
            <v>TT</v>
          </cell>
          <cell r="O282" t="str">
            <v>TRỌNG NGUYÊN</v>
          </cell>
          <cell r="P282" t="str">
            <v>ĐẠI LÂM</v>
          </cell>
          <cell r="Q282" t="str">
            <v>VINABI</v>
          </cell>
          <cell r="R282" t="str">
            <v>TT/HOÀNG MAI HN</v>
          </cell>
          <cell r="S282">
            <v>4800000</v>
          </cell>
          <cell r="U282">
            <v>4350000</v>
          </cell>
          <cell r="V282">
            <v>2000000</v>
          </cell>
          <cell r="W282">
            <v>432000</v>
          </cell>
          <cell r="X282">
            <v>960000</v>
          </cell>
          <cell r="Z282">
            <v>100000</v>
          </cell>
          <cell r="AG282">
            <v>12642000</v>
          </cell>
          <cell r="AU282">
            <v>0</v>
          </cell>
          <cell r="AW282" t="str">
            <v>THU TiỀN 1,000,000</v>
          </cell>
        </row>
        <row r="283">
          <cell r="I283" t="str">
            <v>AUG132</v>
          </cell>
          <cell r="J283">
            <v>45884</v>
          </cell>
          <cell r="K283" t="str">
            <v>SQ06Q0</v>
          </cell>
          <cell r="L283" t="str">
            <v>98G00364</v>
          </cell>
          <cell r="M283" t="str">
            <v>8 TẤN</v>
          </cell>
          <cell r="N283" t="str">
            <v>TT</v>
          </cell>
          <cell r="O283" t="str">
            <v>ĐLM</v>
          </cell>
          <cell r="P283" t="str">
            <v>A3</v>
          </cell>
          <cell r="Q283" t="str">
            <v>INTERPLEX</v>
          </cell>
          <cell r="R283" t="str">
            <v>TT/QuẾ VÕ BN</v>
          </cell>
          <cell r="AG283">
            <v>0</v>
          </cell>
          <cell r="AU283">
            <v>0</v>
          </cell>
        </row>
        <row r="284">
          <cell r="I284" t="str">
            <v>AUG133</v>
          </cell>
          <cell r="J284" t="str">
            <v>16/8/2025</v>
          </cell>
          <cell r="K284" t="str">
            <v>MAN667</v>
          </cell>
          <cell r="L284" t="str">
            <v>98C07026</v>
          </cell>
          <cell r="M284" t="str">
            <v>FOOC18</v>
          </cell>
          <cell r="N284" t="str">
            <v>TT</v>
          </cell>
          <cell r="O284" t="str">
            <v>BÍCH THỦY</v>
          </cell>
          <cell r="P284" t="str">
            <v>LV</v>
          </cell>
          <cell r="Q284" t="str">
            <v>HENGXIN</v>
          </cell>
          <cell r="R284" t="str">
            <v>TT/TP THÁI NGUYÊN</v>
          </cell>
          <cell r="AG284">
            <v>0</v>
          </cell>
          <cell r="AU284">
            <v>0</v>
          </cell>
          <cell r="AV284" t="str">
            <v>LUÂN</v>
          </cell>
        </row>
        <row r="285">
          <cell r="I285" t="str">
            <v>AUG134</v>
          </cell>
          <cell r="J285" t="str">
            <v>16/8/2025</v>
          </cell>
          <cell r="K285" t="str">
            <v>BGL286 M1</v>
          </cell>
          <cell r="L285" t="str">
            <v>98G00364</v>
          </cell>
          <cell r="M285" t="str">
            <v>8 TẤN</v>
          </cell>
          <cell r="N285" t="str">
            <v>TT</v>
          </cell>
          <cell r="O285" t="str">
            <v>ĐLM</v>
          </cell>
          <cell r="P285" t="str">
            <v>A3</v>
          </cell>
          <cell r="Q285" t="str">
            <v>REGAL</v>
          </cell>
          <cell r="R285" t="str">
            <v>TT/THÚY LĨNH HN</v>
          </cell>
          <cell r="AG285">
            <v>0</v>
          </cell>
          <cell r="AJ285" t="str">
            <v>1 CA</v>
          </cell>
          <cell r="AU285">
            <v>0</v>
          </cell>
        </row>
        <row r="286">
          <cell r="I286" t="str">
            <v>AUG134</v>
          </cell>
          <cell r="J286" t="str">
            <v>16/8/2025</v>
          </cell>
          <cell r="K286" t="str">
            <v>BGL286 M2</v>
          </cell>
          <cell r="L286" t="str">
            <v>98G00364</v>
          </cell>
          <cell r="M286" t="str">
            <v>8 TẤN</v>
          </cell>
          <cell r="N286" t="str">
            <v>TT</v>
          </cell>
          <cell r="O286" t="str">
            <v>ĐLM</v>
          </cell>
          <cell r="P286" t="str">
            <v>A3</v>
          </cell>
          <cell r="Q286" t="str">
            <v>SAIGON KNITWEAR</v>
          </cell>
          <cell r="R286" t="str">
            <v>TT/THÚY LĨNH HN</v>
          </cell>
          <cell r="AG286">
            <v>0</v>
          </cell>
          <cell r="AU286">
            <v>0</v>
          </cell>
          <cell r="AV286" t="str">
            <v>LUÂN</v>
          </cell>
        </row>
        <row r="287">
          <cell r="I287" t="str">
            <v>AUG134</v>
          </cell>
          <cell r="J287" t="str">
            <v>16/8/2025</v>
          </cell>
          <cell r="K287" t="str">
            <v>BGL286 M3</v>
          </cell>
          <cell r="L287" t="str">
            <v>98G00364</v>
          </cell>
          <cell r="M287" t="str">
            <v>8 TẤN</v>
          </cell>
          <cell r="N287" t="str">
            <v>TT</v>
          </cell>
          <cell r="O287" t="str">
            <v>ĐLM</v>
          </cell>
          <cell r="P287" t="str">
            <v>A3</v>
          </cell>
          <cell r="Q287" t="str">
            <v>GENOVA</v>
          </cell>
          <cell r="R287" t="str">
            <v>TT/THÚY LĨNH HN</v>
          </cell>
          <cell r="AG287">
            <v>0</v>
          </cell>
          <cell r="AU287">
            <v>0</v>
          </cell>
        </row>
        <row r="288">
          <cell r="I288" t="str">
            <v>AUG134</v>
          </cell>
          <cell r="J288" t="str">
            <v>16/8/2025</v>
          </cell>
          <cell r="K288" t="str">
            <v>BGL286 M4</v>
          </cell>
          <cell r="L288" t="str">
            <v>98G00364</v>
          </cell>
          <cell r="M288" t="str">
            <v>8 TẤN</v>
          </cell>
          <cell r="N288" t="str">
            <v>TT</v>
          </cell>
          <cell r="O288" t="str">
            <v>ĐỨC LÂM</v>
          </cell>
          <cell r="P288" t="str">
            <v>A3</v>
          </cell>
          <cell r="Q288" t="str">
            <v>REGENT</v>
          </cell>
          <cell r="R288" t="str">
            <v>TT/NAM SÁCH HD</v>
          </cell>
          <cell r="S288">
            <v>2500000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2500000</v>
          </cell>
          <cell r="AQ288">
            <v>1400</v>
          </cell>
          <cell r="AR288" t="str">
            <v>17/8/2025</v>
          </cell>
          <cell r="AS288" t="str">
            <v>29H04871</v>
          </cell>
          <cell r="AT288" t="str">
            <v>16 CT</v>
          </cell>
          <cell r="AU288">
            <v>1400</v>
          </cell>
          <cell r="AW288" t="str">
            <v>GHÉP VỚI M7 BB5A61 AUG145</v>
          </cell>
        </row>
        <row r="289">
          <cell r="I289" t="str">
            <v>AUG135</v>
          </cell>
          <cell r="J289" t="str">
            <v>16/8/2025</v>
          </cell>
          <cell r="K289" t="str">
            <v>BMR657</v>
          </cell>
          <cell r="L289" t="str">
            <v>34E00279</v>
          </cell>
          <cell r="M289" t="str">
            <v>5 TẤN</v>
          </cell>
          <cell r="N289" t="str">
            <v>TT</v>
          </cell>
          <cell r="O289" t="str">
            <v>ĐLM</v>
          </cell>
          <cell r="P289" t="str">
            <v>HHONE</v>
          </cell>
          <cell r="Q289" t="str">
            <v>PINLIXING</v>
          </cell>
          <cell r="R289" t="str">
            <v>TT/TP BẮC NINH</v>
          </cell>
          <cell r="S289">
            <v>0</v>
          </cell>
          <cell r="T289" t="str">
            <v>9 ca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U289">
            <v>0</v>
          </cell>
        </row>
        <row r="290">
          <cell r="I290" t="str">
            <v>AUG136</v>
          </cell>
          <cell r="J290" t="str">
            <v>16/8/2025</v>
          </cell>
          <cell r="K290" t="str">
            <v>FB9063 M3</v>
          </cell>
          <cell r="L290" t="str">
            <v>98H06161</v>
          </cell>
          <cell r="M290" t="str">
            <v xml:space="preserve">10 TẤN </v>
          </cell>
          <cell r="N290" t="str">
            <v>TT</v>
          </cell>
          <cell r="O290" t="str">
            <v>ĐLM</v>
          </cell>
          <cell r="P290" t="str">
            <v>A3</v>
          </cell>
          <cell r="Q290" t="str">
            <v>INORSEN</v>
          </cell>
          <cell r="R290" t="str">
            <v>TT/PHÙ NINH PHÚ THỌ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J290" t="str">
            <v>9 CA</v>
          </cell>
          <cell r="AU290">
            <v>0</v>
          </cell>
          <cell r="AV290" t="str">
            <v>THÁI</v>
          </cell>
        </row>
        <row r="291">
          <cell r="I291" t="str">
            <v>AUG136</v>
          </cell>
          <cell r="J291" t="str">
            <v>16/8/2025</v>
          </cell>
          <cell r="K291" t="str">
            <v>FB9063 M4</v>
          </cell>
          <cell r="L291" t="str">
            <v>98H06161</v>
          </cell>
          <cell r="M291" t="str">
            <v xml:space="preserve">10 TẤN </v>
          </cell>
          <cell r="N291" t="str">
            <v>TT</v>
          </cell>
          <cell r="O291" t="str">
            <v>ĐLM</v>
          </cell>
          <cell r="P291" t="str">
            <v>A3</v>
          </cell>
          <cell r="Q291" t="str">
            <v>INORSEN</v>
          </cell>
          <cell r="R291" t="str">
            <v>TT/PHÙ NINH PHÚ THỌ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J291" t="str">
            <v>1 CA</v>
          </cell>
          <cell r="AU291">
            <v>0</v>
          </cell>
          <cell r="AV291" t="str">
            <v>QUANG</v>
          </cell>
        </row>
        <row r="292">
          <cell r="I292" t="str">
            <v>AUG136</v>
          </cell>
          <cell r="J292" t="str">
            <v>16/8/2025</v>
          </cell>
          <cell r="K292" t="str">
            <v>FB9063 M5</v>
          </cell>
          <cell r="L292" t="str">
            <v>98H06161</v>
          </cell>
          <cell r="M292" t="str">
            <v xml:space="preserve">10 TẤN </v>
          </cell>
          <cell r="N292" t="str">
            <v>TT</v>
          </cell>
          <cell r="O292" t="str">
            <v>ĐLM</v>
          </cell>
          <cell r="P292" t="str">
            <v>A3</v>
          </cell>
          <cell r="Q292" t="str">
            <v>XINDING</v>
          </cell>
          <cell r="R292" t="str">
            <v>TT/BÌNH XUYÊN VP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U292">
            <v>0</v>
          </cell>
        </row>
        <row r="293">
          <cell r="I293" t="str">
            <v>AUG136</v>
          </cell>
          <cell r="J293" t="str">
            <v>16/8/2025</v>
          </cell>
          <cell r="K293" t="str">
            <v>FB9063 M6</v>
          </cell>
          <cell r="L293" t="str">
            <v>98H06161</v>
          </cell>
          <cell r="M293" t="str">
            <v xml:space="preserve">10 TẤN </v>
          </cell>
          <cell r="N293" t="str">
            <v>TT</v>
          </cell>
          <cell r="O293" t="str">
            <v>ĐLM</v>
          </cell>
          <cell r="P293" t="str">
            <v>A3</v>
          </cell>
          <cell r="Q293" t="str">
            <v>SDT</v>
          </cell>
          <cell r="R293" t="str">
            <v>TT/BÌNH XUYÊN VP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U293">
            <v>0</v>
          </cell>
        </row>
        <row r="294">
          <cell r="I294" t="str">
            <v>AUG137</v>
          </cell>
          <cell r="J294" t="str">
            <v>16/8/2025</v>
          </cell>
          <cell r="K294" t="str">
            <v>FB9063 M1</v>
          </cell>
          <cell r="L294" t="str">
            <v>34F00806</v>
          </cell>
          <cell r="M294" t="str">
            <v xml:space="preserve">10 TẤN </v>
          </cell>
          <cell r="N294" t="str">
            <v>TT</v>
          </cell>
          <cell r="O294" t="str">
            <v>ĐLM</v>
          </cell>
          <cell r="P294" t="str">
            <v>A3</v>
          </cell>
          <cell r="Q294" t="str">
            <v>TOPWAY</v>
          </cell>
          <cell r="R294" t="str">
            <v>TT/TP HẢI DƯƠNG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U294">
            <v>0</v>
          </cell>
        </row>
        <row r="295">
          <cell r="I295" t="str">
            <v>AUG137</v>
          </cell>
          <cell r="J295" t="str">
            <v>16/8/2025</v>
          </cell>
          <cell r="K295" t="str">
            <v>FB9063 M2</v>
          </cell>
          <cell r="L295" t="str">
            <v>34F00806</v>
          </cell>
          <cell r="M295" t="str">
            <v xml:space="preserve">10 TẤN </v>
          </cell>
          <cell r="N295" t="str">
            <v>TT</v>
          </cell>
          <cell r="O295" t="str">
            <v>ĐLM</v>
          </cell>
          <cell r="P295" t="str">
            <v>A3</v>
          </cell>
          <cell r="Q295" t="str">
            <v>EASTECH</v>
          </cell>
          <cell r="R295" t="str">
            <v>TT/CHÍ LINH HD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J295" t="str">
            <v>1 CA</v>
          </cell>
          <cell r="AU295">
            <v>0</v>
          </cell>
          <cell r="AV295" t="str">
            <v>HiỀN</v>
          </cell>
        </row>
        <row r="296">
          <cell r="I296" t="str">
            <v>AUG137</v>
          </cell>
          <cell r="J296" t="str">
            <v>16/8/2025</v>
          </cell>
          <cell r="K296" t="str">
            <v>FB9063 M7</v>
          </cell>
          <cell r="L296" t="str">
            <v>34F00806</v>
          </cell>
          <cell r="M296" t="str">
            <v xml:space="preserve">10 TẤN </v>
          </cell>
          <cell r="N296" t="str">
            <v>TT</v>
          </cell>
          <cell r="O296" t="str">
            <v>ĐLM</v>
          </cell>
          <cell r="P296" t="str">
            <v>A3</v>
          </cell>
          <cell r="Q296" t="str">
            <v>LUMENS</v>
          </cell>
          <cell r="R296" t="str">
            <v>TT/THÚY LĨNH HN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U296">
            <v>0</v>
          </cell>
        </row>
        <row r="297">
          <cell r="I297" t="str">
            <v>AUG137</v>
          </cell>
          <cell r="J297" t="str">
            <v>16/8/2025</v>
          </cell>
          <cell r="K297" t="str">
            <v>FB9063 M8</v>
          </cell>
          <cell r="L297" t="str">
            <v>34F00806</v>
          </cell>
          <cell r="M297" t="str">
            <v xml:space="preserve">10 TẤN </v>
          </cell>
          <cell r="N297" t="str">
            <v>TT</v>
          </cell>
          <cell r="O297" t="str">
            <v>ĐLM</v>
          </cell>
          <cell r="P297" t="str">
            <v>A3</v>
          </cell>
          <cell r="Q297" t="str">
            <v>HKC</v>
          </cell>
          <cell r="R297" t="str">
            <v>TT/THÚY LĨNH HN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U297">
            <v>0</v>
          </cell>
        </row>
        <row r="298">
          <cell r="I298" t="str">
            <v>AUG137</v>
          </cell>
          <cell r="J298" t="str">
            <v>16/8/2025</v>
          </cell>
          <cell r="K298" t="str">
            <v>FB9063 M10</v>
          </cell>
          <cell r="L298" t="str">
            <v>34F00806</v>
          </cell>
          <cell r="M298" t="str">
            <v xml:space="preserve">10 TẤN </v>
          </cell>
          <cell r="N298" t="str">
            <v>TT</v>
          </cell>
          <cell r="O298" t="str">
            <v>ĐLM</v>
          </cell>
          <cell r="P298" t="str">
            <v>A3</v>
          </cell>
          <cell r="Q298" t="str">
            <v>YURA</v>
          </cell>
          <cell r="R298" t="str">
            <v>TT/VĂN LÂM HY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U298">
            <v>0</v>
          </cell>
        </row>
        <row r="299">
          <cell r="I299" t="str">
            <v>AUG138</v>
          </cell>
          <cell r="J299" t="str">
            <v>16/8/2025</v>
          </cell>
          <cell r="K299" t="str">
            <v>AHG191</v>
          </cell>
          <cell r="L299" t="str">
            <v>12H02290</v>
          </cell>
          <cell r="M299" t="str">
            <v>CONT45</v>
          </cell>
          <cell r="N299" t="str">
            <v>HN</v>
          </cell>
          <cell r="O299" t="str">
            <v>THẮNG THAO</v>
          </cell>
          <cell r="P299" t="str">
            <v>LV</v>
          </cell>
          <cell r="Q299" t="str">
            <v>IBE</v>
          </cell>
          <cell r="R299" t="str">
            <v>HN/THUẬN THÀNH BN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U299">
            <v>0</v>
          </cell>
        </row>
        <row r="300">
          <cell r="I300" t="str">
            <v>AUG139</v>
          </cell>
          <cell r="J300" t="str">
            <v>17/8/2025</v>
          </cell>
          <cell r="K300" t="str">
            <v>KAG355</v>
          </cell>
          <cell r="L300" t="str">
            <v>37H12851</v>
          </cell>
          <cell r="M300" t="str">
            <v>RÀO</v>
          </cell>
          <cell r="N300" t="str">
            <v>TT</v>
          </cell>
          <cell r="O300" t="str">
            <v>CHƯƠNG V.A</v>
          </cell>
          <cell r="P300" t="str">
            <v>A3</v>
          </cell>
          <cell r="Q300" t="str">
            <v>APEX</v>
          </cell>
          <cell r="R300" t="str">
            <v>TT/NGHỆ AN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J300" t="str">
            <v>1 CA</v>
          </cell>
          <cell r="AU300">
            <v>0</v>
          </cell>
        </row>
        <row r="301">
          <cell r="I301" t="str">
            <v>AUG140</v>
          </cell>
          <cell r="J301" t="str">
            <v>17/8/2025</v>
          </cell>
          <cell r="K301" t="str">
            <v>FA6165 M1</v>
          </cell>
          <cell r="L301" t="str">
            <v>98H05223</v>
          </cell>
          <cell r="M301" t="str">
            <v>CONT45</v>
          </cell>
          <cell r="N301" t="str">
            <v>TT</v>
          </cell>
          <cell r="O301" t="str">
            <v>ĐLM</v>
          </cell>
          <cell r="P301" t="str">
            <v>A3</v>
          </cell>
          <cell r="Q301" t="str">
            <v>HALIKESI</v>
          </cell>
          <cell r="R301" t="str">
            <v>TT/VÂN TRUNG BG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U301">
            <v>0</v>
          </cell>
        </row>
        <row r="302">
          <cell r="I302" t="str">
            <v>AUG140</v>
          </cell>
          <cell r="J302" t="str">
            <v>17/8/2025</v>
          </cell>
          <cell r="K302" t="str">
            <v>FA6165 M5</v>
          </cell>
          <cell r="L302" t="str">
            <v>98H05223</v>
          </cell>
          <cell r="M302" t="str">
            <v>CONT45</v>
          </cell>
          <cell r="N302" t="str">
            <v>TT</v>
          </cell>
          <cell r="O302" t="str">
            <v>ĐLM</v>
          </cell>
          <cell r="P302" t="str">
            <v>A3</v>
          </cell>
          <cell r="Q302" t="str">
            <v>HÀNG NGOÀI</v>
          </cell>
          <cell r="R302" t="str">
            <v>TT/VÂN TRUNG BG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U302">
            <v>0</v>
          </cell>
          <cell r="AV302" t="str">
            <v>TRƯỞNG</v>
          </cell>
        </row>
        <row r="303">
          <cell r="I303" t="str">
            <v>AUG140</v>
          </cell>
          <cell r="J303" t="str">
            <v>17/8/2025</v>
          </cell>
          <cell r="K303" t="str">
            <v>FA6165 M7</v>
          </cell>
          <cell r="L303" t="str">
            <v>98H05223</v>
          </cell>
          <cell r="M303" t="str">
            <v>CONT45</v>
          </cell>
          <cell r="N303" t="str">
            <v>TT</v>
          </cell>
          <cell r="O303" t="str">
            <v>ĐỨC LÂM</v>
          </cell>
          <cell r="P303" t="str">
            <v>A3</v>
          </cell>
          <cell r="Q303" t="str">
            <v>NODA</v>
          </cell>
          <cell r="R303" t="str">
            <v>TT/KHO BN</v>
          </cell>
          <cell r="S303">
            <v>1000000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1000000</v>
          </cell>
          <cell r="AQ303">
            <v>600</v>
          </cell>
          <cell r="AR303" t="str">
            <v>19/8/2025</v>
          </cell>
          <cell r="AT303" t="str">
            <v>1 PL</v>
          </cell>
          <cell r="AU303">
            <v>600</v>
          </cell>
          <cell r="AW303" t="str">
            <v>TÍNH A3 CƯỚC ĐẾN KHO BN</v>
          </cell>
        </row>
        <row r="304">
          <cell r="I304" t="str">
            <v>AUG141</v>
          </cell>
          <cell r="J304" t="str">
            <v>17/8/2025</v>
          </cell>
          <cell r="K304" t="str">
            <v>AHG191</v>
          </cell>
          <cell r="L304" t="str">
            <v>98G00356</v>
          </cell>
          <cell r="M304" t="str">
            <v>5 TẤN</v>
          </cell>
          <cell r="N304" t="str">
            <v>HN</v>
          </cell>
          <cell r="O304" t="str">
            <v>ĐLM</v>
          </cell>
          <cell r="P304" t="str">
            <v>LV</v>
          </cell>
          <cell r="Q304" t="str">
            <v>IBE</v>
          </cell>
          <cell r="R304" t="str">
            <v>HN/THUẬN THÀNH BN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U304">
            <v>0</v>
          </cell>
          <cell r="AW304" t="str">
            <v>HÀNG KO HẾT XE AUG138</v>
          </cell>
        </row>
        <row r="305">
          <cell r="I305" t="str">
            <v>AUG142</v>
          </cell>
          <cell r="J305" t="str">
            <v>17/8/2025</v>
          </cell>
          <cell r="K305" t="str">
            <v>FB3158</v>
          </cell>
          <cell r="L305" t="str">
            <v>98H06658</v>
          </cell>
          <cell r="M305" t="str">
            <v>RÀO</v>
          </cell>
          <cell r="N305" t="str">
            <v>HN</v>
          </cell>
          <cell r="O305" t="str">
            <v>BÍCH THỦY</v>
          </cell>
          <cell r="P305" t="str">
            <v>NBT</v>
          </cell>
          <cell r="Q305" t="str">
            <v>VICLOG</v>
          </cell>
          <cell r="R305" t="str">
            <v>HN/NGỌC HỒI HN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U305">
            <v>0</v>
          </cell>
          <cell r="AV305" t="str">
            <v>ANH</v>
          </cell>
        </row>
        <row r="306">
          <cell r="I306" t="str">
            <v>AUG143</v>
          </cell>
          <cell r="J306" t="str">
            <v>17/8/2025</v>
          </cell>
          <cell r="K306" t="str">
            <v>FB3158</v>
          </cell>
          <cell r="L306" t="str">
            <v>98C22861</v>
          </cell>
          <cell r="M306" t="str">
            <v>RÀO</v>
          </cell>
          <cell r="N306" t="str">
            <v>HN</v>
          </cell>
          <cell r="O306" t="str">
            <v>BÍCH THỦY</v>
          </cell>
          <cell r="P306" t="str">
            <v>NBT</v>
          </cell>
          <cell r="Q306" t="str">
            <v>VICLOG</v>
          </cell>
          <cell r="R306" t="str">
            <v>HN/HÀ ĐÔNG HN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U306">
            <v>0</v>
          </cell>
        </row>
        <row r="307">
          <cell r="I307" t="str">
            <v>AUG144</v>
          </cell>
          <cell r="J307" t="str">
            <v>17/8/2025</v>
          </cell>
          <cell r="K307" t="str">
            <v>BB5A61 M1</v>
          </cell>
          <cell r="L307" t="str">
            <v>98G00364</v>
          </cell>
          <cell r="M307" t="str">
            <v xml:space="preserve">10 TẤN </v>
          </cell>
          <cell r="N307" t="str">
            <v>TT</v>
          </cell>
          <cell r="O307" t="str">
            <v>ĐLM</v>
          </cell>
          <cell r="P307" t="str">
            <v>A3</v>
          </cell>
          <cell r="Q307" t="str">
            <v>SOUTH FAME</v>
          </cell>
          <cell r="R307" t="str">
            <v>TT/THƯỜNG XUÂN THANH HÓA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J307" t="str">
            <v>1 CA</v>
          </cell>
          <cell r="AU307">
            <v>0</v>
          </cell>
          <cell r="AW307" t="str">
            <v>AUG144+AUG145 TÍNH KHÁCH ĐI 1 XE CONT</v>
          </cell>
        </row>
        <row r="308">
          <cell r="I308" t="str">
            <v>AUG144</v>
          </cell>
          <cell r="J308" t="str">
            <v>17/8/2025</v>
          </cell>
          <cell r="K308" t="str">
            <v>BB5A61 M6</v>
          </cell>
          <cell r="L308" t="str">
            <v>98G00364</v>
          </cell>
          <cell r="M308" t="str">
            <v xml:space="preserve">10 TẤN </v>
          </cell>
          <cell r="N308" t="str">
            <v>TT</v>
          </cell>
          <cell r="O308" t="str">
            <v>ĐLM</v>
          </cell>
          <cell r="P308" t="str">
            <v>A3</v>
          </cell>
          <cell r="Q308" t="str">
            <v>SOUTH FAME</v>
          </cell>
          <cell r="R308" t="str">
            <v>TT/THƯỜNG XUÂN THANH HÓA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U308">
            <v>0</v>
          </cell>
          <cell r="AV308" t="str">
            <v>LUÂN</v>
          </cell>
        </row>
        <row r="309">
          <cell r="I309" t="str">
            <v>AUG145</v>
          </cell>
          <cell r="J309" t="str">
            <v>17/8/2025</v>
          </cell>
          <cell r="K309" t="str">
            <v>BB5A61 M2</v>
          </cell>
          <cell r="L309" t="str">
            <v>12H04398</v>
          </cell>
          <cell r="M309" t="str">
            <v>5 TẤN</v>
          </cell>
          <cell r="N309" t="str">
            <v>TT</v>
          </cell>
          <cell r="O309" t="str">
            <v>AN KHÁNH</v>
          </cell>
          <cell r="P309" t="str">
            <v>A3</v>
          </cell>
          <cell r="Q309" t="str">
            <v>ABLE JOY</v>
          </cell>
          <cell r="R309" t="str">
            <v>TT/THÚY LĨNH HN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U309">
            <v>0</v>
          </cell>
        </row>
        <row r="310">
          <cell r="I310" t="str">
            <v>AUG145</v>
          </cell>
          <cell r="J310" t="str">
            <v>17/8/2025</v>
          </cell>
          <cell r="K310" t="str">
            <v>BB5A61 M3</v>
          </cell>
          <cell r="L310" t="str">
            <v>12H04398</v>
          </cell>
          <cell r="M310" t="str">
            <v>5 TẤN</v>
          </cell>
          <cell r="N310" t="str">
            <v>TT</v>
          </cell>
          <cell r="O310" t="str">
            <v>AN KHÁNH</v>
          </cell>
          <cell r="P310" t="str">
            <v>A3</v>
          </cell>
          <cell r="Q310" t="str">
            <v>FIRSTEAM</v>
          </cell>
          <cell r="R310" t="str">
            <v>TT/THÚY LĨNH HN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U310">
            <v>0</v>
          </cell>
        </row>
        <row r="311">
          <cell r="I311" t="str">
            <v>AUG145</v>
          </cell>
          <cell r="J311" t="str">
            <v>17/8/2025</v>
          </cell>
          <cell r="K311" t="str">
            <v>BB5A61 M4</v>
          </cell>
          <cell r="L311" t="str">
            <v>12H04398</v>
          </cell>
          <cell r="M311" t="str">
            <v xml:space="preserve">5 TẤN </v>
          </cell>
          <cell r="N311" t="str">
            <v>TT</v>
          </cell>
          <cell r="O311" t="str">
            <v>AN KHÁNH</v>
          </cell>
          <cell r="P311" t="str">
            <v>A3</v>
          </cell>
          <cell r="Q311" t="str">
            <v>FIRSTEAM</v>
          </cell>
          <cell r="R311" t="str">
            <v>TT/THÚY LĨNH HN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U311">
            <v>0</v>
          </cell>
        </row>
        <row r="312">
          <cell r="I312" t="str">
            <v>AUG145</v>
          </cell>
          <cell r="J312" t="str">
            <v>17/8/2025</v>
          </cell>
          <cell r="K312" t="str">
            <v>BB5A61 M5</v>
          </cell>
          <cell r="L312" t="str">
            <v>12H04398</v>
          </cell>
          <cell r="M312" t="str">
            <v xml:space="preserve">5 TẤN </v>
          </cell>
          <cell r="N312" t="str">
            <v>TT</v>
          </cell>
          <cell r="O312" t="str">
            <v>AN KHÁNH</v>
          </cell>
          <cell r="P312" t="str">
            <v>A3</v>
          </cell>
          <cell r="Q312" t="str">
            <v>THE BLUES</v>
          </cell>
          <cell r="R312" t="str">
            <v>TT/THÚY LĨNH HN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U312">
            <v>0</v>
          </cell>
        </row>
        <row r="313">
          <cell r="I313" t="str">
            <v>AUG145</v>
          </cell>
          <cell r="J313" t="str">
            <v>17/8/2025</v>
          </cell>
          <cell r="K313" t="str">
            <v>BB5A61 M7</v>
          </cell>
          <cell r="L313" t="str">
            <v>12H04398</v>
          </cell>
          <cell r="M313" t="str">
            <v>5 TẤN</v>
          </cell>
          <cell r="N313" t="str">
            <v>TT</v>
          </cell>
          <cell r="O313" t="str">
            <v>ĐỨC LÂM</v>
          </cell>
          <cell r="P313" t="str">
            <v>A3</v>
          </cell>
          <cell r="Q313" t="str">
            <v>HÀNG NGOÀI</v>
          </cell>
          <cell r="R313" t="str">
            <v>TT/NAM SÁCH HD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R313" t="str">
            <v>19/8/2025</v>
          </cell>
          <cell r="AS313" t="str">
            <v>29H04871</v>
          </cell>
          <cell r="AT313" t="str">
            <v>4 CT</v>
          </cell>
          <cell r="AU313">
            <v>0</v>
          </cell>
          <cell r="AW313" t="str">
            <v>GHÉP VỚI M4 BGL286 AUG134</v>
          </cell>
        </row>
        <row r="314">
          <cell r="I314" t="str">
            <v>AUG146</v>
          </cell>
          <cell r="J314" t="str">
            <v>17/8/2025</v>
          </cell>
          <cell r="K314" t="str">
            <v>BJF198</v>
          </cell>
          <cell r="L314" t="str">
            <v>12H04398</v>
          </cell>
          <cell r="M314" t="str">
            <v>5 TẤN</v>
          </cell>
          <cell r="N314" t="str">
            <v>TT</v>
          </cell>
          <cell r="O314" t="str">
            <v>AN KHÁNH</v>
          </cell>
          <cell r="P314" t="str">
            <v>LTK</v>
          </cell>
          <cell r="Q314" t="str">
            <v>SF</v>
          </cell>
          <cell r="R314" t="str">
            <v>TT/QuẾ VÕ BN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U314">
            <v>0</v>
          </cell>
        </row>
        <row r="315">
          <cell r="I315" t="str">
            <v>AUG147</v>
          </cell>
          <cell r="J315" t="str">
            <v>18/8/2025</v>
          </cell>
          <cell r="K315" t="str">
            <v>FA6165 M2</v>
          </cell>
          <cell r="L315" t="str">
            <v>12H00785</v>
          </cell>
          <cell r="M315" t="str">
            <v>15 TẤN</v>
          </cell>
          <cell r="N315" t="str">
            <v>TT</v>
          </cell>
          <cell r="O315" t="str">
            <v>AN KHÁNH</v>
          </cell>
          <cell r="P315" t="str">
            <v>A3</v>
          </cell>
          <cell r="Q315" t="str">
            <v>HONG PIN</v>
          </cell>
          <cell r="R315" t="str">
            <v>TT/BÌNH XUYÊN VP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U315">
            <v>0</v>
          </cell>
        </row>
        <row r="316">
          <cell r="I316" t="str">
            <v>AUG147</v>
          </cell>
          <cell r="J316" t="str">
            <v>18/8/2025</v>
          </cell>
          <cell r="K316" t="str">
            <v>FA6165 M3</v>
          </cell>
          <cell r="L316" t="str">
            <v>12H00785</v>
          </cell>
          <cell r="M316" t="str">
            <v>15 TẤN</v>
          </cell>
          <cell r="N316" t="str">
            <v>TT</v>
          </cell>
          <cell r="O316" t="str">
            <v>AN KHÁNH</v>
          </cell>
          <cell r="P316" t="str">
            <v>A3</v>
          </cell>
          <cell r="Q316" t="str">
            <v>HÀNG NGOÀI</v>
          </cell>
          <cell r="R316" t="str">
            <v>TT/VĂN LÂM HY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J316" t="str">
            <v>1 CA</v>
          </cell>
          <cell r="AU316">
            <v>0</v>
          </cell>
        </row>
        <row r="317">
          <cell r="I317" t="str">
            <v>AUG147</v>
          </cell>
          <cell r="J317" t="str">
            <v>18/8/2025</v>
          </cell>
          <cell r="K317" t="str">
            <v>FA6165 M4</v>
          </cell>
          <cell r="L317" t="str">
            <v>12H00785</v>
          </cell>
          <cell r="M317" t="str">
            <v>15 TẤN</v>
          </cell>
          <cell r="N317" t="str">
            <v>TT</v>
          </cell>
          <cell r="O317" t="str">
            <v>ĐỨC LÂM</v>
          </cell>
          <cell r="P317" t="str">
            <v>A3</v>
          </cell>
          <cell r="Q317" t="str">
            <v>HÀNG NGOÀI</v>
          </cell>
          <cell r="R317" t="str">
            <v>TT/GIÁP BÁT HN</v>
          </cell>
          <cell r="S317">
            <v>800000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800000</v>
          </cell>
          <cell r="AQ317">
            <v>300</v>
          </cell>
          <cell r="AR317" t="str">
            <v>19/8/2025</v>
          </cell>
          <cell r="AT317" t="str">
            <v>28 CT</v>
          </cell>
          <cell r="AU317">
            <v>300</v>
          </cell>
          <cell r="AW317" t="str">
            <v>STAI NGÀY 19/5 . 400</v>
          </cell>
        </row>
        <row r="318">
          <cell r="I318" t="str">
            <v>AUG147</v>
          </cell>
          <cell r="J318" t="str">
            <v>18/8/2025</v>
          </cell>
          <cell r="K318" t="str">
            <v>FA6165 M6</v>
          </cell>
          <cell r="L318" t="str">
            <v>12H00785</v>
          </cell>
          <cell r="M318" t="str">
            <v>15 TẤN</v>
          </cell>
          <cell r="N318" t="str">
            <v>TT</v>
          </cell>
          <cell r="O318" t="str">
            <v>ĐỨC LÂM</v>
          </cell>
          <cell r="P318" t="str">
            <v>A3</v>
          </cell>
          <cell r="Q318" t="str">
            <v>HÀNG NGOÀI</v>
          </cell>
          <cell r="R318" t="str">
            <v>TT/HÀ ĐÔNG HN</v>
          </cell>
          <cell r="S318">
            <v>500000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500000</v>
          </cell>
          <cell r="AQ318">
            <v>300</v>
          </cell>
          <cell r="AR318" t="str">
            <v>19/8/2025</v>
          </cell>
          <cell r="AT318" t="str">
            <v>8 CT</v>
          </cell>
          <cell r="AU318">
            <v>300</v>
          </cell>
        </row>
        <row r="319">
          <cell r="I319" t="str">
            <v>AUG147</v>
          </cell>
          <cell r="J319" t="str">
            <v>18/8/2025</v>
          </cell>
          <cell r="K319" t="str">
            <v>FA6165 M8</v>
          </cell>
          <cell r="L319" t="str">
            <v>12H00785</v>
          </cell>
          <cell r="M319" t="str">
            <v>15 TẤN</v>
          </cell>
          <cell r="N319" t="str">
            <v>TT</v>
          </cell>
          <cell r="O319" t="str">
            <v>AN KHÁNH</v>
          </cell>
          <cell r="P319" t="str">
            <v>A3</v>
          </cell>
          <cell r="Q319" t="str">
            <v>CHOPE</v>
          </cell>
          <cell r="R319" t="str">
            <v>TT/XUÂN MAI HN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U319">
            <v>0</v>
          </cell>
        </row>
        <row r="320">
          <cell r="I320" t="str">
            <v>AUG147</v>
          </cell>
          <cell r="J320" t="str">
            <v>18/8/2025</v>
          </cell>
          <cell r="K320" t="str">
            <v>FA6165 M9</v>
          </cell>
          <cell r="L320" t="str">
            <v>12H00785</v>
          </cell>
          <cell r="M320" t="str">
            <v>15 TẤN</v>
          </cell>
          <cell r="N320" t="str">
            <v>TT</v>
          </cell>
          <cell r="O320" t="str">
            <v>ĐỨC LÂM</v>
          </cell>
          <cell r="P320" t="str">
            <v>A3</v>
          </cell>
          <cell r="Q320" t="str">
            <v>MINH DŨNG</v>
          </cell>
          <cell r="R320" t="str">
            <v>TT/THANH XUÂN HN</v>
          </cell>
          <cell r="S320">
            <v>1000000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1000000</v>
          </cell>
          <cell r="AQ320">
            <v>300</v>
          </cell>
          <cell r="AR320" t="str">
            <v>19/8/2025</v>
          </cell>
          <cell r="AT320" t="str">
            <v>4TH+10CT</v>
          </cell>
          <cell r="AU320">
            <v>300</v>
          </cell>
        </row>
        <row r="321">
          <cell r="I321" t="str">
            <v>AUG148</v>
          </cell>
          <cell r="J321" t="str">
            <v>18/8/2025</v>
          </cell>
          <cell r="K321" t="str">
            <v>HÀNG XuẤT</v>
          </cell>
          <cell r="L321" t="str">
            <v>98H03887</v>
          </cell>
          <cell r="M321" t="str">
            <v>3,5 TẤN</v>
          </cell>
          <cell r="N321" t="str">
            <v>HN</v>
          </cell>
          <cell r="O321" t="str">
            <v>HTL</v>
          </cell>
          <cell r="P321" t="str">
            <v>LTL</v>
          </cell>
          <cell r="Q321" t="str">
            <v>GREAT STAR</v>
          </cell>
          <cell r="R321" t="str">
            <v>AN DƯƠNG HP/HỮU NGHỊ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U321">
            <v>0</v>
          </cell>
        </row>
        <row r="322">
          <cell r="I322" t="str">
            <v>AUG149</v>
          </cell>
          <cell r="J322" t="str">
            <v>18/8/2025</v>
          </cell>
          <cell r="K322" t="str">
            <v>HB3739</v>
          </cell>
          <cell r="L322" t="str">
            <v>12H03982</v>
          </cell>
          <cell r="M322" t="str">
            <v>CONT45</v>
          </cell>
          <cell r="N322" t="str">
            <v>TT</v>
          </cell>
          <cell r="O322" t="str">
            <v>THẮNG THAO</v>
          </cell>
          <cell r="P322" t="str">
            <v>LV</v>
          </cell>
          <cell r="Q322" t="str">
            <v>HOTRON</v>
          </cell>
          <cell r="R322" t="str">
            <v>TT/KIM BẢNG HÀ NAM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J322" t="str">
            <v>2 CA</v>
          </cell>
          <cell r="AU322">
            <v>0</v>
          </cell>
        </row>
        <row r="323">
          <cell r="I323" t="str">
            <v>AUG150</v>
          </cell>
          <cell r="J323" t="str">
            <v>18/8/2025</v>
          </cell>
          <cell r="K323" t="str">
            <v>C5C408</v>
          </cell>
          <cell r="L323" t="str">
            <v>98E00215</v>
          </cell>
          <cell r="M323" t="str">
            <v>CONT45</v>
          </cell>
          <cell r="N323" t="str">
            <v>TT</v>
          </cell>
          <cell r="O323" t="str">
            <v>ĐỨC KHANG</v>
          </cell>
          <cell r="P323" t="str">
            <v>LV</v>
          </cell>
          <cell r="Q323" t="str">
            <v>HOTRON</v>
          </cell>
          <cell r="R323" t="str">
            <v>TT/KIM BẢNG HÀ NAM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I323">
            <v>7500000</v>
          </cell>
          <cell r="AU323">
            <v>7500000</v>
          </cell>
        </row>
        <row r="324">
          <cell r="I324" t="str">
            <v>AUG151</v>
          </cell>
          <cell r="J324" t="str">
            <v>18/8/2025</v>
          </cell>
          <cell r="K324" t="str">
            <v>VẬN TẢI</v>
          </cell>
          <cell r="L324" t="str">
            <v>98H06170</v>
          </cell>
          <cell r="M324" t="str">
            <v>RÀO</v>
          </cell>
          <cell r="N324" t="str">
            <v>VT</v>
          </cell>
          <cell r="O324" t="str">
            <v>ĐLM</v>
          </cell>
          <cell r="P324" t="str">
            <v>HOÀNG DŨNG</v>
          </cell>
          <cell r="Q324" t="str">
            <v>HÀNG LẺ</v>
          </cell>
          <cell r="R324" t="str">
            <v>HN/QuẢNG YÊN QuẢNG NINH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U324">
            <v>0</v>
          </cell>
        </row>
        <row r="325">
          <cell r="I325" t="str">
            <v>AUG152</v>
          </cell>
          <cell r="J325" t="str">
            <v>19/8/2025</v>
          </cell>
          <cell r="K325" t="str">
            <v>CRY799</v>
          </cell>
          <cell r="L325" t="str">
            <v>98H06634</v>
          </cell>
          <cell r="M325" t="str">
            <v>FOOC18</v>
          </cell>
          <cell r="N325" t="str">
            <v>TT</v>
          </cell>
          <cell r="O325" t="str">
            <v>BÍCH THỦY</v>
          </cell>
          <cell r="P325" t="str">
            <v>LV</v>
          </cell>
          <cell r="Q325" t="str">
            <v>NEO FLOOR</v>
          </cell>
          <cell r="R325" t="str">
            <v>TT/ĐÌNH VŨ HP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U325">
            <v>0</v>
          </cell>
          <cell r="AV325" t="str">
            <v>VINH</v>
          </cell>
        </row>
        <row r="326">
          <cell r="I326" t="str">
            <v>AUG153</v>
          </cell>
          <cell r="J326" t="str">
            <v>19/8/2025</v>
          </cell>
          <cell r="K326" t="str">
            <v>FB5838</v>
          </cell>
          <cell r="L326" t="str">
            <v>98C05779</v>
          </cell>
          <cell r="M326" t="str">
            <v>RÀO</v>
          </cell>
          <cell r="N326" t="str">
            <v>HN</v>
          </cell>
          <cell r="O326" t="str">
            <v>BÍCH THỦY</v>
          </cell>
          <cell r="P326" t="str">
            <v>NBT</v>
          </cell>
          <cell r="Q326" t="str">
            <v>VICLOG</v>
          </cell>
          <cell r="R326" t="str">
            <v>HN/NGỌC HỒI HN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U326">
            <v>0</v>
          </cell>
        </row>
        <row r="327">
          <cell r="I327" t="str">
            <v>AUG154</v>
          </cell>
          <cell r="J327" t="str">
            <v>19/8/2025</v>
          </cell>
          <cell r="K327" t="str">
            <v>FB5838</v>
          </cell>
          <cell r="L327" t="str">
            <v>98H03946</v>
          </cell>
          <cell r="M327" t="str">
            <v>RÀO</v>
          </cell>
          <cell r="N327" t="str">
            <v>HN</v>
          </cell>
          <cell r="O327" t="str">
            <v>BÍCH THỦY</v>
          </cell>
          <cell r="P327" t="str">
            <v>NBT</v>
          </cell>
          <cell r="Q327" t="str">
            <v>VICLOG</v>
          </cell>
          <cell r="R327" t="str">
            <v>HN/NGỌC HỒI HN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U327">
            <v>0</v>
          </cell>
        </row>
        <row r="328">
          <cell r="I328" t="str">
            <v>AUG155</v>
          </cell>
          <cell r="J328" t="str">
            <v>20/8/2025</v>
          </cell>
          <cell r="K328" t="str">
            <v>FB1208</v>
          </cell>
          <cell r="L328" t="str">
            <v>98H03966</v>
          </cell>
          <cell r="M328" t="str">
            <v>RÀO</v>
          </cell>
          <cell r="N328" t="str">
            <v>HN</v>
          </cell>
          <cell r="O328" t="str">
            <v>BÍCH THỦY</v>
          </cell>
          <cell r="P328" t="str">
            <v>TRUNG NINH</v>
          </cell>
          <cell r="Q328" t="str">
            <v>TRUNG NINH</v>
          </cell>
          <cell r="R328" t="str">
            <v>HN/HÀ ĐÔNG HN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U328">
            <v>0</v>
          </cell>
        </row>
        <row r="329">
          <cell r="I329" t="str">
            <v>AUG156</v>
          </cell>
          <cell r="J329" t="str">
            <v>19/8/2025</v>
          </cell>
          <cell r="K329" t="str">
            <v>FA6722 M1</v>
          </cell>
          <cell r="L329" t="str">
            <v>98H06161</v>
          </cell>
          <cell r="M329" t="str">
            <v xml:space="preserve">10 TẤN </v>
          </cell>
          <cell r="N329" t="str">
            <v>TT</v>
          </cell>
          <cell r="O329" t="str">
            <v>ĐLM</v>
          </cell>
          <cell r="P329" t="str">
            <v>A3</v>
          </cell>
          <cell r="Q329" t="str">
            <v>HUA RUI</v>
          </cell>
          <cell r="R329" t="str">
            <v>TT/VÂN TRUNG BG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U329">
            <v>0</v>
          </cell>
        </row>
        <row r="330">
          <cell r="I330" t="str">
            <v>AUG156</v>
          </cell>
          <cell r="J330" t="str">
            <v>19/8/2025</v>
          </cell>
          <cell r="K330" t="str">
            <v>FA6722 M2</v>
          </cell>
          <cell r="L330" t="str">
            <v>98H06161</v>
          </cell>
          <cell r="M330" t="str">
            <v xml:space="preserve">10 TẤN </v>
          </cell>
          <cell r="N330" t="str">
            <v>TT</v>
          </cell>
          <cell r="O330" t="str">
            <v>ĐLM</v>
          </cell>
          <cell r="P330" t="str">
            <v>A3</v>
          </cell>
          <cell r="Q330" t="str">
            <v>HUA RUI</v>
          </cell>
          <cell r="R330" t="str">
            <v>TT/VÂN TRUNG BG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U330">
            <v>0</v>
          </cell>
          <cell r="AV330" t="str">
            <v>QUANG</v>
          </cell>
        </row>
        <row r="331">
          <cell r="I331" t="str">
            <v>AUG156</v>
          </cell>
          <cell r="J331" t="str">
            <v>19/8/2025</v>
          </cell>
          <cell r="K331" t="str">
            <v>FA6722 M3</v>
          </cell>
          <cell r="L331" t="str">
            <v>98H06161</v>
          </cell>
          <cell r="M331" t="str">
            <v xml:space="preserve">10 TẤN </v>
          </cell>
          <cell r="N331" t="str">
            <v>TT</v>
          </cell>
          <cell r="O331" t="str">
            <v>ĐLM</v>
          </cell>
          <cell r="P331" t="str">
            <v>A3</v>
          </cell>
          <cell r="Q331" t="str">
            <v>MẠNH TOÀN</v>
          </cell>
          <cell r="R331" t="str">
            <v>TT/TỨ KỲ HD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U331">
            <v>0</v>
          </cell>
        </row>
        <row r="332">
          <cell r="I332" t="str">
            <v>AUG156</v>
          </cell>
          <cell r="J332" t="str">
            <v>19/8/2025</v>
          </cell>
          <cell r="K332" t="str">
            <v>FA6722 M4</v>
          </cell>
          <cell r="L332" t="str">
            <v>98H06161</v>
          </cell>
          <cell r="M332" t="str">
            <v xml:space="preserve">10 TẤN </v>
          </cell>
          <cell r="N332" t="str">
            <v>TT</v>
          </cell>
          <cell r="O332" t="str">
            <v>ĐLM</v>
          </cell>
          <cell r="P332" t="str">
            <v>A3</v>
          </cell>
          <cell r="Q332" t="str">
            <v>EUNSUNG</v>
          </cell>
          <cell r="R332" t="str">
            <v>TT/QuẾ VÕ BN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U332">
            <v>0</v>
          </cell>
        </row>
        <row r="333">
          <cell r="I333" t="str">
            <v>AUG157</v>
          </cell>
          <cell r="J333" t="str">
            <v>19/8/2025</v>
          </cell>
          <cell r="K333" t="str">
            <v>FB2759</v>
          </cell>
          <cell r="L333" t="str">
            <v>98G00356</v>
          </cell>
          <cell r="M333" t="str">
            <v xml:space="preserve">10 TẤN </v>
          </cell>
          <cell r="N333" t="str">
            <v>TT</v>
          </cell>
          <cell r="O333" t="str">
            <v>ĐLM</v>
          </cell>
          <cell r="P333" t="str">
            <v>HAPPYTRANS</v>
          </cell>
          <cell r="Q333" t="str">
            <v>PALMER</v>
          </cell>
          <cell r="R333" t="str">
            <v>TT/MỸ HÀO HY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U333">
            <v>0</v>
          </cell>
        </row>
        <row r="334">
          <cell r="I334" t="str">
            <v>AUG158</v>
          </cell>
          <cell r="J334" t="str">
            <v>19/8/2025</v>
          </cell>
          <cell r="K334" t="str">
            <v>DC1699</v>
          </cell>
          <cell r="L334" t="str">
            <v>98H00681</v>
          </cell>
          <cell r="M334" t="str">
            <v>RÀO</v>
          </cell>
          <cell r="N334" t="str">
            <v>TT</v>
          </cell>
          <cell r="O334" t="str">
            <v>A THƯỞNG</v>
          </cell>
          <cell r="P334" t="str">
            <v>GOLDTRANS</v>
          </cell>
          <cell r="Q334" t="str">
            <v>BIG FUN</v>
          </cell>
          <cell r="R334" t="str">
            <v>TT/HCM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U334">
            <v>0</v>
          </cell>
          <cell r="AV334" t="str">
            <v>NGỌC ANH</v>
          </cell>
        </row>
        <row r="335">
          <cell r="I335" t="str">
            <v>AUG159</v>
          </cell>
          <cell r="J335" t="str">
            <v>19/8/2025</v>
          </cell>
          <cell r="K335" t="str">
            <v>KY3026</v>
          </cell>
          <cell r="L335" t="str">
            <v>37H02542</v>
          </cell>
          <cell r="M335" t="str">
            <v>RÀO</v>
          </cell>
          <cell r="N335" t="str">
            <v>TT</v>
          </cell>
          <cell r="O335" t="str">
            <v>XE LẺ</v>
          </cell>
          <cell r="P335" t="str">
            <v>A3</v>
          </cell>
          <cell r="Q335" t="str">
            <v>APEX</v>
          </cell>
          <cell r="R335" t="str">
            <v>TT/NGHỆ AN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U335">
            <v>0</v>
          </cell>
        </row>
        <row r="336">
          <cell r="I336" t="str">
            <v>AUG160</v>
          </cell>
          <cell r="J336" t="str">
            <v>19/8/2025</v>
          </cell>
          <cell r="K336" t="str">
            <v>FB5290</v>
          </cell>
          <cell r="L336" t="str">
            <v>34F00806</v>
          </cell>
          <cell r="M336" t="str">
            <v xml:space="preserve">10 TẤN </v>
          </cell>
          <cell r="N336" t="str">
            <v>HN</v>
          </cell>
          <cell r="O336" t="str">
            <v>ĐLM</v>
          </cell>
          <cell r="P336" t="str">
            <v>LV</v>
          </cell>
          <cell r="Q336" t="str">
            <v>FREECOM</v>
          </cell>
          <cell r="R336" t="str">
            <v>HN/QuẾ VÕ BN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U336">
            <v>0</v>
          </cell>
        </row>
        <row r="337">
          <cell r="I337" t="str">
            <v>AUG161</v>
          </cell>
          <cell r="J337" t="str">
            <v>19/8/2025</v>
          </cell>
          <cell r="K337" t="str">
            <v>KR1789 M7</v>
          </cell>
          <cell r="L337" t="str">
            <v>98G00364</v>
          </cell>
          <cell r="M337" t="str">
            <v xml:space="preserve">10 TẤN </v>
          </cell>
          <cell r="N337" t="str">
            <v>TT</v>
          </cell>
          <cell r="O337" t="str">
            <v>ĐLM</v>
          </cell>
          <cell r="P337" t="str">
            <v>A3</v>
          </cell>
          <cell r="Q337" t="str">
            <v>SOUTH FAME</v>
          </cell>
          <cell r="R337" t="str">
            <v>TT/THƯỜNG XUÂN THANH HÓA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U337">
            <v>0</v>
          </cell>
        </row>
        <row r="338">
          <cell r="I338" t="str">
            <v>AUG161</v>
          </cell>
          <cell r="J338" t="str">
            <v>19/8/2025</v>
          </cell>
          <cell r="K338" t="str">
            <v>KR1789 M9</v>
          </cell>
          <cell r="L338" t="str">
            <v>98G00364</v>
          </cell>
          <cell r="M338" t="str">
            <v xml:space="preserve">10 TẤN </v>
          </cell>
          <cell r="N338" t="str">
            <v>TT</v>
          </cell>
          <cell r="O338" t="str">
            <v>ĐLM</v>
          </cell>
          <cell r="P338" t="str">
            <v>A3</v>
          </cell>
          <cell r="Q338" t="str">
            <v>SOUTH FAME</v>
          </cell>
          <cell r="R338" t="str">
            <v>TT/THƯỜNG XUÂN THANH HÓA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J338" t="str">
            <v>1 CA</v>
          </cell>
          <cell r="AU338">
            <v>0</v>
          </cell>
        </row>
        <row r="339">
          <cell r="I339" t="str">
            <v>AUG161</v>
          </cell>
          <cell r="J339" t="str">
            <v>19/8/2025</v>
          </cell>
          <cell r="K339" t="str">
            <v>KR1789 M10</v>
          </cell>
          <cell r="L339" t="str">
            <v>98G00364</v>
          </cell>
          <cell r="M339" t="str">
            <v xml:space="preserve">10 TẤN </v>
          </cell>
          <cell r="N339" t="str">
            <v>TT</v>
          </cell>
          <cell r="O339" t="str">
            <v>ĐLM</v>
          </cell>
          <cell r="P339" t="str">
            <v>A3</v>
          </cell>
          <cell r="Q339" t="str">
            <v>SOUTH FAME</v>
          </cell>
          <cell r="R339" t="str">
            <v>TT/THƯỜNG XUÂN THANH HÓA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U339">
            <v>0</v>
          </cell>
        </row>
        <row r="340">
          <cell r="I340" t="str">
            <v>AUG161</v>
          </cell>
          <cell r="J340" t="str">
            <v>19/8/2025</v>
          </cell>
          <cell r="K340" t="str">
            <v>KR1789 M8</v>
          </cell>
          <cell r="L340" t="str">
            <v>98G00364</v>
          </cell>
          <cell r="M340" t="str">
            <v xml:space="preserve">10 TẤN </v>
          </cell>
          <cell r="N340" t="str">
            <v>TT</v>
          </cell>
          <cell r="O340" t="str">
            <v>STAI THANH HÓA</v>
          </cell>
          <cell r="P340" t="str">
            <v>A3</v>
          </cell>
          <cell r="Q340" t="str">
            <v>SOUTH ASIA</v>
          </cell>
          <cell r="R340" t="str">
            <v>TT/HoẰNG HÓA THANH HÓA</v>
          </cell>
          <cell r="S340">
            <v>800000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800000</v>
          </cell>
          <cell r="AQ340">
            <v>500</v>
          </cell>
          <cell r="AR340" t="str">
            <v>20/8/2025</v>
          </cell>
          <cell r="AT340" t="str">
            <v>6 CT</v>
          </cell>
          <cell r="AU340">
            <v>500</v>
          </cell>
        </row>
        <row r="341">
          <cell r="I341" t="str">
            <v>AUG161</v>
          </cell>
          <cell r="J341" t="str">
            <v>19/8/2025</v>
          </cell>
          <cell r="K341" t="str">
            <v>KR1789 M12</v>
          </cell>
          <cell r="L341" t="str">
            <v>98G00364</v>
          </cell>
          <cell r="M341" t="str">
            <v xml:space="preserve">10 TẤN </v>
          </cell>
          <cell r="N341" t="str">
            <v>TT</v>
          </cell>
          <cell r="O341" t="str">
            <v>ĐLM</v>
          </cell>
          <cell r="P341" t="str">
            <v>A3</v>
          </cell>
          <cell r="Q341" t="str">
            <v>SOUTH ASIA</v>
          </cell>
          <cell r="R341" t="str">
            <v>TT/TP THANH HÓA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U341">
            <v>0</v>
          </cell>
        </row>
        <row r="342">
          <cell r="I342" t="str">
            <v>AUG161</v>
          </cell>
          <cell r="J342" t="str">
            <v>19/8/2025</v>
          </cell>
          <cell r="K342" t="str">
            <v>KR1789 M11</v>
          </cell>
          <cell r="L342" t="str">
            <v>98G00364</v>
          </cell>
          <cell r="M342" t="str">
            <v xml:space="preserve">10 TẤN </v>
          </cell>
          <cell r="N342" t="str">
            <v>TT</v>
          </cell>
          <cell r="O342" t="str">
            <v>ĐLM</v>
          </cell>
          <cell r="P342" t="str">
            <v>A3</v>
          </cell>
          <cell r="Q342" t="str">
            <v>REGENT</v>
          </cell>
          <cell r="R342" t="str">
            <v>TT/NAM SÁCH HD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U342">
            <v>0</v>
          </cell>
        </row>
        <row r="343">
          <cell r="I343" t="str">
            <v>AUG162</v>
          </cell>
          <cell r="J343" t="str">
            <v>19/8/2025</v>
          </cell>
          <cell r="K343" t="str">
            <v>KR1789 M1</v>
          </cell>
          <cell r="L343" t="str">
            <v>50E 13942</v>
          </cell>
          <cell r="M343" t="str">
            <v>CONT45</v>
          </cell>
          <cell r="N343" t="str">
            <v>TT</v>
          </cell>
          <cell r="O343" t="str">
            <v>ĐỨC LỢI</v>
          </cell>
          <cell r="P343" t="str">
            <v>A3</v>
          </cell>
          <cell r="Q343" t="str">
            <v>GENOVA</v>
          </cell>
          <cell r="R343" t="str">
            <v>TT/BẾN TRE</v>
          </cell>
          <cell r="S343">
            <v>3500000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3500000</v>
          </cell>
          <cell r="AQ343">
            <v>2000000</v>
          </cell>
          <cell r="AR343" t="str">
            <v>21/8/2025</v>
          </cell>
          <cell r="AS343" t="str">
            <v>61H08975</v>
          </cell>
          <cell r="AT343" t="str">
            <v>13 CT</v>
          </cell>
          <cell r="AU343">
            <v>2000000</v>
          </cell>
        </row>
        <row r="344">
          <cell r="I344" t="str">
            <v>AUG162</v>
          </cell>
          <cell r="J344" t="str">
            <v>19/8/2025</v>
          </cell>
          <cell r="K344" t="str">
            <v>KR1789 M5</v>
          </cell>
          <cell r="L344" t="str">
            <v>50E 13942</v>
          </cell>
          <cell r="M344" t="str">
            <v>CONT45</v>
          </cell>
          <cell r="N344" t="str">
            <v>TT</v>
          </cell>
          <cell r="O344" t="str">
            <v>ĐỨC LỢI</v>
          </cell>
          <cell r="P344" t="str">
            <v>A3</v>
          </cell>
          <cell r="Q344" t="str">
            <v>GENOVA</v>
          </cell>
          <cell r="R344" t="str">
            <v>TT/BẾN TRE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R344" t="str">
            <v>21/8/2025</v>
          </cell>
          <cell r="AS344" t="str">
            <v>61H08975</v>
          </cell>
          <cell r="AT344" t="str">
            <v>46 CT</v>
          </cell>
          <cell r="AU344">
            <v>0</v>
          </cell>
        </row>
        <row r="345">
          <cell r="I345" t="str">
            <v>AUG162</v>
          </cell>
          <cell r="J345" t="str">
            <v>19/8/2025</v>
          </cell>
          <cell r="K345" t="str">
            <v>KR1789 M6</v>
          </cell>
          <cell r="L345" t="str">
            <v>50E 13942</v>
          </cell>
          <cell r="M345" t="str">
            <v>CONT45</v>
          </cell>
          <cell r="N345" t="str">
            <v>TT</v>
          </cell>
          <cell r="O345" t="str">
            <v>ĐỨC LỢI</v>
          </cell>
          <cell r="P345" t="str">
            <v>A3</v>
          </cell>
          <cell r="Q345" t="str">
            <v>GENOVA</v>
          </cell>
          <cell r="R345" t="str">
            <v>TT/BẾN TRE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R345" t="str">
            <v>21/8/2025</v>
          </cell>
          <cell r="AS345" t="str">
            <v>61H08975</v>
          </cell>
          <cell r="AT345" t="str">
            <v>16 CT</v>
          </cell>
          <cell r="AU345">
            <v>0</v>
          </cell>
        </row>
        <row r="346">
          <cell r="I346" t="str">
            <v>AUG162</v>
          </cell>
          <cell r="J346" t="str">
            <v>19/8/2025</v>
          </cell>
          <cell r="K346" t="str">
            <v>KR1789 M2</v>
          </cell>
          <cell r="L346" t="str">
            <v>50E 13942</v>
          </cell>
          <cell r="M346" t="str">
            <v>CONT45</v>
          </cell>
          <cell r="N346" t="str">
            <v>TT</v>
          </cell>
          <cell r="O346" t="str">
            <v>XE LẺ</v>
          </cell>
          <cell r="P346" t="str">
            <v>A3</v>
          </cell>
          <cell r="Q346" t="str">
            <v>FIRSTEAM</v>
          </cell>
          <cell r="R346" t="str">
            <v>TT/TÂY NINH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U346">
            <v>0</v>
          </cell>
        </row>
        <row r="347">
          <cell r="I347" t="str">
            <v>AUG162</v>
          </cell>
          <cell r="J347" t="str">
            <v>19/8/2025</v>
          </cell>
          <cell r="K347" t="str">
            <v>KR1789 M3</v>
          </cell>
          <cell r="L347" t="str">
            <v>50E 13942</v>
          </cell>
          <cell r="M347" t="str">
            <v>CONT45</v>
          </cell>
          <cell r="N347" t="str">
            <v>TT</v>
          </cell>
          <cell r="O347" t="str">
            <v>XE LẺ</v>
          </cell>
          <cell r="P347" t="str">
            <v>A3</v>
          </cell>
          <cell r="Q347" t="str">
            <v>FIRSTEAM</v>
          </cell>
          <cell r="R347" t="str">
            <v>TT/TÂY NINH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U347">
            <v>0</v>
          </cell>
        </row>
        <row r="348">
          <cell r="I348" t="str">
            <v>AUG162</v>
          </cell>
          <cell r="J348" t="str">
            <v>19/8/2025</v>
          </cell>
          <cell r="K348" t="str">
            <v>KR1789 M4</v>
          </cell>
          <cell r="L348" t="str">
            <v>50E 13942</v>
          </cell>
          <cell r="M348" t="str">
            <v>CONT45</v>
          </cell>
          <cell r="N348" t="str">
            <v>TT</v>
          </cell>
          <cell r="O348" t="str">
            <v>XE LẺ</v>
          </cell>
          <cell r="P348" t="str">
            <v>A3</v>
          </cell>
          <cell r="Q348" t="str">
            <v>FIRSTEAM</v>
          </cell>
          <cell r="R348" t="str">
            <v>TT/TÂY NINH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U348">
            <v>0</v>
          </cell>
        </row>
        <row r="349">
          <cell r="I349" t="str">
            <v>AUG163</v>
          </cell>
          <cell r="J349" t="str">
            <v>19/8/2025</v>
          </cell>
          <cell r="K349" t="str">
            <v>FB1198</v>
          </cell>
          <cell r="L349" t="str">
            <v>12H02670</v>
          </cell>
          <cell r="M349" t="str">
            <v>1,5 TẤN</v>
          </cell>
          <cell r="N349" t="str">
            <v>TT</v>
          </cell>
          <cell r="O349" t="str">
            <v>TRỌNG NGUYÊN</v>
          </cell>
          <cell r="P349" t="str">
            <v>LV</v>
          </cell>
          <cell r="Q349" t="str">
            <v>SANC</v>
          </cell>
          <cell r="R349" t="str">
            <v>TT/TP BN</v>
          </cell>
          <cell r="S349">
            <v>500000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500000</v>
          </cell>
          <cell r="AU349">
            <v>0</v>
          </cell>
          <cell r="AW349" t="str">
            <v>HỦY XE, KO VỪA HÀNG</v>
          </cell>
        </row>
        <row r="350">
          <cell r="I350" t="str">
            <v>AUG163</v>
          </cell>
          <cell r="J350" t="str">
            <v>20/8/2025</v>
          </cell>
          <cell r="K350" t="str">
            <v>FB1198</v>
          </cell>
          <cell r="L350" t="str">
            <v>12H00020</v>
          </cell>
          <cell r="M350" t="str">
            <v>8 TẤN</v>
          </cell>
          <cell r="N350" t="str">
            <v>TT</v>
          </cell>
          <cell r="O350" t="str">
            <v>THẮNG THAO</v>
          </cell>
          <cell r="P350" t="str">
            <v>LV</v>
          </cell>
          <cell r="Q350" t="str">
            <v>SANC</v>
          </cell>
          <cell r="R350" t="str">
            <v>TT/HOÀN KiẾM HN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U350">
            <v>0</v>
          </cell>
          <cell r="AW350" t="str">
            <v>LuỒNG ĐỎ, KiỂM HÓA BN</v>
          </cell>
        </row>
        <row r="351">
          <cell r="I351" t="str">
            <v>AUG164</v>
          </cell>
          <cell r="J351" t="str">
            <v>19/8/2025</v>
          </cell>
          <cell r="K351" t="str">
            <v>C68968</v>
          </cell>
          <cell r="L351" t="str">
            <v>98H05226</v>
          </cell>
          <cell r="M351" t="str">
            <v>RÀO</v>
          </cell>
          <cell r="N351" t="str">
            <v>TT</v>
          </cell>
          <cell r="O351" t="str">
            <v>ĐLM</v>
          </cell>
          <cell r="P351" t="str">
            <v>GOLDTRANS</v>
          </cell>
          <cell r="Q351" t="str">
            <v>HAPPY CHOICE</v>
          </cell>
          <cell r="R351" t="str">
            <v>TT/THUẬN THÀNH BN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U351">
            <v>0</v>
          </cell>
        </row>
        <row r="352">
          <cell r="I352" t="str">
            <v>AUG165</v>
          </cell>
          <cell r="J352" t="str">
            <v>20/8/2025</v>
          </cell>
          <cell r="K352" t="str">
            <v>FH6953</v>
          </cell>
          <cell r="L352" t="str">
            <v>12H04337</v>
          </cell>
          <cell r="M352" t="str">
            <v>1,5 TẤN</v>
          </cell>
          <cell r="N352" t="str">
            <v>TT</v>
          </cell>
          <cell r="O352" t="str">
            <v>TRỌNG NGUYÊN</v>
          </cell>
          <cell r="P352" t="str">
            <v>A3</v>
          </cell>
          <cell r="Q352" t="str">
            <v>INTERPLEX</v>
          </cell>
          <cell r="R352" t="str">
            <v>TT/QuẾ VÕ BN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U352">
            <v>0</v>
          </cell>
          <cell r="AW352" t="str">
            <v>LuỒNG ĐỎ KẸP CHÌ</v>
          </cell>
        </row>
        <row r="353">
          <cell r="I353" t="str">
            <v>AUG171</v>
          </cell>
          <cell r="J353" t="str">
            <v>21/8/2025</v>
          </cell>
          <cell r="K353" t="str">
            <v>FB9056 M8</v>
          </cell>
          <cell r="L353" t="str">
            <v>98H06161</v>
          </cell>
          <cell r="M353" t="str">
            <v>1,5 TẤN</v>
          </cell>
          <cell r="N353" t="str">
            <v>TT</v>
          </cell>
          <cell r="O353" t="str">
            <v>ĐỨC LÂM</v>
          </cell>
          <cell r="P353" t="str">
            <v>GOLDTRANS</v>
          </cell>
          <cell r="Q353" t="str">
            <v>2TECO</v>
          </cell>
          <cell r="R353" t="str">
            <v>TT/THANH XUÂN HN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J353" t="str">
            <v>1 CA</v>
          </cell>
          <cell r="AQ353">
            <v>300</v>
          </cell>
          <cell r="AR353" t="str">
            <v>22/8/2025</v>
          </cell>
          <cell r="AT353" t="str">
            <v>20 CT</v>
          </cell>
          <cell r="AU353">
            <v>300</v>
          </cell>
        </row>
        <row r="354">
          <cell r="I354" t="str">
            <v>AUG169</v>
          </cell>
          <cell r="J354" t="str">
            <v>21/8/2025</v>
          </cell>
          <cell r="K354" t="str">
            <v>FB9056 M1</v>
          </cell>
          <cell r="L354" t="str">
            <v>98H06161</v>
          </cell>
          <cell r="M354" t="str">
            <v xml:space="preserve">10 TẤN </v>
          </cell>
          <cell r="O354" t="str">
            <v>ĐLM</v>
          </cell>
          <cell r="P354" t="str">
            <v>A3</v>
          </cell>
          <cell r="Q354" t="str">
            <v>BILICO</v>
          </cell>
          <cell r="R354" t="str">
            <v>TT/PHÚ DIÊN BẮC TỪ LIÊM HN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U354">
            <v>0</v>
          </cell>
        </row>
        <row r="355">
          <cell r="I355" t="str">
            <v>AUG169</v>
          </cell>
          <cell r="J355" t="str">
            <v>21/8/2025</v>
          </cell>
          <cell r="K355" t="str">
            <v>FB9056 M4</v>
          </cell>
          <cell r="L355" t="str">
            <v>98H06161</v>
          </cell>
          <cell r="M355" t="str">
            <v xml:space="preserve">10 TẤN </v>
          </cell>
          <cell r="O355" t="str">
            <v>ĐLM</v>
          </cell>
          <cell r="P355" t="str">
            <v>A3</v>
          </cell>
          <cell r="Q355" t="str">
            <v>ĐĂNG KHOA</v>
          </cell>
          <cell r="R355" t="str">
            <v>TT/TIÊN DU BN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U355">
            <v>0</v>
          </cell>
        </row>
        <row r="356">
          <cell r="I356" t="str">
            <v>AUG169</v>
          </cell>
          <cell r="J356" t="str">
            <v>21/8/2025</v>
          </cell>
          <cell r="K356" t="str">
            <v>FB9056 M7</v>
          </cell>
          <cell r="L356" t="str">
            <v>98H06161</v>
          </cell>
          <cell r="M356" t="str">
            <v xml:space="preserve">10 TẤN </v>
          </cell>
          <cell r="O356" t="str">
            <v>ĐLM</v>
          </cell>
          <cell r="P356" t="str">
            <v>A3</v>
          </cell>
          <cell r="Q356" t="str">
            <v>SENMAI</v>
          </cell>
          <cell r="R356" t="str">
            <v>TT/TIÊN DU BN</v>
          </cell>
          <cell r="S356">
            <v>0</v>
          </cell>
        </row>
        <row r="357">
          <cell r="I357" t="str">
            <v>AUG169</v>
          </cell>
          <cell r="J357" t="str">
            <v>21/8/2025</v>
          </cell>
          <cell r="K357" t="str">
            <v>FB9056 M9</v>
          </cell>
          <cell r="L357" t="str">
            <v>98G00356</v>
          </cell>
          <cell r="M357" t="str">
            <v xml:space="preserve">10 TẤN </v>
          </cell>
          <cell r="O357" t="str">
            <v>ĐLM</v>
          </cell>
          <cell r="P357" t="str">
            <v>A3</v>
          </cell>
          <cell r="Q357" t="str">
            <v>INTERPLEX</v>
          </cell>
          <cell r="R357" t="str">
            <v>TT/QuẾ VÕ BN</v>
          </cell>
          <cell r="S357">
            <v>0</v>
          </cell>
        </row>
        <row r="358">
          <cell r="I358" t="str">
            <v>AUG169</v>
          </cell>
          <cell r="J358" t="str">
            <v>21/8/2025</v>
          </cell>
          <cell r="K358" t="str">
            <v>FB9056 M10</v>
          </cell>
          <cell r="L358" t="str">
            <v>98H06161</v>
          </cell>
          <cell r="M358" t="str">
            <v xml:space="preserve">10 TẤN </v>
          </cell>
          <cell r="O358" t="str">
            <v>ĐỨC LÂM</v>
          </cell>
          <cell r="P358" t="str">
            <v>A3</v>
          </cell>
          <cell r="Q358" t="str">
            <v>HÀNG NGOÀI</v>
          </cell>
          <cell r="R358" t="str">
            <v>TT/GIÁP BÁT HN</v>
          </cell>
          <cell r="S358">
            <v>0</v>
          </cell>
        </row>
        <row r="359">
          <cell r="I359" t="str">
            <v>AUG169</v>
          </cell>
          <cell r="J359" t="str">
            <v>21/8/2025</v>
          </cell>
          <cell r="K359" t="str">
            <v>FB9056 M12</v>
          </cell>
          <cell r="L359" t="str">
            <v>98H06161</v>
          </cell>
          <cell r="M359" t="str">
            <v xml:space="preserve">10 TẤN </v>
          </cell>
          <cell r="O359" t="str">
            <v>ĐỨC LÂM</v>
          </cell>
          <cell r="P359" t="str">
            <v>A3</v>
          </cell>
          <cell r="Q359" t="str">
            <v>HÀNG NGOÀI</v>
          </cell>
          <cell r="R359" t="str">
            <v>TT/GIÁP BÁT HN</v>
          </cell>
          <cell r="S359">
            <v>0</v>
          </cell>
        </row>
        <row r="360">
          <cell r="I360" t="str">
            <v>AUG169</v>
          </cell>
          <cell r="J360" t="str">
            <v>21/8/2025</v>
          </cell>
          <cell r="K360" t="str">
            <v>FB9056 M14</v>
          </cell>
          <cell r="L360" t="str">
            <v>98H06161</v>
          </cell>
          <cell r="M360" t="str">
            <v xml:space="preserve">10 TẤN </v>
          </cell>
          <cell r="O360" t="str">
            <v>ĐỨC LÂM</v>
          </cell>
          <cell r="P360" t="str">
            <v>A3</v>
          </cell>
          <cell r="Q360" t="str">
            <v>HÀNG NGOÀI</v>
          </cell>
          <cell r="R360" t="str">
            <v>TT/GIÁP BÁT HN</v>
          </cell>
          <cell r="S360">
            <v>0</v>
          </cell>
        </row>
        <row r="361">
          <cell r="I361" t="str">
            <v>AUG169</v>
          </cell>
          <cell r="J361" t="str">
            <v>21/8/2025</v>
          </cell>
          <cell r="K361" t="str">
            <v>FB9056 M11</v>
          </cell>
          <cell r="L361" t="str">
            <v>98H06161</v>
          </cell>
          <cell r="M361" t="str">
            <v xml:space="preserve">10 TẤN </v>
          </cell>
          <cell r="O361" t="str">
            <v>ĐLM</v>
          </cell>
          <cell r="P361" t="str">
            <v>A3</v>
          </cell>
          <cell r="Q361" t="str">
            <v>HÀNG NGOÀI</v>
          </cell>
          <cell r="R361" t="str">
            <v>TT/TIÊN DU BN</v>
          </cell>
          <cell r="S361">
            <v>0</v>
          </cell>
        </row>
        <row r="362">
          <cell r="I362" t="str">
            <v>AUG169</v>
          </cell>
          <cell r="J362" t="str">
            <v>21/8/2025</v>
          </cell>
          <cell r="K362" t="str">
            <v>FB9056 M13</v>
          </cell>
          <cell r="L362" t="str">
            <v>98H06161</v>
          </cell>
          <cell r="M362" t="str">
            <v xml:space="preserve">10 TẤN </v>
          </cell>
          <cell r="O362" t="str">
            <v>ĐỨC LÂM</v>
          </cell>
          <cell r="P362" t="str">
            <v>A3</v>
          </cell>
          <cell r="Q362" t="str">
            <v>HÀNG NGOÀI</v>
          </cell>
          <cell r="R362" t="str">
            <v>TT/CẦU GiẤY HN</v>
          </cell>
          <cell r="S362">
            <v>0</v>
          </cell>
        </row>
        <row r="363">
          <cell r="I363" t="str">
            <v>AUG169</v>
          </cell>
          <cell r="J363" t="str">
            <v>21/8/2025</v>
          </cell>
          <cell r="K363" t="str">
            <v>FB9056 M15</v>
          </cell>
          <cell r="L363" t="str">
            <v>98H06161</v>
          </cell>
          <cell r="M363" t="str">
            <v xml:space="preserve">10 TẤN </v>
          </cell>
          <cell r="O363" t="str">
            <v>ĐLM</v>
          </cell>
          <cell r="P363" t="str">
            <v>A3</v>
          </cell>
          <cell r="Q363" t="str">
            <v>HÀNG NGOÀI</v>
          </cell>
          <cell r="R363" t="str">
            <v>TT/TIÊN DU BN</v>
          </cell>
          <cell r="S363">
            <v>0</v>
          </cell>
        </row>
        <row r="364">
          <cell r="I364" t="str">
            <v>AUG169</v>
          </cell>
          <cell r="J364" t="str">
            <v>21/8/2025</v>
          </cell>
          <cell r="K364" t="str">
            <v>FB9056 M16</v>
          </cell>
          <cell r="L364" t="str">
            <v>98H06161</v>
          </cell>
          <cell r="M364" t="str">
            <v xml:space="preserve">10 TẤN </v>
          </cell>
          <cell r="O364" t="str">
            <v>ĐLM</v>
          </cell>
          <cell r="P364" t="str">
            <v>A3</v>
          </cell>
          <cell r="Q364" t="str">
            <v>HÀNG NGOÀI</v>
          </cell>
          <cell r="R364" t="str">
            <v>TT/LẠNG GIANG BG</v>
          </cell>
          <cell r="S364">
            <v>0</v>
          </cell>
        </row>
        <row r="365">
          <cell r="I365" t="str">
            <v>AUG169</v>
          </cell>
          <cell r="J365" t="str">
            <v>21/8/2025</v>
          </cell>
          <cell r="K365" t="str">
            <v>FB9056 M17</v>
          </cell>
          <cell r="L365" t="str">
            <v>98H06161</v>
          </cell>
          <cell r="M365" t="str">
            <v xml:space="preserve">10 TẤN </v>
          </cell>
          <cell r="O365" t="str">
            <v>ĐLM</v>
          </cell>
          <cell r="P365" t="str">
            <v>A3</v>
          </cell>
          <cell r="Q365" t="str">
            <v>HÀNG NGOÀI</v>
          </cell>
          <cell r="R365" t="str">
            <v>TT/QuẾ VÕ BN</v>
          </cell>
          <cell r="S365">
            <v>0</v>
          </cell>
        </row>
        <row r="368">
          <cell r="I368" t="str">
            <v>AUG174</v>
          </cell>
          <cell r="J368" t="str">
            <v>21/8/2025</v>
          </cell>
          <cell r="K368" t="str">
            <v>VẬN TẢI</v>
          </cell>
          <cell r="L368" t="str">
            <v>98H06170</v>
          </cell>
          <cell r="M368" t="str">
            <v>RÀO</v>
          </cell>
          <cell r="N368" t="str">
            <v>TT</v>
          </cell>
          <cell r="O368" t="str">
            <v>ĐLM</v>
          </cell>
          <cell r="P368" t="str">
            <v>HOÀNG DŨNG</v>
          </cell>
          <cell r="Q368" t="str">
            <v>HÀNG LẺ</v>
          </cell>
          <cell r="R368" t="str">
            <v>TT/THANH TRÌ HN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U368">
            <v>0</v>
          </cell>
        </row>
        <row r="369">
          <cell r="I369" t="str">
            <v>AUG167</v>
          </cell>
          <cell r="J369" t="str">
            <v>21/8/2025</v>
          </cell>
          <cell r="K369" t="str">
            <v>HÀNG XuẤT</v>
          </cell>
          <cell r="L369" t="str">
            <v>98G00356</v>
          </cell>
          <cell r="M369" t="str">
            <v>15 TẤN</v>
          </cell>
          <cell r="N369" t="str">
            <v>HN</v>
          </cell>
          <cell r="O369" t="str">
            <v>ĐLM</v>
          </cell>
          <cell r="P369" t="str">
            <v>HHONE</v>
          </cell>
          <cell r="Q369" t="str">
            <v>HÀNG XuẤT MCC</v>
          </cell>
          <cell r="R369" t="str">
            <v>YÊN PHONG BN/HỮU NGHỊ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U369">
            <v>0</v>
          </cell>
        </row>
        <row r="370">
          <cell r="I370" t="str">
            <v>AUG167</v>
          </cell>
          <cell r="J370" t="str">
            <v>21/8/2025</v>
          </cell>
          <cell r="K370" t="str">
            <v>FB9056 M9</v>
          </cell>
          <cell r="L370" t="str">
            <v>98G00356</v>
          </cell>
          <cell r="M370" t="str">
            <v xml:space="preserve">10 TẤN </v>
          </cell>
          <cell r="N370" t="str">
            <v>TT</v>
          </cell>
          <cell r="O370" t="str">
            <v>ĐLM</v>
          </cell>
          <cell r="P370" t="str">
            <v>A3</v>
          </cell>
          <cell r="Q370" t="str">
            <v>INTERPLEX</v>
          </cell>
          <cell r="R370" t="str">
            <v>TT/QuẾ VÕ BN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J370" t="str">
            <v>1 CA</v>
          </cell>
          <cell r="AU370">
            <v>0</v>
          </cell>
        </row>
        <row r="371">
          <cell r="I371" t="str">
            <v>AUG170</v>
          </cell>
          <cell r="J371" t="str">
            <v>21/8/2025</v>
          </cell>
          <cell r="K371" t="str">
            <v>FB9056 M8</v>
          </cell>
          <cell r="L371" t="str">
            <v>98G00285</v>
          </cell>
          <cell r="M371" t="str">
            <v>1,5 TẤN</v>
          </cell>
          <cell r="N371" t="str">
            <v>TT</v>
          </cell>
          <cell r="O371" t="str">
            <v>THÀNH LUÂN</v>
          </cell>
          <cell r="P371" t="str">
            <v>A3</v>
          </cell>
          <cell r="Q371" t="str">
            <v>LIÊN THỊNH</v>
          </cell>
          <cell r="R371" t="str">
            <v>TT/GIA BÌNH BN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U371">
            <v>0</v>
          </cell>
          <cell r="AW371" t="str">
            <v>LuỒNG ĐỎ KẸP CHÌ,ĐiỂM KiỂM HÓA 500</v>
          </cell>
        </row>
        <row r="372">
          <cell r="I372" t="str">
            <v>AUG172</v>
          </cell>
          <cell r="J372" t="str">
            <v>21/8/2025</v>
          </cell>
          <cell r="K372" t="str">
            <v>NM2023</v>
          </cell>
          <cell r="L372" t="str">
            <v>62H01122</v>
          </cell>
          <cell r="M372" t="str">
            <v>CONT50</v>
          </cell>
          <cell r="N372" t="str">
            <v>HN</v>
          </cell>
          <cell r="O372" t="str">
            <v>XE LẺ</v>
          </cell>
          <cell r="P372" t="str">
            <v>NBT</v>
          </cell>
          <cell r="Q372" t="str">
            <v>OCM</v>
          </cell>
          <cell r="R372" t="str">
            <v>HN/LONG AN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U372">
            <v>0</v>
          </cell>
        </row>
        <row r="373">
          <cell r="I373" t="str">
            <v>AUG172</v>
          </cell>
          <cell r="J373" t="str">
            <v>21/8/2025</v>
          </cell>
          <cell r="K373" t="str">
            <v>FB9056 M10</v>
          </cell>
          <cell r="L373" t="str">
            <v>98H06161</v>
          </cell>
          <cell r="M373" t="str">
            <v xml:space="preserve">10 TẤN </v>
          </cell>
          <cell r="N373" t="str">
            <v>TT</v>
          </cell>
          <cell r="O373" t="str">
            <v>ĐỨC LÂM</v>
          </cell>
          <cell r="P373" t="str">
            <v>A3</v>
          </cell>
          <cell r="Q373" t="str">
            <v>HÀNG NGOÀI</v>
          </cell>
          <cell r="R373" t="str">
            <v>TT/GIÁP BÁT HN</v>
          </cell>
          <cell r="S373">
            <v>1500000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1500000</v>
          </cell>
          <cell r="AQ373">
            <v>300</v>
          </cell>
          <cell r="AR373" t="str">
            <v>22/8/2025</v>
          </cell>
          <cell r="AT373" t="str">
            <v>26 CT</v>
          </cell>
          <cell r="AU373">
            <v>300</v>
          </cell>
          <cell r="AW373" t="str">
            <v>BỐC XÉP 22/8 : 500</v>
          </cell>
        </row>
        <row r="374">
          <cell r="I374" t="str">
            <v>AUG172</v>
          </cell>
          <cell r="J374" t="str">
            <v>21/8/2025</v>
          </cell>
          <cell r="K374" t="str">
            <v>FB9056 M12</v>
          </cell>
          <cell r="L374" t="str">
            <v>98H06161</v>
          </cell>
          <cell r="M374" t="str">
            <v xml:space="preserve">10 TẤN </v>
          </cell>
          <cell r="N374" t="str">
            <v>TT</v>
          </cell>
          <cell r="O374" t="str">
            <v>ĐỨC LÂM</v>
          </cell>
          <cell r="P374" t="str">
            <v>A3</v>
          </cell>
          <cell r="Q374" t="str">
            <v>HÀNG NGOÀI</v>
          </cell>
          <cell r="R374" t="str">
            <v>TT/GIÁP BÁT HN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R374" t="str">
            <v>22/8/2025</v>
          </cell>
          <cell r="AT374" t="str">
            <v>1PL+1CT</v>
          </cell>
          <cell r="AU374">
            <v>0</v>
          </cell>
        </row>
        <row r="375">
          <cell r="I375" t="str">
            <v>AUG172</v>
          </cell>
          <cell r="J375" t="str">
            <v>21/8/2025</v>
          </cell>
          <cell r="K375" t="str">
            <v>FB9056 M14</v>
          </cell>
          <cell r="L375" t="str">
            <v>98H06161</v>
          </cell>
          <cell r="M375" t="str">
            <v xml:space="preserve">10 TẤN </v>
          </cell>
          <cell r="N375" t="str">
            <v>TT</v>
          </cell>
          <cell r="O375" t="str">
            <v>ĐỨC LÂM</v>
          </cell>
          <cell r="P375" t="str">
            <v>A3</v>
          </cell>
          <cell r="Q375" t="str">
            <v>HÀNG NGOÀI</v>
          </cell>
          <cell r="R375" t="str">
            <v>TT/GIÁP BÁT HN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R375" t="str">
            <v>22/8/2025</v>
          </cell>
          <cell r="AT375" t="str">
            <v>32 CT</v>
          </cell>
          <cell r="AU375">
            <v>0</v>
          </cell>
        </row>
        <row r="376">
          <cell r="I376" t="str">
            <v>AUG172</v>
          </cell>
          <cell r="J376" t="str">
            <v>21/8/2025</v>
          </cell>
          <cell r="K376" t="str">
            <v>FB9056 M11</v>
          </cell>
          <cell r="L376" t="str">
            <v>98H06161</v>
          </cell>
          <cell r="M376" t="str">
            <v xml:space="preserve">10 TẤN </v>
          </cell>
          <cell r="N376" t="str">
            <v>TT</v>
          </cell>
          <cell r="O376" t="str">
            <v>ĐLM</v>
          </cell>
          <cell r="P376" t="str">
            <v>A3</v>
          </cell>
          <cell r="Q376" t="str">
            <v>HÀNG NGOÀI</v>
          </cell>
          <cell r="R376" t="str">
            <v>TT/TIÊN DU BN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U376">
            <v>0</v>
          </cell>
        </row>
        <row r="377">
          <cell r="I377" t="str">
            <v>AUG172</v>
          </cell>
          <cell r="J377" t="str">
            <v>21/8/2025</v>
          </cell>
          <cell r="K377" t="str">
            <v>FB9056 M13</v>
          </cell>
          <cell r="L377" t="str">
            <v>98H06161</v>
          </cell>
          <cell r="M377" t="str">
            <v xml:space="preserve">10 TẤN </v>
          </cell>
          <cell r="N377" t="str">
            <v>TT</v>
          </cell>
          <cell r="O377" t="str">
            <v>ĐỨC LÂM</v>
          </cell>
          <cell r="P377" t="str">
            <v>A3</v>
          </cell>
          <cell r="Q377" t="str">
            <v>HÀNG NGOÀI</v>
          </cell>
          <cell r="R377" t="str">
            <v>TT/CẦU GiẤY HN</v>
          </cell>
          <cell r="S377">
            <v>800000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800000</v>
          </cell>
          <cell r="AQ377">
            <v>300</v>
          </cell>
          <cell r="AR377" t="str">
            <v>22/8/2025</v>
          </cell>
          <cell r="AT377" t="str">
            <v>14 CT</v>
          </cell>
          <cell r="AU377">
            <v>300</v>
          </cell>
        </row>
        <row r="378">
          <cell r="I378" t="str">
            <v>AUG172</v>
          </cell>
          <cell r="J378" t="str">
            <v>21/8/2025</v>
          </cell>
          <cell r="K378" t="str">
            <v>FB9056 M15</v>
          </cell>
          <cell r="L378" t="str">
            <v>98H06161</v>
          </cell>
          <cell r="M378" t="str">
            <v xml:space="preserve">10 TẤN </v>
          </cell>
          <cell r="N378" t="str">
            <v>TT</v>
          </cell>
          <cell r="O378" t="str">
            <v>ĐLM</v>
          </cell>
          <cell r="P378" t="str">
            <v>A3</v>
          </cell>
          <cell r="Q378" t="str">
            <v>HÀNG NGOÀI</v>
          </cell>
          <cell r="R378" t="str">
            <v>TT/TIÊN DU BN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U378">
            <v>0</v>
          </cell>
        </row>
        <row r="379">
          <cell r="I379" t="str">
            <v>AUG172</v>
          </cell>
          <cell r="J379" t="str">
            <v>21/8/2025</v>
          </cell>
          <cell r="K379" t="str">
            <v>FB9056 M16</v>
          </cell>
          <cell r="L379" t="str">
            <v>98H06161</v>
          </cell>
          <cell r="M379" t="str">
            <v xml:space="preserve">10 TẤN </v>
          </cell>
          <cell r="N379" t="str">
            <v>TT</v>
          </cell>
          <cell r="O379" t="str">
            <v>ĐLM</v>
          </cell>
          <cell r="P379" t="str">
            <v>A3</v>
          </cell>
          <cell r="Q379" t="str">
            <v>HÀNG NGOÀI</v>
          </cell>
          <cell r="R379" t="str">
            <v>TT/LẠNG GIANG BG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U379">
            <v>0</v>
          </cell>
        </row>
        <row r="380">
          <cell r="I380" t="str">
            <v>AUG172</v>
          </cell>
          <cell r="J380" t="str">
            <v>21/8/2025</v>
          </cell>
          <cell r="K380" t="str">
            <v>FB9056 M17</v>
          </cell>
          <cell r="L380" t="str">
            <v>98H06161</v>
          </cell>
          <cell r="M380" t="str">
            <v xml:space="preserve">10 TẤN </v>
          </cell>
          <cell r="N380" t="str">
            <v>TT</v>
          </cell>
          <cell r="O380" t="str">
            <v>ĐLM</v>
          </cell>
          <cell r="P380" t="str">
            <v>A3</v>
          </cell>
          <cell r="Q380" t="str">
            <v>HÀNG NGOÀI</v>
          </cell>
          <cell r="R380" t="str">
            <v>TT/QuẾ VÕ BN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U380">
            <v>0</v>
          </cell>
          <cell r="AW380" t="str">
            <v>SANG XE 98H05223 TRẢ</v>
          </cell>
        </row>
        <row r="381">
          <cell r="I381" t="str">
            <v>AUG173</v>
          </cell>
          <cell r="J381" t="str">
            <v>21/8/2025</v>
          </cell>
          <cell r="K381" t="str">
            <v>NM2023</v>
          </cell>
          <cell r="L381" t="str">
            <v>77C14844</v>
          </cell>
          <cell r="M381" t="str">
            <v>CONT50</v>
          </cell>
          <cell r="N381" t="str">
            <v>HN</v>
          </cell>
          <cell r="O381" t="str">
            <v>XE LẺ</v>
          </cell>
          <cell r="P381" t="str">
            <v>NBT</v>
          </cell>
          <cell r="Q381" t="str">
            <v>OCM</v>
          </cell>
          <cell r="R381" t="str">
            <v>HN/LONG AN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U381">
            <v>0</v>
          </cell>
        </row>
        <row r="382">
          <cell r="I382" t="str">
            <v>AUG173</v>
          </cell>
          <cell r="J382" t="str">
            <v>21/8/2025</v>
          </cell>
          <cell r="K382" t="str">
            <v>FB9056 M7</v>
          </cell>
          <cell r="L382" t="str">
            <v>98H06161</v>
          </cell>
          <cell r="M382" t="str">
            <v xml:space="preserve">10 TẤN </v>
          </cell>
          <cell r="N382" t="str">
            <v>TT</v>
          </cell>
          <cell r="O382" t="str">
            <v>ĐLM</v>
          </cell>
          <cell r="P382" t="str">
            <v>A3</v>
          </cell>
          <cell r="Q382" t="str">
            <v>SENMAI</v>
          </cell>
          <cell r="R382" t="str">
            <v>TT/TIÊN DU BN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U382">
            <v>0</v>
          </cell>
        </row>
        <row r="383">
          <cell r="I383" t="str">
            <v>AUG168</v>
          </cell>
          <cell r="J383" t="str">
            <v>21/8/2025</v>
          </cell>
          <cell r="K383" t="str">
            <v>FB9056 M5</v>
          </cell>
          <cell r="L383" t="str">
            <v>98H05223</v>
          </cell>
          <cell r="M383" t="str">
            <v>CONT45</v>
          </cell>
          <cell r="N383" t="str">
            <v>TT</v>
          </cell>
          <cell r="O383" t="str">
            <v>ĐLM</v>
          </cell>
          <cell r="P383" t="str">
            <v>A3</v>
          </cell>
          <cell r="Q383" t="str">
            <v>SHENG YUAN</v>
          </cell>
          <cell r="R383" t="str">
            <v>TT/QuẾ VÕ BN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U383">
            <v>0</v>
          </cell>
        </row>
        <row r="384">
          <cell r="I384" t="str">
            <v>AUG168</v>
          </cell>
          <cell r="J384" t="str">
            <v>21/8/2025</v>
          </cell>
          <cell r="K384" t="str">
            <v>FB9056 M6</v>
          </cell>
          <cell r="L384" t="str">
            <v>98H05223</v>
          </cell>
          <cell r="M384" t="str">
            <v>CONT45</v>
          </cell>
          <cell r="N384" t="str">
            <v>TT</v>
          </cell>
          <cell r="O384" t="str">
            <v>ĐLM</v>
          </cell>
          <cell r="P384" t="str">
            <v>A3</v>
          </cell>
          <cell r="Q384" t="str">
            <v>SHENG YUAN</v>
          </cell>
          <cell r="R384" t="str">
            <v>TT/QuẾ VÕ BN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U384">
            <v>0</v>
          </cell>
        </row>
        <row r="385">
          <cell r="I385" t="str">
            <v>AUG166</v>
          </cell>
          <cell r="J385" t="str">
            <v>21/8/2025</v>
          </cell>
          <cell r="K385" t="str">
            <v>FB9116</v>
          </cell>
          <cell r="L385" t="str">
            <v>98H05226</v>
          </cell>
          <cell r="M385" t="str">
            <v>RÀO</v>
          </cell>
          <cell r="N385" t="str">
            <v>HN</v>
          </cell>
          <cell r="O385" t="str">
            <v>ĐLM</v>
          </cell>
          <cell r="P385" t="str">
            <v>NBT</v>
          </cell>
          <cell r="Q385" t="str">
            <v>VICLOG</v>
          </cell>
          <cell r="R385" t="str">
            <v>HN/NGỌC HỒI HN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U385">
            <v>0</v>
          </cell>
        </row>
        <row r="386">
          <cell r="I386" t="str">
            <v>AUG175</v>
          </cell>
          <cell r="J386" t="str">
            <v>22/8/2025</v>
          </cell>
          <cell r="K386" t="str">
            <v>RW9531</v>
          </cell>
          <cell r="L386" t="str">
            <v>12H02804</v>
          </cell>
          <cell r="M386" t="str">
            <v>1,5 TẤN</v>
          </cell>
          <cell r="N386" t="str">
            <v>TT</v>
          </cell>
          <cell r="O386" t="str">
            <v>TRỌNG NGUYÊN</v>
          </cell>
          <cell r="P386" t="str">
            <v>A3</v>
          </cell>
          <cell r="Q386" t="str">
            <v>TKR</v>
          </cell>
          <cell r="R386" t="str">
            <v>TT/BÌNH XUYÊN VP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J386" t="str">
            <v>1 CA</v>
          </cell>
          <cell r="AU386">
            <v>0</v>
          </cell>
          <cell r="AW386" t="str">
            <v>LuỒNG ĐỎ KẸP CHÌ</v>
          </cell>
        </row>
        <row r="387">
          <cell r="I387" t="str">
            <v>AUG176</v>
          </cell>
          <cell r="J387" t="str">
            <v>22/8/2025</v>
          </cell>
          <cell r="K387" t="str">
            <v>FB7855</v>
          </cell>
          <cell r="L387" t="str">
            <v>50H03876</v>
          </cell>
          <cell r="M387" t="str">
            <v>CONT50</v>
          </cell>
          <cell r="N387" t="str">
            <v>TT</v>
          </cell>
          <cell r="O387" t="str">
            <v>AN HUY</v>
          </cell>
          <cell r="P387" t="str">
            <v>NBT</v>
          </cell>
          <cell r="Q387" t="str">
            <v>VICLOG</v>
          </cell>
          <cell r="R387" t="str">
            <v>TT/HỒ CHÍ MINH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U387">
            <v>0</v>
          </cell>
        </row>
        <row r="388">
          <cell r="I388" t="str">
            <v>AUG176</v>
          </cell>
          <cell r="J388" t="str">
            <v>22/8/2025</v>
          </cell>
          <cell r="K388" t="str">
            <v>FB7855</v>
          </cell>
          <cell r="L388" t="str">
            <v>50H03876</v>
          </cell>
          <cell r="M388" t="str">
            <v>CONT50</v>
          </cell>
          <cell r="N388" t="str">
            <v>TT</v>
          </cell>
          <cell r="O388" t="str">
            <v>ĐỨC LÂM</v>
          </cell>
          <cell r="P388" t="str">
            <v>NBT</v>
          </cell>
          <cell r="Q388" t="str">
            <v>VICLOG</v>
          </cell>
          <cell r="R388" t="str">
            <v>TT/QuẢNG NINH</v>
          </cell>
          <cell r="S388">
            <v>1000000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1000000</v>
          </cell>
          <cell r="AQ388">
            <v>500</v>
          </cell>
          <cell r="AR388" t="str">
            <v>23/8/2025</v>
          </cell>
          <cell r="AT388" t="str">
            <v>1 PL</v>
          </cell>
          <cell r="AU388">
            <v>500</v>
          </cell>
          <cell r="AW388" t="str">
            <v>HẠ KHO BG : 200</v>
          </cell>
        </row>
        <row r="389">
          <cell r="I389" t="str">
            <v>AUG177</v>
          </cell>
          <cell r="J389" t="str">
            <v>22/8/2025</v>
          </cell>
          <cell r="K389" t="str">
            <v>FB3158</v>
          </cell>
          <cell r="L389" t="str">
            <v>36H03192</v>
          </cell>
          <cell r="M389" t="str">
            <v>RÀO</v>
          </cell>
          <cell r="N389" t="str">
            <v>TT</v>
          </cell>
          <cell r="O389" t="str">
            <v>BÍCH THỦY</v>
          </cell>
          <cell r="P389" t="str">
            <v>3T</v>
          </cell>
          <cell r="Q389" t="str">
            <v>3T</v>
          </cell>
          <cell r="R389" t="str">
            <v>TT/YÊN SỞ HN, HẠP LĨNH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U389">
            <v>0</v>
          </cell>
          <cell r="AW389" t="str">
            <v>XE TRẢ 2 ĐiỂM</v>
          </cell>
        </row>
        <row r="390">
          <cell r="I390" t="str">
            <v>AUG178</v>
          </cell>
          <cell r="J390" t="str">
            <v>22/8/2025</v>
          </cell>
          <cell r="K390" t="str">
            <v>FB3158</v>
          </cell>
          <cell r="L390" t="str">
            <v>34F00806</v>
          </cell>
          <cell r="M390" t="str">
            <v>8 TẤN</v>
          </cell>
          <cell r="N390" t="str">
            <v>TT</v>
          </cell>
          <cell r="O390" t="str">
            <v>ĐLM</v>
          </cell>
          <cell r="P390" t="str">
            <v>3T</v>
          </cell>
          <cell r="Q390" t="str">
            <v>3T</v>
          </cell>
          <cell r="R390" t="str">
            <v>TT/YÊN SỞ HN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J390" t="str">
            <v>1 CA</v>
          </cell>
          <cell r="AU390">
            <v>0</v>
          </cell>
        </row>
        <row r="391">
          <cell r="I391" t="str">
            <v>AUG179</v>
          </cell>
          <cell r="J391" t="str">
            <v>22/8/2025</v>
          </cell>
          <cell r="K391" t="str">
            <v>SQ06Q0</v>
          </cell>
          <cell r="L391" t="str">
            <v>12H04337</v>
          </cell>
          <cell r="M391" t="str">
            <v>3,5 TẤN</v>
          </cell>
          <cell r="N391" t="str">
            <v>TT</v>
          </cell>
          <cell r="O391" t="str">
            <v>TRỌNG NGUYÊN</v>
          </cell>
          <cell r="P391" t="str">
            <v>A3</v>
          </cell>
          <cell r="Q391" t="str">
            <v>MINGJIE</v>
          </cell>
          <cell r="R391" t="str">
            <v>TT/HiỆP HÒA BG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U391">
            <v>0</v>
          </cell>
        </row>
        <row r="392">
          <cell r="I392" t="str">
            <v>AUG180</v>
          </cell>
          <cell r="J392" t="str">
            <v>22/8/2025</v>
          </cell>
          <cell r="K392" t="str">
            <v>FB6518 M1</v>
          </cell>
          <cell r="L392" t="str">
            <v>98H05223</v>
          </cell>
          <cell r="M392" t="str">
            <v>CONT45</v>
          </cell>
          <cell r="N392" t="str">
            <v>TT</v>
          </cell>
          <cell r="O392" t="str">
            <v>ĐLM</v>
          </cell>
          <cell r="P392" t="str">
            <v>A3</v>
          </cell>
          <cell r="Q392" t="str">
            <v>TSMT</v>
          </cell>
          <cell r="R392" t="str">
            <v>TT/BẮC LÝ HÀ NAM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U392">
            <v>0</v>
          </cell>
        </row>
        <row r="393">
          <cell r="I393" t="str">
            <v>AUG181</v>
          </cell>
          <cell r="J393" t="str">
            <v>22/8/2025</v>
          </cell>
          <cell r="K393" t="str">
            <v>FB6518 M2</v>
          </cell>
          <cell r="L393" t="str">
            <v>98H06161</v>
          </cell>
          <cell r="M393" t="str">
            <v xml:space="preserve">10 TẤN </v>
          </cell>
          <cell r="N393" t="str">
            <v>TT</v>
          </cell>
          <cell r="O393" t="str">
            <v>ĐLM</v>
          </cell>
          <cell r="P393" t="str">
            <v>A3</v>
          </cell>
          <cell r="Q393" t="str">
            <v>HEWANLI</v>
          </cell>
          <cell r="R393" t="str">
            <v>TT/TP BẮC NINH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U393">
            <v>0</v>
          </cell>
        </row>
        <row r="394">
          <cell r="I394" t="str">
            <v>AUG181</v>
          </cell>
          <cell r="J394" t="str">
            <v>22/8/2025</v>
          </cell>
          <cell r="K394" t="str">
            <v>FB6518 M3</v>
          </cell>
          <cell r="L394" t="str">
            <v>98H06161</v>
          </cell>
          <cell r="M394" t="str">
            <v xml:space="preserve">10 TẤN </v>
          </cell>
          <cell r="N394" t="str">
            <v>TT</v>
          </cell>
          <cell r="O394" t="str">
            <v>ĐỨC LÂM</v>
          </cell>
          <cell r="P394" t="str">
            <v>A3</v>
          </cell>
          <cell r="Q394" t="str">
            <v>TOSY</v>
          </cell>
          <cell r="R394" t="str">
            <v>TT/HOÀI ĐỨC HN</v>
          </cell>
          <cell r="S394">
            <v>1000000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1000000</v>
          </cell>
          <cell r="AQ394">
            <v>400</v>
          </cell>
          <cell r="AR394" t="str">
            <v>23/8/2025</v>
          </cell>
          <cell r="AT394" t="str">
            <v>35 CT</v>
          </cell>
          <cell r="AU394">
            <v>400</v>
          </cell>
          <cell r="AW394" t="str">
            <v>BỐC XẾP 23/8 : 500</v>
          </cell>
        </row>
        <row r="395">
          <cell r="I395" t="str">
            <v>AUG181</v>
          </cell>
          <cell r="J395" t="str">
            <v>22/8/2025</v>
          </cell>
          <cell r="K395" t="str">
            <v>FB6518 M4</v>
          </cell>
          <cell r="L395" t="str">
            <v>98H06161</v>
          </cell>
          <cell r="M395" t="str">
            <v xml:space="preserve">10 TẤN </v>
          </cell>
          <cell r="N395" t="str">
            <v>TT</v>
          </cell>
          <cell r="O395" t="str">
            <v>ĐLM</v>
          </cell>
          <cell r="P395" t="str">
            <v>A3</v>
          </cell>
          <cell r="Q395" t="str">
            <v>SDT</v>
          </cell>
          <cell r="R395" t="str">
            <v>TT/BÌNH XUYÊN VP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U395">
            <v>0</v>
          </cell>
        </row>
        <row r="396">
          <cell r="I396" t="str">
            <v>AUG181</v>
          </cell>
          <cell r="J396" t="str">
            <v>22/8/2025</v>
          </cell>
          <cell r="K396" t="str">
            <v>FB6518 M5</v>
          </cell>
          <cell r="L396" t="str">
            <v>98H06161</v>
          </cell>
          <cell r="M396" t="str">
            <v xml:space="preserve">10 TẤN </v>
          </cell>
          <cell r="N396" t="str">
            <v>TT</v>
          </cell>
          <cell r="O396" t="str">
            <v>ĐLM</v>
          </cell>
          <cell r="P396" t="str">
            <v>A3</v>
          </cell>
          <cell r="Q396" t="str">
            <v>INORSEN</v>
          </cell>
          <cell r="R396" t="str">
            <v>TT/PHÙ NINH PHÚ THỌ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U396">
            <v>0</v>
          </cell>
        </row>
        <row r="397">
          <cell r="I397" t="str">
            <v>AUG181</v>
          </cell>
          <cell r="J397" t="str">
            <v>22/8/2025</v>
          </cell>
          <cell r="K397" t="str">
            <v>FB6518 M6</v>
          </cell>
          <cell r="L397" t="str">
            <v>98H06161</v>
          </cell>
          <cell r="M397" t="str">
            <v xml:space="preserve">10 TẤN </v>
          </cell>
          <cell r="N397" t="str">
            <v>TT</v>
          </cell>
          <cell r="O397" t="str">
            <v>ĐLM</v>
          </cell>
          <cell r="P397" t="str">
            <v>A3</v>
          </cell>
          <cell r="Q397" t="str">
            <v>HONG PIN</v>
          </cell>
          <cell r="R397" t="str">
            <v>TT/BÌNH XUYÊN VP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U397">
            <v>0</v>
          </cell>
        </row>
        <row r="398">
          <cell r="I398" t="str">
            <v>AUG181</v>
          </cell>
          <cell r="J398" t="str">
            <v>22/8/2025</v>
          </cell>
          <cell r="K398" t="str">
            <v>FB6518 M7</v>
          </cell>
          <cell r="L398" t="str">
            <v>98H06161</v>
          </cell>
          <cell r="M398" t="str">
            <v xml:space="preserve">10 TẤN </v>
          </cell>
          <cell r="N398" t="str">
            <v>TT</v>
          </cell>
          <cell r="O398" t="str">
            <v>ĐLM</v>
          </cell>
          <cell r="P398" t="str">
            <v>A3</v>
          </cell>
          <cell r="Q398" t="str">
            <v>TBT</v>
          </cell>
          <cell r="R398" t="str">
            <v>TT/ĐA MAI BG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U398">
            <v>0</v>
          </cell>
        </row>
        <row r="399">
          <cell r="I399" t="str">
            <v>AUG181</v>
          </cell>
          <cell r="J399" t="str">
            <v>22/8/2025</v>
          </cell>
          <cell r="K399" t="str">
            <v>FB6518 M9</v>
          </cell>
          <cell r="L399" t="str">
            <v>98H06161</v>
          </cell>
          <cell r="M399" t="str">
            <v xml:space="preserve">10 TẤN </v>
          </cell>
          <cell r="N399" t="str">
            <v>TT</v>
          </cell>
          <cell r="O399" t="str">
            <v>ĐỨC LÂM</v>
          </cell>
          <cell r="P399" t="str">
            <v>A3</v>
          </cell>
          <cell r="Q399" t="str">
            <v>VERYFINE</v>
          </cell>
          <cell r="R399" t="str">
            <v>TT/NAM SÁCH HD</v>
          </cell>
          <cell r="S399">
            <v>1500000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1500000</v>
          </cell>
          <cell r="AQ399">
            <v>700</v>
          </cell>
          <cell r="AR399" t="str">
            <v>23/8/2025</v>
          </cell>
          <cell r="AS399" t="str">
            <v>29H04871</v>
          </cell>
          <cell r="AT399" t="str">
            <v>4 CT</v>
          </cell>
          <cell r="AU399">
            <v>700</v>
          </cell>
        </row>
        <row r="400">
          <cell r="I400" t="str">
            <v>AUG181</v>
          </cell>
          <cell r="J400" t="str">
            <v>22/8/2025</v>
          </cell>
          <cell r="K400" t="str">
            <v>FB6518 M11</v>
          </cell>
          <cell r="L400" t="str">
            <v>98H06161</v>
          </cell>
          <cell r="M400" t="str">
            <v xml:space="preserve">10 TẤN </v>
          </cell>
          <cell r="N400" t="str">
            <v>TT</v>
          </cell>
          <cell r="O400" t="str">
            <v>ĐỨC LÂM</v>
          </cell>
          <cell r="P400" t="str">
            <v>A3</v>
          </cell>
          <cell r="Q400" t="str">
            <v>HÀNG NGOÀI</v>
          </cell>
          <cell r="R400" t="str">
            <v>TT/HÀ ĐÔNG HN</v>
          </cell>
          <cell r="S400">
            <v>500000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500000</v>
          </cell>
          <cell r="AQ400">
            <v>300</v>
          </cell>
          <cell r="AR400" t="str">
            <v>23/8/2025</v>
          </cell>
          <cell r="AT400" t="str">
            <v>5 CT</v>
          </cell>
          <cell r="AU400">
            <v>300</v>
          </cell>
        </row>
        <row r="401">
          <cell r="I401" t="str">
            <v>AUG182</v>
          </cell>
          <cell r="J401" t="str">
            <v>22/8/2025</v>
          </cell>
          <cell r="K401" t="str">
            <v>FB3158</v>
          </cell>
          <cell r="L401" t="str">
            <v>98H00364</v>
          </cell>
          <cell r="M401" t="str">
            <v>15 TẤN</v>
          </cell>
          <cell r="N401" t="str">
            <v>TT</v>
          </cell>
          <cell r="P401" t="str">
            <v>3T</v>
          </cell>
          <cell r="Q401" t="str">
            <v>3T</v>
          </cell>
          <cell r="R401" t="str">
            <v>TT/YÊN SỞ HN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U401">
            <v>0</v>
          </cell>
        </row>
        <row r="402">
          <cell r="I402" t="str">
            <v>AUG183</v>
          </cell>
          <cell r="J402" t="str">
            <v>22/8/2025</v>
          </cell>
          <cell r="K402" t="str">
            <v>FB6518 M8</v>
          </cell>
          <cell r="L402" t="str">
            <v>98H06161</v>
          </cell>
          <cell r="M402" t="str">
            <v>3,5 TẤN</v>
          </cell>
          <cell r="N402" t="str">
            <v>TT</v>
          </cell>
          <cell r="O402" t="str">
            <v>ĐỨC LÂM</v>
          </cell>
          <cell r="P402" t="str">
            <v>SINDY</v>
          </cell>
          <cell r="Q402" t="str">
            <v>OCC</v>
          </cell>
          <cell r="R402" t="str">
            <v>TT/ĐAN PHƯỢNG HN</v>
          </cell>
          <cell r="S402">
            <v>1500000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1500000</v>
          </cell>
          <cell r="AJ402" t="str">
            <v>1 CA</v>
          </cell>
          <cell r="AQ402">
            <v>900</v>
          </cell>
          <cell r="AR402" t="str">
            <v>23/8/2025</v>
          </cell>
          <cell r="AT402" t="str">
            <v>127 KiỆN</v>
          </cell>
          <cell r="AU402">
            <v>900</v>
          </cell>
          <cell r="AW402" t="str">
            <v>THU 600</v>
          </cell>
        </row>
        <row r="403">
          <cell r="I403" t="str">
            <v>AUG183</v>
          </cell>
          <cell r="J403" t="str">
            <v>22/8/2025</v>
          </cell>
          <cell r="K403" t="str">
            <v>FB6518 M8</v>
          </cell>
          <cell r="L403" t="str">
            <v>98H06161</v>
          </cell>
          <cell r="M403" t="str">
            <v>3,5 TẤN</v>
          </cell>
          <cell r="N403" t="str">
            <v>TT</v>
          </cell>
          <cell r="O403" t="str">
            <v>ĐỨC LÂM</v>
          </cell>
          <cell r="P403" t="str">
            <v>SINDY</v>
          </cell>
          <cell r="Q403" t="str">
            <v>TIEN LỮ</v>
          </cell>
          <cell r="R403" t="str">
            <v>TT/TP HƯNG YEN</v>
          </cell>
          <cell r="S403">
            <v>1000000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1000000</v>
          </cell>
          <cell r="AQ403">
            <v>500</v>
          </cell>
          <cell r="AR403" t="str">
            <v>23/8/2025</v>
          </cell>
          <cell r="AT403" t="str">
            <v>11 KiỆN</v>
          </cell>
          <cell r="AU403">
            <v>500</v>
          </cell>
          <cell r="AW403" t="str">
            <v>THU 1,000</v>
          </cell>
        </row>
        <row r="404">
          <cell r="I404" t="str">
            <v>AUG183</v>
          </cell>
          <cell r="J404" t="str">
            <v>22/8/2025</v>
          </cell>
          <cell r="K404" t="str">
            <v>FB6518 M8</v>
          </cell>
          <cell r="L404" t="str">
            <v>98H06161</v>
          </cell>
          <cell r="M404" t="str">
            <v>3,5 TẤN</v>
          </cell>
          <cell r="N404" t="str">
            <v>TT</v>
          </cell>
          <cell r="O404" t="str">
            <v>ĐỨC LÂM</v>
          </cell>
          <cell r="P404" t="str">
            <v>SINDY</v>
          </cell>
          <cell r="Q404" t="str">
            <v>ĐỨC THỊNH</v>
          </cell>
          <cell r="R404" t="str">
            <v>TT/KINH MÔN HD</v>
          </cell>
          <cell r="S404">
            <v>1000000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1000000</v>
          </cell>
          <cell r="AQ404">
            <v>500</v>
          </cell>
          <cell r="AR404" t="str">
            <v>23/8/2025</v>
          </cell>
          <cell r="AT404" t="str">
            <v>15 KiỆN</v>
          </cell>
          <cell r="AU404">
            <v>500</v>
          </cell>
          <cell r="AW404" t="str">
            <v>THU 1,000</v>
          </cell>
        </row>
        <row r="405">
          <cell r="I405" t="str">
            <v>AUG183</v>
          </cell>
          <cell r="J405" t="str">
            <v>22/8/2025</v>
          </cell>
          <cell r="K405" t="str">
            <v>FB6518 M8</v>
          </cell>
          <cell r="L405" t="str">
            <v>98H06161</v>
          </cell>
          <cell r="M405" t="str">
            <v>3,5 TẤN</v>
          </cell>
          <cell r="N405" t="str">
            <v>TT</v>
          </cell>
          <cell r="O405" t="str">
            <v>ĐỨC LÂM</v>
          </cell>
          <cell r="P405" t="str">
            <v>SINDY</v>
          </cell>
          <cell r="Q405" t="str">
            <v>THIÊN TÂN</v>
          </cell>
          <cell r="R405" t="str">
            <v>TT/NAM SÁCH HD</v>
          </cell>
          <cell r="S405">
            <v>500000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500000</v>
          </cell>
          <cell r="AQ405">
            <v>300</v>
          </cell>
          <cell r="AR405" t="str">
            <v>23/8/2025</v>
          </cell>
          <cell r="AT405" t="str">
            <v>2 KiỆN</v>
          </cell>
          <cell r="AU405">
            <v>300</v>
          </cell>
        </row>
        <row r="406">
          <cell r="I406" t="str">
            <v>AUG183</v>
          </cell>
          <cell r="J406" t="str">
            <v>22/8/2025</v>
          </cell>
          <cell r="K406" t="str">
            <v>FB6518 M8</v>
          </cell>
          <cell r="L406" t="str">
            <v>98H06161</v>
          </cell>
          <cell r="M406" t="str">
            <v>3,5 TẤN</v>
          </cell>
          <cell r="N406" t="str">
            <v>TT</v>
          </cell>
          <cell r="O406" t="str">
            <v>ĐỨC LÂM</v>
          </cell>
          <cell r="P406" t="str">
            <v>SINDY</v>
          </cell>
          <cell r="Q406" t="str">
            <v>LV</v>
          </cell>
          <cell r="R406" t="str">
            <v>TT/HÀ ĐÔNG HN</v>
          </cell>
          <cell r="S406">
            <v>300000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300000</v>
          </cell>
          <cell r="AQ406">
            <v>200</v>
          </cell>
          <cell r="AR406" t="str">
            <v>23/8/2025</v>
          </cell>
          <cell r="AT406" t="str">
            <v>1 KiỆN</v>
          </cell>
          <cell r="AU406">
            <v>200</v>
          </cell>
        </row>
        <row r="407">
          <cell r="I407" t="str">
            <v>AUG184</v>
          </cell>
          <cell r="J407" t="str">
            <v>23/8/2025</v>
          </cell>
          <cell r="K407" t="str">
            <v>R52162</v>
          </cell>
          <cell r="L407" t="str">
            <v>98H06170</v>
          </cell>
          <cell r="M407" t="str">
            <v>RÀO</v>
          </cell>
          <cell r="O407" t="str">
            <v>ĐLM</v>
          </cell>
          <cell r="P407" t="str">
            <v>GOLDTRANS</v>
          </cell>
          <cell r="Q407" t="str">
            <v>MINH CƯỜNG</v>
          </cell>
          <cell r="R407" t="str">
            <v>TT/BẮC TỪ LIÊM HN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U407">
            <v>0</v>
          </cell>
        </row>
        <row r="408">
          <cell r="I408" t="str">
            <v>AUG185</v>
          </cell>
          <cell r="J408" t="str">
            <v>23/8/2025</v>
          </cell>
          <cell r="K408" t="str">
            <v>FH6953</v>
          </cell>
          <cell r="L408" t="str">
            <v>12H04372</v>
          </cell>
          <cell r="M408" t="str">
            <v>1,5 TẤN</v>
          </cell>
          <cell r="O408" t="str">
            <v>TRỌNG NGUYÊN</v>
          </cell>
          <cell r="P408" t="str">
            <v>A3</v>
          </cell>
          <cell r="Q408" t="str">
            <v>INTERPLEX</v>
          </cell>
          <cell r="R408" t="str">
            <v>TT/QuẾ VÕ BN</v>
          </cell>
          <cell r="S408">
            <v>0</v>
          </cell>
          <cell r="T408" t="str">
            <v>1ca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U408">
            <v>0</v>
          </cell>
          <cell r="AW408" t="str">
            <v>LuỒNG ĐỎ KẸP CHÌ</v>
          </cell>
        </row>
        <row r="409">
          <cell r="I409" t="str">
            <v>AUG186</v>
          </cell>
          <cell r="J409" t="str">
            <v>23/8/2025</v>
          </cell>
          <cell r="K409" t="str">
            <v>CMB099 1</v>
          </cell>
          <cell r="L409" t="str">
            <v>51C50245</v>
          </cell>
          <cell r="M409" t="str">
            <v>CONT45</v>
          </cell>
          <cell r="O409" t="str">
            <v>XE LẺ</v>
          </cell>
          <cell r="P409" t="str">
            <v>A3</v>
          </cell>
          <cell r="Q409" t="str">
            <v>FIRSTEAM</v>
          </cell>
          <cell r="R409" t="str">
            <v>TT/TÂY NINH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J409" t="str">
            <v>1 CA</v>
          </cell>
          <cell r="AU409">
            <v>0</v>
          </cell>
        </row>
        <row r="410">
          <cell r="I410" t="str">
            <v>AUG186</v>
          </cell>
          <cell r="J410" t="str">
            <v>23/8/2025</v>
          </cell>
          <cell r="K410" t="str">
            <v>CMB099 2</v>
          </cell>
          <cell r="L410" t="str">
            <v>51C50245</v>
          </cell>
          <cell r="M410" t="str">
            <v>CONT45</v>
          </cell>
          <cell r="O410" t="str">
            <v>STAI DAK LAK</v>
          </cell>
          <cell r="P410" t="str">
            <v>A3</v>
          </cell>
          <cell r="Q410" t="str">
            <v>ABLE JOY</v>
          </cell>
          <cell r="R410" t="str">
            <v>TT/DAK LAK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R410" t="str">
            <v>25/8/2025</v>
          </cell>
          <cell r="AS410" t="str">
            <v>47H00980</v>
          </cell>
          <cell r="AT410" t="str">
            <v>169 CT</v>
          </cell>
          <cell r="AU410">
            <v>0</v>
          </cell>
        </row>
        <row r="411">
          <cell r="I411" t="str">
            <v>AUG186</v>
          </cell>
          <cell r="J411" t="str">
            <v>23/8/2025</v>
          </cell>
          <cell r="K411" t="str">
            <v>CMB099 4</v>
          </cell>
          <cell r="L411" t="str">
            <v>51C50245</v>
          </cell>
          <cell r="M411" t="str">
            <v>CONT45</v>
          </cell>
          <cell r="O411" t="str">
            <v>ĐỨC LỢI</v>
          </cell>
          <cell r="P411" t="str">
            <v>A3</v>
          </cell>
          <cell r="Q411" t="str">
            <v>SAIGON KNITWEAR</v>
          </cell>
          <cell r="R411" t="str">
            <v>TT/BÌNH DƯƠNG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R411" t="str">
            <v>25/8/2025</v>
          </cell>
          <cell r="AT411" t="str">
            <v>74 CT</v>
          </cell>
          <cell r="AU411">
            <v>0</v>
          </cell>
        </row>
        <row r="412">
          <cell r="I412" t="str">
            <v>AUG187</v>
          </cell>
          <cell r="J412" t="str">
            <v>23/8/2025</v>
          </cell>
          <cell r="K412" t="str">
            <v>CMB099 1</v>
          </cell>
          <cell r="L412" t="str">
            <v>12H02847</v>
          </cell>
          <cell r="M412" t="str">
            <v xml:space="preserve">10 TẤN </v>
          </cell>
          <cell r="O412" t="str">
            <v>AN KHÁNH</v>
          </cell>
          <cell r="P412" t="str">
            <v>A3</v>
          </cell>
          <cell r="Q412" t="str">
            <v>REGENT</v>
          </cell>
          <cell r="R412" t="str">
            <v>TT/NAM SÁCH HD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U412">
            <v>0</v>
          </cell>
        </row>
        <row r="413">
          <cell r="I413" t="str">
            <v>AUG188</v>
          </cell>
          <cell r="J413" t="str">
            <v>23/8/2025</v>
          </cell>
          <cell r="K413" t="str">
            <v>Q300TU</v>
          </cell>
          <cell r="L413" t="str">
            <v>12H04242</v>
          </cell>
          <cell r="M413" t="str">
            <v>1,5 TẤN</v>
          </cell>
          <cell r="O413" t="str">
            <v>TRỌNG NGUYÊN</v>
          </cell>
          <cell r="P413" t="str">
            <v>HHONE</v>
          </cell>
          <cell r="Q413" t="str">
            <v>SANHONG</v>
          </cell>
          <cell r="R413" t="str">
            <v>HN/TỪ SƠN BN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U413">
            <v>0</v>
          </cell>
        </row>
        <row r="414">
          <cell r="I414" t="str">
            <v>AUG189</v>
          </cell>
          <cell r="J414" t="str">
            <v>23/8/2025</v>
          </cell>
          <cell r="K414" t="str">
            <v>KD8616</v>
          </cell>
          <cell r="L414" t="str">
            <v>98H03966</v>
          </cell>
          <cell r="M414" t="str">
            <v>RÀO</v>
          </cell>
          <cell r="O414" t="str">
            <v>BÍCH THỦY</v>
          </cell>
          <cell r="P414" t="str">
            <v>GOLDTRANS</v>
          </cell>
          <cell r="Q414" t="str">
            <v>MINH CƯỜNG</v>
          </cell>
          <cell r="R414" t="str">
            <v>HN/HOÀI ĐỨC HN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U414">
            <v>0</v>
          </cell>
        </row>
        <row r="415">
          <cell r="I415" t="str">
            <v>AUG190</v>
          </cell>
          <cell r="J415" t="str">
            <v>23/8/2025</v>
          </cell>
          <cell r="K415" t="str">
            <v>F02187</v>
          </cell>
          <cell r="L415" t="str">
            <v>99H05424</v>
          </cell>
          <cell r="M415" t="str">
            <v>1,5 TẤN</v>
          </cell>
          <cell r="O415" t="str">
            <v>HTL</v>
          </cell>
          <cell r="P415" t="str">
            <v>HHONE</v>
          </cell>
          <cell r="Q415" t="str">
            <v>HUALI</v>
          </cell>
          <cell r="R415" t="str">
            <v>HN/TIÊN DU BN</v>
          </cell>
          <cell r="S415" t="str">
            <v>1ca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U415">
            <v>0</v>
          </cell>
          <cell r="AW415" t="str">
            <v>LuỒNG ĐỎ KẸP CHÌ</v>
          </cell>
        </row>
        <row r="416">
          <cell r="I416" t="str">
            <v>AUG191</v>
          </cell>
          <cell r="J416" t="str">
            <v>23/8/2025</v>
          </cell>
          <cell r="K416" t="str">
            <v>CMA325</v>
          </cell>
          <cell r="L416" t="str">
            <v>99H04458</v>
          </cell>
          <cell r="M416" t="str">
            <v>FOOC18</v>
          </cell>
          <cell r="O416" t="str">
            <v>HOÀNG DŨNG</v>
          </cell>
          <cell r="P416" t="str">
            <v>LV</v>
          </cell>
          <cell r="Q416" t="str">
            <v>HENGXIN</v>
          </cell>
          <cell r="R416" t="str">
            <v>TT/TP THÁI NGUYÊN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J416" t="str">
            <v>1 CA</v>
          </cell>
          <cell r="AU416">
            <v>0</v>
          </cell>
        </row>
        <row r="417">
          <cell r="I417" t="str">
            <v>AUG192</v>
          </cell>
          <cell r="J417" t="str">
            <v>23/8/2025</v>
          </cell>
          <cell r="K417" t="str">
            <v>FB8267</v>
          </cell>
          <cell r="L417" t="str">
            <v>98G00169</v>
          </cell>
          <cell r="M417" t="str">
            <v>RÀO</v>
          </cell>
          <cell r="O417" t="str">
            <v>HOÀNG DŨNG</v>
          </cell>
          <cell r="P417" t="str">
            <v>NBT</v>
          </cell>
          <cell r="Q417" t="str">
            <v>VICLOG</v>
          </cell>
          <cell r="R417" t="str">
            <v>HN/NGỌC HỒI HN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U417">
            <v>0</v>
          </cell>
        </row>
        <row r="418">
          <cell r="I418" t="str">
            <v>AUG193</v>
          </cell>
          <cell r="J418" t="str">
            <v>23/8/2025</v>
          </cell>
          <cell r="K418" t="str">
            <v>FB8267</v>
          </cell>
          <cell r="L418" t="str">
            <v>98H02883</v>
          </cell>
          <cell r="M418" t="str">
            <v>RÀO</v>
          </cell>
          <cell r="O418" t="str">
            <v>HOÀNG DŨNG</v>
          </cell>
          <cell r="P418" t="str">
            <v>NBT</v>
          </cell>
          <cell r="Q418" t="str">
            <v>VICLOG</v>
          </cell>
          <cell r="R418" t="str">
            <v>HN/NGỌC HỒI HN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U418">
            <v>0</v>
          </cell>
        </row>
        <row r="419">
          <cell r="I419" t="str">
            <v>AUG194</v>
          </cell>
          <cell r="J419" t="str">
            <v>24/8/2025</v>
          </cell>
          <cell r="K419" t="str">
            <v>FB1976</v>
          </cell>
          <cell r="L419" t="str">
            <v>98C26921</v>
          </cell>
          <cell r="M419" t="str">
            <v>RÀO</v>
          </cell>
          <cell r="O419" t="str">
            <v>BÍCH THỦY</v>
          </cell>
          <cell r="P419" t="str">
            <v>NBT</v>
          </cell>
          <cell r="Q419" t="str">
            <v>VICLOG</v>
          </cell>
          <cell r="R419" t="str">
            <v>HN/NGỌC HỒI HN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U419">
            <v>0</v>
          </cell>
        </row>
        <row r="420">
          <cell r="I420" t="str">
            <v>AUG195</v>
          </cell>
          <cell r="J420" t="str">
            <v>24/8/2025</v>
          </cell>
          <cell r="K420" t="str">
            <v>FB1976</v>
          </cell>
          <cell r="L420" t="str">
            <v>98H06170</v>
          </cell>
          <cell r="M420" t="str">
            <v>RÀO</v>
          </cell>
          <cell r="O420" t="str">
            <v>ĐLM</v>
          </cell>
          <cell r="P420" t="str">
            <v>NBT</v>
          </cell>
          <cell r="Q420" t="str">
            <v>VICLOG</v>
          </cell>
          <cell r="R420" t="str">
            <v>HN/OCEANPARK HY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U420">
            <v>0</v>
          </cell>
        </row>
        <row r="421">
          <cell r="I421" t="str">
            <v>AUG196</v>
          </cell>
          <cell r="J421" t="str">
            <v>24/8/2025</v>
          </cell>
          <cell r="K421" t="str">
            <v>R72530</v>
          </cell>
          <cell r="L421" t="str">
            <v>12H02603</v>
          </cell>
          <cell r="M421" t="str">
            <v>FOOC18</v>
          </cell>
          <cell r="O421" t="str">
            <v>BÍCH THỦY</v>
          </cell>
          <cell r="P421" t="str">
            <v>GOLDTRANS</v>
          </cell>
          <cell r="Q421" t="str">
            <v>HAPPY CHOICE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J421" t="str">
            <v>1 CA</v>
          </cell>
          <cell r="AU421">
            <v>0</v>
          </cell>
        </row>
        <row r="422">
          <cell r="I422" t="str">
            <v>AUG196</v>
          </cell>
          <cell r="J422" t="str">
            <v>24/8/2025</v>
          </cell>
          <cell r="K422" t="str">
            <v>RE6266</v>
          </cell>
          <cell r="L422" t="str">
            <v>12H02603</v>
          </cell>
          <cell r="M422" t="str">
            <v>FOOC18</v>
          </cell>
          <cell r="O422" t="str">
            <v>BÍCH THỦY</v>
          </cell>
          <cell r="P422" t="str">
            <v>GOLDTRANS</v>
          </cell>
          <cell r="Q422" t="str">
            <v>HAPPY CHOICE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J422" t="str">
            <v>1 CA</v>
          </cell>
          <cell r="AU422">
            <v>0</v>
          </cell>
        </row>
        <row r="423">
          <cell r="I423" t="str">
            <v>AUG197</v>
          </cell>
          <cell r="J423" t="str">
            <v>24/8/2025</v>
          </cell>
          <cell r="K423" t="str">
            <v>R72530</v>
          </cell>
          <cell r="L423" t="str">
            <v>98C07026</v>
          </cell>
          <cell r="M423" t="str">
            <v>FOOC18</v>
          </cell>
          <cell r="O423" t="str">
            <v>HOÀNG DŨNG</v>
          </cell>
          <cell r="P423" t="str">
            <v>GOLDTRANS</v>
          </cell>
          <cell r="Q423" t="str">
            <v>HAPPY CHOICE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U423">
            <v>0</v>
          </cell>
        </row>
        <row r="424">
          <cell r="I424" t="str">
            <v>AUG197</v>
          </cell>
          <cell r="J424" t="str">
            <v>24/8/2025</v>
          </cell>
          <cell r="K424" t="str">
            <v>RE6266</v>
          </cell>
          <cell r="L424" t="str">
            <v>98C07026</v>
          </cell>
          <cell r="M424" t="str">
            <v>FOOC18</v>
          </cell>
          <cell r="O424" t="str">
            <v>HOÀNG DŨNG</v>
          </cell>
          <cell r="P424" t="str">
            <v>GOLDTRANS</v>
          </cell>
          <cell r="Q424" t="str">
            <v>HAPPY CHOICE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J424" t="str">
            <v>1 CA</v>
          </cell>
          <cell r="AU424">
            <v>0</v>
          </cell>
        </row>
        <row r="425">
          <cell r="I425" t="str">
            <v>AUG198</v>
          </cell>
          <cell r="J425" t="str">
            <v>24/8/2025</v>
          </cell>
          <cell r="K425" t="str">
            <v>R72530</v>
          </cell>
          <cell r="L425" t="str">
            <v>98C06947</v>
          </cell>
          <cell r="M425" t="str">
            <v>FOOC18</v>
          </cell>
          <cell r="O425" t="str">
            <v>BÍCH THỦY</v>
          </cell>
          <cell r="P425" t="str">
            <v>GOLDTRANS</v>
          </cell>
          <cell r="Q425" t="str">
            <v>HAPPY CHOICE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U425">
            <v>0</v>
          </cell>
        </row>
        <row r="426">
          <cell r="I426" t="str">
            <v>AUG198</v>
          </cell>
          <cell r="J426" t="str">
            <v>24/8/2025</v>
          </cell>
          <cell r="K426" t="str">
            <v>RE6266</v>
          </cell>
          <cell r="L426" t="str">
            <v>98C06947</v>
          </cell>
          <cell r="M426" t="str">
            <v>FOOC18</v>
          </cell>
          <cell r="O426" t="str">
            <v>BÍCH THỦY</v>
          </cell>
          <cell r="P426" t="str">
            <v>GOLDTRANS</v>
          </cell>
          <cell r="Q426" t="str">
            <v>HAPPY CHOICE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J426" t="str">
            <v>1 CA</v>
          </cell>
          <cell r="AU426">
            <v>0</v>
          </cell>
        </row>
        <row r="427">
          <cell r="I427" t="str">
            <v>AUG199</v>
          </cell>
          <cell r="J427" t="str">
            <v>24/8/2025</v>
          </cell>
          <cell r="K427" t="str">
            <v>RA9798</v>
          </cell>
          <cell r="L427" t="str">
            <v>98C07780</v>
          </cell>
          <cell r="M427" t="str">
            <v>FOOC18</v>
          </cell>
          <cell r="O427" t="str">
            <v>BÍCH THỦY</v>
          </cell>
          <cell r="P427" t="str">
            <v>GOLDTRANS</v>
          </cell>
          <cell r="Q427" t="str">
            <v>HAPPY CHOICE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U427">
            <v>0</v>
          </cell>
        </row>
        <row r="428">
          <cell r="I428" t="str">
            <v>AUG199</v>
          </cell>
          <cell r="J428" t="str">
            <v>24/8/2025</v>
          </cell>
          <cell r="K428" t="str">
            <v>RB6859</v>
          </cell>
          <cell r="L428" t="str">
            <v>98C07780</v>
          </cell>
          <cell r="M428" t="str">
            <v>FOOC18</v>
          </cell>
          <cell r="O428" t="str">
            <v>BÍCH THỦY</v>
          </cell>
          <cell r="P428" t="str">
            <v>GOLDTRANS</v>
          </cell>
          <cell r="Q428" t="str">
            <v>HAPPY CHOICE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J428" t="str">
            <v>1 CA</v>
          </cell>
          <cell r="AU428">
            <v>0</v>
          </cell>
        </row>
        <row r="429">
          <cell r="I429" t="str">
            <v>AUG200</v>
          </cell>
          <cell r="J429" t="str">
            <v>24/8/2025</v>
          </cell>
          <cell r="K429" t="str">
            <v>R78700</v>
          </cell>
          <cell r="L429" t="str">
            <v>98H05381</v>
          </cell>
          <cell r="M429" t="str">
            <v>RÀO</v>
          </cell>
          <cell r="O429" t="str">
            <v>HOÀNG DŨNG</v>
          </cell>
          <cell r="P429" t="str">
            <v>GOLDTRANS</v>
          </cell>
          <cell r="Q429" t="str">
            <v>HAPPY CHOICE</v>
          </cell>
          <cell r="R429" t="str">
            <v>TT/BẮC CẠN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U429">
            <v>0</v>
          </cell>
        </row>
        <row r="430">
          <cell r="I430" t="str">
            <v>AUG201</v>
          </cell>
          <cell r="J430" t="str">
            <v>24/8/2025</v>
          </cell>
          <cell r="K430" t="str">
            <v>R78700</v>
          </cell>
          <cell r="L430" t="str">
            <v>98H04443</v>
          </cell>
          <cell r="M430" t="str">
            <v>M.SAN</v>
          </cell>
          <cell r="O430" t="str">
            <v>HOÀNG DŨNG</v>
          </cell>
          <cell r="P430" t="str">
            <v>GOLDTRANS</v>
          </cell>
          <cell r="Q430" t="str">
            <v>HAPPY CHOICE</v>
          </cell>
          <cell r="R430" t="str">
            <v>TT/BẮC TỪ LIÊM HN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J430" t="str">
            <v>1 CA</v>
          </cell>
          <cell r="AU430">
            <v>0</v>
          </cell>
        </row>
        <row r="431">
          <cell r="I431" t="str">
            <v>AUG202</v>
          </cell>
          <cell r="J431" t="str">
            <v>24/8/2025</v>
          </cell>
          <cell r="K431" t="str">
            <v>FB9063</v>
          </cell>
          <cell r="L431" t="str">
            <v>12H02265</v>
          </cell>
          <cell r="M431" t="str">
            <v>CONT45</v>
          </cell>
          <cell r="O431" t="str">
            <v>THẮNG THAO</v>
          </cell>
          <cell r="P431" t="str">
            <v>A3</v>
          </cell>
          <cell r="Q431" t="str">
            <v>RICHELL U KWONG</v>
          </cell>
          <cell r="R431" t="str">
            <v>TT/VÂN TRUNG BG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J431" t="str">
            <v>1 CA</v>
          </cell>
          <cell r="AU431">
            <v>0</v>
          </cell>
        </row>
        <row r="432">
          <cell r="I432" t="str">
            <v>AUG203</v>
          </cell>
          <cell r="J432" t="str">
            <v>24/8/2025</v>
          </cell>
          <cell r="K432" t="str">
            <v>K24423</v>
          </cell>
          <cell r="L432" t="str">
            <v>98G00356</v>
          </cell>
          <cell r="M432" t="str">
            <v xml:space="preserve">10 TẤN </v>
          </cell>
          <cell r="O432" t="str">
            <v>ĐLM</v>
          </cell>
          <cell r="P432" t="str">
            <v>A3</v>
          </cell>
          <cell r="Q432" t="str">
            <v>APEX</v>
          </cell>
          <cell r="R432" t="str">
            <v>TT/NGHỆ AN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U432">
            <v>0</v>
          </cell>
        </row>
        <row r="433">
          <cell r="I433" t="str">
            <v>AUG204</v>
          </cell>
          <cell r="J433" t="str">
            <v>24/8/2025</v>
          </cell>
          <cell r="K433" t="str">
            <v>K24423</v>
          </cell>
          <cell r="L433" t="str">
            <v>98H05223</v>
          </cell>
          <cell r="M433" t="str">
            <v>CONT45</v>
          </cell>
          <cell r="O433" t="str">
            <v>ĐLM</v>
          </cell>
          <cell r="P433" t="str">
            <v>A3</v>
          </cell>
          <cell r="Q433" t="str">
            <v>APEX</v>
          </cell>
          <cell r="R433" t="str">
            <v>TT/NGHỆ AN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U433">
            <v>0</v>
          </cell>
        </row>
        <row r="434">
          <cell r="I434" t="str">
            <v>AUG205</v>
          </cell>
          <cell r="J434" t="str">
            <v>24/8/2025</v>
          </cell>
          <cell r="K434" t="str">
            <v>FB5898 M1</v>
          </cell>
          <cell r="L434" t="str">
            <v>98G00364</v>
          </cell>
          <cell r="M434" t="str">
            <v xml:space="preserve">10 TẤN </v>
          </cell>
          <cell r="O434" t="str">
            <v>ĐLM</v>
          </cell>
          <cell r="P434" t="str">
            <v>A3</v>
          </cell>
          <cell r="Q434" t="str">
            <v>INORSEN</v>
          </cell>
          <cell r="R434" t="str">
            <v>TT/PHÙ NINH PHÚ THỌ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J434" t="str">
            <v>1 CA</v>
          </cell>
          <cell r="AU434">
            <v>0</v>
          </cell>
        </row>
        <row r="435">
          <cell r="I435" t="str">
            <v>AUG205</v>
          </cell>
          <cell r="J435" t="str">
            <v>24/8/2025</v>
          </cell>
          <cell r="K435" t="str">
            <v>FB5898 M2</v>
          </cell>
          <cell r="L435" t="str">
            <v>98H00364</v>
          </cell>
          <cell r="M435" t="str">
            <v xml:space="preserve">10 TẤN </v>
          </cell>
          <cell r="O435" t="str">
            <v>ĐLM</v>
          </cell>
          <cell r="P435" t="str">
            <v>A3</v>
          </cell>
          <cell r="Q435" t="str">
            <v>INORSEN</v>
          </cell>
          <cell r="R435" t="str">
            <v>TT/PHÙ NINH PHÚ THỌ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U435">
            <v>0</v>
          </cell>
        </row>
        <row r="436">
          <cell r="I436" t="str">
            <v>AUG205</v>
          </cell>
          <cell r="J436" t="str">
            <v>24/8/2025</v>
          </cell>
          <cell r="K436" t="str">
            <v>FB5898 M3</v>
          </cell>
          <cell r="L436" t="str">
            <v>98G00364</v>
          </cell>
          <cell r="M436" t="str">
            <v xml:space="preserve">10 TẤN </v>
          </cell>
          <cell r="O436" t="str">
            <v>ĐLM</v>
          </cell>
          <cell r="P436" t="str">
            <v>A3</v>
          </cell>
          <cell r="Q436" t="str">
            <v>INORSEN</v>
          </cell>
          <cell r="R436" t="str">
            <v>TT/PHÙ NINH PHÚ THỌ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U436">
            <v>0</v>
          </cell>
        </row>
        <row r="437">
          <cell r="I437" t="str">
            <v>AUG205</v>
          </cell>
          <cell r="J437" t="str">
            <v>24/8/2025</v>
          </cell>
          <cell r="K437" t="str">
            <v>FB5898 M4</v>
          </cell>
          <cell r="L437" t="str">
            <v>98G00364</v>
          </cell>
          <cell r="M437" t="str">
            <v xml:space="preserve">10 TẤN </v>
          </cell>
          <cell r="O437" t="str">
            <v>ĐLM</v>
          </cell>
          <cell r="P437" t="str">
            <v>A3</v>
          </cell>
          <cell r="Q437" t="str">
            <v>LUMENS</v>
          </cell>
          <cell r="R437" t="str">
            <v>TT/THÚY LĨNH HN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U437">
            <v>0</v>
          </cell>
        </row>
        <row r="438">
          <cell r="I438" t="str">
            <v>AUG206</v>
          </cell>
          <cell r="J438" t="str">
            <v>25/8/2025</v>
          </cell>
          <cell r="K438" t="str">
            <v>HÀNG XuẤT</v>
          </cell>
          <cell r="L438" t="str">
            <v>99H02814</v>
          </cell>
          <cell r="M438" t="str">
            <v>2,5 TẤN</v>
          </cell>
          <cell r="P438" t="str">
            <v>A3</v>
          </cell>
          <cell r="Q438" t="str">
            <v>JINGSHI</v>
          </cell>
          <cell r="R438" t="str">
            <v>VÂN TRUNG BG/HỮU NGHỊ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U438">
            <v>0</v>
          </cell>
          <cell r="AW438" t="str">
            <v>NHÀ XE TÍNH CƯỚC 1,5 TẤN</v>
          </cell>
        </row>
        <row r="439">
          <cell r="I439" t="str">
            <v>AUG207</v>
          </cell>
          <cell r="J439" t="str">
            <v>25/8/2025</v>
          </cell>
          <cell r="K439" t="str">
            <v>FT6590 M3</v>
          </cell>
          <cell r="L439" t="str">
            <v>77H05434</v>
          </cell>
          <cell r="M439" t="str">
            <v>CONT50</v>
          </cell>
          <cell r="P439" t="str">
            <v>A3</v>
          </cell>
          <cell r="Q439" t="str">
            <v>DALAT</v>
          </cell>
          <cell r="R439" t="str">
            <v>TT/LÂM ĐỒNG ĐÀ LẠT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U439">
            <v>0</v>
          </cell>
        </row>
        <row r="440">
          <cell r="I440" t="str">
            <v>AUG208</v>
          </cell>
          <cell r="J440" t="str">
            <v>25/8/2025</v>
          </cell>
          <cell r="K440" t="str">
            <v>FT6590 M4</v>
          </cell>
          <cell r="L440" t="str">
            <v>77H05434</v>
          </cell>
          <cell r="M440" t="str">
            <v>CONT50</v>
          </cell>
          <cell r="P440" t="str">
            <v>A3</v>
          </cell>
          <cell r="Q440" t="str">
            <v>DALAT</v>
          </cell>
          <cell r="R440" t="str">
            <v>TT/LÂM ĐỒNG ĐÀ LẠT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U440">
            <v>0</v>
          </cell>
        </row>
        <row r="441">
          <cell r="I441" t="str">
            <v>AUG208</v>
          </cell>
          <cell r="J441" t="str">
            <v>25/8/2025</v>
          </cell>
          <cell r="K441" t="str">
            <v>FT6590 M1</v>
          </cell>
          <cell r="L441" t="str">
            <v>98H06161</v>
          </cell>
          <cell r="M441" t="str">
            <v>8 TẤN</v>
          </cell>
          <cell r="P441" t="str">
            <v>A3</v>
          </cell>
          <cell r="Q441" t="str">
            <v>FIRSTEAM</v>
          </cell>
          <cell r="R441" t="str">
            <v>TT/TRẢNG BÀNG TÂY NINH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U441">
            <v>0</v>
          </cell>
          <cell r="AW441" t="str">
            <v>SANG XE AUG210</v>
          </cell>
        </row>
        <row r="442">
          <cell r="I442" t="str">
            <v>AUG208</v>
          </cell>
          <cell r="J442" t="str">
            <v>25/8/2025</v>
          </cell>
          <cell r="K442" t="str">
            <v>FT6590 M2</v>
          </cell>
          <cell r="L442" t="str">
            <v>98H06161</v>
          </cell>
          <cell r="M442" t="str">
            <v>8 TẤN</v>
          </cell>
          <cell r="P442" t="str">
            <v>A3</v>
          </cell>
          <cell r="Q442" t="str">
            <v>REGENT</v>
          </cell>
          <cell r="R442" t="str">
            <v>TT/NAM SÁCH HD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U442">
            <v>0</v>
          </cell>
        </row>
        <row r="443">
          <cell r="I443" t="str">
            <v>AUG208</v>
          </cell>
          <cell r="J443" t="str">
            <v>25/8/2025</v>
          </cell>
          <cell r="K443" t="str">
            <v>FT6590 M5</v>
          </cell>
          <cell r="L443" t="str">
            <v>98H06161</v>
          </cell>
          <cell r="M443" t="str">
            <v>8 TẤN</v>
          </cell>
          <cell r="P443" t="str">
            <v>A3</v>
          </cell>
          <cell r="Q443" t="str">
            <v>REGENT</v>
          </cell>
          <cell r="R443" t="str">
            <v>TT/NAM SÁCH HD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U443">
            <v>0</v>
          </cell>
        </row>
        <row r="444">
          <cell r="I444" t="str">
            <v>AUG208</v>
          </cell>
          <cell r="J444" t="str">
            <v>25/8/2025</v>
          </cell>
          <cell r="K444" t="str">
            <v>FT6590 M6</v>
          </cell>
          <cell r="L444" t="str">
            <v>98H06161</v>
          </cell>
          <cell r="M444" t="str">
            <v>8 TẤN</v>
          </cell>
          <cell r="P444" t="str">
            <v>A3</v>
          </cell>
          <cell r="Q444" t="str">
            <v>REGENT</v>
          </cell>
          <cell r="R444" t="str">
            <v>TT/TRÀNG DuỆ HP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U444">
            <v>0</v>
          </cell>
        </row>
        <row r="445">
          <cell r="I445" t="str">
            <v>AUG209</v>
          </cell>
          <cell r="J445" t="str">
            <v>25/8/2025</v>
          </cell>
          <cell r="K445" t="str">
            <v>FA6722</v>
          </cell>
          <cell r="L445" t="str">
            <v>12H02249</v>
          </cell>
          <cell r="M445" t="str">
            <v>CONT45</v>
          </cell>
          <cell r="P445" t="str">
            <v>A3</v>
          </cell>
          <cell r="Q445" t="str">
            <v>KINGFA</v>
          </cell>
          <cell r="R445" t="str">
            <v>HN/HẢI AN HP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U445">
            <v>0</v>
          </cell>
        </row>
        <row r="446">
          <cell r="I446" t="str">
            <v>AUG210</v>
          </cell>
          <cell r="J446" t="str">
            <v>25/8/2025</v>
          </cell>
          <cell r="K446" t="str">
            <v>BGF478 M1</v>
          </cell>
          <cell r="L446" t="str">
            <v>36C21613</v>
          </cell>
          <cell r="M446" t="str">
            <v>CONT45</v>
          </cell>
          <cell r="P446" t="str">
            <v>A3</v>
          </cell>
          <cell r="Q446" t="str">
            <v>FIRSTEAM</v>
          </cell>
          <cell r="R446" t="str">
            <v>CỐC NAM/TÂY NINH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U446">
            <v>0</v>
          </cell>
        </row>
        <row r="447">
          <cell r="I447" t="str">
            <v>AUG210</v>
          </cell>
          <cell r="J447" t="str">
            <v>25/8/2025</v>
          </cell>
          <cell r="K447" t="str">
            <v>BGF478 M2</v>
          </cell>
          <cell r="L447" t="str">
            <v>36C21613</v>
          </cell>
          <cell r="M447" t="str">
            <v>CONT45</v>
          </cell>
          <cell r="P447" t="str">
            <v>A3</v>
          </cell>
          <cell r="Q447" t="str">
            <v>FIRSTEAM</v>
          </cell>
          <cell r="R447" t="str">
            <v>CỐC NAM/TÂY NINH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U447">
            <v>0</v>
          </cell>
        </row>
        <row r="448">
          <cell r="I448" t="str">
            <v>AUG210</v>
          </cell>
          <cell r="J448" t="str">
            <v>25/8/2025</v>
          </cell>
          <cell r="K448" t="str">
            <v>BGF478 M3</v>
          </cell>
          <cell r="L448" t="str">
            <v>36C21613</v>
          </cell>
          <cell r="M448" t="str">
            <v>CONT45</v>
          </cell>
          <cell r="P448" t="str">
            <v>A3</v>
          </cell>
          <cell r="Q448" t="str">
            <v>FIRSTEAM</v>
          </cell>
          <cell r="R448" t="str">
            <v>CỐC NAM/TÂY NINH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U448">
            <v>0</v>
          </cell>
        </row>
        <row r="449">
          <cell r="I449" t="str">
            <v>AUG210</v>
          </cell>
          <cell r="J449" t="str">
            <v>25/8/2025</v>
          </cell>
          <cell r="K449" t="str">
            <v>BGF478 M6</v>
          </cell>
          <cell r="L449" t="str">
            <v>36C21613</v>
          </cell>
          <cell r="M449" t="str">
            <v>CONT45</v>
          </cell>
          <cell r="P449" t="str">
            <v>A3</v>
          </cell>
          <cell r="Q449" t="str">
            <v>FIRSTEAM</v>
          </cell>
          <cell r="R449" t="str">
            <v>CỐC NAM/TÂY NINH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U449">
            <v>0</v>
          </cell>
        </row>
        <row r="450">
          <cell r="I450" t="str">
            <v>AUG210</v>
          </cell>
          <cell r="J450" t="str">
            <v>25/8/2025</v>
          </cell>
          <cell r="K450" t="str">
            <v>BGF478 M11</v>
          </cell>
          <cell r="L450" t="str">
            <v>36C21613</v>
          </cell>
          <cell r="M450" t="str">
            <v>CONT45</v>
          </cell>
          <cell r="P450" t="str">
            <v>A3</v>
          </cell>
          <cell r="Q450" t="str">
            <v>FIRSTEAM</v>
          </cell>
          <cell r="R450" t="str">
            <v>CỐC NAM/TÂY NINH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 t="str">
            <v>chốt sang tháng 8</v>
          </cell>
          <cell r="AU450">
            <v>0</v>
          </cell>
        </row>
        <row r="451">
          <cell r="I451" t="str">
            <v>AUG210</v>
          </cell>
          <cell r="J451" t="str">
            <v>25/8/2025</v>
          </cell>
          <cell r="K451" t="str">
            <v>BGF478 M5</v>
          </cell>
          <cell r="L451" t="str">
            <v>36C21613</v>
          </cell>
          <cell r="M451" t="str">
            <v>CONT45</v>
          </cell>
          <cell r="P451" t="str">
            <v>A3</v>
          </cell>
          <cell r="Q451" t="str">
            <v>REGAL</v>
          </cell>
          <cell r="R451" t="str">
            <v>CỐC NAM/DAK LAK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U451">
            <v>0</v>
          </cell>
        </row>
        <row r="452">
          <cell r="I452" t="str">
            <v>AUG210</v>
          </cell>
          <cell r="J452" t="str">
            <v>25/8/2025</v>
          </cell>
          <cell r="K452" t="str">
            <v>BGF478 M8</v>
          </cell>
          <cell r="L452" t="str">
            <v>36C21613</v>
          </cell>
          <cell r="M452" t="str">
            <v>CONT45</v>
          </cell>
          <cell r="P452" t="str">
            <v>A3</v>
          </cell>
          <cell r="Q452" t="str">
            <v>REGAL</v>
          </cell>
          <cell r="R452" t="str">
            <v>CỐC NAM/DAK LAK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U452">
            <v>0</v>
          </cell>
        </row>
        <row r="453">
          <cell r="I453" t="str">
            <v>AUG210</v>
          </cell>
          <cell r="J453" t="str">
            <v>25/8/2025</v>
          </cell>
          <cell r="K453" t="str">
            <v>BGF478 M7</v>
          </cell>
          <cell r="L453" t="str">
            <v>36C21613</v>
          </cell>
          <cell r="M453" t="str">
            <v>CONT45</v>
          </cell>
          <cell r="P453" t="str">
            <v>A3</v>
          </cell>
          <cell r="Q453" t="str">
            <v>TOPKNIT</v>
          </cell>
          <cell r="R453" t="str">
            <v>CỐC NAM/ĐỒNG THÁP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U453">
            <v>0</v>
          </cell>
        </row>
        <row r="454">
          <cell r="I454" t="str">
            <v>AUG210</v>
          </cell>
          <cell r="J454" t="str">
            <v>25/8/2025</v>
          </cell>
          <cell r="K454" t="str">
            <v>BGF478 M10</v>
          </cell>
          <cell r="L454" t="str">
            <v>36C21613</v>
          </cell>
          <cell r="M454" t="str">
            <v>CONT45</v>
          </cell>
          <cell r="P454" t="str">
            <v>A3</v>
          </cell>
          <cell r="Q454" t="str">
            <v>GENOVA</v>
          </cell>
          <cell r="R454" t="str">
            <v>CỐC NAM/BẾN TRE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U454">
            <v>0</v>
          </cell>
        </row>
        <row r="455">
          <cell r="I455" t="str">
            <v>AUG210</v>
          </cell>
          <cell r="J455" t="str">
            <v>25/8/2025</v>
          </cell>
          <cell r="K455" t="str">
            <v>BGF478 M4</v>
          </cell>
          <cell r="L455" t="str">
            <v>36C21613</v>
          </cell>
          <cell r="M455" t="str">
            <v>CONT45</v>
          </cell>
          <cell r="P455" t="str">
            <v>A3</v>
          </cell>
          <cell r="Q455" t="str">
            <v>SOUTH FAME</v>
          </cell>
          <cell r="R455" t="str">
            <v>CỐC NAM/THƯỜNG XUÂN THANH HÓA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U455">
            <v>0</v>
          </cell>
          <cell r="AW455" t="str">
            <v>HẠ KHO HN</v>
          </cell>
        </row>
        <row r="456">
          <cell r="I456" t="str">
            <v>AUG210</v>
          </cell>
          <cell r="J456" t="str">
            <v>25/8/2025</v>
          </cell>
          <cell r="K456" t="str">
            <v>FT6950</v>
          </cell>
          <cell r="L456" t="str">
            <v>36C21613</v>
          </cell>
          <cell r="M456" t="str">
            <v>CONT45</v>
          </cell>
          <cell r="P456" t="str">
            <v>A3</v>
          </cell>
          <cell r="Q456" t="str">
            <v>HÀNG NGOÀI</v>
          </cell>
          <cell r="R456" t="str">
            <v>HN/HỒ CHÍ MINH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U456">
            <v>0</v>
          </cell>
          <cell r="AW456" t="str">
            <v>SANG TỪ XE AUG208</v>
          </cell>
        </row>
        <row r="457">
          <cell r="I457" t="str">
            <v>AUG211</v>
          </cell>
          <cell r="J457" t="str">
            <v>25/8/2025</v>
          </cell>
          <cell r="K457" t="str">
            <v>HÀNG XuẤT</v>
          </cell>
          <cell r="L457" t="str">
            <v>98G00364</v>
          </cell>
          <cell r="M457" t="str">
            <v>8 TẤN</v>
          </cell>
          <cell r="P457" t="str">
            <v>A3</v>
          </cell>
          <cell r="Q457" t="str">
            <v>HÀNG XuẤT GIÁP BÁT</v>
          </cell>
          <cell r="R457" t="str">
            <v>GIÁP BÁT/HỮU NGHỊ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U457">
            <v>0</v>
          </cell>
        </row>
        <row r="458">
          <cell r="I458" t="str">
            <v>AUG212</v>
          </cell>
          <cell r="J458" t="str">
            <v>25/8/2025</v>
          </cell>
          <cell r="K458" t="str">
            <v>BZ7932</v>
          </cell>
          <cell r="L458" t="str">
            <v>12H00785</v>
          </cell>
          <cell r="M458" t="str">
            <v>8 TẤN</v>
          </cell>
          <cell r="P458" t="str">
            <v>LTK</v>
          </cell>
          <cell r="Q458" t="str">
            <v>SF</v>
          </cell>
          <cell r="R458" t="str">
            <v>HN/QuẾ VÕ BN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J458" t="str">
            <v>1 CA</v>
          </cell>
          <cell r="AU458">
            <v>0</v>
          </cell>
        </row>
        <row r="459">
          <cell r="I459" t="str">
            <v>AUG213</v>
          </cell>
          <cell r="J459" t="str">
            <v>25/8/2025</v>
          </cell>
          <cell r="K459" t="str">
            <v>BGF478 M9</v>
          </cell>
          <cell r="L459" t="str">
            <v>98C21389</v>
          </cell>
          <cell r="M459" t="str">
            <v>1,5 TẤN</v>
          </cell>
          <cell r="P459" t="str">
            <v>A3</v>
          </cell>
          <cell r="Q459" t="str">
            <v>REGENT</v>
          </cell>
          <cell r="R459" t="str">
            <v>CỐC NAM/NAM SÁCH HD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U459">
            <v>0</v>
          </cell>
        </row>
        <row r="460">
          <cell r="I460" t="str">
            <v>AUG214</v>
          </cell>
          <cell r="J460" t="str">
            <v>25/8/2025</v>
          </cell>
          <cell r="K460" t="str">
            <v>VẬN TẢI</v>
          </cell>
          <cell r="L460" t="str">
            <v>98H06170</v>
          </cell>
          <cell r="M460" t="str">
            <v>RÀO</v>
          </cell>
          <cell r="P460" t="str">
            <v>HOÀNG DŨNG</v>
          </cell>
          <cell r="Q460" t="str">
            <v>HÀNG LẺ</v>
          </cell>
          <cell r="R460" t="str">
            <v>CHIMA/QuẢNG NINH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J460" t="str">
            <v>1 CA</v>
          </cell>
          <cell r="AU460">
            <v>0</v>
          </cell>
        </row>
        <row r="461">
          <cell r="AG461">
            <v>0</v>
          </cell>
          <cell r="AU461">
            <v>0</v>
          </cell>
        </row>
        <row r="462">
          <cell r="AG462">
            <v>0</v>
          </cell>
          <cell r="AU462">
            <v>0</v>
          </cell>
        </row>
        <row r="463">
          <cell r="AG463">
            <v>0</v>
          </cell>
          <cell r="AU463">
            <v>0</v>
          </cell>
        </row>
        <row r="464">
          <cell r="AG464">
            <v>0</v>
          </cell>
          <cell r="AU464">
            <v>0</v>
          </cell>
        </row>
        <row r="465">
          <cell r="AG465">
            <v>0</v>
          </cell>
          <cell r="AU465">
            <v>0</v>
          </cell>
        </row>
        <row r="466">
          <cell r="AG466">
            <v>0</v>
          </cell>
          <cell r="AU466">
            <v>0</v>
          </cell>
        </row>
        <row r="467">
          <cell r="AG467">
            <v>0</v>
          </cell>
          <cell r="AU467">
            <v>0</v>
          </cell>
        </row>
        <row r="468">
          <cell r="AG468">
            <v>0</v>
          </cell>
          <cell r="AU468">
            <v>0</v>
          </cell>
        </row>
        <row r="469">
          <cell r="AG469">
            <v>0</v>
          </cell>
          <cell r="AU469">
            <v>0</v>
          </cell>
        </row>
        <row r="470">
          <cell r="AG470">
            <v>0</v>
          </cell>
          <cell r="AU470">
            <v>0</v>
          </cell>
        </row>
        <row r="471">
          <cell r="AG471">
            <v>0</v>
          </cell>
          <cell r="AU471">
            <v>0</v>
          </cell>
        </row>
        <row r="472">
          <cell r="AG472" t="str">
            <v>chốt sang tháng 8</v>
          </cell>
          <cell r="AU472">
            <v>0</v>
          </cell>
        </row>
        <row r="473">
          <cell r="AG473">
            <v>0</v>
          </cell>
          <cell r="AU473">
            <v>0</v>
          </cell>
        </row>
        <row r="474">
          <cell r="AG474">
            <v>0</v>
          </cell>
          <cell r="AU474">
            <v>0</v>
          </cell>
        </row>
        <row r="475">
          <cell r="AG475">
            <v>0</v>
          </cell>
          <cell r="AU475">
            <v>0</v>
          </cell>
        </row>
        <row r="476">
          <cell r="AG476">
            <v>0</v>
          </cell>
          <cell r="AU476">
            <v>0</v>
          </cell>
        </row>
        <row r="477">
          <cell r="AG477">
            <v>0</v>
          </cell>
          <cell r="AU477">
            <v>0</v>
          </cell>
        </row>
        <row r="478">
          <cell r="AG478">
            <v>0</v>
          </cell>
          <cell r="AU478">
            <v>0</v>
          </cell>
        </row>
        <row r="479">
          <cell r="AG479">
            <v>0</v>
          </cell>
          <cell r="AU479">
            <v>0</v>
          </cell>
        </row>
        <row r="480">
          <cell r="AG480">
            <v>0</v>
          </cell>
          <cell r="AU480">
            <v>0</v>
          </cell>
        </row>
        <row r="481">
          <cell r="AG481">
            <v>0</v>
          </cell>
          <cell r="AU481">
            <v>0</v>
          </cell>
        </row>
        <row r="482">
          <cell r="AG482">
            <v>0</v>
          </cell>
          <cell r="AU482">
            <v>0</v>
          </cell>
        </row>
        <row r="483">
          <cell r="AG483">
            <v>0</v>
          </cell>
          <cell r="AU483">
            <v>0</v>
          </cell>
        </row>
        <row r="484">
          <cell r="AG484">
            <v>0</v>
          </cell>
          <cell r="AU484">
            <v>0</v>
          </cell>
        </row>
        <row r="485">
          <cell r="AG485">
            <v>0</v>
          </cell>
          <cell r="AU485">
            <v>0</v>
          </cell>
        </row>
        <row r="486">
          <cell r="AG486">
            <v>0</v>
          </cell>
          <cell r="AU486">
            <v>0</v>
          </cell>
        </row>
        <row r="487">
          <cell r="AG487">
            <v>0</v>
          </cell>
          <cell r="AU487">
            <v>0</v>
          </cell>
        </row>
        <row r="488">
          <cell r="AG488">
            <v>0</v>
          </cell>
          <cell r="AU488">
            <v>0</v>
          </cell>
        </row>
        <row r="489">
          <cell r="AG489">
            <v>0</v>
          </cell>
          <cell r="AU489">
            <v>0</v>
          </cell>
        </row>
        <row r="490">
          <cell r="AG490">
            <v>0</v>
          </cell>
          <cell r="AU490">
            <v>0</v>
          </cell>
        </row>
        <row r="491">
          <cell r="AG491">
            <v>0</v>
          </cell>
          <cell r="AU491">
            <v>0</v>
          </cell>
        </row>
        <row r="492">
          <cell r="AG492">
            <v>0</v>
          </cell>
          <cell r="AU492">
            <v>0</v>
          </cell>
        </row>
        <row r="493">
          <cell r="AG493">
            <v>0</v>
          </cell>
          <cell r="AU493">
            <v>0</v>
          </cell>
        </row>
        <row r="494">
          <cell r="AG494">
            <v>0</v>
          </cell>
          <cell r="AU494">
            <v>0</v>
          </cell>
        </row>
        <row r="495">
          <cell r="AG495">
            <v>0</v>
          </cell>
          <cell r="AU495">
            <v>0</v>
          </cell>
        </row>
        <row r="496">
          <cell r="AG496">
            <v>0</v>
          </cell>
          <cell r="AU496">
            <v>0</v>
          </cell>
        </row>
        <row r="497">
          <cell r="AG497">
            <v>0</v>
          </cell>
          <cell r="AU497">
            <v>0</v>
          </cell>
        </row>
        <row r="498">
          <cell r="AG498">
            <v>0</v>
          </cell>
          <cell r="AU498">
            <v>0</v>
          </cell>
        </row>
        <row r="499">
          <cell r="AG499">
            <v>0</v>
          </cell>
          <cell r="AU499">
            <v>0</v>
          </cell>
        </row>
        <row r="500">
          <cell r="AG500">
            <v>0</v>
          </cell>
          <cell r="AU500">
            <v>0</v>
          </cell>
        </row>
        <row r="501">
          <cell r="AG501">
            <v>0</v>
          </cell>
          <cell r="AU501">
            <v>0</v>
          </cell>
        </row>
        <row r="502">
          <cell r="AG502">
            <v>0</v>
          </cell>
          <cell r="AU502">
            <v>0</v>
          </cell>
        </row>
        <row r="503">
          <cell r="AG503">
            <v>0</v>
          </cell>
          <cell r="AU503">
            <v>0</v>
          </cell>
        </row>
        <row r="504">
          <cell r="AG504">
            <v>0</v>
          </cell>
          <cell r="AU504">
            <v>0</v>
          </cell>
        </row>
        <row r="505">
          <cell r="AG505">
            <v>0</v>
          </cell>
          <cell r="AU505">
            <v>0</v>
          </cell>
        </row>
        <row r="506">
          <cell r="AG506">
            <v>0</v>
          </cell>
          <cell r="AU506">
            <v>0</v>
          </cell>
        </row>
        <row r="507">
          <cell r="AG507">
            <v>0</v>
          </cell>
          <cell r="AU507">
            <v>0</v>
          </cell>
        </row>
        <row r="508">
          <cell r="AG508">
            <v>0</v>
          </cell>
          <cell r="AU508">
            <v>0</v>
          </cell>
        </row>
        <row r="509">
          <cell r="AG509">
            <v>0</v>
          </cell>
          <cell r="AU509">
            <v>0</v>
          </cell>
        </row>
        <row r="510">
          <cell r="AG510">
            <v>0</v>
          </cell>
          <cell r="AU510">
            <v>0</v>
          </cell>
        </row>
        <row r="511">
          <cell r="AG511">
            <v>0</v>
          </cell>
          <cell r="AU511">
            <v>0</v>
          </cell>
        </row>
        <row r="512">
          <cell r="AG512">
            <v>0</v>
          </cell>
          <cell r="AU512">
            <v>0</v>
          </cell>
        </row>
        <row r="513">
          <cell r="AG513">
            <v>0</v>
          </cell>
          <cell r="AU513">
            <v>0</v>
          </cell>
        </row>
        <row r="514">
          <cell r="AG514">
            <v>0</v>
          </cell>
          <cell r="AU514">
            <v>0</v>
          </cell>
        </row>
        <row r="515">
          <cell r="AG515">
            <v>0</v>
          </cell>
          <cell r="AU515">
            <v>0</v>
          </cell>
        </row>
        <row r="516">
          <cell r="AG516">
            <v>0</v>
          </cell>
          <cell r="AU516">
            <v>0</v>
          </cell>
        </row>
        <row r="517">
          <cell r="AG517">
            <v>0</v>
          </cell>
          <cell r="AU517">
            <v>0</v>
          </cell>
        </row>
        <row r="518">
          <cell r="AG518">
            <v>0</v>
          </cell>
          <cell r="AU518">
            <v>0</v>
          </cell>
        </row>
        <row r="519">
          <cell r="AG519">
            <v>0</v>
          </cell>
          <cell r="AU519">
            <v>0</v>
          </cell>
        </row>
        <row r="520">
          <cell r="AG520">
            <v>0</v>
          </cell>
          <cell r="AU520">
            <v>0</v>
          </cell>
        </row>
        <row r="521">
          <cell r="AG521">
            <v>0</v>
          </cell>
          <cell r="AU521">
            <v>0</v>
          </cell>
        </row>
        <row r="522">
          <cell r="AG522">
            <v>0</v>
          </cell>
          <cell r="AU522">
            <v>0</v>
          </cell>
        </row>
        <row r="523">
          <cell r="AG523">
            <v>0</v>
          </cell>
          <cell r="AU523">
            <v>0</v>
          </cell>
        </row>
        <row r="524">
          <cell r="AG524">
            <v>0</v>
          </cell>
          <cell r="AU524">
            <v>0</v>
          </cell>
        </row>
        <row r="525">
          <cell r="AG525">
            <v>0</v>
          </cell>
          <cell r="AU525">
            <v>0</v>
          </cell>
        </row>
        <row r="526">
          <cell r="AG526">
            <v>0</v>
          </cell>
          <cell r="AU526">
            <v>0</v>
          </cell>
        </row>
        <row r="527">
          <cell r="AG527">
            <v>0</v>
          </cell>
          <cell r="AU527">
            <v>0</v>
          </cell>
        </row>
        <row r="528">
          <cell r="AG528">
            <v>0</v>
          </cell>
          <cell r="AU528">
            <v>0</v>
          </cell>
        </row>
        <row r="529">
          <cell r="AG529">
            <v>0</v>
          </cell>
          <cell r="AU529">
            <v>0</v>
          </cell>
        </row>
        <row r="530">
          <cell r="AG530">
            <v>0</v>
          </cell>
          <cell r="AU530">
            <v>0</v>
          </cell>
        </row>
        <row r="531">
          <cell r="AG531">
            <v>0</v>
          </cell>
          <cell r="AU531">
            <v>0</v>
          </cell>
        </row>
        <row r="532">
          <cell r="AG532">
            <v>0</v>
          </cell>
          <cell r="AU532">
            <v>0</v>
          </cell>
        </row>
        <row r="533">
          <cell r="AG533">
            <v>0</v>
          </cell>
          <cell r="AU533">
            <v>0</v>
          </cell>
        </row>
        <row r="534">
          <cell r="AG534">
            <v>0</v>
          </cell>
          <cell r="AU534">
            <v>0</v>
          </cell>
        </row>
        <row r="535">
          <cell r="AG535">
            <v>0</v>
          </cell>
          <cell r="AU535">
            <v>0</v>
          </cell>
        </row>
        <row r="536">
          <cell r="AG536">
            <v>0</v>
          </cell>
          <cell r="AU536">
            <v>0</v>
          </cell>
        </row>
        <row r="537">
          <cell r="AG537">
            <v>0</v>
          </cell>
          <cell r="AU537">
            <v>0</v>
          </cell>
        </row>
        <row r="538">
          <cell r="AG538">
            <v>0</v>
          </cell>
          <cell r="AU538">
            <v>0</v>
          </cell>
        </row>
        <row r="539">
          <cell r="AG539">
            <v>0</v>
          </cell>
          <cell r="AU539">
            <v>0</v>
          </cell>
        </row>
        <row r="540">
          <cell r="AG540">
            <v>0</v>
          </cell>
          <cell r="AU540">
            <v>0</v>
          </cell>
        </row>
        <row r="541">
          <cell r="AG541">
            <v>0</v>
          </cell>
          <cell r="AU541">
            <v>0</v>
          </cell>
        </row>
        <row r="542">
          <cell r="AG542">
            <v>0</v>
          </cell>
          <cell r="AU542">
            <v>0</v>
          </cell>
        </row>
        <row r="543">
          <cell r="AG543">
            <v>0</v>
          </cell>
          <cell r="AU543">
            <v>0</v>
          </cell>
        </row>
        <row r="544">
          <cell r="AG544">
            <v>0</v>
          </cell>
          <cell r="AU544">
            <v>0</v>
          </cell>
        </row>
        <row r="545">
          <cell r="AG545">
            <v>0</v>
          </cell>
          <cell r="AU545">
            <v>0</v>
          </cell>
        </row>
        <row r="546">
          <cell r="AG546">
            <v>0</v>
          </cell>
          <cell r="AU546">
            <v>0</v>
          </cell>
        </row>
        <row r="547">
          <cell r="AG547">
            <v>0</v>
          </cell>
          <cell r="AU547">
            <v>0</v>
          </cell>
        </row>
        <row r="548">
          <cell r="AG548">
            <v>0</v>
          </cell>
          <cell r="AU548">
            <v>0</v>
          </cell>
        </row>
        <row r="549">
          <cell r="AG549">
            <v>0</v>
          </cell>
          <cell r="AU549">
            <v>0</v>
          </cell>
        </row>
        <row r="550">
          <cell r="AG550">
            <v>0</v>
          </cell>
          <cell r="AU550">
            <v>0</v>
          </cell>
        </row>
        <row r="551">
          <cell r="AG551">
            <v>0</v>
          </cell>
          <cell r="AU551">
            <v>0</v>
          </cell>
        </row>
        <row r="552">
          <cell r="AG552">
            <v>0</v>
          </cell>
          <cell r="AU552">
            <v>0</v>
          </cell>
        </row>
        <row r="553">
          <cell r="AG553">
            <v>0</v>
          </cell>
          <cell r="AU553">
            <v>0</v>
          </cell>
        </row>
        <row r="554">
          <cell r="AG554">
            <v>0</v>
          </cell>
          <cell r="AU554">
            <v>0</v>
          </cell>
        </row>
        <row r="555">
          <cell r="AG555">
            <v>0</v>
          </cell>
          <cell r="AU555">
            <v>0</v>
          </cell>
        </row>
        <row r="556">
          <cell r="AG556">
            <v>0</v>
          </cell>
          <cell r="AU556">
            <v>0</v>
          </cell>
        </row>
        <row r="557">
          <cell r="AG557">
            <v>0</v>
          </cell>
          <cell r="AU557">
            <v>0</v>
          </cell>
        </row>
        <row r="558">
          <cell r="AG558">
            <v>0</v>
          </cell>
          <cell r="AU558">
            <v>0</v>
          </cell>
        </row>
        <row r="559">
          <cell r="AG559">
            <v>0</v>
          </cell>
          <cell r="AU559">
            <v>0</v>
          </cell>
        </row>
        <row r="560">
          <cell r="AG560">
            <v>0</v>
          </cell>
          <cell r="AU560">
            <v>0</v>
          </cell>
        </row>
        <row r="561">
          <cell r="AG561">
            <v>0</v>
          </cell>
          <cell r="AU561">
            <v>0</v>
          </cell>
        </row>
        <row r="562">
          <cell r="AG562">
            <v>0</v>
          </cell>
          <cell r="AU562">
            <v>0</v>
          </cell>
        </row>
        <row r="563">
          <cell r="AG563">
            <v>0</v>
          </cell>
          <cell r="AU563">
            <v>0</v>
          </cell>
        </row>
        <row r="564">
          <cell r="AG564">
            <v>0</v>
          </cell>
          <cell r="AU564">
            <v>0</v>
          </cell>
        </row>
        <row r="565">
          <cell r="AG565">
            <v>0</v>
          </cell>
          <cell r="AU565">
            <v>0</v>
          </cell>
        </row>
        <row r="566">
          <cell r="AG566">
            <v>0</v>
          </cell>
          <cell r="AU566">
            <v>0</v>
          </cell>
        </row>
        <row r="567">
          <cell r="AG567">
            <v>0</v>
          </cell>
          <cell r="AU567">
            <v>0</v>
          </cell>
        </row>
        <row r="568">
          <cell r="AG568">
            <v>0</v>
          </cell>
          <cell r="AU568">
            <v>0</v>
          </cell>
        </row>
        <row r="569">
          <cell r="AG569">
            <v>0</v>
          </cell>
          <cell r="AU569">
            <v>0</v>
          </cell>
        </row>
        <row r="570">
          <cell r="AG570">
            <v>0</v>
          </cell>
          <cell r="AU570">
            <v>0</v>
          </cell>
        </row>
        <row r="571">
          <cell r="AG571">
            <v>0</v>
          </cell>
          <cell r="AU571">
            <v>0</v>
          </cell>
        </row>
        <row r="572">
          <cell r="AG572">
            <v>0</v>
          </cell>
          <cell r="AU572">
            <v>0</v>
          </cell>
        </row>
        <row r="573">
          <cell r="AG573">
            <v>0</v>
          </cell>
          <cell r="AU573">
            <v>0</v>
          </cell>
        </row>
        <row r="574">
          <cell r="AG574">
            <v>0</v>
          </cell>
          <cell r="AU574">
            <v>0</v>
          </cell>
        </row>
        <row r="575">
          <cell r="AG575">
            <v>0</v>
          </cell>
          <cell r="AU575">
            <v>0</v>
          </cell>
        </row>
        <row r="576">
          <cell r="AG576">
            <v>0</v>
          </cell>
          <cell r="AU576">
            <v>0</v>
          </cell>
        </row>
        <row r="577">
          <cell r="AG577">
            <v>0</v>
          </cell>
          <cell r="AU577">
            <v>0</v>
          </cell>
        </row>
        <row r="578">
          <cell r="AG578">
            <v>0</v>
          </cell>
          <cell r="AU578">
            <v>0</v>
          </cell>
        </row>
        <row r="579">
          <cell r="AG579">
            <v>0</v>
          </cell>
          <cell r="AU579">
            <v>0</v>
          </cell>
        </row>
        <row r="580">
          <cell r="AG580">
            <v>0</v>
          </cell>
          <cell r="AU580">
            <v>0</v>
          </cell>
        </row>
        <row r="581">
          <cell r="AG581">
            <v>0</v>
          </cell>
          <cell r="AU581">
            <v>0</v>
          </cell>
        </row>
        <row r="582">
          <cell r="AG582">
            <v>0</v>
          </cell>
          <cell r="AU58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0976-FEDD-464B-8484-1B7DDAB513E6}">
  <sheetPr filterMode="1">
    <tabColor rgb="FFFF0000"/>
  </sheetPr>
  <dimension ref="A1:CD734"/>
  <sheetViews>
    <sheetView tabSelected="1" topLeftCell="A4" zoomScaleNormal="100" workbookViewId="0">
      <pane xSplit="14" ySplit="3" topLeftCell="O7" activePane="bottomRight" state="frozen"/>
      <selection sqref="A1:E1"/>
      <selection pane="topRight" sqref="A1:E1"/>
      <selection pane="bottomLeft" sqref="A1:E1"/>
      <selection pane="bottomRight" activeCell="J4" sqref="J4:AV41"/>
    </sheetView>
  </sheetViews>
  <sheetFormatPr defaultColWidth="14.42578125" defaultRowHeight="21.75" customHeight="1" x14ac:dyDescent="0.2"/>
  <cols>
    <col min="1" max="5" width="4.7109375" style="14" hidden="1" customWidth="1"/>
    <col min="6" max="6" width="7.7109375" style="14" hidden="1" customWidth="1"/>
    <col min="7" max="7" width="14.42578125" style="14" hidden="1" customWidth="1"/>
    <col min="8" max="8" width="9.28515625" style="14" hidden="1" customWidth="1"/>
    <col min="9" max="9" width="9.140625" style="14" hidden="1" customWidth="1"/>
    <col min="10" max="10" width="9.7109375" style="148" customWidth="1"/>
    <col min="11" max="11" width="8.85546875" style="160" customWidth="1"/>
    <col min="12" max="12" width="10.28515625" style="150" customWidth="1"/>
    <col min="13" max="13" width="8.85546875" style="14" customWidth="1"/>
    <col min="14" max="14" width="6" style="151" customWidth="1"/>
    <col min="15" max="15" width="4.85546875" style="14" customWidth="1"/>
    <col min="16" max="16" width="12.7109375" style="152" customWidth="1"/>
    <col min="17" max="17" width="8.7109375" style="150" customWidth="1"/>
    <col min="18" max="18" width="12.28515625" style="14" customWidth="1"/>
    <col min="19" max="19" width="23" style="150" customWidth="1"/>
    <col min="20" max="20" width="14.140625" style="161" customWidth="1"/>
    <col min="21" max="21" width="10.85546875" style="14" customWidth="1"/>
    <col min="22" max="23" width="10.28515625" style="14" hidden="1" customWidth="1"/>
    <col min="24" max="24" width="12.28515625" style="14" hidden="1" customWidth="1"/>
    <col min="25" max="25" width="9.5703125" style="14" hidden="1" customWidth="1"/>
    <col min="26" max="26" width="10.28515625" style="14" hidden="1" customWidth="1"/>
    <col min="27" max="27" width="10.7109375" style="14" hidden="1" customWidth="1"/>
    <col min="28" max="28" width="11" style="14" hidden="1" customWidth="1"/>
    <col min="29" max="31" width="9.5703125" style="14" hidden="1" customWidth="1"/>
    <col min="32" max="32" width="9.85546875" style="14" hidden="1" customWidth="1"/>
    <col min="33" max="33" width="10.28515625" style="14" hidden="1" customWidth="1"/>
    <col min="34" max="34" width="10" style="14" hidden="1" customWidth="1"/>
    <col min="35" max="35" width="10.140625" style="14" hidden="1" customWidth="1"/>
    <col min="36" max="36" width="11" style="154" hidden="1" customWidth="1"/>
    <col min="37" max="37" width="14.85546875" style="162" hidden="1" customWidth="1"/>
    <col min="38" max="38" width="11.42578125" style="163" customWidth="1"/>
    <col min="39" max="39" width="10.5703125" style="14" customWidth="1"/>
    <col min="40" max="40" width="9.5703125" style="14" customWidth="1"/>
    <col min="41" max="41" width="10.42578125" style="14" customWidth="1"/>
    <col min="42" max="42" width="9.42578125" style="14" customWidth="1"/>
    <col min="43" max="43" width="9" style="163" customWidth="1"/>
    <col min="44" max="44" width="8" style="14" customWidth="1"/>
    <col min="45" max="46" width="8.28515625" style="157" customWidth="1"/>
    <col min="47" max="47" width="7.7109375" style="14" customWidth="1"/>
    <col min="48" max="48" width="13.42578125" style="158" customWidth="1"/>
    <col min="49" max="49" width="11.85546875" style="154" customWidth="1"/>
    <col min="50" max="50" width="8.5703125" style="14" customWidth="1"/>
    <col min="51" max="51" width="17" style="159" customWidth="1"/>
    <col min="52" max="52" width="11.42578125" style="14" customWidth="1"/>
    <col min="53" max="82" width="27.28515625" style="14" customWidth="1"/>
    <col min="83" max="16384" width="14.42578125" style="14"/>
  </cols>
  <sheetData>
    <row r="1" spans="1:82" ht="21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2"/>
      <c r="K1" s="3"/>
      <c r="L1" s="4"/>
      <c r="M1" s="1"/>
      <c r="N1" s="5"/>
      <c r="O1" s="1"/>
      <c r="P1" s="6"/>
      <c r="Q1" s="4"/>
      <c r="R1" s="1"/>
      <c r="S1" s="4"/>
      <c r="T1" s="7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9"/>
      <c r="AL1" s="10"/>
      <c r="AM1" s="1"/>
      <c r="AN1" s="1"/>
      <c r="AO1" s="1"/>
      <c r="AP1" s="1" t="s">
        <v>0</v>
      </c>
      <c r="AQ1" s="10"/>
      <c r="AR1" s="1"/>
      <c r="AS1" s="11"/>
      <c r="AT1" s="11"/>
      <c r="AU1" s="1"/>
      <c r="AV1" s="12"/>
      <c r="AW1" s="8"/>
      <c r="AX1" s="1"/>
      <c r="AY1" s="13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</row>
    <row r="2" spans="1:82" ht="19.5" customHeight="1" x14ac:dyDescent="0.2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15" t="s">
        <v>1</v>
      </c>
      <c r="M2" s="1"/>
      <c r="N2" s="5"/>
      <c r="O2" s="1"/>
      <c r="P2" s="6"/>
      <c r="Q2" s="4"/>
      <c r="R2" s="1"/>
      <c r="S2" s="4"/>
      <c r="T2" s="7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9"/>
      <c r="AL2" s="10"/>
      <c r="AM2" s="1"/>
      <c r="AN2" s="1"/>
      <c r="AO2" s="1"/>
      <c r="AP2" s="1" t="s">
        <v>2</v>
      </c>
      <c r="AQ2" s="10"/>
      <c r="AR2" s="1"/>
      <c r="AS2" s="11"/>
      <c r="AT2" s="11"/>
      <c r="AU2" s="1"/>
      <c r="AV2" s="12"/>
      <c r="AW2" s="8"/>
      <c r="AX2" s="1"/>
      <c r="AY2" s="13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spans="1:82" ht="21.75" hidden="1" customHeight="1" x14ac:dyDescent="0.2">
      <c r="A3" s="1"/>
      <c r="B3" s="1"/>
      <c r="C3" s="1"/>
      <c r="D3" s="1"/>
      <c r="E3" s="1"/>
      <c r="F3" s="1"/>
      <c r="G3" s="1"/>
      <c r="H3" s="1"/>
      <c r="I3" s="1"/>
      <c r="J3" s="2"/>
      <c r="K3" s="3"/>
      <c r="L3" s="15"/>
      <c r="M3" s="1"/>
      <c r="N3" s="5"/>
      <c r="O3" s="1"/>
      <c r="P3" s="6"/>
      <c r="Q3" s="4"/>
      <c r="R3" s="1"/>
      <c r="S3" s="4"/>
      <c r="T3" s="16"/>
      <c r="U3" s="17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8"/>
      <c r="AK3" s="9"/>
      <c r="AL3" s="18"/>
      <c r="AM3" s="17"/>
      <c r="AN3" s="17"/>
      <c r="AO3" s="17"/>
      <c r="AP3" s="17"/>
      <c r="AQ3" s="18"/>
      <c r="AR3" s="17"/>
      <c r="AS3" s="19"/>
      <c r="AT3" s="19"/>
      <c r="AU3" s="17"/>
      <c r="AV3" s="20"/>
      <c r="AW3" s="8"/>
      <c r="AX3" s="1"/>
      <c r="AY3" s="13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</row>
    <row r="4" spans="1:82" ht="21.75" customHeight="1" x14ac:dyDescent="0.2">
      <c r="A4" s="21"/>
      <c r="B4" s="21"/>
      <c r="C4" s="21"/>
      <c r="D4" s="22"/>
      <c r="E4" s="23"/>
      <c r="F4" s="24" t="s">
        <v>3</v>
      </c>
      <c r="G4" s="25" t="s">
        <v>4</v>
      </c>
      <c r="H4" s="26"/>
      <c r="I4" s="27"/>
      <c r="J4" s="28" t="s">
        <v>5</v>
      </c>
      <c r="K4" s="29"/>
      <c r="L4" s="24" t="s">
        <v>6</v>
      </c>
      <c r="M4" s="24" t="s">
        <v>7</v>
      </c>
      <c r="N4" s="30"/>
      <c r="O4" s="31"/>
      <c r="P4" s="32"/>
      <c r="Q4" s="33"/>
      <c r="R4" s="34"/>
      <c r="S4" s="35">
        <v>1000</v>
      </c>
      <c r="T4" s="36" t="s">
        <v>8</v>
      </c>
      <c r="U4" s="37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9"/>
      <c r="AI4" s="38"/>
      <c r="AJ4" s="39"/>
      <c r="AK4" s="40"/>
      <c r="AL4" s="41" t="s">
        <v>9</v>
      </c>
      <c r="AM4" s="37"/>
      <c r="AN4" s="37"/>
      <c r="AO4" s="37"/>
      <c r="AP4" s="37"/>
      <c r="AQ4" s="37"/>
      <c r="AR4" s="37"/>
      <c r="AS4" s="42"/>
      <c r="AT4" s="42"/>
      <c r="AU4" s="43"/>
      <c r="AV4" s="44"/>
      <c r="AW4" s="39"/>
      <c r="AX4" s="45"/>
      <c r="AY4" s="46"/>
      <c r="AZ4" s="47" t="s">
        <v>10</v>
      </c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</row>
    <row r="5" spans="1:82" ht="21.75" customHeight="1" x14ac:dyDescent="0.2">
      <c r="A5" s="48"/>
      <c r="B5" s="48"/>
      <c r="C5" s="48"/>
      <c r="D5" s="48"/>
      <c r="E5" s="48"/>
      <c r="F5" s="49"/>
      <c r="G5" s="50"/>
      <c r="H5" s="50"/>
      <c r="I5" s="50"/>
      <c r="J5" s="51"/>
      <c r="K5" s="52"/>
      <c r="L5" s="53"/>
      <c r="M5" s="54">
        <f>SUBTOTAL(9,M6:M41)</f>
        <v>0</v>
      </c>
      <c r="N5" s="55">
        <f>SUBTOTAL(9,N6:N41)</f>
        <v>0</v>
      </c>
      <c r="O5" s="55">
        <v>563</v>
      </c>
      <c r="P5" s="56" t="e">
        <v>#N/A</v>
      </c>
      <c r="Q5" s="57">
        <f>SUBTOTAL(3,Q6:Q41)</f>
        <v>26</v>
      </c>
      <c r="R5" s="54">
        <f>SUBTOTAL(9,R6:R41)</f>
        <v>0</v>
      </c>
      <c r="S5" s="58">
        <v>0</v>
      </c>
      <c r="T5" s="59">
        <f t="shared" ref="T5:AR5" si="0">SUBTOTAL(9,T6:T41)</f>
        <v>82512000</v>
      </c>
      <c r="U5" s="55">
        <f t="shared" si="0"/>
        <v>2000000</v>
      </c>
      <c r="V5" s="55">
        <f t="shared" si="0"/>
        <v>13790000</v>
      </c>
      <c r="W5" s="55">
        <f t="shared" si="0"/>
        <v>0</v>
      </c>
      <c r="X5" s="55">
        <f t="shared" si="0"/>
        <v>8466525</v>
      </c>
      <c r="Y5" s="55">
        <f t="shared" si="0"/>
        <v>5040000</v>
      </c>
      <c r="Z5" s="55">
        <f t="shared" si="0"/>
        <v>6000000</v>
      </c>
      <c r="AA5" s="55">
        <f t="shared" si="0"/>
        <v>0</v>
      </c>
      <c r="AB5" s="55">
        <f t="shared" si="0"/>
        <v>0</v>
      </c>
      <c r="AC5" s="55">
        <f t="shared" si="0"/>
        <v>0</v>
      </c>
      <c r="AD5" s="55">
        <f t="shared" si="0"/>
        <v>0</v>
      </c>
      <c r="AE5" s="55">
        <f t="shared" si="0"/>
        <v>0</v>
      </c>
      <c r="AF5" s="55">
        <f t="shared" si="0"/>
        <v>0</v>
      </c>
      <c r="AG5" s="55">
        <f t="shared" si="0"/>
        <v>0</v>
      </c>
      <c r="AH5" s="55">
        <f t="shared" si="0"/>
        <v>0</v>
      </c>
      <c r="AI5" s="55">
        <f t="shared" si="0"/>
        <v>0</v>
      </c>
      <c r="AJ5" s="55">
        <f t="shared" si="0"/>
        <v>117808525</v>
      </c>
      <c r="AK5" s="55">
        <f t="shared" si="0"/>
        <v>0</v>
      </c>
      <c r="AL5" s="60">
        <f t="shared" si="0"/>
        <v>15000000</v>
      </c>
      <c r="AM5" s="55">
        <f t="shared" si="0"/>
        <v>0</v>
      </c>
      <c r="AN5" s="55">
        <f t="shared" si="0"/>
        <v>0</v>
      </c>
      <c r="AO5" s="55">
        <f t="shared" si="0"/>
        <v>0</v>
      </c>
      <c r="AP5" s="55">
        <f t="shared" si="0"/>
        <v>500000</v>
      </c>
      <c r="AQ5" s="55">
        <f t="shared" si="0"/>
        <v>0</v>
      </c>
      <c r="AR5" s="55">
        <f t="shared" si="0"/>
        <v>0</v>
      </c>
      <c r="AS5" s="61"/>
      <c r="AT5" s="61"/>
      <c r="AU5" s="55">
        <f>SUBTOTAL(9,AU6:AU41)</f>
        <v>0</v>
      </c>
      <c r="AV5" s="62">
        <f>SUBTOTAL(9,AV6:AV41)</f>
        <v>10800000</v>
      </c>
      <c r="AW5" s="63">
        <f>SUBTOTAL(9,AW6:AW41)</f>
        <v>15500000</v>
      </c>
      <c r="AX5" s="64"/>
      <c r="AY5" s="65"/>
      <c r="AZ5" s="66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</row>
    <row r="6" spans="1:82" ht="33" customHeight="1" x14ac:dyDescent="0.2">
      <c r="A6" s="67" t="s">
        <v>11</v>
      </c>
      <c r="B6" s="67" t="s">
        <v>12</v>
      </c>
      <c r="C6" s="67" t="s">
        <v>13</v>
      </c>
      <c r="D6" s="67" t="s">
        <v>14</v>
      </c>
      <c r="E6" s="67" t="s">
        <v>15</v>
      </c>
      <c r="F6" s="68" t="s">
        <v>16</v>
      </c>
      <c r="G6" s="69" t="s">
        <v>17</v>
      </c>
      <c r="H6" s="70" t="s">
        <v>18</v>
      </c>
      <c r="I6" s="70" t="s">
        <v>19</v>
      </c>
      <c r="J6" s="71" t="s">
        <v>20</v>
      </c>
      <c r="K6" s="72" t="s">
        <v>21</v>
      </c>
      <c r="L6" s="70" t="s">
        <v>22</v>
      </c>
      <c r="M6" s="73" t="s">
        <v>23</v>
      </c>
      <c r="N6" s="74" t="s">
        <v>24</v>
      </c>
      <c r="O6" s="75" t="s">
        <v>25</v>
      </c>
      <c r="P6" s="76" t="s">
        <v>26</v>
      </c>
      <c r="Q6" s="77" t="s">
        <v>27</v>
      </c>
      <c r="R6" s="78" t="s">
        <v>28</v>
      </c>
      <c r="S6" s="77" t="s">
        <v>29</v>
      </c>
      <c r="T6" s="79" t="s">
        <v>30</v>
      </c>
      <c r="U6" s="80" t="s">
        <v>31</v>
      </c>
      <c r="V6" s="80" t="s">
        <v>32</v>
      </c>
      <c r="W6" s="80" t="s">
        <v>33</v>
      </c>
      <c r="X6" s="81" t="s">
        <v>34</v>
      </c>
      <c r="Y6" s="80" t="s">
        <v>35</v>
      </c>
      <c r="Z6" s="80" t="s">
        <v>36</v>
      </c>
      <c r="AA6" s="81" t="s">
        <v>37</v>
      </c>
      <c r="AB6" s="81" t="s">
        <v>38</v>
      </c>
      <c r="AC6" s="81" t="s">
        <v>39</v>
      </c>
      <c r="AD6" s="55" t="s">
        <v>40</v>
      </c>
      <c r="AE6" s="81" t="s">
        <v>41</v>
      </c>
      <c r="AF6" s="81" t="s">
        <v>42</v>
      </c>
      <c r="AG6" s="80" t="s">
        <v>43</v>
      </c>
      <c r="AH6" s="80" t="s">
        <v>44</v>
      </c>
      <c r="AI6" s="80" t="s">
        <v>45</v>
      </c>
      <c r="AJ6" s="82" t="s">
        <v>46</v>
      </c>
      <c r="AK6" s="83" t="s">
        <v>47</v>
      </c>
      <c r="AL6" s="84" t="s">
        <v>48</v>
      </c>
      <c r="AM6" s="80" t="s">
        <v>49</v>
      </c>
      <c r="AN6" s="80" t="s">
        <v>50</v>
      </c>
      <c r="AO6" s="80" t="s">
        <v>51</v>
      </c>
      <c r="AP6" s="80" t="s">
        <v>52</v>
      </c>
      <c r="AQ6" s="81" t="s">
        <v>53</v>
      </c>
      <c r="AR6" s="80" t="s">
        <v>54</v>
      </c>
      <c r="AS6" s="85" t="s">
        <v>55</v>
      </c>
      <c r="AT6" s="85" t="s">
        <v>56</v>
      </c>
      <c r="AU6" s="80" t="s">
        <v>57</v>
      </c>
      <c r="AV6" s="86" t="s">
        <v>58</v>
      </c>
      <c r="AW6" s="82" t="s">
        <v>59</v>
      </c>
      <c r="AX6" s="87" t="s">
        <v>60</v>
      </c>
      <c r="AY6" s="88" t="s">
        <v>61</v>
      </c>
      <c r="AZ6" s="89" t="s">
        <v>62</v>
      </c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ht="7.5" hidden="1" customHeight="1" x14ac:dyDescent="0.2">
      <c r="A7" s="90"/>
      <c r="B7" s="90"/>
      <c r="C7" s="90"/>
      <c r="D7" s="90">
        <v>6</v>
      </c>
      <c r="E7" s="90"/>
      <c r="F7" s="90">
        <v>8</v>
      </c>
      <c r="G7" s="90">
        <v>9</v>
      </c>
      <c r="H7" s="90">
        <v>10</v>
      </c>
      <c r="I7" s="91"/>
      <c r="J7" s="92"/>
      <c r="K7" s="93"/>
      <c r="L7" s="94">
        <v>12</v>
      </c>
      <c r="M7" s="90">
        <v>14</v>
      </c>
      <c r="N7" s="95">
        <v>16</v>
      </c>
      <c r="O7" s="90"/>
      <c r="P7" s="96"/>
      <c r="Q7" s="94">
        <v>22</v>
      </c>
      <c r="R7" s="90">
        <v>24</v>
      </c>
      <c r="S7" s="94"/>
      <c r="T7" s="97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9"/>
      <c r="AK7" s="100"/>
      <c r="AL7" s="101"/>
      <c r="AM7" s="98"/>
      <c r="AN7" s="98"/>
      <c r="AO7" s="98"/>
      <c r="AP7" s="98"/>
      <c r="AQ7" s="101"/>
      <c r="AR7" s="98"/>
      <c r="AS7" s="102"/>
      <c r="AT7" s="102"/>
      <c r="AU7" s="98"/>
      <c r="AV7" s="103"/>
      <c r="AW7" s="99">
        <f t="shared" ref="AW7:AW41" si="1">+SUM(AL7:AU7)</f>
        <v>0</v>
      </c>
      <c r="AX7" s="104"/>
      <c r="AY7" s="46"/>
      <c r="AZ7" s="104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ht="21.75" hidden="1" customHeight="1" x14ac:dyDescent="0.2">
      <c r="A8" s="105"/>
      <c r="B8" s="106"/>
      <c r="C8" s="107"/>
      <c r="D8" s="108"/>
      <c r="E8" s="109"/>
      <c r="F8" s="109"/>
      <c r="G8" s="110"/>
      <c r="H8" s="110"/>
      <c r="I8" s="110"/>
      <c r="J8" s="111" t="s">
        <v>63</v>
      </c>
      <c r="K8" s="112" t="s">
        <v>64</v>
      </c>
      <c r="L8" s="113" t="s">
        <v>65</v>
      </c>
      <c r="M8" s="109" t="s">
        <v>66</v>
      </c>
      <c r="N8" s="114" t="s">
        <v>67</v>
      </c>
      <c r="O8" s="35" t="s">
        <v>68</v>
      </c>
      <c r="P8" s="115" t="s">
        <v>69</v>
      </c>
      <c r="Q8" s="116" t="s">
        <v>70</v>
      </c>
      <c r="R8" s="109" t="s">
        <v>71</v>
      </c>
      <c r="S8" s="116" t="s">
        <v>72</v>
      </c>
      <c r="T8" s="117">
        <f>+IF(test!$J8="","",VLOOKUP(test!$J8,'[1]Điều Vận'!$I8:$AX583,11,0))</f>
        <v>0</v>
      </c>
      <c r="U8" s="35">
        <f>+IF(test!$J8="","",VLOOKUP(test!$J8,'[1]Điều Vận'!$I8:$AX583,12,0))</f>
        <v>0</v>
      </c>
      <c r="V8" s="35">
        <f>+IF(test!$J8="","",VLOOKUP(test!$J8,'[1]Điều Vận'!$I8:$AX583,13,0))</f>
        <v>0</v>
      </c>
      <c r="W8" s="35">
        <f>+IF(test!$J8="","",VLOOKUP(test!$J8,'[1]Điều Vận'!$I8:$AX583,14,0))</f>
        <v>0</v>
      </c>
      <c r="X8" s="35">
        <f>+IF(test!$J8="","",VLOOKUP(test!$J8,'[1]Điều Vận'!$I8:$AX583,15,0))</f>
        <v>0</v>
      </c>
      <c r="Y8" s="35">
        <f>+IF(test!$J8="","",VLOOKUP(test!$J8,'[1]Điều Vận'!$I8:$AX583,16,0))</f>
        <v>0</v>
      </c>
      <c r="Z8" s="35">
        <f>+IF(test!$J8="","",VLOOKUP(test!$J8,'[1]Điều Vận'!$I8:$AX583,17,0))</f>
        <v>0</v>
      </c>
      <c r="AA8" s="35">
        <f>+IF(test!$J8="","",VLOOKUP(test!$J8,'[1]Điều Vận'!$I8:$AX583,18,0))</f>
        <v>0</v>
      </c>
      <c r="AB8" s="35">
        <f>+IF(test!$J8="","",VLOOKUP(test!$J8,'[1]Điều Vận'!$I8:$AX583,19,0))</f>
        <v>0</v>
      </c>
      <c r="AC8" s="35">
        <f>+IF(test!$J8="","",VLOOKUP(test!$J8,'[1]Điều Vận'!$I8:$AX583,20,0))</f>
        <v>0</v>
      </c>
      <c r="AD8" s="35"/>
      <c r="AE8" s="35"/>
      <c r="AF8" s="35">
        <f>+IF(test!$J8="","",VLOOKUP(test!$J8,'[1]Điều Vận'!$I8:$AX583,21,0))</f>
        <v>0</v>
      </c>
      <c r="AG8" s="35">
        <f>+IF(test!$J8="","",VLOOKUP(test!$J8,'[1]Điều Vận'!$I8:$AX583,22,0))</f>
        <v>0</v>
      </c>
      <c r="AH8" s="35">
        <f>+IF(test!$J8="","",VLOOKUP(test!$J8,'[1]Điều Vận'!$I8:$AX583,23,0))</f>
        <v>0</v>
      </c>
      <c r="AI8" s="35">
        <f>+IF(test!$J8="","",VLOOKUP(test!$J8,'[1]Điều Vận'!$I8:$AX583,24,0))</f>
        <v>0</v>
      </c>
      <c r="AJ8" s="118">
        <f t="shared" ref="AJ8:AJ41" si="2">+SUM(T8:AI8)</f>
        <v>0</v>
      </c>
      <c r="AK8" s="119"/>
      <c r="AL8" s="35">
        <v>7000000</v>
      </c>
      <c r="AM8" s="35">
        <v>0</v>
      </c>
      <c r="AN8" s="35">
        <v>0</v>
      </c>
      <c r="AO8" s="35">
        <v>0</v>
      </c>
      <c r="AP8" s="35">
        <v>0</v>
      </c>
      <c r="AQ8" s="35">
        <v>0</v>
      </c>
      <c r="AR8" s="35">
        <v>0</v>
      </c>
      <c r="AS8" s="120"/>
      <c r="AT8" s="120"/>
      <c r="AU8" s="106"/>
      <c r="AV8" s="121"/>
      <c r="AW8" s="122">
        <f t="shared" si="1"/>
        <v>7000000</v>
      </c>
      <c r="AX8" s="123"/>
      <c r="AY8" s="124"/>
      <c r="AZ8" s="125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ht="21.75" customHeight="1" x14ac:dyDescent="0.2">
      <c r="A9" s="105"/>
      <c r="B9" s="106"/>
      <c r="C9" s="107"/>
      <c r="D9" s="108"/>
      <c r="E9" s="109"/>
      <c r="F9" s="109"/>
      <c r="G9" s="110"/>
      <c r="H9" s="110"/>
      <c r="I9" s="110"/>
      <c r="J9" s="111" t="s">
        <v>73</v>
      </c>
      <c r="K9" s="112" t="s">
        <v>64</v>
      </c>
      <c r="L9" s="113" t="s">
        <v>74</v>
      </c>
      <c r="M9" s="109" t="s">
        <v>75</v>
      </c>
      <c r="N9" s="114" t="s">
        <v>76</v>
      </c>
      <c r="O9" s="35" t="s">
        <v>77</v>
      </c>
      <c r="P9" s="115" t="s">
        <v>78</v>
      </c>
      <c r="Q9" s="116" t="s">
        <v>79</v>
      </c>
      <c r="R9" s="109" t="s">
        <v>80</v>
      </c>
      <c r="S9" s="116" t="s">
        <v>81</v>
      </c>
      <c r="T9" s="35">
        <v>4000000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1300000</v>
      </c>
      <c r="AA9" s="35">
        <v>0</v>
      </c>
      <c r="AB9" s="35">
        <v>0</v>
      </c>
      <c r="AC9" s="35">
        <v>0</v>
      </c>
      <c r="AD9" s="35"/>
      <c r="AE9" s="35"/>
      <c r="AF9" s="35">
        <v>0</v>
      </c>
      <c r="AG9" s="35">
        <v>0</v>
      </c>
      <c r="AH9" s="35">
        <v>0</v>
      </c>
      <c r="AI9" s="35">
        <v>0</v>
      </c>
      <c r="AJ9" s="118">
        <f t="shared" si="2"/>
        <v>5300000</v>
      </c>
      <c r="AK9" s="35" t="s">
        <v>82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  <c r="AR9" s="35">
        <v>0</v>
      </c>
      <c r="AS9" s="120" t="s">
        <v>64</v>
      </c>
      <c r="AT9" s="120" t="s">
        <v>75</v>
      </c>
      <c r="AU9" s="106" t="s">
        <v>83</v>
      </c>
      <c r="AV9" s="121">
        <v>3000000</v>
      </c>
      <c r="AW9" s="118">
        <f t="shared" si="1"/>
        <v>0</v>
      </c>
      <c r="AX9" s="123"/>
      <c r="AY9" s="124" t="s">
        <v>82</v>
      </c>
      <c r="AZ9" s="125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ht="21.75" customHeight="1" x14ac:dyDescent="0.2">
      <c r="A10" s="105"/>
      <c r="B10" s="106"/>
      <c r="C10" s="107"/>
      <c r="D10" s="108"/>
      <c r="E10" s="109"/>
      <c r="F10" s="109"/>
      <c r="G10" s="110"/>
      <c r="H10" s="110"/>
      <c r="I10" s="110"/>
      <c r="J10" s="111" t="s">
        <v>84</v>
      </c>
      <c r="K10" s="112" t="s">
        <v>64</v>
      </c>
      <c r="L10" s="113" t="s">
        <v>85</v>
      </c>
      <c r="M10" s="109" t="s">
        <v>86</v>
      </c>
      <c r="N10" s="114" t="s">
        <v>87</v>
      </c>
      <c r="O10" s="35" t="s">
        <v>88</v>
      </c>
      <c r="P10" s="115" t="s">
        <v>89</v>
      </c>
      <c r="Q10" s="116" t="s">
        <v>79</v>
      </c>
      <c r="R10" s="109" t="s">
        <v>90</v>
      </c>
      <c r="S10" s="116" t="s">
        <v>91</v>
      </c>
      <c r="T10" s="35">
        <v>2500000</v>
      </c>
      <c r="U10" s="35">
        <v>0</v>
      </c>
      <c r="V10" s="35">
        <v>3330000</v>
      </c>
      <c r="W10" s="35">
        <v>0</v>
      </c>
      <c r="X10" s="35">
        <v>1891818</v>
      </c>
      <c r="Y10" s="35">
        <v>1160000</v>
      </c>
      <c r="Z10" s="35">
        <v>100000</v>
      </c>
      <c r="AA10" s="35">
        <v>0</v>
      </c>
      <c r="AB10" s="35">
        <v>0</v>
      </c>
      <c r="AC10" s="35">
        <v>0</v>
      </c>
      <c r="AD10" s="35"/>
      <c r="AE10" s="35"/>
      <c r="AF10" s="35">
        <v>0</v>
      </c>
      <c r="AG10" s="35">
        <v>0</v>
      </c>
      <c r="AH10" s="35">
        <v>0</v>
      </c>
      <c r="AI10" s="35">
        <v>0</v>
      </c>
      <c r="AJ10" s="122">
        <f t="shared" si="2"/>
        <v>8981818</v>
      </c>
      <c r="AK10" s="35" t="s">
        <v>92</v>
      </c>
      <c r="AL10" s="35">
        <v>0</v>
      </c>
      <c r="AM10" s="35">
        <v>0</v>
      </c>
      <c r="AN10" s="35">
        <v>0</v>
      </c>
      <c r="AO10" s="35">
        <v>0</v>
      </c>
      <c r="AP10" s="35">
        <v>100000</v>
      </c>
      <c r="AQ10" s="35">
        <v>0</v>
      </c>
      <c r="AR10" s="35">
        <v>0</v>
      </c>
      <c r="AS10" s="120" t="s">
        <v>93</v>
      </c>
      <c r="AT10" s="120" t="s">
        <v>94</v>
      </c>
      <c r="AU10" s="106" t="s">
        <v>95</v>
      </c>
      <c r="AV10" s="121">
        <v>1800000</v>
      </c>
      <c r="AW10" s="118">
        <f t="shared" si="1"/>
        <v>100000</v>
      </c>
      <c r="AX10" s="123" t="s">
        <v>96</v>
      </c>
      <c r="AY10" s="124" t="s">
        <v>92</v>
      </c>
      <c r="AZ10" s="125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ht="21.75" customHeight="1" x14ac:dyDescent="0.2">
      <c r="A11" s="105"/>
      <c r="B11" s="106"/>
      <c r="C11" s="107"/>
      <c r="D11" s="108"/>
      <c r="E11" s="109"/>
      <c r="F11" s="109"/>
      <c r="G11" s="110"/>
      <c r="H11" s="110"/>
      <c r="I11" s="110"/>
      <c r="J11" s="111" t="s">
        <v>84</v>
      </c>
      <c r="K11" s="112" t="s">
        <v>64</v>
      </c>
      <c r="L11" s="113" t="s">
        <v>97</v>
      </c>
      <c r="M11" s="109" t="s">
        <v>86</v>
      </c>
      <c r="N11" s="114" t="s">
        <v>87</v>
      </c>
      <c r="O11" s="35" t="s">
        <v>88</v>
      </c>
      <c r="P11" s="115" t="s">
        <v>98</v>
      </c>
      <c r="Q11" s="116" t="s">
        <v>79</v>
      </c>
      <c r="R11" s="109" t="s">
        <v>99</v>
      </c>
      <c r="S11" s="116" t="s">
        <v>100</v>
      </c>
      <c r="T11" s="35">
        <v>6900000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/>
      <c r="AE11" s="35"/>
      <c r="AF11" s="35">
        <v>0</v>
      </c>
      <c r="AG11" s="35">
        <v>0</v>
      </c>
      <c r="AH11" s="35">
        <v>0</v>
      </c>
      <c r="AI11" s="35">
        <v>0</v>
      </c>
      <c r="AJ11" s="122">
        <f t="shared" si="2"/>
        <v>6900000</v>
      </c>
      <c r="AK11" s="119"/>
      <c r="AL11" s="35">
        <v>0</v>
      </c>
      <c r="AM11" s="35">
        <v>0</v>
      </c>
      <c r="AN11" s="35">
        <v>0</v>
      </c>
      <c r="AO11" s="35">
        <v>0</v>
      </c>
      <c r="AP11" s="35">
        <v>0</v>
      </c>
      <c r="AQ11" s="35">
        <v>0</v>
      </c>
      <c r="AR11" s="35">
        <v>0</v>
      </c>
      <c r="AS11" s="120"/>
      <c r="AT11" s="120"/>
      <c r="AU11" s="106"/>
      <c r="AV11" s="121"/>
      <c r="AW11" s="118">
        <f t="shared" si="1"/>
        <v>0</v>
      </c>
      <c r="AX11" s="123"/>
      <c r="AY11" s="124"/>
      <c r="AZ11" s="125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ht="21.75" customHeight="1" x14ac:dyDescent="0.2">
      <c r="A12" s="105"/>
      <c r="B12" s="106"/>
      <c r="C12" s="107"/>
      <c r="D12" s="108"/>
      <c r="E12" s="109"/>
      <c r="F12" s="109"/>
      <c r="G12" s="110"/>
      <c r="H12" s="110"/>
      <c r="I12" s="110"/>
      <c r="J12" s="111" t="s">
        <v>84</v>
      </c>
      <c r="K12" s="112" t="s">
        <v>64</v>
      </c>
      <c r="L12" s="113" t="s">
        <v>101</v>
      </c>
      <c r="M12" s="109" t="s">
        <v>86</v>
      </c>
      <c r="N12" s="114" t="s">
        <v>87</v>
      </c>
      <c r="O12" s="35" t="s">
        <v>88</v>
      </c>
      <c r="P12" s="115" t="s">
        <v>98</v>
      </c>
      <c r="Q12" s="116" t="s">
        <v>79</v>
      </c>
      <c r="R12" s="109" t="s">
        <v>102</v>
      </c>
      <c r="S12" s="116" t="s">
        <v>103</v>
      </c>
      <c r="T12" s="35">
        <v>3500000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1000000</v>
      </c>
      <c r="AA12" s="35">
        <v>0</v>
      </c>
      <c r="AB12" s="35">
        <v>0</v>
      </c>
      <c r="AC12" s="35">
        <v>0</v>
      </c>
      <c r="AD12" s="35"/>
      <c r="AE12" s="35"/>
      <c r="AF12" s="35">
        <v>0</v>
      </c>
      <c r="AG12" s="35">
        <v>0</v>
      </c>
      <c r="AH12" s="35">
        <v>0</v>
      </c>
      <c r="AI12" s="35">
        <v>0</v>
      </c>
      <c r="AJ12" s="122">
        <f t="shared" si="2"/>
        <v>4500000</v>
      </c>
      <c r="AK12" s="35" t="s">
        <v>104</v>
      </c>
      <c r="AL12" s="35">
        <v>0</v>
      </c>
      <c r="AM12" s="35">
        <v>0</v>
      </c>
      <c r="AN12" s="35">
        <v>0</v>
      </c>
      <c r="AO12" s="35">
        <v>0</v>
      </c>
      <c r="AP12" s="35">
        <v>0</v>
      </c>
      <c r="AQ12" s="35">
        <v>0</v>
      </c>
      <c r="AR12" s="35">
        <v>0</v>
      </c>
      <c r="AS12" s="120" t="s">
        <v>93</v>
      </c>
      <c r="AT12" s="120" t="s">
        <v>105</v>
      </c>
      <c r="AU12" s="106" t="s">
        <v>106</v>
      </c>
      <c r="AV12" s="121">
        <v>2500000</v>
      </c>
      <c r="AW12" s="118">
        <f t="shared" si="1"/>
        <v>0</v>
      </c>
      <c r="AX12" s="123"/>
      <c r="AY12" s="124" t="s">
        <v>104</v>
      </c>
      <c r="AZ12" s="125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</row>
    <row r="13" spans="1:82" ht="21.75" customHeight="1" x14ac:dyDescent="0.2">
      <c r="A13" s="105"/>
      <c r="B13" s="106"/>
      <c r="C13" s="107"/>
      <c r="D13" s="108"/>
      <c r="E13" s="109"/>
      <c r="F13" s="109"/>
      <c r="G13" s="110"/>
      <c r="H13" s="110"/>
      <c r="I13" s="110"/>
      <c r="J13" s="111" t="s">
        <v>84</v>
      </c>
      <c r="K13" s="112" t="s">
        <v>64</v>
      </c>
      <c r="L13" s="113" t="s">
        <v>107</v>
      </c>
      <c r="M13" s="109" t="s">
        <v>86</v>
      </c>
      <c r="N13" s="114" t="s">
        <v>87</v>
      </c>
      <c r="O13" s="35" t="s">
        <v>88</v>
      </c>
      <c r="P13" s="115" t="s">
        <v>98</v>
      </c>
      <c r="Q13" s="116" t="s">
        <v>79</v>
      </c>
      <c r="R13" s="109" t="s">
        <v>108</v>
      </c>
      <c r="S13" s="116" t="s">
        <v>109</v>
      </c>
      <c r="T13" s="35">
        <v>500000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35"/>
      <c r="AE13" s="35"/>
      <c r="AF13" s="35">
        <v>0</v>
      </c>
      <c r="AG13" s="35">
        <v>0</v>
      </c>
      <c r="AH13" s="35">
        <v>0</v>
      </c>
      <c r="AI13" s="35">
        <v>0</v>
      </c>
      <c r="AJ13" s="122">
        <f t="shared" si="2"/>
        <v>500000</v>
      </c>
      <c r="AK13" s="119"/>
      <c r="AL13" s="35">
        <v>0</v>
      </c>
      <c r="AM13" s="35">
        <v>0</v>
      </c>
      <c r="AN13" s="35">
        <v>0</v>
      </c>
      <c r="AO13" s="35">
        <v>0</v>
      </c>
      <c r="AP13" s="35">
        <v>0</v>
      </c>
      <c r="AQ13" s="35">
        <v>0</v>
      </c>
      <c r="AR13" s="35">
        <v>0</v>
      </c>
      <c r="AS13" s="120"/>
      <c r="AT13" s="120"/>
      <c r="AU13" s="106"/>
      <c r="AV13" s="121"/>
      <c r="AW13" s="118">
        <f t="shared" si="1"/>
        <v>0</v>
      </c>
      <c r="AX13" s="123"/>
      <c r="AY13" s="124"/>
      <c r="AZ13" s="125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</row>
    <row r="14" spans="1:82" ht="21.75" customHeight="1" x14ac:dyDescent="0.2">
      <c r="A14" s="105"/>
      <c r="B14" s="106"/>
      <c r="C14" s="107"/>
      <c r="D14" s="108"/>
      <c r="E14" s="109"/>
      <c r="F14" s="109"/>
      <c r="G14" s="110"/>
      <c r="H14" s="110"/>
      <c r="I14" s="110"/>
      <c r="J14" s="111" t="s">
        <v>84</v>
      </c>
      <c r="K14" s="112" t="s">
        <v>64</v>
      </c>
      <c r="L14" s="113" t="s">
        <v>110</v>
      </c>
      <c r="M14" s="109" t="s">
        <v>86</v>
      </c>
      <c r="N14" s="114" t="s">
        <v>87</v>
      </c>
      <c r="O14" s="35" t="s">
        <v>88</v>
      </c>
      <c r="P14" s="115" t="s">
        <v>98</v>
      </c>
      <c r="Q14" s="116" t="s">
        <v>79</v>
      </c>
      <c r="R14" s="109" t="s">
        <v>111</v>
      </c>
      <c r="S14" s="116" t="s">
        <v>112</v>
      </c>
      <c r="T14" s="35" t="s">
        <v>113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/>
      <c r="AE14" s="35"/>
      <c r="AF14" s="35">
        <v>0</v>
      </c>
      <c r="AG14" s="35">
        <v>0</v>
      </c>
      <c r="AH14" s="35">
        <v>0</v>
      </c>
      <c r="AI14" s="35">
        <v>0</v>
      </c>
      <c r="AJ14" s="122">
        <f t="shared" si="2"/>
        <v>0</v>
      </c>
      <c r="AK14" s="119"/>
      <c r="AL14" s="35">
        <v>0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120"/>
      <c r="AT14" s="120"/>
      <c r="AU14" s="106"/>
      <c r="AV14" s="121"/>
      <c r="AW14" s="118">
        <f t="shared" si="1"/>
        <v>0</v>
      </c>
      <c r="AX14" s="123"/>
      <c r="AY14" s="124"/>
      <c r="AZ14" s="125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</row>
    <row r="15" spans="1:82" ht="21.75" customHeight="1" x14ac:dyDescent="0.2">
      <c r="A15" s="126"/>
      <c r="B15" s="106"/>
      <c r="C15" s="107"/>
      <c r="D15" s="108"/>
      <c r="E15" s="109"/>
      <c r="F15" s="109"/>
      <c r="G15" s="110"/>
      <c r="H15" s="110"/>
      <c r="I15" s="110"/>
      <c r="J15" s="111" t="s">
        <v>84</v>
      </c>
      <c r="K15" s="112" t="s">
        <v>64</v>
      </c>
      <c r="L15" s="113" t="s">
        <v>114</v>
      </c>
      <c r="M15" s="109" t="s">
        <v>86</v>
      </c>
      <c r="N15" s="114" t="s">
        <v>87</v>
      </c>
      <c r="O15" s="35" t="s">
        <v>88</v>
      </c>
      <c r="P15" s="115" t="s">
        <v>98</v>
      </c>
      <c r="Q15" s="116" t="s">
        <v>79</v>
      </c>
      <c r="R15" s="109" t="s">
        <v>80</v>
      </c>
      <c r="S15" s="127" t="s">
        <v>115</v>
      </c>
      <c r="T15" s="35">
        <v>1209000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5">
        <v>0</v>
      </c>
      <c r="AD15" s="35"/>
      <c r="AE15" s="35"/>
      <c r="AF15" s="35">
        <v>0</v>
      </c>
      <c r="AG15" s="35">
        <v>0</v>
      </c>
      <c r="AH15" s="35">
        <v>0</v>
      </c>
      <c r="AI15" s="35">
        <v>0</v>
      </c>
      <c r="AJ15" s="118">
        <f t="shared" si="2"/>
        <v>1209000</v>
      </c>
      <c r="AK15" s="119"/>
      <c r="AL15" s="35">
        <v>0</v>
      </c>
      <c r="AM15" s="35">
        <v>0</v>
      </c>
      <c r="AN15" s="35">
        <v>0</v>
      </c>
      <c r="AO15" s="35">
        <v>0</v>
      </c>
      <c r="AP15" s="35">
        <v>0</v>
      </c>
      <c r="AQ15" s="35">
        <v>0</v>
      </c>
      <c r="AR15" s="35">
        <v>0</v>
      </c>
      <c r="AS15" s="120"/>
      <c r="AT15" s="120"/>
      <c r="AU15" s="106"/>
      <c r="AV15" s="121"/>
      <c r="AW15" s="118">
        <f t="shared" si="1"/>
        <v>0</v>
      </c>
      <c r="AX15" s="123"/>
      <c r="AY15" s="124"/>
      <c r="AZ15" s="125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</row>
    <row r="16" spans="1:82" ht="21.75" customHeight="1" x14ac:dyDescent="0.2">
      <c r="A16" s="126"/>
      <c r="B16" s="106"/>
      <c r="C16" s="107"/>
      <c r="D16" s="108"/>
      <c r="E16" s="109"/>
      <c r="F16" s="109"/>
      <c r="G16" s="110"/>
      <c r="H16" s="110"/>
      <c r="I16" s="110"/>
      <c r="J16" s="111" t="s">
        <v>84</v>
      </c>
      <c r="K16" s="112" t="s">
        <v>64</v>
      </c>
      <c r="L16" s="113" t="s">
        <v>116</v>
      </c>
      <c r="M16" s="109" t="s">
        <v>86</v>
      </c>
      <c r="N16" s="114" t="s">
        <v>87</v>
      </c>
      <c r="O16" s="35" t="s">
        <v>88</v>
      </c>
      <c r="P16" s="115" t="s">
        <v>89</v>
      </c>
      <c r="Q16" s="116" t="s">
        <v>79</v>
      </c>
      <c r="R16" s="109" t="s">
        <v>80</v>
      </c>
      <c r="S16" s="127" t="s">
        <v>117</v>
      </c>
      <c r="T16" s="35">
        <v>2000000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500000</v>
      </c>
      <c r="AA16" s="35">
        <v>0</v>
      </c>
      <c r="AB16" s="35">
        <v>0</v>
      </c>
      <c r="AC16" s="35">
        <v>0</v>
      </c>
      <c r="AD16" s="35"/>
      <c r="AE16" s="35"/>
      <c r="AF16" s="35">
        <v>0</v>
      </c>
      <c r="AG16" s="35">
        <v>0</v>
      </c>
      <c r="AH16" s="35">
        <v>0</v>
      </c>
      <c r="AI16" s="35">
        <v>0</v>
      </c>
      <c r="AJ16" s="118">
        <f t="shared" si="2"/>
        <v>2500000</v>
      </c>
      <c r="AK16" s="119"/>
      <c r="AL16" s="35">
        <v>0</v>
      </c>
      <c r="AM16" s="35">
        <v>0</v>
      </c>
      <c r="AN16" s="35">
        <v>0</v>
      </c>
      <c r="AO16" s="35">
        <v>0</v>
      </c>
      <c r="AP16" s="35">
        <v>0</v>
      </c>
      <c r="AQ16" s="35">
        <v>0</v>
      </c>
      <c r="AR16" s="35">
        <v>0</v>
      </c>
      <c r="AS16" s="120" t="s">
        <v>93</v>
      </c>
      <c r="AT16" s="120"/>
      <c r="AU16" s="106" t="s">
        <v>118</v>
      </c>
      <c r="AV16" s="121">
        <v>700000</v>
      </c>
      <c r="AW16" s="118">
        <f t="shared" si="1"/>
        <v>0</v>
      </c>
      <c r="AX16" s="123"/>
      <c r="AY16" s="124"/>
      <c r="AZ16" s="125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</row>
    <row r="17" spans="1:82" ht="21.75" customHeight="1" x14ac:dyDescent="0.2">
      <c r="A17" s="126"/>
      <c r="B17" s="106"/>
      <c r="C17" s="107"/>
      <c r="D17" s="108"/>
      <c r="E17" s="109"/>
      <c r="F17" s="109"/>
      <c r="G17" s="110"/>
      <c r="H17" s="110"/>
      <c r="I17" s="110"/>
      <c r="J17" s="111" t="s">
        <v>84</v>
      </c>
      <c r="K17" s="112" t="s">
        <v>64</v>
      </c>
      <c r="L17" s="113" t="s">
        <v>119</v>
      </c>
      <c r="M17" s="109" t="s">
        <v>86</v>
      </c>
      <c r="N17" s="114" t="s">
        <v>87</v>
      </c>
      <c r="O17" s="35" t="s">
        <v>88</v>
      </c>
      <c r="P17" s="115" t="s">
        <v>89</v>
      </c>
      <c r="Q17" s="116" t="s">
        <v>79</v>
      </c>
      <c r="R17" s="109" t="s">
        <v>80</v>
      </c>
      <c r="S17" s="127" t="s">
        <v>120</v>
      </c>
      <c r="T17" s="35">
        <v>5161000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5"/>
      <c r="AE17" s="35"/>
      <c r="AF17" s="35">
        <v>0</v>
      </c>
      <c r="AG17" s="35">
        <v>0</v>
      </c>
      <c r="AH17" s="35">
        <v>0</v>
      </c>
      <c r="AI17" s="35">
        <v>0</v>
      </c>
      <c r="AJ17" s="118">
        <f t="shared" si="2"/>
        <v>5161000</v>
      </c>
      <c r="AK17" s="35" t="s">
        <v>121</v>
      </c>
      <c r="AL17" s="35">
        <v>0</v>
      </c>
      <c r="AM17" s="35">
        <v>0</v>
      </c>
      <c r="AN17" s="35">
        <v>0</v>
      </c>
      <c r="AO17" s="35">
        <v>0</v>
      </c>
      <c r="AP17" s="35">
        <v>0</v>
      </c>
      <c r="AQ17" s="35">
        <v>0</v>
      </c>
      <c r="AR17" s="35">
        <v>0</v>
      </c>
      <c r="AS17" s="120" t="s">
        <v>93</v>
      </c>
      <c r="AT17" s="120"/>
      <c r="AU17" s="106" t="s">
        <v>122</v>
      </c>
      <c r="AV17" s="121">
        <v>300000</v>
      </c>
      <c r="AW17" s="118">
        <f t="shared" si="1"/>
        <v>0</v>
      </c>
      <c r="AX17" s="123"/>
      <c r="AY17" s="124" t="s">
        <v>121</v>
      </c>
      <c r="AZ17" s="125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</row>
    <row r="18" spans="1:82" ht="21.75" customHeight="1" x14ac:dyDescent="0.2">
      <c r="A18" s="126"/>
      <c r="B18" s="106"/>
      <c r="C18" s="107"/>
      <c r="D18" s="108"/>
      <c r="E18" s="109"/>
      <c r="F18" s="109"/>
      <c r="G18" s="110"/>
      <c r="H18" s="110"/>
      <c r="I18" s="110"/>
      <c r="J18" s="111" t="s">
        <v>84</v>
      </c>
      <c r="K18" s="112" t="s">
        <v>64</v>
      </c>
      <c r="L18" s="113" t="s">
        <v>123</v>
      </c>
      <c r="M18" s="109" t="s">
        <v>86</v>
      </c>
      <c r="N18" s="114" t="s">
        <v>87</v>
      </c>
      <c r="O18" s="35" t="s">
        <v>88</v>
      </c>
      <c r="P18" s="115" t="s">
        <v>98</v>
      </c>
      <c r="Q18" s="116" t="s">
        <v>79</v>
      </c>
      <c r="R18" s="109" t="s">
        <v>80</v>
      </c>
      <c r="S18" s="116" t="s">
        <v>124</v>
      </c>
      <c r="T18" s="35">
        <v>300000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/>
      <c r="AE18" s="35"/>
      <c r="AF18" s="35">
        <v>0</v>
      </c>
      <c r="AG18" s="35">
        <v>0</v>
      </c>
      <c r="AH18" s="35">
        <v>0</v>
      </c>
      <c r="AI18" s="35">
        <v>0</v>
      </c>
      <c r="AJ18" s="118">
        <f t="shared" si="2"/>
        <v>300000</v>
      </c>
      <c r="AK18" s="119"/>
      <c r="AL18" s="35">
        <v>0</v>
      </c>
      <c r="AM18" s="35">
        <v>0</v>
      </c>
      <c r="AN18" s="35">
        <v>0</v>
      </c>
      <c r="AO18" s="35">
        <v>0</v>
      </c>
      <c r="AP18" s="35">
        <v>0</v>
      </c>
      <c r="AQ18" s="35">
        <v>0</v>
      </c>
      <c r="AR18" s="35">
        <v>0</v>
      </c>
      <c r="AS18" s="120"/>
      <c r="AT18" s="120"/>
      <c r="AU18" s="106"/>
      <c r="AV18" s="121"/>
      <c r="AW18" s="118">
        <f t="shared" si="1"/>
        <v>0</v>
      </c>
      <c r="AX18" s="123"/>
      <c r="AY18" s="124"/>
      <c r="AZ18" s="125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</row>
    <row r="19" spans="1:82" ht="21.75" hidden="1" customHeight="1" x14ac:dyDescent="0.2">
      <c r="A19" s="126"/>
      <c r="B19" s="106"/>
      <c r="C19" s="107"/>
      <c r="D19" s="108"/>
      <c r="E19" s="109"/>
      <c r="F19" s="109"/>
      <c r="G19" s="110"/>
      <c r="H19" s="110"/>
      <c r="I19" s="110"/>
      <c r="J19" s="111" t="s">
        <v>125</v>
      </c>
      <c r="K19" s="112" t="s">
        <v>64</v>
      </c>
      <c r="L19" s="113" t="s">
        <v>126</v>
      </c>
      <c r="M19" s="109" t="s">
        <v>127</v>
      </c>
      <c r="N19" s="114" t="s">
        <v>128</v>
      </c>
      <c r="O19" s="35" t="s">
        <v>88</v>
      </c>
      <c r="P19" s="115" t="s">
        <v>98</v>
      </c>
      <c r="Q19" s="116" t="s">
        <v>129</v>
      </c>
      <c r="R19" s="109" t="s">
        <v>130</v>
      </c>
      <c r="S19" s="116" t="s">
        <v>131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/>
      <c r="AE19" s="35"/>
      <c r="AF19" s="35">
        <v>0</v>
      </c>
      <c r="AG19" s="35">
        <v>0</v>
      </c>
      <c r="AH19" s="35">
        <v>0</v>
      </c>
      <c r="AI19" s="35">
        <v>0</v>
      </c>
      <c r="AJ19" s="118">
        <f t="shared" si="2"/>
        <v>0</v>
      </c>
      <c r="AK19" s="119"/>
      <c r="AL19" s="35">
        <v>0</v>
      </c>
      <c r="AM19" s="35">
        <v>0</v>
      </c>
      <c r="AN19" s="35">
        <v>0</v>
      </c>
      <c r="AO19" s="35">
        <v>0</v>
      </c>
      <c r="AP19" s="35">
        <v>0</v>
      </c>
      <c r="AQ19" s="35">
        <v>0</v>
      </c>
      <c r="AR19" s="35">
        <v>0</v>
      </c>
      <c r="AS19" s="120"/>
      <c r="AT19" s="120"/>
      <c r="AU19" s="106"/>
      <c r="AV19" s="121"/>
      <c r="AW19" s="118">
        <f t="shared" si="1"/>
        <v>0</v>
      </c>
      <c r="AX19" s="123" t="s">
        <v>132</v>
      </c>
      <c r="AY19" s="124"/>
      <c r="AZ19" s="125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 spans="1:82" ht="21.75" hidden="1" customHeight="1" x14ac:dyDescent="0.2">
      <c r="A20" s="126"/>
      <c r="B20" s="106"/>
      <c r="C20" s="107"/>
      <c r="D20" s="108"/>
      <c r="E20" s="109"/>
      <c r="F20" s="109"/>
      <c r="G20" s="110"/>
      <c r="H20" s="110"/>
      <c r="I20" s="110"/>
      <c r="J20" s="111" t="s">
        <v>133</v>
      </c>
      <c r="K20" s="112" t="s">
        <v>64</v>
      </c>
      <c r="L20" s="113" t="s">
        <v>134</v>
      </c>
      <c r="M20" s="109" t="s">
        <v>86</v>
      </c>
      <c r="N20" s="114" t="s">
        <v>135</v>
      </c>
      <c r="O20" s="35" t="s">
        <v>88</v>
      </c>
      <c r="P20" s="115" t="s">
        <v>89</v>
      </c>
      <c r="Q20" s="116" t="s">
        <v>136</v>
      </c>
      <c r="R20" s="109" t="s">
        <v>137</v>
      </c>
      <c r="S20" s="116" t="s">
        <v>138</v>
      </c>
      <c r="T20" s="35">
        <v>1000000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/>
      <c r="AE20" s="35"/>
      <c r="AF20" s="35">
        <v>0</v>
      </c>
      <c r="AG20" s="35">
        <v>0</v>
      </c>
      <c r="AH20" s="35">
        <v>0</v>
      </c>
      <c r="AI20" s="35">
        <v>0</v>
      </c>
      <c r="AJ20" s="118">
        <f t="shared" si="2"/>
        <v>1000000</v>
      </c>
      <c r="AK20" s="35" t="s">
        <v>139</v>
      </c>
      <c r="AL20" s="35">
        <v>0</v>
      </c>
      <c r="AM20" s="35">
        <v>0</v>
      </c>
      <c r="AN20" s="35">
        <v>0</v>
      </c>
      <c r="AO20" s="35">
        <v>0</v>
      </c>
      <c r="AP20" s="35">
        <v>0</v>
      </c>
      <c r="AQ20" s="35">
        <v>0</v>
      </c>
      <c r="AR20" s="35">
        <v>0</v>
      </c>
      <c r="AS20" s="120" t="s">
        <v>93</v>
      </c>
      <c r="AT20" s="120"/>
      <c r="AU20" s="106" t="s">
        <v>140</v>
      </c>
      <c r="AV20" s="121">
        <v>600000</v>
      </c>
      <c r="AW20" s="118">
        <f t="shared" si="1"/>
        <v>0</v>
      </c>
      <c r="AX20" s="123" t="s">
        <v>96</v>
      </c>
      <c r="AY20" s="124" t="s">
        <v>139</v>
      </c>
      <c r="AZ20" s="125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</row>
    <row r="21" spans="1:82" ht="21.75" hidden="1" customHeight="1" x14ac:dyDescent="0.2">
      <c r="A21" s="126"/>
      <c r="B21" s="106"/>
      <c r="C21" s="107"/>
      <c r="D21" s="108"/>
      <c r="E21" s="109"/>
      <c r="F21" s="109"/>
      <c r="G21" s="110"/>
      <c r="H21" s="110"/>
      <c r="I21" s="110"/>
      <c r="J21" s="111" t="s">
        <v>133</v>
      </c>
      <c r="K21" s="112" t="s">
        <v>64</v>
      </c>
      <c r="L21" s="113" t="s">
        <v>134</v>
      </c>
      <c r="M21" s="109" t="s">
        <v>86</v>
      </c>
      <c r="N21" s="114" t="s">
        <v>135</v>
      </c>
      <c r="O21" s="35" t="s">
        <v>88</v>
      </c>
      <c r="P21" s="115" t="s">
        <v>89</v>
      </c>
      <c r="Q21" s="116" t="s">
        <v>136</v>
      </c>
      <c r="R21" s="109" t="s">
        <v>141</v>
      </c>
      <c r="S21" s="116" t="s">
        <v>142</v>
      </c>
      <c r="T21" s="35">
        <v>5000000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/>
      <c r="AE21" s="35"/>
      <c r="AF21" s="35">
        <v>0</v>
      </c>
      <c r="AG21" s="35">
        <v>0</v>
      </c>
      <c r="AH21" s="35">
        <v>0</v>
      </c>
      <c r="AI21" s="35">
        <v>0</v>
      </c>
      <c r="AJ21" s="118">
        <f t="shared" si="2"/>
        <v>5000000</v>
      </c>
      <c r="AK21" s="119"/>
      <c r="AL21" s="35">
        <v>0</v>
      </c>
      <c r="AM21" s="35">
        <v>0</v>
      </c>
      <c r="AN21" s="35">
        <v>0</v>
      </c>
      <c r="AO21" s="35">
        <v>0</v>
      </c>
      <c r="AP21" s="35">
        <v>0</v>
      </c>
      <c r="AQ21" s="35">
        <v>0</v>
      </c>
      <c r="AR21" s="35">
        <v>0</v>
      </c>
      <c r="AS21" s="120" t="s">
        <v>93</v>
      </c>
      <c r="AT21" s="120"/>
      <c r="AU21" s="106" t="s">
        <v>143</v>
      </c>
      <c r="AV21" s="121">
        <v>200000</v>
      </c>
      <c r="AW21" s="118">
        <f t="shared" si="1"/>
        <v>0</v>
      </c>
      <c r="AX21" s="123"/>
      <c r="AY21" s="124"/>
      <c r="AZ21" s="125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</row>
    <row r="22" spans="1:82" ht="21.75" hidden="1" customHeight="1" x14ac:dyDescent="0.2">
      <c r="A22" s="126"/>
      <c r="B22" s="106"/>
      <c r="C22" s="107"/>
      <c r="D22" s="108"/>
      <c r="E22" s="109"/>
      <c r="F22" s="109"/>
      <c r="G22" s="110"/>
      <c r="H22" s="110"/>
      <c r="I22" s="110"/>
      <c r="J22" s="111" t="s">
        <v>133</v>
      </c>
      <c r="K22" s="112" t="s">
        <v>64</v>
      </c>
      <c r="L22" s="113" t="s">
        <v>134</v>
      </c>
      <c r="M22" s="109" t="s">
        <v>86</v>
      </c>
      <c r="N22" s="114" t="s">
        <v>135</v>
      </c>
      <c r="O22" s="35" t="s">
        <v>88</v>
      </c>
      <c r="P22" s="115" t="s">
        <v>89</v>
      </c>
      <c r="Q22" s="116" t="s">
        <v>136</v>
      </c>
      <c r="R22" s="109" t="s">
        <v>144</v>
      </c>
      <c r="S22" s="116" t="s">
        <v>145</v>
      </c>
      <c r="T22" s="35">
        <v>1500000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/>
      <c r="AE22" s="35"/>
      <c r="AF22" s="35">
        <v>0</v>
      </c>
      <c r="AG22" s="35">
        <v>0</v>
      </c>
      <c r="AH22" s="35">
        <v>0</v>
      </c>
      <c r="AI22" s="35">
        <v>0</v>
      </c>
      <c r="AJ22" s="118">
        <f t="shared" si="2"/>
        <v>1500000</v>
      </c>
      <c r="AK22" s="35" t="s">
        <v>146</v>
      </c>
      <c r="AL22" s="35">
        <v>0</v>
      </c>
      <c r="AM22" s="35">
        <v>0</v>
      </c>
      <c r="AN22" s="35">
        <v>0</v>
      </c>
      <c r="AO22" s="35">
        <v>0</v>
      </c>
      <c r="AP22" s="35">
        <v>400000</v>
      </c>
      <c r="AQ22" s="35">
        <v>0</v>
      </c>
      <c r="AR22" s="35">
        <v>0</v>
      </c>
      <c r="AS22" s="120" t="s">
        <v>93</v>
      </c>
      <c r="AT22" s="120"/>
      <c r="AU22" s="106" t="s">
        <v>147</v>
      </c>
      <c r="AV22" s="121">
        <v>1100000</v>
      </c>
      <c r="AW22" s="118">
        <f t="shared" si="1"/>
        <v>400000</v>
      </c>
      <c r="AX22" s="123"/>
      <c r="AY22" s="124" t="s">
        <v>146</v>
      </c>
      <c r="AZ22" s="125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</row>
    <row r="23" spans="1:82" ht="21.75" customHeight="1" x14ac:dyDescent="0.2">
      <c r="A23" s="126"/>
      <c r="B23" s="106"/>
      <c r="C23" s="107"/>
      <c r="D23" s="108"/>
      <c r="E23" s="109"/>
      <c r="F23" s="109"/>
      <c r="G23" s="110"/>
      <c r="H23" s="110"/>
      <c r="I23" s="110"/>
      <c r="J23" s="111" t="s">
        <v>148</v>
      </c>
      <c r="K23" s="112" t="s">
        <v>64</v>
      </c>
      <c r="L23" s="113" t="s">
        <v>149</v>
      </c>
      <c r="M23" s="109" t="s">
        <v>150</v>
      </c>
      <c r="N23" s="114" t="s">
        <v>67</v>
      </c>
      <c r="O23" s="35" t="s">
        <v>88</v>
      </c>
      <c r="P23" s="115" t="s">
        <v>151</v>
      </c>
      <c r="Q23" s="116" t="s">
        <v>79</v>
      </c>
      <c r="R23" s="109" t="s">
        <v>152</v>
      </c>
      <c r="S23" s="116" t="s">
        <v>153</v>
      </c>
      <c r="T23" s="35">
        <v>18000000</v>
      </c>
      <c r="U23" s="35">
        <v>0</v>
      </c>
      <c r="V23" s="35">
        <v>3800000</v>
      </c>
      <c r="W23" s="35">
        <v>0</v>
      </c>
      <c r="X23" s="35">
        <v>2525073</v>
      </c>
      <c r="Y23" s="35">
        <v>1510000</v>
      </c>
      <c r="Z23" s="35">
        <v>500000</v>
      </c>
      <c r="AA23" s="35">
        <v>0</v>
      </c>
      <c r="AB23" s="35">
        <v>0</v>
      </c>
      <c r="AC23" s="35">
        <v>0</v>
      </c>
      <c r="AD23" s="35"/>
      <c r="AE23" s="35"/>
      <c r="AF23" s="35">
        <v>0</v>
      </c>
      <c r="AG23" s="35">
        <v>0</v>
      </c>
      <c r="AH23" s="35">
        <v>0</v>
      </c>
      <c r="AI23" s="35">
        <v>0</v>
      </c>
      <c r="AJ23" s="122">
        <f t="shared" si="2"/>
        <v>26335073</v>
      </c>
      <c r="AK23" s="119"/>
      <c r="AL23" s="35">
        <v>15000000</v>
      </c>
      <c r="AM23" s="35">
        <v>0</v>
      </c>
      <c r="AN23" s="35">
        <v>0</v>
      </c>
      <c r="AO23" s="35">
        <v>0</v>
      </c>
      <c r="AP23" s="35">
        <v>0</v>
      </c>
      <c r="AQ23" s="35">
        <v>0</v>
      </c>
      <c r="AR23" s="35">
        <v>0</v>
      </c>
      <c r="AS23" s="120"/>
      <c r="AT23" s="120"/>
      <c r="AU23" s="106"/>
      <c r="AV23" s="121"/>
      <c r="AW23" s="118">
        <f t="shared" si="1"/>
        <v>15000000</v>
      </c>
      <c r="AX23" s="123"/>
      <c r="AY23" s="124"/>
      <c r="AZ23" s="125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</row>
    <row r="24" spans="1:82" ht="21.75" hidden="1" customHeight="1" x14ac:dyDescent="0.2">
      <c r="A24" s="126"/>
      <c r="B24" s="106"/>
      <c r="C24" s="107"/>
      <c r="D24" s="108"/>
      <c r="E24" s="109"/>
      <c r="F24" s="109"/>
      <c r="G24" s="110"/>
      <c r="H24" s="110"/>
      <c r="I24" s="110"/>
      <c r="J24" s="111" t="s">
        <v>154</v>
      </c>
      <c r="K24" s="112" t="s">
        <v>64</v>
      </c>
      <c r="L24" s="113" t="s">
        <v>155</v>
      </c>
      <c r="M24" s="109" t="s">
        <v>156</v>
      </c>
      <c r="N24" s="114" t="s">
        <v>157</v>
      </c>
      <c r="O24" s="35" t="s">
        <v>68</v>
      </c>
      <c r="P24" s="115" t="s">
        <v>158</v>
      </c>
      <c r="Q24" s="116" t="s">
        <v>159</v>
      </c>
      <c r="R24" s="109" t="s">
        <v>160</v>
      </c>
      <c r="S24" s="116" t="s">
        <v>161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/>
      <c r="AE24" s="35"/>
      <c r="AF24" s="35">
        <v>0</v>
      </c>
      <c r="AG24" s="35">
        <v>0</v>
      </c>
      <c r="AH24" s="35">
        <v>0</v>
      </c>
      <c r="AI24" s="35">
        <v>0</v>
      </c>
      <c r="AJ24" s="118">
        <f t="shared" si="2"/>
        <v>0</v>
      </c>
      <c r="AK24" s="119"/>
      <c r="AL24" s="35">
        <v>5000000</v>
      </c>
      <c r="AM24" s="35">
        <v>0</v>
      </c>
      <c r="AN24" s="35">
        <v>0</v>
      </c>
      <c r="AO24" s="35">
        <v>0</v>
      </c>
      <c r="AP24" s="35">
        <v>0</v>
      </c>
      <c r="AQ24" s="35">
        <v>0</v>
      </c>
      <c r="AR24" s="35">
        <v>0</v>
      </c>
      <c r="AS24" s="120"/>
      <c r="AT24" s="120"/>
      <c r="AU24" s="106"/>
      <c r="AV24" s="121"/>
      <c r="AW24" s="118">
        <f t="shared" si="1"/>
        <v>5000000</v>
      </c>
      <c r="AX24" s="123"/>
      <c r="AY24" s="124"/>
      <c r="AZ24" s="125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</row>
    <row r="25" spans="1:82" ht="21.75" hidden="1" customHeight="1" x14ac:dyDescent="0.2">
      <c r="A25" s="126"/>
      <c r="B25" s="128"/>
      <c r="C25" s="107"/>
      <c r="D25" s="108"/>
      <c r="E25" s="109"/>
      <c r="F25" s="109"/>
      <c r="G25" s="109"/>
      <c r="H25" s="109" t="s">
        <v>162</v>
      </c>
      <c r="I25" s="109"/>
      <c r="J25" s="111" t="s">
        <v>163</v>
      </c>
      <c r="K25" s="112" t="s">
        <v>64</v>
      </c>
      <c r="L25" s="113" t="s">
        <v>164</v>
      </c>
      <c r="M25" s="109" t="s">
        <v>165</v>
      </c>
      <c r="N25" s="114" t="s">
        <v>128</v>
      </c>
      <c r="O25" s="35" t="s">
        <v>68</v>
      </c>
      <c r="P25" s="115" t="s">
        <v>166</v>
      </c>
      <c r="Q25" s="116" t="s">
        <v>167</v>
      </c>
      <c r="R25" s="109" t="s">
        <v>168</v>
      </c>
      <c r="S25" s="116" t="s">
        <v>169</v>
      </c>
      <c r="T25" s="35">
        <v>7500000</v>
      </c>
      <c r="U25" s="35">
        <v>0</v>
      </c>
      <c r="V25" s="35">
        <v>3600000</v>
      </c>
      <c r="W25" s="35">
        <v>0</v>
      </c>
      <c r="X25" s="35">
        <v>2398000</v>
      </c>
      <c r="Y25" s="35">
        <v>0</v>
      </c>
      <c r="Z25" s="35">
        <v>530000</v>
      </c>
      <c r="AA25" s="35">
        <v>150000</v>
      </c>
      <c r="AB25" s="35">
        <v>0</v>
      </c>
      <c r="AC25" s="35">
        <v>0</v>
      </c>
      <c r="AD25" s="35"/>
      <c r="AE25" s="35"/>
      <c r="AF25" s="35">
        <v>0</v>
      </c>
      <c r="AG25" s="35">
        <v>0</v>
      </c>
      <c r="AH25" s="35">
        <v>0</v>
      </c>
      <c r="AI25" s="35">
        <v>0</v>
      </c>
      <c r="AJ25" s="122">
        <f t="shared" si="2"/>
        <v>14178000</v>
      </c>
      <c r="AK25" s="119"/>
      <c r="AL25" s="35">
        <v>5500000</v>
      </c>
      <c r="AM25" s="35">
        <v>0</v>
      </c>
      <c r="AN25" s="35">
        <v>0</v>
      </c>
      <c r="AO25" s="35">
        <v>0</v>
      </c>
      <c r="AP25" s="35">
        <v>0</v>
      </c>
      <c r="AQ25" s="35">
        <v>0</v>
      </c>
      <c r="AR25" s="35">
        <v>0</v>
      </c>
      <c r="AS25" s="120"/>
      <c r="AT25" s="120"/>
      <c r="AU25" s="106"/>
      <c r="AV25" s="121"/>
      <c r="AW25" s="118">
        <f t="shared" si="1"/>
        <v>5500000</v>
      </c>
      <c r="AX25" s="123"/>
      <c r="AY25" s="124"/>
      <c r="AZ25" s="125" t="s">
        <v>170</v>
      </c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</row>
    <row r="26" spans="1:82" ht="21.75" hidden="1" customHeight="1" x14ac:dyDescent="0.2">
      <c r="A26" s="126"/>
      <c r="B26" s="128"/>
      <c r="C26" s="107"/>
      <c r="D26" s="108"/>
      <c r="E26" s="109"/>
      <c r="F26" s="109"/>
      <c r="G26" s="109"/>
      <c r="H26" s="109"/>
      <c r="I26" s="109"/>
      <c r="J26" s="111" t="s">
        <v>171</v>
      </c>
      <c r="K26" s="112" t="s">
        <v>64</v>
      </c>
      <c r="L26" s="113" t="s">
        <v>164</v>
      </c>
      <c r="M26" s="109" t="s">
        <v>156</v>
      </c>
      <c r="N26" s="114" t="s">
        <v>157</v>
      </c>
      <c r="O26" s="35" t="s">
        <v>68</v>
      </c>
      <c r="P26" s="115" t="s">
        <v>158</v>
      </c>
      <c r="Q26" s="116" t="s">
        <v>167</v>
      </c>
      <c r="R26" s="109" t="s">
        <v>168</v>
      </c>
      <c r="S26" s="116" t="s">
        <v>169</v>
      </c>
      <c r="T26" s="35">
        <v>4500000</v>
      </c>
      <c r="U26" s="35">
        <v>0</v>
      </c>
      <c r="V26" s="35">
        <v>2800000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/>
      <c r="AE26" s="35"/>
      <c r="AF26" s="35">
        <v>0</v>
      </c>
      <c r="AG26" s="35">
        <v>0</v>
      </c>
      <c r="AH26" s="35">
        <v>0</v>
      </c>
      <c r="AI26" s="35">
        <v>0</v>
      </c>
      <c r="AJ26" s="122">
        <f t="shared" si="2"/>
        <v>7300000</v>
      </c>
      <c r="AK26" s="119"/>
      <c r="AL26" s="35" t="s">
        <v>172</v>
      </c>
      <c r="AM26" s="35">
        <v>0</v>
      </c>
      <c r="AN26" s="35">
        <v>0</v>
      </c>
      <c r="AO26" s="35">
        <v>0</v>
      </c>
      <c r="AP26" s="35">
        <v>0</v>
      </c>
      <c r="AQ26" s="35">
        <v>0</v>
      </c>
      <c r="AR26" s="35">
        <v>0</v>
      </c>
      <c r="AS26" s="120"/>
      <c r="AT26" s="120"/>
      <c r="AU26" s="106"/>
      <c r="AV26" s="121"/>
      <c r="AW26" s="118">
        <f t="shared" si="1"/>
        <v>0</v>
      </c>
      <c r="AX26" s="123"/>
      <c r="AY26" s="124"/>
      <c r="AZ26" s="125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</row>
    <row r="27" spans="1:82" ht="21.75" hidden="1" customHeight="1" x14ac:dyDescent="0.2">
      <c r="A27" s="129"/>
      <c r="B27" s="128"/>
      <c r="C27" s="107"/>
      <c r="D27" s="108"/>
      <c r="E27" s="109"/>
      <c r="F27" s="109"/>
      <c r="G27" s="109"/>
      <c r="H27" s="109"/>
      <c r="I27" s="109"/>
      <c r="J27" s="111" t="s">
        <v>173</v>
      </c>
      <c r="K27" s="112" t="s">
        <v>64</v>
      </c>
      <c r="L27" s="113" t="s">
        <v>174</v>
      </c>
      <c r="M27" s="109" t="s">
        <v>175</v>
      </c>
      <c r="N27" s="114" t="s">
        <v>176</v>
      </c>
      <c r="O27" s="35" t="s">
        <v>88</v>
      </c>
      <c r="P27" s="115" t="s">
        <v>177</v>
      </c>
      <c r="Q27" s="116" t="s">
        <v>159</v>
      </c>
      <c r="R27" s="109" t="s">
        <v>160</v>
      </c>
      <c r="S27" s="116" t="s">
        <v>109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/>
      <c r="AE27" s="35"/>
      <c r="AF27" s="35">
        <v>0</v>
      </c>
      <c r="AG27" s="35">
        <v>0</v>
      </c>
      <c r="AH27" s="35">
        <v>0</v>
      </c>
      <c r="AI27" s="35">
        <v>0</v>
      </c>
      <c r="AJ27" s="118">
        <f t="shared" si="2"/>
        <v>0</v>
      </c>
      <c r="AK27" s="119"/>
      <c r="AL27" s="35">
        <v>2700000</v>
      </c>
      <c r="AM27" s="35">
        <v>0</v>
      </c>
      <c r="AN27" s="35">
        <v>0</v>
      </c>
      <c r="AO27" s="35">
        <v>0</v>
      </c>
      <c r="AP27" s="35">
        <v>0</v>
      </c>
      <c r="AQ27" s="35">
        <v>0</v>
      </c>
      <c r="AR27" s="35">
        <v>0</v>
      </c>
      <c r="AS27" s="120"/>
      <c r="AT27" s="120"/>
      <c r="AU27" s="106"/>
      <c r="AV27" s="121"/>
      <c r="AW27" s="118">
        <f t="shared" si="1"/>
        <v>2700000</v>
      </c>
      <c r="AX27" s="123"/>
      <c r="AY27" s="124"/>
      <c r="AZ27" s="125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</row>
    <row r="28" spans="1:82" ht="21.75" customHeight="1" x14ac:dyDescent="0.2">
      <c r="A28" s="126"/>
      <c r="B28" s="128"/>
      <c r="C28" s="107"/>
      <c r="D28" s="108"/>
      <c r="E28" s="109"/>
      <c r="F28" s="109"/>
      <c r="G28" s="109"/>
      <c r="H28" s="109"/>
      <c r="I28" s="109"/>
      <c r="J28" s="111" t="s">
        <v>178</v>
      </c>
      <c r="K28" s="112" t="s">
        <v>93</v>
      </c>
      <c r="L28" s="113" t="s">
        <v>179</v>
      </c>
      <c r="M28" s="109" t="s">
        <v>180</v>
      </c>
      <c r="N28" s="114" t="s">
        <v>87</v>
      </c>
      <c r="O28" s="35" t="s">
        <v>88</v>
      </c>
      <c r="P28" s="115" t="s">
        <v>98</v>
      </c>
      <c r="Q28" s="116" t="s">
        <v>79</v>
      </c>
      <c r="R28" s="109" t="s">
        <v>181</v>
      </c>
      <c r="S28" s="116" t="s">
        <v>182</v>
      </c>
      <c r="T28" s="35">
        <v>800000</v>
      </c>
      <c r="U28" s="35">
        <v>1000000</v>
      </c>
      <c r="V28" s="35">
        <v>3330000</v>
      </c>
      <c r="W28" s="35">
        <v>0</v>
      </c>
      <c r="X28" s="35">
        <v>1818635</v>
      </c>
      <c r="Y28" s="35">
        <v>1510000</v>
      </c>
      <c r="Z28" s="35">
        <v>500000</v>
      </c>
      <c r="AA28" s="35">
        <v>0</v>
      </c>
      <c r="AB28" s="35">
        <v>0</v>
      </c>
      <c r="AC28" s="35">
        <v>0</v>
      </c>
      <c r="AD28" s="35"/>
      <c r="AE28" s="35"/>
      <c r="AF28" s="35">
        <v>0</v>
      </c>
      <c r="AG28" s="35">
        <v>0</v>
      </c>
      <c r="AH28" s="35">
        <v>0</v>
      </c>
      <c r="AI28" s="35">
        <v>0</v>
      </c>
      <c r="AJ28" s="122">
        <f t="shared" si="2"/>
        <v>8958635</v>
      </c>
      <c r="AK28" s="119"/>
      <c r="AL28" s="35">
        <v>0</v>
      </c>
      <c r="AM28" s="35" t="s">
        <v>183</v>
      </c>
      <c r="AN28" s="35">
        <v>0</v>
      </c>
      <c r="AO28" s="35">
        <v>0</v>
      </c>
      <c r="AP28" s="35">
        <v>0</v>
      </c>
      <c r="AQ28" s="35">
        <v>0</v>
      </c>
      <c r="AR28" s="35">
        <v>0</v>
      </c>
      <c r="AS28" s="120"/>
      <c r="AT28" s="120"/>
      <c r="AU28" s="106"/>
      <c r="AV28" s="121"/>
      <c r="AW28" s="118">
        <f t="shared" si="1"/>
        <v>0</v>
      </c>
      <c r="AX28" s="123" t="s">
        <v>184</v>
      </c>
      <c r="AY28" s="124"/>
      <c r="AZ28" s="125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</row>
    <row r="29" spans="1:82" ht="21.75" customHeight="1" x14ac:dyDescent="0.2">
      <c r="A29" s="126"/>
      <c r="B29" s="128"/>
      <c r="C29" s="107"/>
      <c r="D29" s="109"/>
      <c r="E29" s="109"/>
      <c r="F29" s="109"/>
      <c r="G29" s="109"/>
      <c r="H29" s="130"/>
      <c r="I29" s="130"/>
      <c r="J29" s="111" t="s">
        <v>178</v>
      </c>
      <c r="K29" s="112" t="s">
        <v>93</v>
      </c>
      <c r="L29" s="113" t="s">
        <v>185</v>
      </c>
      <c r="M29" s="109" t="s">
        <v>180</v>
      </c>
      <c r="N29" s="114" t="s">
        <v>87</v>
      </c>
      <c r="O29" s="35" t="s">
        <v>88</v>
      </c>
      <c r="P29" s="115" t="s">
        <v>98</v>
      </c>
      <c r="Q29" s="116" t="s">
        <v>79</v>
      </c>
      <c r="R29" s="109" t="s">
        <v>186</v>
      </c>
      <c r="S29" s="116" t="s">
        <v>187</v>
      </c>
      <c r="T29" s="35">
        <v>7400000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100000</v>
      </c>
      <c r="AA29" s="35">
        <v>0</v>
      </c>
      <c r="AB29" s="35">
        <v>0</v>
      </c>
      <c r="AC29" s="35">
        <v>0</v>
      </c>
      <c r="AD29" s="35"/>
      <c r="AE29" s="35"/>
      <c r="AF29" s="35">
        <v>0</v>
      </c>
      <c r="AG29" s="35">
        <v>0</v>
      </c>
      <c r="AH29" s="35">
        <v>0</v>
      </c>
      <c r="AI29" s="35">
        <v>0</v>
      </c>
      <c r="AJ29" s="122">
        <f t="shared" si="2"/>
        <v>7500000</v>
      </c>
      <c r="AK29" s="119"/>
      <c r="AL29" s="35">
        <v>0</v>
      </c>
      <c r="AM29" s="35">
        <v>0</v>
      </c>
      <c r="AN29" s="35">
        <v>0</v>
      </c>
      <c r="AO29" s="35">
        <v>0</v>
      </c>
      <c r="AP29" s="35">
        <v>0</v>
      </c>
      <c r="AQ29" s="35">
        <v>0</v>
      </c>
      <c r="AR29" s="35">
        <v>0</v>
      </c>
      <c r="AS29" s="120"/>
      <c r="AT29" s="120"/>
      <c r="AU29" s="106"/>
      <c r="AV29" s="121"/>
      <c r="AW29" s="118">
        <f t="shared" si="1"/>
        <v>0</v>
      </c>
      <c r="AX29" s="123"/>
      <c r="AY29" s="124"/>
      <c r="AZ29" s="125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</row>
    <row r="30" spans="1:82" ht="21.75" customHeight="1" x14ac:dyDescent="0.2">
      <c r="A30" s="126"/>
      <c r="B30" s="128"/>
      <c r="C30" s="107"/>
      <c r="D30" s="109"/>
      <c r="E30" s="109"/>
      <c r="F30" s="109"/>
      <c r="G30" s="109"/>
      <c r="H30" s="130"/>
      <c r="I30" s="130"/>
      <c r="J30" s="111" t="s">
        <v>178</v>
      </c>
      <c r="K30" s="112" t="s">
        <v>93</v>
      </c>
      <c r="L30" s="113" t="s">
        <v>188</v>
      </c>
      <c r="M30" s="109" t="s">
        <v>180</v>
      </c>
      <c r="N30" s="114" t="s">
        <v>87</v>
      </c>
      <c r="O30" s="35" t="s">
        <v>88</v>
      </c>
      <c r="P30" s="115" t="s">
        <v>98</v>
      </c>
      <c r="Q30" s="116" t="s">
        <v>79</v>
      </c>
      <c r="R30" s="109" t="s">
        <v>189</v>
      </c>
      <c r="S30" s="116" t="s">
        <v>190</v>
      </c>
      <c r="T30" s="35">
        <v>800000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/>
      <c r="AE30" s="35"/>
      <c r="AF30" s="35">
        <v>0</v>
      </c>
      <c r="AG30" s="35">
        <v>0</v>
      </c>
      <c r="AH30" s="35">
        <v>0</v>
      </c>
      <c r="AI30" s="35">
        <v>0</v>
      </c>
      <c r="AJ30" s="122">
        <f t="shared" si="2"/>
        <v>800000</v>
      </c>
      <c r="AK30" s="119"/>
      <c r="AL30" s="35">
        <v>0</v>
      </c>
      <c r="AM30" s="35">
        <v>0</v>
      </c>
      <c r="AN30" s="35">
        <v>0</v>
      </c>
      <c r="AO30" s="35">
        <v>0</v>
      </c>
      <c r="AP30" s="35">
        <v>0</v>
      </c>
      <c r="AQ30" s="35">
        <v>0</v>
      </c>
      <c r="AR30" s="35">
        <v>0</v>
      </c>
      <c r="AS30" s="120"/>
      <c r="AT30" s="120"/>
      <c r="AU30" s="106"/>
      <c r="AV30" s="121"/>
      <c r="AW30" s="118">
        <f t="shared" si="1"/>
        <v>0</v>
      </c>
      <c r="AX30" s="123"/>
      <c r="AY30" s="124"/>
      <c r="AZ30" s="125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</row>
    <row r="31" spans="1:82" ht="21.75" customHeight="1" x14ac:dyDescent="0.2">
      <c r="A31" s="126"/>
      <c r="B31" s="128"/>
      <c r="C31" s="107"/>
      <c r="D31" s="108"/>
      <c r="E31" s="109"/>
      <c r="F31" s="109"/>
      <c r="G31" s="109"/>
      <c r="H31" s="109"/>
      <c r="I31" s="109"/>
      <c r="J31" s="111" t="s">
        <v>178</v>
      </c>
      <c r="K31" s="112" t="s">
        <v>93</v>
      </c>
      <c r="L31" s="113" t="s">
        <v>191</v>
      </c>
      <c r="M31" s="109" t="s">
        <v>180</v>
      </c>
      <c r="N31" s="114" t="s">
        <v>87</v>
      </c>
      <c r="O31" s="35" t="s">
        <v>88</v>
      </c>
      <c r="P31" s="115" t="s">
        <v>98</v>
      </c>
      <c r="Q31" s="116" t="s">
        <v>79</v>
      </c>
      <c r="R31" s="109" t="s">
        <v>192</v>
      </c>
      <c r="S31" s="116" t="s">
        <v>193</v>
      </c>
      <c r="T31" s="35">
        <v>1500000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/>
      <c r="AE31" s="35"/>
      <c r="AF31" s="35">
        <v>0</v>
      </c>
      <c r="AG31" s="35">
        <v>0</v>
      </c>
      <c r="AH31" s="35">
        <v>0</v>
      </c>
      <c r="AI31" s="35">
        <v>0</v>
      </c>
      <c r="AJ31" s="122">
        <f t="shared" si="2"/>
        <v>1500000</v>
      </c>
      <c r="AK31" s="119"/>
      <c r="AL31" s="35">
        <v>0</v>
      </c>
      <c r="AM31" s="35">
        <v>0</v>
      </c>
      <c r="AN31" s="35">
        <v>0</v>
      </c>
      <c r="AO31" s="35">
        <v>0</v>
      </c>
      <c r="AP31" s="35">
        <v>0</v>
      </c>
      <c r="AQ31" s="35">
        <v>0</v>
      </c>
      <c r="AR31" s="35">
        <v>0</v>
      </c>
      <c r="AS31" s="120" t="s">
        <v>194</v>
      </c>
      <c r="AT31" s="120" t="s">
        <v>195</v>
      </c>
      <c r="AU31" s="106"/>
      <c r="AV31" s="121">
        <v>900000</v>
      </c>
      <c r="AW31" s="118">
        <f t="shared" si="1"/>
        <v>0</v>
      </c>
      <c r="AX31" s="123"/>
      <c r="AY31" s="124"/>
      <c r="AZ31" s="125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</row>
    <row r="32" spans="1:82" ht="21.75" customHeight="1" x14ac:dyDescent="0.2">
      <c r="A32" s="126"/>
      <c r="B32" s="128"/>
      <c r="C32" s="107"/>
      <c r="D32" s="109"/>
      <c r="E32" s="109"/>
      <c r="F32" s="109"/>
      <c r="G32" s="109"/>
      <c r="H32" s="109"/>
      <c r="I32" s="109"/>
      <c r="J32" s="111" t="s">
        <v>178</v>
      </c>
      <c r="K32" s="112" t="s">
        <v>93</v>
      </c>
      <c r="L32" s="113" t="s">
        <v>196</v>
      </c>
      <c r="M32" s="109" t="s">
        <v>180</v>
      </c>
      <c r="N32" s="114" t="s">
        <v>87</v>
      </c>
      <c r="O32" s="35" t="s">
        <v>88</v>
      </c>
      <c r="P32" s="115" t="s">
        <v>89</v>
      </c>
      <c r="Q32" s="116" t="s">
        <v>79</v>
      </c>
      <c r="R32" s="109" t="s">
        <v>197</v>
      </c>
      <c r="S32" s="116" t="s">
        <v>198</v>
      </c>
      <c r="T32" s="35">
        <v>700000</v>
      </c>
      <c r="U32" s="35">
        <v>0</v>
      </c>
      <c r="V32" s="35">
        <v>0</v>
      </c>
      <c r="W32" s="35">
        <v>0</v>
      </c>
      <c r="X32" s="35">
        <v>412364</v>
      </c>
      <c r="Y32" s="35">
        <v>860000</v>
      </c>
      <c r="Z32" s="35">
        <v>500000</v>
      </c>
      <c r="AA32" s="35">
        <v>0</v>
      </c>
      <c r="AB32" s="35">
        <v>0</v>
      </c>
      <c r="AC32" s="35">
        <v>0</v>
      </c>
      <c r="AD32" s="35"/>
      <c r="AE32" s="35"/>
      <c r="AF32" s="35">
        <v>0</v>
      </c>
      <c r="AG32" s="35">
        <v>0</v>
      </c>
      <c r="AH32" s="35">
        <v>0</v>
      </c>
      <c r="AI32" s="35">
        <v>0</v>
      </c>
      <c r="AJ32" s="122">
        <f t="shared" si="2"/>
        <v>2472364</v>
      </c>
      <c r="AK32" s="119"/>
      <c r="AL32" s="35">
        <v>0</v>
      </c>
      <c r="AM32" s="35">
        <v>0</v>
      </c>
      <c r="AN32" s="35">
        <v>0</v>
      </c>
      <c r="AO32" s="35">
        <v>0</v>
      </c>
      <c r="AP32" s="35">
        <v>0</v>
      </c>
      <c r="AQ32" s="35">
        <v>0</v>
      </c>
      <c r="AR32" s="35">
        <v>0</v>
      </c>
      <c r="AS32" s="120" t="s">
        <v>194</v>
      </c>
      <c r="AT32" s="120" t="s">
        <v>195</v>
      </c>
      <c r="AU32" s="106"/>
      <c r="AV32" s="121">
        <v>300000</v>
      </c>
      <c r="AW32" s="118">
        <f t="shared" si="1"/>
        <v>0</v>
      </c>
      <c r="AX32" s="123"/>
      <c r="AY32" s="124"/>
      <c r="AZ32" s="125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</row>
    <row r="33" spans="1:82" ht="21.75" customHeight="1" x14ac:dyDescent="0.2">
      <c r="A33" s="126"/>
      <c r="B33" s="128"/>
      <c r="C33" s="107"/>
      <c r="D33" s="109"/>
      <c r="E33" s="109"/>
      <c r="F33" s="109"/>
      <c r="G33" s="109"/>
      <c r="H33" s="109"/>
      <c r="I33" s="109"/>
      <c r="J33" s="131" t="s">
        <v>199</v>
      </c>
      <c r="K33" s="112" t="s">
        <v>93</v>
      </c>
      <c r="L33" s="113" t="s">
        <v>200</v>
      </c>
      <c r="M33" s="109" t="s">
        <v>201</v>
      </c>
      <c r="N33" s="114" t="s">
        <v>87</v>
      </c>
      <c r="O33" s="35" t="s">
        <v>88</v>
      </c>
      <c r="P33" s="115" t="s">
        <v>98</v>
      </c>
      <c r="Q33" s="116" t="s">
        <v>79</v>
      </c>
      <c r="R33" s="109" t="s">
        <v>202</v>
      </c>
      <c r="S33" s="116" t="s">
        <v>203</v>
      </c>
      <c r="T33" s="35">
        <v>5800000</v>
      </c>
      <c r="U33" s="35">
        <v>1000000</v>
      </c>
      <c r="V33" s="35">
        <v>3330000</v>
      </c>
      <c r="W33" s="35">
        <v>0</v>
      </c>
      <c r="X33" s="35">
        <v>1818635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/>
      <c r="AE33" s="35"/>
      <c r="AF33" s="35">
        <v>0</v>
      </c>
      <c r="AG33" s="35">
        <v>0</v>
      </c>
      <c r="AH33" s="35">
        <v>0</v>
      </c>
      <c r="AI33" s="35">
        <v>0</v>
      </c>
      <c r="AJ33" s="122">
        <f t="shared" si="2"/>
        <v>11948635</v>
      </c>
      <c r="AK33" s="119"/>
      <c r="AL33" s="35">
        <v>0</v>
      </c>
      <c r="AM33" s="35" t="s">
        <v>183</v>
      </c>
      <c r="AN33" s="35">
        <v>0</v>
      </c>
      <c r="AO33" s="35">
        <v>0</v>
      </c>
      <c r="AP33" s="35">
        <v>0</v>
      </c>
      <c r="AQ33" s="35">
        <v>0</v>
      </c>
      <c r="AR33" s="35">
        <v>0</v>
      </c>
      <c r="AS33" s="120"/>
      <c r="AT33" s="120"/>
      <c r="AU33" s="106"/>
      <c r="AV33" s="121"/>
      <c r="AW33" s="118">
        <f t="shared" si="1"/>
        <v>0</v>
      </c>
      <c r="AX33" s="123" t="s">
        <v>96</v>
      </c>
      <c r="AY33" s="124"/>
      <c r="AZ33" s="125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</row>
    <row r="34" spans="1:82" ht="21.75" customHeight="1" x14ac:dyDescent="0.2">
      <c r="A34" s="126"/>
      <c r="B34" s="128"/>
      <c r="C34" s="107"/>
      <c r="D34" s="132"/>
      <c r="E34" s="109"/>
      <c r="F34" s="109"/>
      <c r="G34" s="109"/>
      <c r="H34" s="109"/>
      <c r="I34" s="109"/>
      <c r="J34" s="131" t="s">
        <v>199</v>
      </c>
      <c r="K34" s="112" t="s">
        <v>93</v>
      </c>
      <c r="L34" s="113" t="s">
        <v>204</v>
      </c>
      <c r="M34" s="109" t="s">
        <v>201</v>
      </c>
      <c r="N34" s="114" t="s">
        <v>87</v>
      </c>
      <c r="O34" s="35" t="s">
        <v>88</v>
      </c>
      <c r="P34" s="115" t="s">
        <v>98</v>
      </c>
      <c r="Q34" s="116" t="s">
        <v>79</v>
      </c>
      <c r="R34" s="109" t="s">
        <v>205</v>
      </c>
      <c r="S34" s="116" t="s">
        <v>206</v>
      </c>
      <c r="T34" s="35">
        <v>500000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/>
      <c r="AE34" s="35"/>
      <c r="AF34" s="35">
        <v>0</v>
      </c>
      <c r="AG34" s="35">
        <v>0</v>
      </c>
      <c r="AH34" s="35">
        <v>0</v>
      </c>
      <c r="AI34" s="35">
        <v>0</v>
      </c>
      <c r="AJ34" s="122">
        <f t="shared" si="2"/>
        <v>500000</v>
      </c>
      <c r="AK34" s="119"/>
      <c r="AL34" s="35">
        <v>0</v>
      </c>
      <c r="AM34" s="35">
        <v>0</v>
      </c>
      <c r="AN34" s="35">
        <v>0</v>
      </c>
      <c r="AO34" s="35">
        <v>0</v>
      </c>
      <c r="AP34" s="35">
        <v>0</v>
      </c>
      <c r="AQ34" s="35">
        <v>0</v>
      </c>
      <c r="AR34" s="35">
        <v>0</v>
      </c>
      <c r="AS34" s="120"/>
      <c r="AT34" s="120"/>
      <c r="AU34" s="106"/>
      <c r="AV34" s="121"/>
      <c r="AW34" s="118">
        <f t="shared" si="1"/>
        <v>0</v>
      </c>
      <c r="AX34" s="123"/>
      <c r="AY34" s="124"/>
      <c r="AZ34" s="125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</row>
    <row r="35" spans="1:82" ht="21.75" customHeight="1" x14ac:dyDescent="0.2">
      <c r="A35" s="126"/>
      <c r="B35" s="128"/>
      <c r="C35" s="107"/>
      <c r="D35" s="132"/>
      <c r="E35" s="109"/>
      <c r="F35" s="109"/>
      <c r="G35" s="109"/>
      <c r="H35" s="109"/>
      <c r="I35" s="109"/>
      <c r="J35" s="131" t="s">
        <v>199</v>
      </c>
      <c r="K35" s="112" t="s">
        <v>93</v>
      </c>
      <c r="L35" s="113" t="s">
        <v>207</v>
      </c>
      <c r="M35" s="109" t="s">
        <v>201</v>
      </c>
      <c r="N35" s="114" t="s">
        <v>87</v>
      </c>
      <c r="O35" s="35" t="s">
        <v>88</v>
      </c>
      <c r="P35" s="115" t="s">
        <v>98</v>
      </c>
      <c r="Q35" s="116" t="s">
        <v>79</v>
      </c>
      <c r="R35" s="109" t="s">
        <v>208</v>
      </c>
      <c r="S35" s="116" t="s">
        <v>209</v>
      </c>
      <c r="T35" s="35">
        <v>1000000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1000000</v>
      </c>
      <c r="AA35" s="35">
        <v>0</v>
      </c>
      <c r="AB35" s="35">
        <v>0</v>
      </c>
      <c r="AC35" s="35">
        <v>0</v>
      </c>
      <c r="AD35" s="35"/>
      <c r="AE35" s="35"/>
      <c r="AF35" s="35">
        <v>0</v>
      </c>
      <c r="AG35" s="35">
        <v>0</v>
      </c>
      <c r="AH35" s="35">
        <v>0</v>
      </c>
      <c r="AI35" s="35">
        <v>0</v>
      </c>
      <c r="AJ35" s="122">
        <f t="shared" si="2"/>
        <v>2000000</v>
      </c>
      <c r="AK35" s="119"/>
      <c r="AL35" s="35">
        <v>0</v>
      </c>
      <c r="AM35" s="35">
        <v>0</v>
      </c>
      <c r="AN35" s="35">
        <v>0</v>
      </c>
      <c r="AO35" s="35">
        <v>0</v>
      </c>
      <c r="AP35" s="35">
        <v>0</v>
      </c>
      <c r="AQ35" s="35">
        <v>0</v>
      </c>
      <c r="AR35" s="35">
        <v>0</v>
      </c>
      <c r="AS35" s="120"/>
      <c r="AT35" s="120"/>
      <c r="AU35" s="106"/>
      <c r="AV35" s="121"/>
      <c r="AW35" s="118">
        <f t="shared" si="1"/>
        <v>0</v>
      </c>
      <c r="AX35" s="123"/>
      <c r="AY35" s="124"/>
      <c r="AZ35" s="125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</row>
    <row r="36" spans="1:82" ht="21.75" customHeight="1" x14ac:dyDescent="0.2">
      <c r="A36" s="126"/>
      <c r="B36" s="128"/>
      <c r="C36" s="107"/>
      <c r="D36" s="132"/>
      <c r="E36" s="109"/>
      <c r="F36" s="109"/>
      <c r="G36" s="109"/>
      <c r="H36" s="109"/>
      <c r="I36" s="109"/>
      <c r="J36" s="131" t="s">
        <v>199</v>
      </c>
      <c r="K36" s="112" t="s">
        <v>93</v>
      </c>
      <c r="L36" s="113" t="s">
        <v>210</v>
      </c>
      <c r="M36" s="109" t="s">
        <v>201</v>
      </c>
      <c r="N36" s="114" t="s">
        <v>87</v>
      </c>
      <c r="O36" s="35" t="s">
        <v>88</v>
      </c>
      <c r="P36" s="115" t="s">
        <v>98</v>
      </c>
      <c r="Q36" s="116" t="s">
        <v>79</v>
      </c>
      <c r="R36" s="109" t="s">
        <v>208</v>
      </c>
      <c r="S36" s="116" t="s">
        <v>209</v>
      </c>
      <c r="T36" s="35" t="s">
        <v>113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/>
      <c r="AE36" s="35"/>
      <c r="AF36" s="35">
        <v>0</v>
      </c>
      <c r="AG36" s="35">
        <v>0</v>
      </c>
      <c r="AH36" s="35">
        <v>0</v>
      </c>
      <c r="AI36" s="35">
        <v>0</v>
      </c>
      <c r="AJ36" s="122">
        <f t="shared" si="2"/>
        <v>0</v>
      </c>
      <c r="AK36" s="119"/>
      <c r="AL36" s="35">
        <v>0</v>
      </c>
      <c r="AM36" s="35">
        <v>0</v>
      </c>
      <c r="AN36" s="35">
        <v>0</v>
      </c>
      <c r="AO36" s="35">
        <v>0</v>
      </c>
      <c r="AP36" s="35">
        <v>0</v>
      </c>
      <c r="AQ36" s="35">
        <v>0</v>
      </c>
      <c r="AR36" s="35">
        <v>0</v>
      </c>
      <c r="AS36" s="120"/>
      <c r="AT36" s="120"/>
      <c r="AU36" s="106"/>
      <c r="AV36" s="121"/>
      <c r="AW36" s="118">
        <f t="shared" si="1"/>
        <v>0</v>
      </c>
      <c r="AX36" s="123"/>
      <c r="AY36" s="124"/>
      <c r="AZ36" s="125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</row>
    <row r="37" spans="1:82" ht="21.75" customHeight="1" x14ac:dyDescent="0.2">
      <c r="A37" s="126"/>
      <c r="B37" s="125"/>
      <c r="C37" s="133"/>
      <c r="D37" s="132"/>
      <c r="E37" s="109"/>
      <c r="F37" s="109"/>
      <c r="G37" s="109"/>
      <c r="H37" s="110"/>
      <c r="I37" s="110"/>
      <c r="J37" s="131" t="s">
        <v>199</v>
      </c>
      <c r="K37" s="112" t="s">
        <v>93</v>
      </c>
      <c r="L37" s="113" t="s">
        <v>211</v>
      </c>
      <c r="M37" s="109" t="s">
        <v>201</v>
      </c>
      <c r="N37" s="114" t="s">
        <v>87</v>
      </c>
      <c r="O37" s="35" t="s">
        <v>88</v>
      </c>
      <c r="P37" s="115" t="s">
        <v>89</v>
      </c>
      <c r="Q37" s="116" t="s">
        <v>79</v>
      </c>
      <c r="R37" s="109" t="s">
        <v>80</v>
      </c>
      <c r="S37" s="116" t="s">
        <v>120</v>
      </c>
      <c r="T37" s="35">
        <v>2119000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/>
      <c r="AE37" s="35"/>
      <c r="AF37" s="35">
        <v>0</v>
      </c>
      <c r="AG37" s="35">
        <v>0</v>
      </c>
      <c r="AH37" s="35">
        <v>0</v>
      </c>
      <c r="AI37" s="35">
        <v>0</v>
      </c>
      <c r="AJ37" s="118">
        <f t="shared" si="2"/>
        <v>2119000</v>
      </c>
      <c r="AK37" s="35" t="s">
        <v>212</v>
      </c>
      <c r="AL37" s="35">
        <v>0</v>
      </c>
      <c r="AM37" s="35">
        <v>0</v>
      </c>
      <c r="AN37" s="35">
        <v>0</v>
      </c>
      <c r="AO37" s="35">
        <v>0</v>
      </c>
      <c r="AP37" s="35">
        <v>0</v>
      </c>
      <c r="AQ37" s="35">
        <v>0</v>
      </c>
      <c r="AR37" s="35">
        <v>0</v>
      </c>
      <c r="AS37" s="120" t="s">
        <v>194</v>
      </c>
      <c r="AT37" s="120"/>
      <c r="AU37" s="106" t="s">
        <v>213</v>
      </c>
      <c r="AV37" s="121"/>
      <c r="AW37" s="118">
        <f t="shared" si="1"/>
        <v>0</v>
      </c>
      <c r="AX37" s="123"/>
      <c r="AY37" s="124" t="s">
        <v>212</v>
      </c>
      <c r="AZ37" s="125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</row>
    <row r="38" spans="1:82" ht="21.75" customHeight="1" x14ac:dyDescent="0.2">
      <c r="A38" s="126"/>
      <c r="B38" s="125"/>
      <c r="C38" s="133"/>
      <c r="D38" s="132"/>
      <c r="E38" s="109"/>
      <c r="F38" s="109"/>
      <c r="G38" s="109"/>
      <c r="H38" s="110"/>
      <c r="I38" s="110"/>
      <c r="J38" s="131" t="s">
        <v>199</v>
      </c>
      <c r="K38" s="112" t="s">
        <v>93</v>
      </c>
      <c r="L38" s="113" t="s">
        <v>214</v>
      </c>
      <c r="M38" s="109" t="s">
        <v>201</v>
      </c>
      <c r="N38" s="114" t="s">
        <v>87</v>
      </c>
      <c r="O38" s="35" t="s">
        <v>88</v>
      </c>
      <c r="P38" s="115" t="s">
        <v>89</v>
      </c>
      <c r="Q38" s="116" t="s">
        <v>79</v>
      </c>
      <c r="R38" s="109" t="s">
        <v>80</v>
      </c>
      <c r="S38" s="116" t="s">
        <v>120</v>
      </c>
      <c r="T38" s="35">
        <v>1625000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/>
      <c r="AE38" s="35"/>
      <c r="AF38" s="35">
        <v>0</v>
      </c>
      <c r="AG38" s="35">
        <v>0</v>
      </c>
      <c r="AH38" s="35">
        <v>0</v>
      </c>
      <c r="AI38" s="35">
        <v>0</v>
      </c>
      <c r="AJ38" s="118">
        <f t="shared" si="2"/>
        <v>1625000</v>
      </c>
      <c r="AK38" s="119"/>
      <c r="AL38" s="35">
        <v>0</v>
      </c>
      <c r="AM38" s="35">
        <v>0</v>
      </c>
      <c r="AN38" s="35">
        <v>0</v>
      </c>
      <c r="AO38" s="35">
        <v>0</v>
      </c>
      <c r="AP38" s="35">
        <v>0</v>
      </c>
      <c r="AQ38" s="35">
        <v>0</v>
      </c>
      <c r="AR38" s="35">
        <v>0</v>
      </c>
      <c r="AS38" s="120" t="s">
        <v>194</v>
      </c>
      <c r="AT38" s="120"/>
      <c r="AU38" s="106" t="s">
        <v>215</v>
      </c>
      <c r="AV38" s="121"/>
      <c r="AW38" s="118">
        <f t="shared" si="1"/>
        <v>0</v>
      </c>
      <c r="AX38" s="123"/>
      <c r="AY38" s="124"/>
      <c r="AZ38" s="125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</row>
    <row r="39" spans="1:82" ht="21.75" customHeight="1" x14ac:dyDescent="0.2">
      <c r="A39" s="126"/>
      <c r="B39" s="125"/>
      <c r="C39" s="133"/>
      <c r="D39" s="132"/>
      <c r="E39" s="109"/>
      <c r="F39" s="109"/>
      <c r="G39" s="109"/>
      <c r="H39" s="110"/>
      <c r="I39" s="110"/>
      <c r="J39" s="131" t="s">
        <v>199</v>
      </c>
      <c r="K39" s="112" t="s">
        <v>93</v>
      </c>
      <c r="L39" s="113" t="s">
        <v>216</v>
      </c>
      <c r="M39" s="109" t="s">
        <v>201</v>
      </c>
      <c r="N39" s="114" t="s">
        <v>87</v>
      </c>
      <c r="O39" s="35" t="s">
        <v>88</v>
      </c>
      <c r="P39" s="115" t="s">
        <v>89</v>
      </c>
      <c r="Q39" s="116" t="s">
        <v>79</v>
      </c>
      <c r="R39" s="109" t="s">
        <v>80</v>
      </c>
      <c r="S39" s="116" t="s">
        <v>217</v>
      </c>
      <c r="T39" s="35">
        <v>650000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/>
      <c r="AE39" s="35"/>
      <c r="AF39" s="35">
        <v>0</v>
      </c>
      <c r="AG39" s="35">
        <v>0</v>
      </c>
      <c r="AH39" s="35">
        <v>0</v>
      </c>
      <c r="AI39" s="35">
        <v>0</v>
      </c>
      <c r="AJ39" s="118">
        <f t="shared" si="2"/>
        <v>650000</v>
      </c>
      <c r="AK39" s="119"/>
      <c r="AL39" s="35">
        <v>0</v>
      </c>
      <c r="AM39" s="35">
        <v>0</v>
      </c>
      <c r="AN39" s="35">
        <v>0</v>
      </c>
      <c r="AO39" s="35">
        <v>0</v>
      </c>
      <c r="AP39" s="35">
        <v>0</v>
      </c>
      <c r="AQ39" s="35">
        <v>0</v>
      </c>
      <c r="AR39" s="35">
        <v>0</v>
      </c>
      <c r="AS39" s="120" t="s">
        <v>194</v>
      </c>
      <c r="AT39" s="120"/>
      <c r="AU39" s="106" t="s">
        <v>218</v>
      </c>
      <c r="AV39" s="121">
        <v>300000</v>
      </c>
      <c r="AW39" s="118">
        <f t="shared" si="1"/>
        <v>0</v>
      </c>
      <c r="AX39" s="123"/>
      <c r="AY39" s="124"/>
      <c r="AZ39" s="125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</row>
    <row r="40" spans="1:82" ht="21.75" customHeight="1" x14ac:dyDescent="0.2">
      <c r="A40" s="126"/>
      <c r="B40" s="125"/>
      <c r="C40" s="133"/>
      <c r="D40" s="132"/>
      <c r="E40" s="109"/>
      <c r="F40" s="109"/>
      <c r="G40" s="109"/>
      <c r="H40" s="110"/>
      <c r="I40" s="110"/>
      <c r="J40" s="131" t="s">
        <v>199</v>
      </c>
      <c r="K40" s="112" t="s">
        <v>93</v>
      </c>
      <c r="L40" s="113" t="s">
        <v>219</v>
      </c>
      <c r="M40" s="109" t="s">
        <v>201</v>
      </c>
      <c r="N40" s="114" t="s">
        <v>87</v>
      </c>
      <c r="O40" s="35" t="s">
        <v>88</v>
      </c>
      <c r="P40" s="115" t="s">
        <v>89</v>
      </c>
      <c r="Q40" s="116" t="s">
        <v>79</v>
      </c>
      <c r="R40" s="109" t="s">
        <v>80</v>
      </c>
      <c r="S40" s="116" t="s">
        <v>120</v>
      </c>
      <c r="T40" s="35">
        <v>15353000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/>
      <c r="AE40" s="35"/>
      <c r="AF40" s="35">
        <v>0</v>
      </c>
      <c r="AG40" s="35">
        <v>0</v>
      </c>
      <c r="AH40" s="35">
        <v>0</v>
      </c>
      <c r="AI40" s="35">
        <v>0</v>
      </c>
      <c r="AJ40" s="118">
        <f t="shared" si="2"/>
        <v>15353000</v>
      </c>
      <c r="AK40" s="35" t="s">
        <v>220</v>
      </c>
      <c r="AL40" s="35">
        <v>0</v>
      </c>
      <c r="AM40" s="35">
        <v>0</v>
      </c>
      <c r="AN40" s="35">
        <v>0</v>
      </c>
      <c r="AO40" s="35">
        <v>0</v>
      </c>
      <c r="AP40" s="35">
        <v>400000</v>
      </c>
      <c r="AQ40" s="35">
        <v>0</v>
      </c>
      <c r="AR40" s="35">
        <v>0</v>
      </c>
      <c r="AS40" s="120" t="s">
        <v>194</v>
      </c>
      <c r="AT40" s="120"/>
      <c r="AU40" s="106" t="s">
        <v>221</v>
      </c>
      <c r="AV40" s="121">
        <v>500000</v>
      </c>
      <c r="AW40" s="118">
        <f t="shared" si="1"/>
        <v>400000</v>
      </c>
      <c r="AX40" s="123"/>
      <c r="AY40" s="124" t="s">
        <v>220</v>
      </c>
      <c r="AZ40" s="125"/>
      <c r="BA40" s="134"/>
      <c r="BB40" s="134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</row>
    <row r="41" spans="1:82" ht="21.75" customHeight="1" x14ac:dyDescent="0.2">
      <c r="A41" s="126"/>
      <c r="B41" s="125"/>
      <c r="C41" s="133"/>
      <c r="D41" s="132"/>
      <c r="E41" s="109"/>
      <c r="F41" s="109"/>
      <c r="G41" s="109"/>
      <c r="H41" s="110"/>
      <c r="I41" s="110"/>
      <c r="J41" s="131" t="s">
        <v>199</v>
      </c>
      <c r="K41" s="112" t="s">
        <v>93</v>
      </c>
      <c r="L41" s="113" t="s">
        <v>222</v>
      </c>
      <c r="M41" s="109" t="s">
        <v>201</v>
      </c>
      <c r="N41" s="114" t="s">
        <v>87</v>
      </c>
      <c r="O41" s="35" t="s">
        <v>88</v>
      </c>
      <c r="P41" s="115" t="s">
        <v>89</v>
      </c>
      <c r="Q41" s="116" t="s">
        <v>79</v>
      </c>
      <c r="R41" s="109" t="s">
        <v>80</v>
      </c>
      <c r="S41" s="116" t="s">
        <v>223</v>
      </c>
      <c r="T41" s="35">
        <v>195000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500000</v>
      </c>
      <c r="AA41" s="35">
        <v>0</v>
      </c>
      <c r="AB41" s="35">
        <v>0</v>
      </c>
      <c r="AC41" s="35">
        <v>0</v>
      </c>
      <c r="AD41" s="35"/>
      <c r="AE41" s="35"/>
      <c r="AF41" s="35">
        <v>0</v>
      </c>
      <c r="AG41" s="35">
        <v>0</v>
      </c>
      <c r="AH41" s="35">
        <v>0</v>
      </c>
      <c r="AI41" s="35">
        <v>0</v>
      </c>
      <c r="AJ41" s="118">
        <f t="shared" si="2"/>
        <v>695000</v>
      </c>
      <c r="AK41" s="35" t="s">
        <v>224</v>
      </c>
      <c r="AL41" s="35">
        <v>0</v>
      </c>
      <c r="AM41" s="35">
        <v>0</v>
      </c>
      <c r="AN41" s="35">
        <v>0</v>
      </c>
      <c r="AO41" s="35">
        <v>0</v>
      </c>
      <c r="AP41" s="35">
        <v>0</v>
      </c>
      <c r="AQ41" s="35">
        <v>0</v>
      </c>
      <c r="AR41" s="35">
        <v>0</v>
      </c>
      <c r="AS41" s="120" t="s">
        <v>194</v>
      </c>
      <c r="AT41" s="120"/>
      <c r="AU41" s="106" t="s">
        <v>225</v>
      </c>
      <c r="AV41" s="121">
        <v>500000</v>
      </c>
      <c r="AW41" s="118">
        <f t="shared" si="1"/>
        <v>0</v>
      </c>
      <c r="AX41" s="123"/>
      <c r="AY41" s="124" t="s">
        <v>224</v>
      </c>
      <c r="AZ41" s="125"/>
      <c r="BA41" s="134"/>
      <c r="BB41" s="134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</row>
    <row r="42" spans="1:82" ht="21.75" customHeight="1" x14ac:dyDescent="0.2">
      <c r="A42" s="135"/>
      <c r="B42" s="135"/>
      <c r="C42" s="135"/>
      <c r="F42" s="135"/>
      <c r="J42" s="136"/>
      <c r="K42" s="137"/>
      <c r="L42" s="138"/>
      <c r="M42" s="139"/>
      <c r="N42" s="140"/>
      <c r="O42" s="139"/>
      <c r="P42" s="116"/>
      <c r="Q42" s="138"/>
      <c r="R42" s="139"/>
      <c r="S42" s="138"/>
      <c r="T42" s="141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42"/>
      <c r="AK42" s="143"/>
      <c r="AL42" s="144"/>
      <c r="AM42" s="139"/>
      <c r="AN42" s="139"/>
      <c r="AO42" s="139"/>
      <c r="AP42" s="139"/>
      <c r="AQ42" s="144"/>
      <c r="AR42" s="139"/>
      <c r="AS42" s="145"/>
      <c r="AT42" s="145"/>
      <c r="AU42" s="139"/>
      <c r="AV42" s="146"/>
      <c r="AW42" s="142"/>
      <c r="AX42" s="139"/>
      <c r="AY42" s="147"/>
      <c r="AZ42" s="139"/>
    </row>
    <row r="43" spans="1:82" ht="21.75" customHeight="1" x14ac:dyDescent="0.2">
      <c r="A43" s="135"/>
      <c r="B43" s="135"/>
      <c r="C43" s="135"/>
      <c r="F43" s="135"/>
      <c r="J43" s="136"/>
      <c r="K43" s="137"/>
      <c r="L43" s="138"/>
      <c r="M43" s="139"/>
      <c r="N43" s="140"/>
      <c r="O43" s="139"/>
      <c r="P43" s="116"/>
      <c r="Q43" s="138"/>
      <c r="R43" s="139"/>
      <c r="S43" s="138"/>
      <c r="T43" s="141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42"/>
      <c r="AK43" s="143"/>
      <c r="AL43" s="144"/>
      <c r="AM43" s="139"/>
      <c r="AN43" s="139"/>
      <c r="AO43" s="139"/>
      <c r="AP43" s="139"/>
      <c r="AQ43" s="144"/>
      <c r="AR43" s="139"/>
      <c r="AS43" s="145"/>
      <c r="AT43" s="145"/>
      <c r="AU43" s="139"/>
      <c r="AV43" s="146"/>
      <c r="AW43" s="142"/>
      <c r="AX43" s="139"/>
      <c r="AY43" s="147"/>
      <c r="AZ43" s="139"/>
    </row>
    <row r="44" spans="1:82" ht="21.75" customHeight="1" x14ac:dyDescent="0.2">
      <c r="A44" s="135"/>
      <c r="B44" s="135"/>
      <c r="C44" s="135"/>
      <c r="F44" s="135"/>
      <c r="J44" s="136"/>
      <c r="K44" s="137"/>
      <c r="L44" s="138"/>
      <c r="M44" s="139"/>
      <c r="N44" s="140"/>
      <c r="O44" s="139"/>
      <c r="P44" s="116"/>
      <c r="Q44" s="138"/>
      <c r="R44" s="139"/>
      <c r="S44" s="138"/>
      <c r="T44" s="141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42"/>
      <c r="AK44" s="143"/>
      <c r="AL44" s="144"/>
      <c r="AM44" s="139"/>
      <c r="AN44" s="139"/>
      <c r="AO44" s="139"/>
      <c r="AP44" s="139"/>
      <c r="AQ44" s="144"/>
      <c r="AR44" s="139"/>
      <c r="AS44" s="145"/>
      <c r="AT44" s="145"/>
      <c r="AU44" s="139"/>
      <c r="AV44" s="146"/>
      <c r="AW44" s="142"/>
      <c r="AX44" s="139"/>
      <c r="AY44" s="147"/>
      <c r="AZ44" s="139"/>
    </row>
    <row r="45" spans="1:82" ht="21.75" customHeight="1" x14ac:dyDescent="0.2">
      <c r="A45" s="135"/>
      <c r="B45" s="135"/>
      <c r="C45" s="135"/>
      <c r="F45" s="135"/>
      <c r="K45" s="149"/>
      <c r="T45" s="153"/>
      <c r="U45" s="135"/>
      <c r="AK45" s="155"/>
      <c r="AL45" s="156"/>
      <c r="AM45" s="135"/>
      <c r="AN45" s="135"/>
      <c r="AO45" s="135"/>
      <c r="AP45" s="135"/>
      <c r="AQ45" s="156"/>
      <c r="AR45" s="135"/>
    </row>
    <row r="46" spans="1:82" ht="21.75" customHeight="1" x14ac:dyDescent="0.2">
      <c r="A46" s="135"/>
      <c r="B46" s="135"/>
      <c r="C46" s="135"/>
      <c r="F46" s="135"/>
      <c r="K46" s="149"/>
      <c r="T46" s="153"/>
      <c r="U46" s="135"/>
      <c r="AK46" s="155"/>
      <c r="AL46" s="156"/>
      <c r="AM46" s="135"/>
      <c r="AN46" s="135"/>
      <c r="AO46" s="135"/>
      <c r="AP46" s="135"/>
      <c r="AQ46" s="156"/>
      <c r="AR46" s="135"/>
    </row>
    <row r="47" spans="1:82" ht="21.75" customHeight="1" x14ac:dyDescent="0.2">
      <c r="A47" s="135"/>
      <c r="B47" s="135"/>
      <c r="C47" s="135"/>
      <c r="F47" s="135"/>
      <c r="K47" s="149"/>
      <c r="T47" s="153"/>
      <c r="U47" s="135"/>
      <c r="AK47" s="155"/>
      <c r="AL47" s="156"/>
      <c r="AM47" s="135"/>
      <c r="AN47" s="135"/>
      <c r="AO47" s="135"/>
      <c r="AP47" s="135"/>
      <c r="AQ47" s="156"/>
      <c r="AR47" s="135"/>
    </row>
    <row r="48" spans="1:82" ht="21.75" customHeight="1" x14ac:dyDescent="0.2">
      <c r="A48" s="135"/>
      <c r="B48" s="135"/>
      <c r="C48" s="135"/>
      <c r="F48" s="135"/>
      <c r="K48" s="149"/>
      <c r="T48" s="153"/>
      <c r="U48" s="135"/>
      <c r="AK48" s="155"/>
      <c r="AL48" s="156"/>
      <c r="AM48" s="135"/>
      <c r="AN48" s="135"/>
      <c r="AO48" s="135"/>
      <c r="AP48" s="135"/>
      <c r="AQ48" s="156"/>
      <c r="AR48" s="135"/>
    </row>
    <row r="49" spans="1:44" ht="21.75" customHeight="1" x14ac:dyDescent="0.2">
      <c r="A49" s="135"/>
      <c r="B49" s="135"/>
      <c r="C49" s="135"/>
      <c r="F49" s="135"/>
      <c r="K49" s="149"/>
      <c r="T49" s="153"/>
      <c r="U49" s="135"/>
      <c r="AK49" s="155"/>
      <c r="AL49" s="156"/>
      <c r="AM49" s="135"/>
      <c r="AN49" s="135"/>
      <c r="AO49" s="135"/>
      <c r="AP49" s="135"/>
      <c r="AQ49" s="156"/>
      <c r="AR49" s="135"/>
    </row>
    <row r="50" spans="1:44" ht="21.75" customHeight="1" x14ac:dyDescent="0.2">
      <c r="A50" s="135"/>
      <c r="B50" s="135"/>
      <c r="C50" s="135"/>
      <c r="F50" s="135"/>
      <c r="K50" s="149"/>
      <c r="T50" s="153"/>
      <c r="U50" s="135"/>
      <c r="AK50" s="155"/>
      <c r="AL50" s="156"/>
      <c r="AM50" s="135"/>
      <c r="AN50" s="135"/>
      <c r="AO50" s="135"/>
      <c r="AP50" s="135"/>
      <c r="AQ50" s="156"/>
      <c r="AR50" s="135"/>
    </row>
    <row r="51" spans="1:44" ht="21.75" customHeight="1" x14ac:dyDescent="0.2">
      <c r="A51" s="135"/>
      <c r="B51" s="135"/>
      <c r="C51" s="135"/>
      <c r="F51" s="135"/>
      <c r="K51" s="149"/>
      <c r="T51" s="153"/>
      <c r="U51" s="135"/>
      <c r="AK51" s="155"/>
      <c r="AL51" s="156"/>
      <c r="AM51" s="135"/>
      <c r="AN51" s="135"/>
      <c r="AO51" s="135"/>
      <c r="AP51" s="135"/>
      <c r="AQ51" s="156"/>
      <c r="AR51" s="135"/>
    </row>
    <row r="52" spans="1:44" ht="21.75" customHeight="1" x14ac:dyDescent="0.2">
      <c r="A52" s="135"/>
      <c r="B52" s="135"/>
      <c r="C52" s="135"/>
      <c r="F52" s="135"/>
      <c r="K52" s="149"/>
      <c r="Q52" s="150" t="s">
        <v>226</v>
      </c>
      <c r="T52" s="153"/>
      <c r="U52" s="135"/>
      <c r="AK52" s="155"/>
      <c r="AL52" s="156"/>
      <c r="AM52" s="135"/>
      <c r="AN52" s="135"/>
      <c r="AO52" s="135"/>
      <c r="AP52" s="135"/>
      <c r="AQ52" s="156"/>
      <c r="AR52" s="135"/>
    </row>
    <row r="53" spans="1:44" ht="21.75" customHeight="1" x14ac:dyDescent="0.2">
      <c r="A53" s="135"/>
      <c r="B53" s="135"/>
      <c r="C53" s="135"/>
      <c r="F53" s="135"/>
      <c r="K53" s="149"/>
      <c r="T53" s="153"/>
      <c r="U53" s="135"/>
      <c r="AK53" s="155"/>
      <c r="AL53" s="156"/>
      <c r="AM53" s="135"/>
      <c r="AN53" s="135"/>
      <c r="AO53" s="135"/>
      <c r="AP53" s="135"/>
      <c r="AQ53" s="156"/>
      <c r="AR53" s="135"/>
    </row>
    <row r="54" spans="1:44" ht="21.75" customHeight="1" x14ac:dyDescent="0.2">
      <c r="A54" s="135"/>
      <c r="B54" s="135"/>
      <c r="C54" s="135"/>
      <c r="F54" s="135"/>
      <c r="K54" s="149"/>
      <c r="T54" s="153"/>
      <c r="U54" s="135"/>
      <c r="AK54" s="155"/>
      <c r="AL54" s="156"/>
      <c r="AM54" s="135"/>
      <c r="AN54" s="135"/>
      <c r="AO54" s="135"/>
      <c r="AP54" s="135"/>
      <c r="AQ54" s="156"/>
      <c r="AR54" s="135"/>
    </row>
    <row r="55" spans="1:44" ht="21.75" customHeight="1" x14ac:dyDescent="0.2">
      <c r="A55" s="135"/>
      <c r="B55" s="135"/>
      <c r="C55" s="135"/>
      <c r="F55" s="135"/>
      <c r="K55" s="149"/>
      <c r="T55" s="153"/>
      <c r="U55" s="135"/>
      <c r="AK55" s="155"/>
      <c r="AL55" s="156"/>
      <c r="AM55" s="135"/>
      <c r="AN55" s="135"/>
      <c r="AO55" s="135"/>
      <c r="AP55" s="135"/>
      <c r="AQ55" s="156"/>
      <c r="AR55" s="135"/>
    </row>
    <row r="56" spans="1:44" ht="21.75" customHeight="1" x14ac:dyDescent="0.2">
      <c r="A56" s="135"/>
      <c r="B56" s="135"/>
      <c r="C56" s="135"/>
      <c r="F56" s="135"/>
      <c r="K56" s="149"/>
      <c r="T56" s="153"/>
      <c r="U56" s="135"/>
      <c r="AK56" s="155"/>
      <c r="AL56" s="156"/>
      <c r="AM56" s="135"/>
      <c r="AN56" s="135"/>
      <c r="AO56" s="135"/>
      <c r="AP56" s="135"/>
      <c r="AQ56" s="156"/>
      <c r="AR56" s="135"/>
    </row>
    <row r="57" spans="1:44" ht="21.75" customHeight="1" x14ac:dyDescent="0.2">
      <c r="A57" s="135"/>
      <c r="B57" s="135"/>
      <c r="C57" s="135"/>
      <c r="F57" s="135"/>
      <c r="K57" s="149"/>
      <c r="T57" s="153"/>
      <c r="U57" s="135"/>
      <c r="AK57" s="155"/>
      <c r="AL57" s="156"/>
      <c r="AM57" s="135"/>
      <c r="AN57" s="135"/>
      <c r="AO57" s="135"/>
      <c r="AP57" s="135"/>
      <c r="AQ57" s="156"/>
      <c r="AR57" s="135"/>
    </row>
    <row r="58" spans="1:44" ht="21.75" customHeight="1" x14ac:dyDescent="0.2">
      <c r="A58" s="135"/>
      <c r="B58" s="135"/>
      <c r="C58" s="135"/>
      <c r="F58" s="135"/>
      <c r="K58" s="149"/>
      <c r="T58" s="153"/>
      <c r="U58" s="135"/>
      <c r="AK58" s="155"/>
      <c r="AL58" s="156"/>
      <c r="AM58" s="135"/>
      <c r="AN58" s="135"/>
      <c r="AO58" s="135"/>
      <c r="AP58" s="135"/>
      <c r="AQ58" s="156"/>
      <c r="AR58" s="135"/>
    </row>
    <row r="59" spans="1:44" ht="21.75" customHeight="1" x14ac:dyDescent="0.2">
      <c r="A59" s="135"/>
      <c r="B59" s="135"/>
      <c r="C59" s="135"/>
      <c r="F59" s="135"/>
      <c r="K59" s="149"/>
      <c r="T59" s="153"/>
      <c r="U59" s="135"/>
      <c r="AK59" s="155"/>
      <c r="AL59" s="156"/>
      <c r="AM59" s="135"/>
      <c r="AN59" s="135"/>
      <c r="AO59" s="135"/>
      <c r="AP59" s="135"/>
      <c r="AQ59" s="156"/>
      <c r="AR59" s="135"/>
    </row>
    <row r="60" spans="1:44" ht="21.75" customHeight="1" x14ac:dyDescent="0.2">
      <c r="A60" s="135"/>
      <c r="B60" s="135"/>
      <c r="C60" s="135"/>
      <c r="F60" s="135"/>
      <c r="K60" s="149"/>
      <c r="T60" s="153"/>
      <c r="U60" s="135"/>
      <c r="AK60" s="155"/>
      <c r="AL60" s="156"/>
      <c r="AM60" s="135"/>
      <c r="AN60" s="135"/>
      <c r="AO60" s="135"/>
      <c r="AP60" s="135"/>
      <c r="AQ60" s="156"/>
      <c r="AR60" s="135"/>
    </row>
    <row r="61" spans="1:44" ht="21.75" customHeight="1" x14ac:dyDescent="0.2">
      <c r="A61" s="135"/>
      <c r="B61" s="135"/>
      <c r="C61" s="135"/>
      <c r="F61" s="135"/>
      <c r="K61" s="149"/>
      <c r="T61" s="153"/>
      <c r="U61" s="135"/>
      <c r="AK61" s="155"/>
      <c r="AL61" s="156"/>
      <c r="AM61" s="135"/>
      <c r="AN61" s="135"/>
      <c r="AO61" s="135"/>
      <c r="AP61" s="135"/>
      <c r="AQ61" s="156"/>
      <c r="AR61" s="135"/>
    </row>
    <row r="62" spans="1:44" ht="21.75" customHeight="1" x14ac:dyDescent="0.2">
      <c r="A62" s="135"/>
      <c r="B62" s="135"/>
      <c r="C62" s="135"/>
      <c r="F62" s="135"/>
      <c r="K62" s="149"/>
      <c r="T62" s="153"/>
      <c r="U62" s="135"/>
      <c r="AK62" s="155"/>
      <c r="AL62" s="156"/>
      <c r="AM62" s="135"/>
      <c r="AN62" s="135"/>
      <c r="AO62" s="135"/>
      <c r="AP62" s="135"/>
      <c r="AQ62" s="156"/>
      <c r="AR62" s="135"/>
    </row>
    <row r="63" spans="1:44" ht="21.75" customHeight="1" x14ac:dyDescent="0.2">
      <c r="A63" s="135"/>
      <c r="B63" s="135"/>
      <c r="C63" s="135"/>
      <c r="F63" s="135"/>
      <c r="K63" s="149"/>
      <c r="T63" s="153"/>
      <c r="U63" s="135"/>
      <c r="AK63" s="155"/>
      <c r="AL63" s="156"/>
      <c r="AM63" s="135"/>
      <c r="AN63" s="135"/>
      <c r="AO63" s="135"/>
      <c r="AP63" s="135"/>
      <c r="AQ63" s="156"/>
      <c r="AR63" s="135"/>
    </row>
    <row r="64" spans="1:44" ht="21.75" customHeight="1" x14ac:dyDescent="0.2">
      <c r="A64" s="135"/>
      <c r="B64" s="135"/>
      <c r="C64" s="135"/>
      <c r="F64" s="135"/>
      <c r="K64" s="149"/>
      <c r="T64" s="153"/>
      <c r="U64" s="135"/>
      <c r="AK64" s="155"/>
      <c r="AL64" s="156"/>
      <c r="AM64" s="135"/>
      <c r="AN64" s="135"/>
      <c r="AO64" s="135"/>
      <c r="AP64" s="135"/>
      <c r="AQ64" s="156"/>
      <c r="AR64" s="135"/>
    </row>
    <row r="65" spans="1:44" ht="21.75" customHeight="1" x14ac:dyDescent="0.2">
      <c r="A65" s="135"/>
      <c r="B65" s="135"/>
      <c r="C65" s="135"/>
      <c r="F65" s="135"/>
      <c r="K65" s="149"/>
      <c r="T65" s="153"/>
      <c r="U65" s="135"/>
      <c r="AK65" s="155"/>
      <c r="AL65" s="156"/>
      <c r="AM65" s="135"/>
      <c r="AN65" s="135"/>
      <c r="AO65" s="135"/>
      <c r="AP65" s="135"/>
      <c r="AQ65" s="156"/>
      <c r="AR65" s="135"/>
    </row>
    <row r="66" spans="1:44" ht="21.75" customHeight="1" x14ac:dyDescent="0.2">
      <c r="A66" s="135"/>
      <c r="B66" s="135"/>
      <c r="C66" s="135"/>
      <c r="F66" s="135"/>
      <c r="K66" s="149"/>
      <c r="T66" s="153"/>
      <c r="U66" s="135"/>
      <c r="AK66" s="155"/>
      <c r="AL66" s="156"/>
      <c r="AM66" s="135"/>
      <c r="AN66" s="135"/>
      <c r="AO66" s="135"/>
      <c r="AP66" s="135"/>
      <c r="AQ66" s="156"/>
      <c r="AR66" s="135"/>
    </row>
    <row r="67" spans="1:44" ht="21.75" customHeight="1" x14ac:dyDescent="0.2">
      <c r="A67" s="135"/>
      <c r="B67" s="135"/>
      <c r="C67" s="135"/>
      <c r="F67" s="135"/>
      <c r="K67" s="149"/>
      <c r="T67" s="153"/>
      <c r="U67" s="135"/>
      <c r="AK67" s="155"/>
      <c r="AL67" s="156"/>
      <c r="AM67" s="135"/>
      <c r="AN67" s="135"/>
      <c r="AO67" s="135"/>
      <c r="AP67" s="135"/>
      <c r="AQ67" s="156"/>
      <c r="AR67" s="135"/>
    </row>
    <row r="68" spans="1:44" ht="21.75" customHeight="1" x14ac:dyDescent="0.2">
      <c r="A68" s="135"/>
      <c r="B68" s="135"/>
      <c r="C68" s="135"/>
      <c r="F68" s="135"/>
      <c r="K68" s="149"/>
      <c r="T68" s="153"/>
      <c r="U68" s="135"/>
      <c r="AK68" s="155"/>
      <c r="AL68" s="156"/>
      <c r="AM68" s="135"/>
      <c r="AN68" s="135"/>
      <c r="AO68" s="135"/>
      <c r="AP68" s="135"/>
      <c r="AQ68" s="156"/>
      <c r="AR68" s="135"/>
    </row>
    <row r="69" spans="1:44" ht="21.75" customHeight="1" x14ac:dyDescent="0.2">
      <c r="A69" s="135"/>
      <c r="B69" s="135"/>
      <c r="C69" s="135"/>
      <c r="F69" s="135"/>
      <c r="K69" s="149"/>
      <c r="T69" s="153"/>
      <c r="U69" s="135"/>
      <c r="AK69" s="155"/>
      <c r="AL69" s="156"/>
      <c r="AM69" s="135"/>
      <c r="AN69" s="135"/>
      <c r="AO69" s="135"/>
      <c r="AP69" s="135"/>
      <c r="AQ69" s="156"/>
      <c r="AR69" s="135"/>
    </row>
    <row r="70" spans="1:44" ht="21.75" customHeight="1" x14ac:dyDescent="0.2">
      <c r="A70" s="135"/>
      <c r="B70" s="135"/>
      <c r="C70" s="135"/>
      <c r="F70" s="135"/>
      <c r="K70" s="149"/>
      <c r="T70" s="153"/>
      <c r="U70" s="135"/>
      <c r="AK70" s="155"/>
      <c r="AL70" s="156"/>
      <c r="AM70" s="135"/>
      <c r="AN70" s="135"/>
      <c r="AO70" s="135"/>
      <c r="AP70" s="135"/>
      <c r="AQ70" s="156"/>
      <c r="AR70" s="135"/>
    </row>
    <row r="71" spans="1:44" ht="21.75" customHeight="1" x14ac:dyDescent="0.2">
      <c r="A71" s="135"/>
      <c r="B71" s="135"/>
      <c r="C71" s="135"/>
      <c r="F71" s="135"/>
      <c r="K71" s="149"/>
      <c r="T71" s="153"/>
      <c r="U71" s="135"/>
      <c r="AK71" s="155"/>
      <c r="AL71" s="156"/>
      <c r="AM71" s="135"/>
      <c r="AN71" s="135"/>
      <c r="AO71" s="135"/>
      <c r="AP71" s="135"/>
      <c r="AQ71" s="156"/>
      <c r="AR71" s="135"/>
    </row>
    <row r="72" spans="1:44" ht="21.75" customHeight="1" x14ac:dyDescent="0.2">
      <c r="A72" s="135"/>
      <c r="B72" s="135"/>
      <c r="C72" s="135"/>
      <c r="F72" s="135"/>
      <c r="K72" s="149"/>
      <c r="T72" s="153"/>
      <c r="U72" s="135"/>
      <c r="AK72" s="155"/>
      <c r="AL72" s="156"/>
      <c r="AM72" s="135"/>
      <c r="AN72" s="135"/>
      <c r="AO72" s="135"/>
      <c r="AP72" s="135"/>
      <c r="AQ72" s="156"/>
      <c r="AR72" s="135"/>
    </row>
    <row r="73" spans="1:44" ht="21.75" customHeight="1" x14ac:dyDescent="0.2">
      <c r="A73" s="135"/>
      <c r="B73" s="135"/>
      <c r="C73" s="135"/>
      <c r="F73" s="135"/>
      <c r="K73" s="149"/>
      <c r="T73" s="153"/>
      <c r="U73" s="135"/>
      <c r="AK73" s="155"/>
      <c r="AL73" s="156"/>
      <c r="AM73" s="135"/>
      <c r="AN73" s="135"/>
      <c r="AO73" s="135"/>
      <c r="AP73" s="135"/>
      <c r="AQ73" s="156"/>
      <c r="AR73" s="135"/>
    </row>
    <row r="74" spans="1:44" ht="21.75" customHeight="1" x14ac:dyDescent="0.2">
      <c r="A74" s="135"/>
      <c r="B74" s="135"/>
      <c r="C74" s="135"/>
      <c r="F74" s="135"/>
      <c r="K74" s="149"/>
      <c r="T74" s="153"/>
      <c r="U74" s="135"/>
      <c r="AK74" s="155"/>
      <c r="AL74" s="156"/>
      <c r="AM74" s="135"/>
      <c r="AN74" s="135"/>
      <c r="AO74" s="135"/>
      <c r="AP74" s="135"/>
      <c r="AQ74" s="156"/>
      <c r="AR74" s="135"/>
    </row>
    <row r="75" spans="1:44" ht="21.75" customHeight="1" x14ac:dyDescent="0.2">
      <c r="A75" s="135"/>
      <c r="B75" s="135"/>
      <c r="C75" s="135"/>
      <c r="F75" s="135"/>
      <c r="K75" s="149"/>
      <c r="T75" s="153"/>
      <c r="U75" s="135"/>
      <c r="AK75" s="155"/>
      <c r="AL75" s="156"/>
      <c r="AM75" s="135"/>
      <c r="AN75" s="135"/>
      <c r="AO75" s="135"/>
      <c r="AP75" s="135"/>
      <c r="AQ75" s="156"/>
      <c r="AR75" s="135"/>
    </row>
    <row r="76" spans="1:44" ht="21.75" customHeight="1" x14ac:dyDescent="0.2">
      <c r="A76" s="135"/>
      <c r="B76" s="135"/>
      <c r="C76" s="135"/>
      <c r="F76" s="135"/>
      <c r="K76" s="149"/>
      <c r="T76" s="153"/>
      <c r="U76" s="135"/>
      <c r="AK76" s="155"/>
      <c r="AL76" s="156"/>
      <c r="AM76" s="135"/>
      <c r="AN76" s="135"/>
      <c r="AO76" s="135"/>
      <c r="AP76" s="135"/>
      <c r="AQ76" s="156"/>
      <c r="AR76" s="135"/>
    </row>
    <row r="77" spans="1:44" ht="21.75" customHeight="1" x14ac:dyDescent="0.2">
      <c r="A77" s="135"/>
      <c r="B77" s="135"/>
      <c r="C77" s="135"/>
      <c r="F77" s="135"/>
      <c r="K77" s="149"/>
      <c r="T77" s="153"/>
      <c r="U77" s="135"/>
      <c r="AK77" s="155"/>
      <c r="AL77" s="156"/>
      <c r="AM77" s="135"/>
      <c r="AN77" s="135"/>
      <c r="AO77" s="135"/>
      <c r="AP77" s="135"/>
      <c r="AQ77" s="156"/>
      <c r="AR77" s="135"/>
    </row>
    <row r="78" spans="1:44" ht="21.75" customHeight="1" x14ac:dyDescent="0.2">
      <c r="A78" s="135"/>
      <c r="B78" s="135"/>
      <c r="C78" s="135"/>
      <c r="F78" s="135"/>
      <c r="K78" s="149"/>
      <c r="T78" s="153"/>
      <c r="U78" s="135"/>
      <c r="AK78" s="155"/>
      <c r="AL78" s="156"/>
      <c r="AM78" s="135"/>
      <c r="AN78" s="135"/>
      <c r="AO78" s="135"/>
      <c r="AP78" s="135"/>
      <c r="AQ78" s="156"/>
      <c r="AR78" s="135"/>
    </row>
    <row r="79" spans="1:44" ht="21.75" customHeight="1" x14ac:dyDescent="0.2">
      <c r="A79" s="135"/>
      <c r="B79" s="135"/>
      <c r="C79" s="135"/>
      <c r="F79" s="135"/>
      <c r="K79" s="149"/>
      <c r="T79" s="153"/>
      <c r="U79" s="135"/>
      <c r="AK79" s="155"/>
      <c r="AL79" s="156"/>
      <c r="AM79" s="135"/>
      <c r="AN79" s="135"/>
      <c r="AO79" s="135"/>
      <c r="AP79" s="135"/>
      <c r="AQ79" s="156"/>
      <c r="AR79" s="135"/>
    </row>
    <row r="80" spans="1:44" ht="21.75" customHeight="1" x14ac:dyDescent="0.2">
      <c r="A80" s="135"/>
      <c r="B80" s="135"/>
      <c r="C80" s="135"/>
      <c r="F80" s="135"/>
      <c r="K80" s="149"/>
      <c r="T80" s="153"/>
      <c r="U80" s="135"/>
      <c r="AK80" s="155"/>
      <c r="AL80" s="156"/>
      <c r="AM80" s="135"/>
      <c r="AN80" s="135"/>
      <c r="AO80" s="135"/>
      <c r="AP80" s="135"/>
      <c r="AQ80" s="156"/>
      <c r="AR80" s="135"/>
    </row>
    <row r="81" spans="1:44" ht="21.75" customHeight="1" x14ac:dyDescent="0.2">
      <c r="A81" s="135"/>
      <c r="B81" s="135"/>
      <c r="C81" s="135"/>
      <c r="F81" s="135"/>
      <c r="K81" s="149"/>
      <c r="T81" s="153"/>
      <c r="U81" s="135"/>
      <c r="AK81" s="155"/>
      <c r="AL81" s="156"/>
      <c r="AM81" s="135"/>
      <c r="AN81" s="135"/>
      <c r="AO81" s="135"/>
      <c r="AP81" s="135"/>
      <c r="AQ81" s="156"/>
      <c r="AR81" s="135"/>
    </row>
    <row r="82" spans="1:44" ht="21.75" customHeight="1" x14ac:dyDescent="0.2">
      <c r="A82" s="135"/>
      <c r="B82" s="135"/>
      <c r="C82" s="135"/>
      <c r="F82" s="135"/>
      <c r="K82" s="149"/>
      <c r="T82" s="153"/>
      <c r="U82" s="135"/>
      <c r="AK82" s="155"/>
      <c r="AL82" s="156"/>
      <c r="AM82" s="135"/>
      <c r="AN82" s="135"/>
      <c r="AO82" s="135"/>
      <c r="AP82" s="135"/>
      <c r="AQ82" s="156"/>
      <c r="AR82" s="135"/>
    </row>
    <row r="83" spans="1:44" ht="21.75" customHeight="1" x14ac:dyDescent="0.2">
      <c r="A83" s="135"/>
      <c r="B83" s="135"/>
      <c r="C83" s="135"/>
      <c r="F83" s="135"/>
      <c r="K83" s="149"/>
      <c r="T83" s="153"/>
      <c r="U83" s="135"/>
      <c r="AK83" s="155"/>
      <c r="AL83" s="156"/>
      <c r="AM83" s="135"/>
      <c r="AN83" s="135"/>
      <c r="AO83" s="135"/>
      <c r="AP83" s="135"/>
      <c r="AQ83" s="156"/>
      <c r="AR83" s="135"/>
    </row>
    <row r="84" spans="1:44" ht="21.75" customHeight="1" x14ac:dyDescent="0.2">
      <c r="A84" s="135"/>
      <c r="B84" s="135"/>
      <c r="C84" s="135"/>
      <c r="F84" s="135"/>
      <c r="K84" s="149"/>
      <c r="T84" s="153"/>
      <c r="U84" s="135"/>
      <c r="AK84" s="155"/>
      <c r="AL84" s="156"/>
      <c r="AM84" s="135"/>
      <c r="AN84" s="135"/>
      <c r="AO84" s="135"/>
      <c r="AP84" s="135"/>
      <c r="AQ84" s="156"/>
      <c r="AR84" s="135"/>
    </row>
    <row r="85" spans="1:44" ht="21.75" customHeight="1" x14ac:dyDescent="0.2">
      <c r="A85" s="135"/>
      <c r="B85" s="135"/>
      <c r="C85" s="135"/>
      <c r="F85" s="135"/>
      <c r="K85" s="149"/>
      <c r="T85" s="153"/>
      <c r="U85" s="135"/>
      <c r="AK85" s="155"/>
      <c r="AL85" s="156"/>
      <c r="AM85" s="135"/>
      <c r="AN85" s="135"/>
      <c r="AO85" s="135"/>
      <c r="AP85" s="135"/>
      <c r="AQ85" s="156"/>
      <c r="AR85" s="135"/>
    </row>
    <row r="86" spans="1:44" ht="21.75" customHeight="1" x14ac:dyDescent="0.2">
      <c r="A86" s="135"/>
      <c r="B86" s="135"/>
      <c r="C86" s="135"/>
      <c r="F86" s="135"/>
      <c r="K86" s="149"/>
      <c r="T86" s="153"/>
      <c r="U86" s="135"/>
      <c r="AK86" s="155"/>
      <c r="AL86" s="156"/>
      <c r="AM86" s="135"/>
      <c r="AN86" s="135"/>
      <c r="AO86" s="135"/>
      <c r="AP86" s="135"/>
      <c r="AQ86" s="156"/>
      <c r="AR86" s="135"/>
    </row>
    <row r="87" spans="1:44" ht="21.75" customHeight="1" x14ac:dyDescent="0.2">
      <c r="A87" s="135"/>
      <c r="B87" s="135"/>
      <c r="C87" s="135"/>
      <c r="F87" s="135"/>
      <c r="K87" s="149"/>
      <c r="T87" s="153"/>
      <c r="U87" s="135"/>
      <c r="AK87" s="155"/>
      <c r="AL87" s="156"/>
      <c r="AM87" s="135"/>
      <c r="AN87" s="135"/>
      <c r="AO87" s="135"/>
      <c r="AP87" s="135"/>
      <c r="AQ87" s="156"/>
      <c r="AR87" s="135"/>
    </row>
    <row r="88" spans="1:44" ht="21.75" customHeight="1" x14ac:dyDescent="0.2">
      <c r="A88" s="135"/>
      <c r="B88" s="135"/>
      <c r="C88" s="135"/>
      <c r="F88" s="135"/>
      <c r="K88" s="149"/>
      <c r="T88" s="153"/>
      <c r="U88" s="135"/>
      <c r="AK88" s="155"/>
      <c r="AL88" s="156"/>
      <c r="AM88" s="135"/>
      <c r="AN88" s="135"/>
      <c r="AO88" s="135"/>
      <c r="AP88" s="135"/>
      <c r="AQ88" s="156"/>
      <c r="AR88" s="135"/>
    </row>
    <row r="89" spans="1:44" ht="21.75" customHeight="1" x14ac:dyDescent="0.2">
      <c r="A89" s="135"/>
      <c r="B89" s="135"/>
      <c r="C89" s="135"/>
      <c r="F89" s="135"/>
      <c r="K89" s="149"/>
      <c r="T89" s="153"/>
      <c r="U89" s="135"/>
      <c r="AK89" s="155"/>
      <c r="AL89" s="156"/>
      <c r="AM89" s="135"/>
      <c r="AN89" s="135"/>
      <c r="AO89" s="135"/>
      <c r="AP89" s="135"/>
      <c r="AQ89" s="156"/>
      <c r="AR89" s="135"/>
    </row>
    <row r="90" spans="1:44" ht="21.75" customHeight="1" x14ac:dyDescent="0.2">
      <c r="A90" s="135"/>
      <c r="B90" s="135"/>
      <c r="C90" s="135"/>
      <c r="F90" s="135"/>
      <c r="K90" s="149"/>
      <c r="T90" s="153"/>
      <c r="U90" s="135"/>
      <c r="AK90" s="155"/>
      <c r="AL90" s="156"/>
      <c r="AM90" s="135"/>
      <c r="AN90" s="135"/>
      <c r="AO90" s="135"/>
      <c r="AP90" s="135"/>
      <c r="AQ90" s="156"/>
      <c r="AR90" s="135"/>
    </row>
    <row r="91" spans="1:44" ht="21.75" customHeight="1" x14ac:dyDescent="0.2">
      <c r="A91" s="135"/>
      <c r="B91" s="135"/>
      <c r="C91" s="135"/>
      <c r="F91" s="135"/>
      <c r="K91" s="149"/>
      <c r="T91" s="153"/>
      <c r="U91" s="135"/>
      <c r="AK91" s="155"/>
      <c r="AL91" s="156"/>
      <c r="AM91" s="135"/>
      <c r="AN91" s="135"/>
      <c r="AO91" s="135"/>
      <c r="AP91" s="135"/>
      <c r="AQ91" s="156"/>
      <c r="AR91" s="135"/>
    </row>
    <row r="92" spans="1:44" ht="21.75" customHeight="1" x14ac:dyDescent="0.2">
      <c r="A92" s="135"/>
      <c r="B92" s="135"/>
      <c r="C92" s="135"/>
      <c r="F92" s="135"/>
      <c r="K92" s="149"/>
      <c r="T92" s="153"/>
      <c r="U92" s="135"/>
      <c r="AK92" s="155"/>
      <c r="AL92" s="156"/>
      <c r="AM92" s="135"/>
      <c r="AN92" s="135"/>
      <c r="AO92" s="135"/>
      <c r="AP92" s="135"/>
      <c r="AQ92" s="156"/>
      <c r="AR92" s="135"/>
    </row>
    <row r="93" spans="1:44" ht="21.75" customHeight="1" x14ac:dyDescent="0.2">
      <c r="A93" s="135"/>
      <c r="B93" s="135"/>
      <c r="C93" s="135"/>
      <c r="F93" s="135"/>
      <c r="K93" s="149"/>
      <c r="T93" s="153"/>
      <c r="U93" s="135"/>
      <c r="AK93" s="155"/>
      <c r="AL93" s="156"/>
      <c r="AM93" s="135"/>
      <c r="AN93" s="135"/>
      <c r="AO93" s="135"/>
      <c r="AP93" s="135"/>
      <c r="AQ93" s="156"/>
      <c r="AR93" s="135"/>
    </row>
    <row r="94" spans="1:44" ht="21.75" customHeight="1" x14ac:dyDescent="0.2">
      <c r="A94" s="135"/>
      <c r="B94" s="135"/>
      <c r="C94" s="135"/>
      <c r="F94" s="135"/>
      <c r="K94" s="149"/>
      <c r="T94" s="153"/>
      <c r="U94" s="135"/>
      <c r="AK94" s="155"/>
      <c r="AL94" s="156"/>
      <c r="AM94" s="135"/>
      <c r="AN94" s="135"/>
      <c r="AO94" s="135"/>
      <c r="AP94" s="135"/>
      <c r="AQ94" s="156"/>
      <c r="AR94" s="135"/>
    </row>
    <row r="95" spans="1:44" ht="21.75" customHeight="1" x14ac:dyDescent="0.2">
      <c r="A95" s="135"/>
      <c r="B95" s="135"/>
      <c r="C95" s="135"/>
      <c r="F95" s="135"/>
      <c r="K95" s="149"/>
      <c r="T95" s="153"/>
      <c r="U95" s="135"/>
      <c r="AK95" s="155"/>
      <c r="AL95" s="156"/>
      <c r="AM95" s="135"/>
      <c r="AN95" s="135"/>
      <c r="AO95" s="135"/>
      <c r="AP95" s="135"/>
      <c r="AQ95" s="156"/>
      <c r="AR95" s="135"/>
    </row>
    <row r="96" spans="1:44" ht="21.75" customHeight="1" x14ac:dyDescent="0.2">
      <c r="A96" s="135"/>
      <c r="B96" s="135"/>
      <c r="C96" s="135"/>
      <c r="F96" s="135"/>
      <c r="K96" s="149"/>
      <c r="T96" s="153"/>
      <c r="U96" s="135"/>
      <c r="AK96" s="155"/>
      <c r="AL96" s="156"/>
      <c r="AM96" s="135"/>
      <c r="AN96" s="135"/>
      <c r="AO96" s="135"/>
      <c r="AP96" s="135"/>
      <c r="AQ96" s="156"/>
      <c r="AR96" s="135"/>
    </row>
    <row r="97" spans="1:44" ht="21.75" customHeight="1" x14ac:dyDescent="0.2">
      <c r="A97" s="135"/>
      <c r="B97" s="135"/>
      <c r="C97" s="135"/>
      <c r="F97" s="135"/>
      <c r="K97" s="149"/>
      <c r="T97" s="153"/>
      <c r="U97" s="135"/>
      <c r="AK97" s="155"/>
      <c r="AL97" s="156"/>
      <c r="AM97" s="135"/>
      <c r="AN97" s="135"/>
      <c r="AO97" s="135"/>
      <c r="AP97" s="135"/>
      <c r="AQ97" s="156"/>
      <c r="AR97" s="135"/>
    </row>
    <row r="98" spans="1:44" ht="21.75" customHeight="1" x14ac:dyDescent="0.2">
      <c r="A98" s="135"/>
      <c r="B98" s="135"/>
      <c r="C98" s="135"/>
      <c r="F98" s="135"/>
      <c r="K98" s="149"/>
      <c r="T98" s="153"/>
      <c r="U98" s="135"/>
      <c r="AK98" s="155"/>
      <c r="AL98" s="156"/>
      <c r="AM98" s="135"/>
      <c r="AN98" s="135"/>
      <c r="AO98" s="135"/>
      <c r="AP98" s="135"/>
      <c r="AQ98" s="156"/>
      <c r="AR98" s="135"/>
    </row>
    <row r="99" spans="1:44" ht="21.75" customHeight="1" x14ac:dyDescent="0.2">
      <c r="A99" s="135"/>
      <c r="B99" s="135"/>
      <c r="C99" s="135"/>
      <c r="F99" s="135"/>
      <c r="K99" s="149"/>
      <c r="T99" s="153"/>
      <c r="U99" s="135"/>
      <c r="AK99" s="155"/>
      <c r="AL99" s="156"/>
      <c r="AM99" s="135"/>
      <c r="AN99" s="135"/>
      <c r="AO99" s="135"/>
      <c r="AP99" s="135"/>
      <c r="AQ99" s="156"/>
      <c r="AR99" s="135"/>
    </row>
    <row r="100" spans="1:44" ht="21.75" customHeight="1" x14ac:dyDescent="0.2">
      <c r="A100" s="135"/>
      <c r="B100" s="135"/>
      <c r="C100" s="135"/>
      <c r="F100" s="135"/>
      <c r="K100" s="149"/>
      <c r="T100" s="153"/>
      <c r="U100" s="135"/>
      <c r="AK100" s="155"/>
      <c r="AL100" s="156"/>
      <c r="AM100" s="135"/>
      <c r="AN100" s="135"/>
      <c r="AO100" s="135"/>
      <c r="AP100" s="135"/>
      <c r="AQ100" s="156"/>
      <c r="AR100" s="135"/>
    </row>
    <row r="101" spans="1:44" ht="21.75" customHeight="1" x14ac:dyDescent="0.2">
      <c r="A101" s="135"/>
      <c r="B101" s="135"/>
      <c r="C101" s="135"/>
      <c r="F101" s="135"/>
      <c r="K101" s="149"/>
      <c r="T101" s="153"/>
      <c r="U101" s="135"/>
      <c r="AK101" s="155"/>
      <c r="AL101" s="156"/>
      <c r="AM101" s="135"/>
      <c r="AN101" s="135"/>
      <c r="AO101" s="135"/>
      <c r="AP101" s="135"/>
      <c r="AQ101" s="156"/>
      <c r="AR101" s="135"/>
    </row>
    <row r="102" spans="1:44" ht="21.75" customHeight="1" x14ac:dyDescent="0.2">
      <c r="A102" s="135"/>
      <c r="B102" s="135"/>
      <c r="C102" s="135"/>
      <c r="F102" s="135"/>
      <c r="K102" s="149"/>
      <c r="T102" s="153"/>
      <c r="U102" s="135"/>
      <c r="AK102" s="155"/>
      <c r="AL102" s="156"/>
      <c r="AM102" s="135"/>
      <c r="AN102" s="135"/>
      <c r="AO102" s="135"/>
      <c r="AP102" s="135"/>
      <c r="AQ102" s="156"/>
      <c r="AR102" s="135"/>
    </row>
    <row r="103" spans="1:44" ht="21.75" customHeight="1" x14ac:dyDescent="0.2">
      <c r="A103" s="135"/>
      <c r="B103" s="135"/>
      <c r="C103" s="135"/>
      <c r="F103" s="135"/>
      <c r="K103" s="149"/>
      <c r="T103" s="153"/>
      <c r="U103" s="135"/>
      <c r="AK103" s="155"/>
      <c r="AL103" s="156"/>
      <c r="AM103" s="135"/>
      <c r="AN103" s="135"/>
      <c r="AO103" s="135"/>
      <c r="AP103" s="135"/>
      <c r="AQ103" s="156"/>
      <c r="AR103" s="135"/>
    </row>
    <row r="104" spans="1:44" ht="21.75" customHeight="1" x14ac:dyDescent="0.2">
      <c r="A104" s="135"/>
      <c r="B104" s="135"/>
      <c r="C104" s="135"/>
      <c r="F104" s="135"/>
      <c r="K104" s="149"/>
      <c r="T104" s="153"/>
      <c r="U104" s="135"/>
      <c r="AK104" s="155"/>
      <c r="AL104" s="156"/>
      <c r="AM104" s="135"/>
      <c r="AN104" s="135"/>
      <c r="AO104" s="135"/>
      <c r="AP104" s="135"/>
      <c r="AQ104" s="156"/>
      <c r="AR104" s="135"/>
    </row>
    <row r="105" spans="1:44" ht="21.75" customHeight="1" x14ac:dyDescent="0.2">
      <c r="A105" s="135"/>
      <c r="B105" s="135"/>
      <c r="C105" s="135"/>
      <c r="F105" s="135"/>
      <c r="K105" s="149"/>
      <c r="T105" s="153"/>
      <c r="U105" s="135"/>
      <c r="AK105" s="155"/>
      <c r="AL105" s="156"/>
      <c r="AM105" s="135"/>
      <c r="AN105" s="135"/>
      <c r="AO105" s="135"/>
      <c r="AP105" s="135"/>
      <c r="AQ105" s="156"/>
      <c r="AR105" s="135"/>
    </row>
    <row r="106" spans="1:44" ht="21.75" customHeight="1" x14ac:dyDescent="0.2">
      <c r="A106" s="135"/>
      <c r="B106" s="135"/>
      <c r="C106" s="135"/>
      <c r="F106" s="135"/>
      <c r="K106" s="149"/>
      <c r="T106" s="153"/>
      <c r="U106" s="135"/>
      <c r="AK106" s="155"/>
      <c r="AL106" s="156"/>
      <c r="AM106" s="135"/>
      <c r="AN106" s="135"/>
      <c r="AO106" s="135"/>
      <c r="AP106" s="135"/>
      <c r="AQ106" s="156"/>
      <c r="AR106" s="135"/>
    </row>
    <row r="107" spans="1:44" ht="21.75" customHeight="1" x14ac:dyDescent="0.2">
      <c r="A107" s="135"/>
      <c r="B107" s="135"/>
      <c r="C107" s="135"/>
      <c r="F107" s="135"/>
      <c r="K107" s="149"/>
      <c r="T107" s="153"/>
      <c r="U107" s="135"/>
      <c r="AK107" s="155"/>
      <c r="AL107" s="156"/>
      <c r="AM107" s="135"/>
      <c r="AN107" s="135"/>
      <c r="AO107" s="135"/>
      <c r="AP107" s="135"/>
      <c r="AQ107" s="156"/>
      <c r="AR107" s="135"/>
    </row>
    <row r="108" spans="1:44" ht="21.75" customHeight="1" x14ac:dyDescent="0.2">
      <c r="A108" s="135"/>
      <c r="B108" s="135"/>
      <c r="C108" s="135"/>
      <c r="F108" s="135"/>
      <c r="K108" s="149"/>
      <c r="T108" s="153"/>
      <c r="U108" s="135"/>
      <c r="AK108" s="155"/>
      <c r="AL108" s="156"/>
      <c r="AM108" s="135"/>
      <c r="AN108" s="135"/>
      <c r="AO108" s="135"/>
      <c r="AP108" s="135"/>
      <c r="AQ108" s="156"/>
      <c r="AR108" s="135"/>
    </row>
    <row r="109" spans="1:44" ht="21.75" customHeight="1" x14ac:dyDescent="0.2">
      <c r="A109" s="135"/>
      <c r="B109" s="135"/>
      <c r="C109" s="135"/>
      <c r="F109" s="135"/>
      <c r="K109" s="149"/>
      <c r="T109" s="153"/>
      <c r="U109" s="135"/>
      <c r="AK109" s="155"/>
      <c r="AL109" s="156"/>
      <c r="AM109" s="135"/>
      <c r="AN109" s="135"/>
      <c r="AO109" s="135"/>
      <c r="AP109" s="135"/>
      <c r="AQ109" s="156"/>
      <c r="AR109" s="135"/>
    </row>
    <row r="110" spans="1:44" ht="21.75" customHeight="1" x14ac:dyDescent="0.2">
      <c r="A110" s="135"/>
      <c r="B110" s="135"/>
      <c r="C110" s="135"/>
      <c r="F110" s="135"/>
      <c r="K110" s="149"/>
      <c r="T110" s="153"/>
      <c r="U110" s="135"/>
      <c r="AK110" s="155"/>
      <c r="AL110" s="156"/>
      <c r="AM110" s="135"/>
      <c r="AN110" s="135"/>
      <c r="AO110" s="135"/>
      <c r="AP110" s="135"/>
      <c r="AQ110" s="156"/>
      <c r="AR110" s="135"/>
    </row>
    <row r="111" spans="1:44" ht="21.75" customHeight="1" x14ac:dyDescent="0.2">
      <c r="A111" s="135"/>
      <c r="B111" s="135"/>
      <c r="C111" s="135"/>
      <c r="F111" s="135"/>
      <c r="K111" s="149"/>
      <c r="T111" s="153"/>
      <c r="U111" s="135"/>
      <c r="AK111" s="155"/>
      <c r="AL111" s="156"/>
      <c r="AM111" s="135"/>
      <c r="AN111" s="135"/>
      <c r="AO111" s="135"/>
      <c r="AP111" s="135"/>
      <c r="AQ111" s="156"/>
      <c r="AR111" s="135"/>
    </row>
    <row r="112" spans="1:44" ht="21.75" customHeight="1" x14ac:dyDescent="0.2">
      <c r="A112" s="135"/>
      <c r="B112" s="135"/>
      <c r="C112" s="135"/>
      <c r="F112" s="135"/>
      <c r="K112" s="149"/>
      <c r="T112" s="153"/>
      <c r="U112" s="135"/>
      <c r="AK112" s="155"/>
      <c r="AL112" s="156"/>
      <c r="AM112" s="135"/>
      <c r="AN112" s="135"/>
      <c r="AO112" s="135"/>
      <c r="AP112" s="135"/>
      <c r="AQ112" s="156"/>
      <c r="AR112" s="135"/>
    </row>
    <row r="113" spans="1:44" ht="21.75" customHeight="1" x14ac:dyDescent="0.2">
      <c r="A113" s="135"/>
      <c r="B113" s="135"/>
      <c r="C113" s="135"/>
      <c r="F113" s="135"/>
      <c r="K113" s="149"/>
      <c r="T113" s="153"/>
      <c r="U113" s="135"/>
      <c r="AK113" s="155"/>
      <c r="AL113" s="156"/>
      <c r="AM113" s="135"/>
      <c r="AN113" s="135"/>
      <c r="AO113" s="135"/>
      <c r="AP113" s="135"/>
      <c r="AQ113" s="156"/>
      <c r="AR113" s="135"/>
    </row>
    <row r="114" spans="1:44" ht="21.75" customHeight="1" x14ac:dyDescent="0.2">
      <c r="A114" s="135"/>
      <c r="B114" s="135"/>
      <c r="C114" s="135"/>
      <c r="F114" s="135"/>
      <c r="K114" s="149"/>
      <c r="T114" s="153"/>
      <c r="U114" s="135"/>
      <c r="AK114" s="155"/>
      <c r="AL114" s="156"/>
      <c r="AM114" s="135"/>
      <c r="AN114" s="135"/>
      <c r="AO114" s="135"/>
      <c r="AP114" s="135"/>
      <c r="AQ114" s="156"/>
      <c r="AR114" s="135"/>
    </row>
    <row r="115" spans="1:44" ht="21.75" customHeight="1" x14ac:dyDescent="0.2">
      <c r="A115" s="135"/>
      <c r="B115" s="135"/>
      <c r="C115" s="135"/>
      <c r="F115" s="135"/>
      <c r="K115" s="149"/>
      <c r="T115" s="153"/>
      <c r="U115" s="135"/>
      <c r="AK115" s="155"/>
      <c r="AL115" s="156"/>
      <c r="AM115" s="135"/>
      <c r="AN115" s="135"/>
      <c r="AO115" s="135"/>
      <c r="AP115" s="135"/>
      <c r="AQ115" s="156"/>
      <c r="AR115" s="135"/>
    </row>
    <row r="116" spans="1:44" ht="21.75" customHeight="1" x14ac:dyDescent="0.2">
      <c r="A116" s="135"/>
      <c r="B116" s="135"/>
      <c r="C116" s="135"/>
      <c r="F116" s="135"/>
      <c r="K116" s="149"/>
      <c r="T116" s="153"/>
      <c r="U116" s="135"/>
      <c r="AK116" s="155"/>
      <c r="AL116" s="156"/>
      <c r="AM116" s="135"/>
      <c r="AN116" s="135"/>
      <c r="AO116" s="135"/>
      <c r="AP116" s="135"/>
      <c r="AQ116" s="156"/>
      <c r="AR116" s="135"/>
    </row>
    <row r="117" spans="1:44" ht="21.75" customHeight="1" x14ac:dyDescent="0.2">
      <c r="A117" s="135"/>
      <c r="B117" s="135"/>
      <c r="C117" s="135"/>
      <c r="F117" s="135"/>
      <c r="K117" s="149"/>
      <c r="T117" s="153"/>
      <c r="U117" s="135"/>
      <c r="AK117" s="155"/>
      <c r="AL117" s="156"/>
      <c r="AM117" s="135"/>
      <c r="AN117" s="135"/>
      <c r="AO117" s="135"/>
      <c r="AP117" s="135"/>
      <c r="AQ117" s="156"/>
      <c r="AR117" s="135"/>
    </row>
    <row r="118" spans="1:44" ht="21.75" customHeight="1" x14ac:dyDescent="0.2">
      <c r="A118" s="135"/>
      <c r="B118" s="135"/>
      <c r="C118" s="135"/>
      <c r="F118" s="135"/>
      <c r="K118" s="149"/>
      <c r="T118" s="153"/>
      <c r="U118" s="135"/>
      <c r="AK118" s="155"/>
      <c r="AL118" s="156"/>
      <c r="AM118" s="135"/>
      <c r="AN118" s="135"/>
      <c r="AO118" s="135"/>
      <c r="AP118" s="135"/>
      <c r="AQ118" s="156"/>
      <c r="AR118" s="135"/>
    </row>
    <row r="119" spans="1:44" ht="21.75" customHeight="1" x14ac:dyDescent="0.2">
      <c r="A119" s="135"/>
      <c r="B119" s="135"/>
      <c r="C119" s="135"/>
      <c r="F119" s="135"/>
      <c r="K119" s="149"/>
      <c r="T119" s="153"/>
      <c r="U119" s="135"/>
      <c r="AK119" s="155"/>
      <c r="AL119" s="156"/>
      <c r="AM119" s="135"/>
      <c r="AN119" s="135"/>
      <c r="AO119" s="135"/>
      <c r="AP119" s="135"/>
      <c r="AQ119" s="156"/>
      <c r="AR119" s="135"/>
    </row>
    <row r="120" spans="1:44" ht="21.75" customHeight="1" x14ac:dyDescent="0.2">
      <c r="A120" s="135"/>
      <c r="B120" s="135"/>
      <c r="C120" s="135"/>
      <c r="F120" s="135"/>
      <c r="K120" s="149"/>
      <c r="T120" s="153"/>
      <c r="U120" s="135"/>
      <c r="AK120" s="155"/>
      <c r="AL120" s="156"/>
      <c r="AM120" s="135"/>
      <c r="AN120" s="135"/>
      <c r="AO120" s="135"/>
      <c r="AP120" s="135"/>
      <c r="AQ120" s="156"/>
      <c r="AR120" s="135"/>
    </row>
    <row r="121" spans="1:44" ht="21.75" customHeight="1" x14ac:dyDescent="0.2">
      <c r="A121" s="135"/>
      <c r="B121" s="135"/>
      <c r="C121" s="135"/>
      <c r="F121" s="135"/>
      <c r="K121" s="149"/>
      <c r="T121" s="153"/>
      <c r="U121" s="135"/>
      <c r="AK121" s="155"/>
      <c r="AL121" s="156"/>
      <c r="AM121" s="135"/>
      <c r="AN121" s="135"/>
      <c r="AO121" s="135"/>
      <c r="AP121" s="135"/>
      <c r="AQ121" s="156"/>
      <c r="AR121" s="135"/>
    </row>
    <row r="122" spans="1:44" ht="21.75" customHeight="1" x14ac:dyDescent="0.2">
      <c r="A122" s="135"/>
      <c r="B122" s="135"/>
      <c r="C122" s="135"/>
      <c r="F122" s="135"/>
      <c r="K122" s="149"/>
      <c r="T122" s="153"/>
      <c r="U122" s="135"/>
      <c r="AK122" s="155"/>
      <c r="AL122" s="156"/>
      <c r="AM122" s="135"/>
      <c r="AN122" s="135"/>
      <c r="AO122" s="135"/>
      <c r="AP122" s="135"/>
      <c r="AQ122" s="156"/>
      <c r="AR122" s="135"/>
    </row>
    <row r="123" spans="1:44" ht="21.75" customHeight="1" x14ac:dyDescent="0.2">
      <c r="A123" s="135"/>
      <c r="B123" s="135"/>
      <c r="C123" s="135"/>
      <c r="F123" s="135"/>
      <c r="K123" s="149"/>
      <c r="T123" s="153"/>
      <c r="U123" s="135"/>
      <c r="AK123" s="155"/>
      <c r="AL123" s="156"/>
      <c r="AM123" s="135"/>
      <c r="AN123" s="135"/>
      <c r="AO123" s="135"/>
      <c r="AP123" s="135"/>
      <c r="AQ123" s="156"/>
      <c r="AR123" s="135"/>
    </row>
    <row r="124" spans="1:44" ht="21.75" customHeight="1" x14ac:dyDescent="0.2">
      <c r="A124" s="135"/>
      <c r="B124" s="135"/>
      <c r="C124" s="135"/>
      <c r="F124" s="135"/>
      <c r="K124" s="149"/>
      <c r="T124" s="153"/>
      <c r="U124" s="135"/>
      <c r="AK124" s="155"/>
      <c r="AL124" s="156"/>
      <c r="AM124" s="135"/>
      <c r="AN124" s="135"/>
      <c r="AO124" s="135"/>
      <c r="AP124" s="135"/>
      <c r="AQ124" s="156"/>
      <c r="AR124" s="135"/>
    </row>
    <row r="125" spans="1:44" ht="21.75" customHeight="1" x14ac:dyDescent="0.2">
      <c r="A125" s="135"/>
      <c r="B125" s="135"/>
      <c r="C125" s="135"/>
      <c r="F125" s="135"/>
      <c r="K125" s="149"/>
      <c r="T125" s="153"/>
      <c r="U125" s="135"/>
      <c r="AK125" s="155"/>
      <c r="AL125" s="156"/>
      <c r="AM125" s="135"/>
      <c r="AN125" s="135"/>
      <c r="AO125" s="135"/>
      <c r="AP125" s="135"/>
      <c r="AQ125" s="156"/>
      <c r="AR125" s="135"/>
    </row>
    <row r="126" spans="1:44" ht="21.75" customHeight="1" x14ac:dyDescent="0.2">
      <c r="A126" s="135"/>
      <c r="B126" s="135"/>
      <c r="C126" s="135"/>
      <c r="F126" s="135"/>
      <c r="K126" s="149"/>
      <c r="T126" s="153"/>
      <c r="U126" s="135"/>
      <c r="AK126" s="155"/>
      <c r="AL126" s="156"/>
      <c r="AM126" s="135"/>
      <c r="AN126" s="135"/>
      <c r="AO126" s="135"/>
      <c r="AP126" s="135"/>
      <c r="AQ126" s="156"/>
      <c r="AR126" s="135"/>
    </row>
    <row r="127" spans="1:44" ht="21.75" customHeight="1" x14ac:dyDescent="0.2">
      <c r="A127" s="135"/>
      <c r="B127" s="135"/>
      <c r="C127" s="135"/>
      <c r="F127" s="135"/>
      <c r="K127" s="149"/>
      <c r="T127" s="153"/>
      <c r="U127" s="135"/>
      <c r="AK127" s="155"/>
      <c r="AL127" s="156"/>
      <c r="AM127" s="135"/>
      <c r="AN127" s="135"/>
      <c r="AO127" s="135"/>
      <c r="AP127" s="135"/>
      <c r="AQ127" s="156"/>
      <c r="AR127" s="135"/>
    </row>
    <row r="128" spans="1:44" ht="21.75" customHeight="1" x14ac:dyDescent="0.2">
      <c r="A128" s="135"/>
      <c r="B128" s="135"/>
      <c r="C128" s="135"/>
      <c r="F128" s="135"/>
      <c r="K128" s="149"/>
      <c r="T128" s="153"/>
      <c r="U128" s="135"/>
      <c r="AK128" s="155"/>
      <c r="AL128" s="156"/>
      <c r="AM128" s="135"/>
      <c r="AN128" s="135"/>
      <c r="AO128" s="135"/>
      <c r="AP128" s="135"/>
      <c r="AQ128" s="156"/>
      <c r="AR128" s="135"/>
    </row>
    <row r="129" spans="1:44" ht="21.75" customHeight="1" x14ac:dyDescent="0.2">
      <c r="A129" s="135"/>
      <c r="B129" s="135"/>
      <c r="C129" s="135"/>
      <c r="F129" s="135"/>
      <c r="K129" s="149"/>
      <c r="T129" s="153"/>
      <c r="U129" s="135"/>
      <c r="AK129" s="155"/>
      <c r="AL129" s="156"/>
      <c r="AM129" s="135"/>
      <c r="AN129" s="135"/>
      <c r="AO129" s="135"/>
      <c r="AP129" s="135"/>
      <c r="AQ129" s="156"/>
      <c r="AR129" s="135"/>
    </row>
    <row r="130" spans="1:44" ht="21.75" customHeight="1" x14ac:dyDescent="0.2">
      <c r="A130" s="135"/>
      <c r="B130" s="135"/>
      <c r="C130" s="135"/>
      <c r="F130" s="135"/>
      <c r="K130" s="149"/>
      <c r="T130" s="153"/>
      <c r="U130" s="135"/>
      <c r="AK130" s="155"/>
      <c r="AL130" s="156"/>
      <c r="AM130" s="135"/>
      <c r="AN130" s="135"/>
      <c r="AO130" s="135"/>
      <c r="AP130" s="135"/>
      <c r="AQ130" s="156"/>
      <c r="AR130" s="135"/>
    </row>
    <row r="131" spans="1:44" ht="21.75" customHeight="1" x14ac:dyDescent="0.2">
      <c r="A131" s="135"/>
      <c r="B131" s="135"/>
      <c r="C131" s="135"/>
      <c r="F131" s="135"/>
      <c r="K131" s="149"/>
      <c r="T131" s="153"/>
      <c r="U131" s="135"/>
      <c r="AK131" s="155"/>
      <c r="AL131" s="156"/>
      <c r="AM131" s="135"/>
      <c r="AN131" s="135"/>
      <c r="AO131" s="135"/>
      <c r="AP131" s="135"/>
      <c r="AQ131" s="156"/>
      <c r="AR131" s="135"/>
    </row>
    <row r="132" spans="1:44" ht="21.75" customHeight="1" x14ac:dyDescent="0.2">
      <c r="A132" s="135"/>
      <c r="B132" s="135"/>
      <c r="C132" s="135"/>
      <c r="F132" s="135"/>
      <c r="K132" s="149"/>
      <c r="T132" s="153"/>
      <c r="U132" s="135"/>
      <c r="AK132" s="155"/>
      <c r="AL132" s="156"/>
      <c r="AM132" s="135"/>
      <c r="AN132" s="135"/>
      <c r="AO132" s="135"/>
      <c r="AP132" s="135"/>
      <c r="AQ132" s="156"/>
      <c r="AR132" s="135"/>
    </row>
    <row r="133" spans="1:44" ht="21.75" customHeight="1" x14ac:dyDescent="0.2">
      <c r="A133" s="135"/>
      <c r="B133" s="135"/>
      <c r="C133" s="135"/>
      <c r="F133" s="135"/>
      <c r="K133" s="149"/>
      <c r="T133" s="153"/>
      <c r="U133" s="135"/>
      <c r="AK133" s="155"/>
      <c r="AL133" s="156"/>
      <c r="AM133" s="135"/>
      <c r="AN133" s="135"/>
      <c r="AO133" s="135"/>
      <c r="AP133" s="135"/>
      <c r="AQ133" s="156"/>
      <c r="AR133" s="135"/>
    </row>
    <row r="134" spans="1:44" ht="21.75" customHeight="1" x14ac:dyDescent="0.2">
      <c r="A134" s="135"/>
      <c r="B134" s="135"/>
      <c r="C134" s="135"/>
      <c r="F134" s="135"/>
      <c r="K134" s="149"/>
      <c r="T134" s="153"/>
      <c r="U134" s="135"/>
      <c r="AK134" s="155"/>
      <c r="AL134" s="156"/>
      <c r="AM134" s="135"/>
      <c r="AN134" s="135"/>
      <c r="AO134" s="135"/>
      <c r="AP134" s="135"/>
      <c r="AQ134" s="156"/>
      <c r="AR134" s="135"/>
    </row>
    <row r="135" spans="1:44" ht="21.75" customHeight="1" x14ac:dyDescent="0.2">
      <c r="A135" s="135"/>
      <c r="B135" s="135"/>
      <c r="C135" s="135"/>
      <c r="F135" s="135"/>
      <c r="K135" s="149"/>
      <c r="T135" s="153"/>
      <c r="U135" s="135"/>
      <c r="AK135" s="155"/>
      <c r="AL135" s="156"/>
      <c r="AM135" s="135"/>
      <c r="AN135" s="135"/>
      <c r="AO135" s="135"/>
      <c r="AP135" s="135"/>
      <c r="AQ135" s="156"/>
      <c r="AR135" s="135"/>
    </row>
    <row r="136" spans="1:44" ht="21.75" customHeight="1" x14ac:dyDescent="0.2">
      <c r="A136" s="135"/>
      <c r="B136" s="135"/>
      <c r="C136" s="135"/>
      <c r="F136" s="135"/>
      <c r="K136" s="149"/>
      <c r="T136" s="153"/>
      <c r="U136" s="135"/>
      <c r="AK136" s="155"/>
      <c r="AL136" s="156"/>
      <c r="AM136" s="135"/>
      <c r="AN136" s="135"/>
      <c r="AO136" s="135"/>
      <c r="AP136" s="135"/>
      <c r="AQ136" s="156"/>
      <c r="AR136" s="135"/>
    </row>
    <row r="137" spans="1:44" ht="21.75" customHeight="1" x14ac:dyDescent="0.2">
      <c r="A137" s="135"/>
      <c r="B137" s="135"/>
      <c r="C137" s="135"/>
      <c r="F137" s="135"/>
      <c r="K137" s="149"/>
      <c r="T137" s="153"/>
      <c r="U137" s="135"/>
      <c r="AK137" s="155"/>
      <c r="AL137" s="156"/>
      <c r="AM137" s="135"/>
      <c r="AN137" s="135"/>
      <c r="AO137" s="135"/>
      <c r="AP137" s="135"/>
      <c r="AQ137" s="156"/>
      <c r="AR137" s="135"/>
    </row>
    <row r="138" spans="1:44" ht="21.75" customHeight="1" x14ac:dyDescent="0.2">
      <c r="A138" s="135"/>
      <c r="B138" s="135"/>
      <c r="C138" s="135"/>
      <c r="F138" s="135"/>
      <c r="K138" s="149"/>
      <c r="T138" s="153"/>
      <c r="U138" s="135"/>
      <c r="AK138" s="155"/>
      <c r="AL138" s="156"/>
      <c r="AM138" s="135"/>
      <c r="AN138" s="135"/>
      <c r="AO138" s="135"/>
      <c r="AP138" s="135"/>
      <c r="AQ138" s="156"/>
      <c r="AR138" s="135"/>
    </row>
    <row r="139" spans="1:44" ht="21.75" customHeight="1" x14ac:dyDescent="0.2">
      <c r="A139" s="135"/>
      <c r="B139" s="135"/>
      <c r="C139" s="135"/>
      <c r="F139" s="135"/>
      <c r="K139" s="149"/>
      <c r="T139" s="153"/>
      <c r="U139" s="135"/>
      <c r="AK139" s="155"/>
      <c r="AL139" s="156"/>
      <c r="AM139" s="135"/>
      <c r="AN139" s="135"/>
      <c r="AO139" s="135"/>
      <c r="AP139" s="135"/>
      <c r="AQ139" s="156"/>
      <c r="AR139" s="135"/>
    </row>
    <row r="140" spans="1:44" ht="21.75" customHeight="1" x14ac:dyDescent="0.2">
      <c r="A140" s="135"/>
      <c r="B140" s="135"/>
      <c r="C140" s="135"/>
      <c r="F140" s="135"/>
      <c r="K140" s="149"/>
      <c r="T140" s="153"/>
      <c r="U140" s="135"/>
      <c r="AK140" s="155"/>
      <c r="AL140" s="156"/>
      <c r="AM140" s="135"/>
      <c r="AN140" s="135"/>
      <c r="AO140" s="135"/>
      <c r="AP140" s="135"/>
      <c r="AQ140" s="156"/>
      <c r="AR140" s="135"/>
    </row>
    <row r="141" spans="1:44" ht="21.75" customHeight="1" x14ac:dyDescent="0.2">
      <c r="A141" s="135"/>
      <c r="B141" s="135"/>
      <c r="C141" s="135"/>
      <c r="F141" s="135"/>
      <c r="K141" s="149"/>
      <c r="T141" s="153"/>
      <c r="U141" s="135"/>
      <c r="AK141" s="155"/>
      <c r="AL141" s="156"/>
      <c r="AM141" s="135"/>
      <c r="AN141" s="135"/>
      <c r="AO141" s="135"/>
      <c r="AP141" s="135"/>
      <c r="AQ141" s="156"/>
      <c r="AR141" s="135"/>
    </row>
    <row r="142" spans="1:44" ht="21.75" customHeight="1" x14ac:dyDescent="0.2">
      <c r="A142" s="135"/>
      <c r="B142" s="135"/>
      <c r="C142" s="135"/>
      <c r="F142" s="135"/>
      <c r="K142" s="149"/>
      <c r="T142" s="153"/>
      <c r="U142" s="135"/>
      <c r="AK142" s="155"/>
      <c r="AL142" s="156"/>
      <c r="AM142" s="135"/>
      <c r="AN142" s="135"/>
      <c r="AO142" s="135"/>
      <c r="AP142" s="135"/>
      <c r="AQ142" s="156"/>
      <c r="AR142" s="135"/>
    </row>
    <row r="143" spans="1:44" ht="21.75" customHeight="1" x14ac:dyDescent="0.2">
      <c r="A143" s="135"/>
      <c r="B143" s="135"/>
      <c r="C143" s="135"/>
      <c r="F143" s="135"/>
      <c r="K143" s="149"/>
      <c r="T143" s="153"/>
      <c r="U143" s="135"/>
      <c r="AK143" s="155"/>
      <c r="AL143" s="156"/>
      <c r="AM143" s="135"/>
      <c r="AN143" s="135"/>
      <c r="AO143" s="135"/>
      <c r="AP143" s="135"/>
      <c r="AQ143" s="156"/>
      <c r="AR143" s="135"/>
    </row>
    <row r="144" spans="1:44" ht="21.75" customHeight="1" x14ac:dyDescent="0.2">
      <c r="A144" s="135"/>
      <c r="B144" s="135"/>
      <c r="C144" s="135"/>
      <c r="F144" s="135"/>
      <c r="K144" s="149"/>
      <c r="T144" s="153"/>
      <c r="U144" s="135"/>
      <c r="AK144" s="155"/>
      <c r="AL144" s="156"/>
      <c r="AM144" s="135"/>
      <c r="AN144" s="135"/>
      <c r="AO144" s="135"/>
      <c r="AP144" s="135"/>
      <c r="AQ144" s="156"/>
      <c r="AR144" s="135"/>
    </row>
    <row r="145" spans="1:44" ht="21.75" customHeight="1" x14ac:dyDescent="0.2">
      <c r="A145" s="135"/>
      <c r="B145" s="135"/>
      <c r="C145" s="135"/>
      <c r="F145" s="135"/>
      <c r="K145" s="149"/>
      <c r="T145" s="153"/>
      <c r="U145" s="135"/>
      <c r="AK145" s="155"/>
      <c r="AL145" s="156"/>
      <c r="AM145" s="135"/>
      <c r="AN145" s="135"/>
      <c r="AO145" s="135"/>
      <c r="AP145" s="135"/>
      <c r="AQ145" s="156"/>
      <c r="AR145" s="135"/>
    </row>
    <row r="146" spans="1:44" ht="21.75" customHeight="1" x14ac:dyDescent="0.2">
      <c r="A146" s="135"/>
      <c r="B146" s="135"/>
      <c r="C146" s="135"/>
      <c r="F146" s="135"/>
      <c r="K146" s="149"/>
      <c r="T146" s="153"/>
      <c r="U146" s="135"/>
      <c r="AK146" s="155"/>
      <c r="AL146" s="156"/>
      <c r="AM146" s="135"/>
      <c r="AN146" s="135"/>
      <c r="AO146" s="135"/>
      <c r="AP146" s="135"/>
      <c r="AQ146" s="156"/>
      <c r="AR146" s="135"/>
    </row>
    <row r="147" spans="1:44" ht="21.75" customHeight="1" x14ac:dyDescent="0.2">
      <c r="A147" s="135"/>
      <c r="B147" s="135"/>
      <c r="C147" s="135"/>
      <c r="F147" s="135"/>
      <c r="K147" s="149"/>
      <c r="T147" s="153"/>
      <c r="U147" s="135"/>
      <c r="AK147" s="155"/>
      <c r="AL147" s="156"/>
      <c r="AM147" s="135"/>
      <c r="AN147" s="135"/>
      <c r="AO147" s="135"/>
      <c r="AP147" s="135"/>
      <c r="AQ147" s="156"/>
      <c r="AR147" s="135"/>
    </row>
    <row r="148" spans="1:44" ht="21.75" customHeight="1" x14ac:dyDescent="0.2">
      <c r="A148" s="135"/>
      <c r="B148" s="135"/>
      <c r="C148" s="135"/>
      <c r="F148" s="135"/>
      <c r="K148" s="149"/>
      <c r="T148" s="153"/>
      <c r="U148" s="135"/>
      <c r="AK148" s="155"/>
      <c r="AL148" s="156"/>
      <c r="AM148" s="135"/>
      <c r="AN148" s="135"/>
      <c r="AO148" s="135"/>
      <c r="AP148" s="135"/>
      <c r="AQ148" s="156"/>
      <c r="AR148" s="135"/>
    </row>
    <row r="149" spans="1:44" ht="21.75" customHeight="1" x14ac:dyDescent="0.2">
      <c r="A149" s="135"/>
      <c r="B149" s="135"/>
      <c r="C149" s="135"/>
      <c r="F149" s="135"/>
      <c r="K149" s="149"/>
      <c r="T149" s="153"/>
      <c r="U149" s="135"/>
      <c r="AK149" s="155"/>
      <c r="AL149" s="156"/>
      <c r="AM149" s="135"/>
      <c r="AN149" s="135"/>
      <c r="AO149" s="135"/>
      <c r="AP149" s="135"/>
      <c r="AQ149" s="156"/>
      <c r="AR149" s="135"/>
    </row>
    <row r="150" spans="1:44" ht="21.75" customHeight="1" x14ac:dyDescent="0.2">
      <c r="A150" s="135"/>
      <c r="B150" s="135"/>
      <c r="C150" s="135"/>
      <c r="F150" s="135"/>
      <c r="K150" s="149"/>
      <c r="T150" s="153"/>
      <c r="U150" s="135"/>
      <c r="AK150" s="155"/>
      <c r="AL150" s="156"/>
      <c r="AM150" s="135"/>
      <c r="AN150" s="135"/>
      <c r="AO150" s="135"/>
      <c r="AP150" s="135"/>
      <c r="AQ150" s="156"/>
      <c r="AR150" s="135"/>
    </row>
    <row r="151" spans="1:44" ht="21.75" customHeight="1" x14ac:dyDescent="0.2">
      <c r="A151" s="135"/>
      <c r="B151" s="135"/>
      <c r="C151" s="135"/>
      <c r="F151" s="135"/>
      <c r="K151" s="149"/>
      <c r="T151" s="153"/>
      <c r="U151" s="135"/>
      <c r="AK151" s="155"/>
      <c r="AL151" s="156"/>
      <c r="AM151" s="135"/>
      <c r="AN151" s="135"/>
      <c r="AO151" s="135"/>
      <c r="AP151" s="135"/>
      <c r="AQ151" s="156"/>
      <c r="AR151" s="135"/>
    </row>
    <row r="152" spans="1:44" ht="21.75" customHeight="1" x14ac:dyDescent="0.2">
      <c r="A152" s="135"/>
      <c r="B152" s="135"/>
      <c r="C152" s="135"/>
      <c r="F152" s="135"/>
      <c r="K152" s="149"/>
      <c r="T152" s="153"/>
      <c r="U152" s="135"/>
      <c r="AK152" s="155"/>
      <c r="AL152" s="156"/>
      <c r="AM152" s="135"/>
      <c r="AN152" s="135"/>
      <c r="AO152" s="135"/>
      <c r="AP152" s="135"/>
      <c r="AQ152" s="156"/>
      <c r="AR152" s="135"/>
    </row>
    <row r="153" spans="1:44" ht="21.75" customHeight="1" x14ac:dyDescent="0.2">
      <c r="A153" s="135"/>
      <c r="B153" s="135"/>
      <c r="C153" s="135"/>
      <c r="F153" s="135"/>
      <c r="K153" s="149"/>
      <c r="T153" s="153"/>
      <c r="U153" s="135"/>
      <c r="AK153" s="155"/>
      <c r="AL153" s="156"/>
      <c r="AM153" s="135"/>
      <c r="AN153" s="135"/>
      <c r="AO153" s="135"/>
      <c r="AP153" s="135"/>
      <c r="AQ153" s="156"/>
      <c r="AR153" s="135"/>
    </row>
    <row r="154" spans="1:44" ht="21.75" customHeight="1" x14ac:dyDescent="0.2">
      <c r="A154" s="135"/>
      <c r="B154" s="135"/>
      <c r="C154" s="135"/>
      <c r="F154" s="135"/>
      <c r="K154" s="149"/>
      <c r="T154" s="153"/>
      <c r="U154" s="135"/>
      <c r="AK154" s="155"/>
      <c r="AL154" s="156"/>
      <c r="AM154" s="135"/>
      <c r="AN154" s="135"/>
      <c r="AO154" s="135"/>
      <c r="AP154" s="135"/>
      <c r="AQ154" s="156"/>
      <c r="AR154" s="135"/>
    </row>
    <row r="155" spans="1:44" ht="21.75" customHeight="1" x14ac:dyDescent="0.2">
      <c r="A155" s="135"/>
      <c r="B155" s="135"/>
      <c r="C155" s="135"/>
      <c r="F155" s="135"/>
      <c r="K155" s="149"/>
      <c r="T155" s="153"/>
      <c r="U155" s="135"/>
      <c r="AK155" s="155"/>
      <c r="AL155" s="156"/>
      <c r="AM155" s="135"/>
      <c r="AN155" s="135"/>
      <c r="AO155" s="135"/>
      <c r="AP155" s="135"/>
      <c r="AQ155" s="156"/>
      <c r="AR155" s="135"/>
    </row>
    <row r="156" spans="1:44" ht="21.75" customHeight="1" x14ac:dyDescent="0.2">
      <c r="A156" s="135"/>
      <c r="B156" s="135"/>
      <c r="C156" s="135"/>
      <c r="F156" s="135"/>
      <c r="K156" s="149"/>
      <c r="T156" s="153"/>
      <c r="U156" s="135"/>
      <c r="AK156" s="155"/>
      <c r="AL156" s="156"/>
      <c r="AM156" s="135"/>
      <c r="AN156" s="135"/>
      <c r="AO156" s="135"/>
      <c r="AP156" s="135"/>
      <c r="AQ156" s="156"/>
      <c r="AR156" s="135"/>
    </row>
    <row r="157" spans="1:44" ht="21.75" customHeight="1" x14ac:dyDescent="0.2">
      <c r="A157" s="135"/>
      <c r="B157" s="135"/>
      <c r="C157" s="135"/>
      <c r="F157" s="135"/>
      <c r="K157" s="149"/>
      <c r="T157" s="153"/>
      <c r="U157" s="135"/>
      <c r="AK157" s="155"/>
      <c r="AL157" s="156"/>
      <c r="AM157" s="135"/>
      <c r="AN157" s="135"/>
      <c r="AO157" s="135"/>
      <c r="AP157" s="135"/>
      <c r="AQ157" s="156"/>
      <c r="AR157" s="135"/>
    </row>
    <row r="158" spans="1:44" ht="21.75" customHeight="1" x14ac:dyDescent="0.2">
      <c r="A158" s="135"/>
      <c r="B158" s="135"/>
      <c r="C158" s="135"/>
      <c r="F158" s="135"/>
      <c r="K158" s="149"/>
      <c r="T158" s="153"/>
      <c r="U158" s="135"/>
      <c r="AK158" s="155"/>
      <c r="AL158" s="156"/>
      <c r="AM158" s="135"/>
      <c r="AN158" s="135"/>
      <c r="AO158" s="135"/>
      <c r="AP158" s="135"/>
      <c r="AQ158" s="156"/>
      <c r="AR158" s="135"/>
    </row>
    <row r="159" spans="1:44" ht="21.75" customHeight="1" x14ac:dyDescent="0.2">
      <c r="A159" s="135"/>
      <c r="B159" s="135"/>
      <c r="C159" s="135"/>
      <c r="F159" s="135"/>
      <c r="K159" s="149"/>
      <c r="T159" s="153"/>
      <c r="U159" s="135"/>
      <c r="AK159" s="155"/>
      <c r="AL159" s="156"/>
      <c r="AM159" s="135"/>
      <c r="AN159" s="135"/>
      <c r="AO159" s="135"/>
      <c r="AP159" s="135"/>
      <c r="AQ159" s="156"/>
      <c r="AR159" s="135"/>
    </row>
    <row r="160" spans="1:44" ht="21.75" customHeight="1" x14ac:dyDescent="0.2">
      <c r="A160" s="135"/>
      <c r="B160" s="135"/>
      <c r="C160" s="135"/>
      <c r="F160" s="135"/>
      <c r="K160" s="149"/>
      <c r="T160" s="153"/>
      <c r="U160" s="135"/>
      <c r="AK160" s="155"/>
      <c r="AL160" s="156"/>
      <c r="AM160" s="135"/>
      <c r="AN160" s="135"/>
      <c r="AO160" s="135"/>
      <c r="AP160" s="135"/>
      <c r="AQ160" s="156"/>
      <c r="AR160" s="135"/>
    </row>
    <row r="161" spans="1:44" ht="21.75" customHeight="1" x14ac:dyDescent="0.2">
      <c r="A161" s="135"/>
      <c r="B161" s="135"/>
      <c r="C161" s="135"/>
      <c r="F161" s="135"/>
      <c r="K161" s="149"/>
      <c r="T161" s="153"/>
      <c r="U161" s="135"/>
      <c r="AK161" s="155"/>
      <c r="AL161" s="156"/>
      <c r="AM161" s="135"/>
      <c r="AN161" s="135"/>
      <c r="AO161" s="135"/>
      <c r="AP161" s="135"/>
      <c r="AQ161" s="156"/>
      <c r="AR161" s="135"/>
    </row>
    <row r="162" spans="1:44" ht="21.75" customHeight="1" x14ac:dyDescent="0.2">
      <c r="A162" s="135"/>
      <c r="B162" s="135"/>
      <c r="C162" s="135"/>
      <c r="F162" s="135"/>
      <c r="K162" s="149"/>
      <c r="T162" s="153"/>
      <c r="U162" s="135"/>
      <c r="AK162" s="155"/>
      <c r="AL162" s="156"/>
      <c r="AM162" s="135"/>
      <c r="AN162" s="135"/>
      <c r="AO162" s="135"/>
      <c r="AP162" s="135"/>
      <c r="AQ162" s="156"/>
      <c r="AR162" s="135"/>
    </row>
    <row r="163" spans="1:44" ht="21.75" customHeight="1" x14ac:dyDescent="0.2">
      <c r="A163" s="135"/>
      <c r="B163" s="135"/>
      <c r="C163" s="135"/>
      <c r="F163" s="135"/>
      <c r="K163" s="149"/>
      <c r="T163" s="153"/>
      <c r="U163" s="135"/>
      <c r="AK163" s="155"/>
      <c r="AL163" s="156"/>
      <c r="AM163" s="135"/>
      <c r="AN163" s="135"/>
      <c r="AO163" s="135"/>
      <c r="AP163" s="135"/>
      <c r="AQ163" s="156"/>
      <c r="AR163" s="135"/>
    </row>
    <row r="164" spans="1:44" ht="21.75" customHeight="1" x14ac:dyDescent="0.2">
      <c r="A164" s="135"/>
      <c r="B164" s="135"/>
      <c r="C164" s="135"/>
      <c r="F164" s="135"/>
      <c r="K164" s="149"/>
      <c r="T164" s="153"/>
      <c r="U164" s="135"/>
      <c r="AK164" s="155"/>
      <c r="AL164" s="156"/>
      <c r="AM164" s="135"/>
      <c r="AN164" s="135"/>
      <c r="AO164" s="135"/>
      <c r="AP164" s="135"/>
      <c r="AQ164" s="156"/>
      <c r="AR164" s="135"/>
    </row>
    <row r="165" spans="1:44" ht="21.75" customHeight="1" x14ac:dyDescent="0.2">
      <c r="A165" s="135"/>
      <c r="B165" s="135"/>
      <c r="C165" s="135"/>
      <c r="F165" s="135"/>
      <c r="K165" s="149"/>
      <c r="T165" s="153"/>
      <c r="U165" s="135"/>
      <c r="AK165" s="155"/>
      <c r="AL165" s="156"/>
      <c r="AM165" s="135"/>
      <c r="AN165" s="135"/>
      <c r="AO165" s="135"/>
      <c r="AP165" s="135"/>
      <c r="AQ165" s="156"/>
      <c r="AR165" s="135"/>
    </row>
    <row r="166" spans="1:44" ht="21.75" customHeight="1" x14ac:dyDescent="0.2">
      <c r="A166" s="135"/>
      <c r="B166" s="135"/>
      <c r="C166" s="135"/>
      <c r="F166" s="135"/>
      <c r="K166" s="149"/>
      <c r="T166" s="153"/>
      <c r="U166" s="135"/>
      <c r="AK166" s="155"/>
      <c r="AL166" s="156"/>
      <c r="AM166" s="135"/>
      <c r="AN166" s="135"/>
      <c r="AO166" s="135"/>
      <c r="AP166" s="135"/>
      <c r="AQ166" s="156"/>
      <c r="AR166" s="135"/>
    </row>
    <row r="167" spans="1:44" ht="21.75" customHeight="1" x14ac:dyDescent="0.2">
      <c r="A167" s="135"/>
      <c r="B167" s="135"/>
      <c r="C167" s="135"/>
      <c r="F167" s="135"/>
      <c r="K167" s="149"/>
      <c r="T167" s="153"/>
      <c r="U167" s="135"/>
      <c r="AK167" s="155"/>
      <c r="AL167" s="156"/>
      <c r="AM167" s="135"/>
      <c r="AN167" s="135"/>
      <c r="AO167" s="135"/>
      <c r="AP167" s="135"/>
      <c r="AQ167" s="156"/>
      <c r="AR167" s="135"/>
    </row>
    <row r="168" spans="1:44" ht="21.75" customHeight="1" x14ac:dyDescent="0.2">
      <c r="A168" s="135"/>
      <c r="B168" s="135"/>
      <c r="C168" s="135"/>
      <c r="F168" s="135"/>
      <c r="K168" s="149"/>
      <c r="T168" s="153"/>
      <c r="U168" s="135"/>
      <c r="AK168" s="155"/>
      <c r="AL168" s="156"/>
      <c r="AM168" s="135"/>
      <c r="AN168" s="135"/>
      <c r="AO168" s="135"/>
      <c r="AP168" s="135"/>
      <c r="AQ168" s="156"/>
      <c r="AR168" s="135"/>
    </row>
    <row r="169" spans="1:44" ht="21.75" customHeight="1" x14ac:dyDescent="0.2">
      <c r="A169" s="135"/>
      <c r="B169" s="135"/>
      <c r="C169" s="135"/>
      <c r="F169" s="135"/>
      <c r="K169" s="149"/>
      <c r="T169" s="153"/>
      <c r="U169" s="135"/>
      <c r="AK169" s="155"/>
      <c r="AL169" s="156"/>
      <c r="AM169" s="135"/>
      <c r="AN169" s="135"/>
      <c r="AO169" s="135"/>
      <c r="AP169" s="135"/>
      <c r="AQ169" s="156"/>
      <c r="AR169" s="135"/>
    </row>
    <row r="170" spans="1:44" ht="21.75" customHeight="1" x14ac:dyDescent="0.2">
      <c r="A170" s="135"/>
      <c r="B170" s="135"/>
      <c r="C170" s="135"/>
      <c r="F170" s="135"/>
      <c r="K170" s="149"/>
      <c r="T170" s="153"/>
      <c r="U170" s="135"/>
      <c r="AK170" s="155"/>
      <c r="AL170" s="156"/>
      <c r="AM170" s="135"/>
      <c r="AN170" s="135"/>
      <c r="AO170" s="135"/>
      <c r="AP170" s="135"/>
      <c r="AQ170" s="156"/>
      <c r="AR170" s="135"/>
    </row>
    <row r="171" spans="1:44" ht="21.75" customHeight="1" x14ac:dyDescent="0.2">
      <c r="A171" s="135"/>
      <c r="B171" s="135"/>
      <c r="C171" s="135"/>
      <c r="F171" s="135"/>
      <c r="K171" s="149"/>
      <c r="T171" s="153"/>
      <c r="U171" s="135"/>
      <c r="AK171" s="155"/>
      <c r="AL171" s="156"/>
      <c r="AM171" s="135"/>
      <c r="AN171" s="135"/>
      <c r="AO171" s="135"/>
      <c r="AP171" s="135"/>
      <c r="AQ171" s="156"/>
      <c r="AR171" s="135"/>
    </row>
    <row r="172" spans="1:44" ht="21.75" customHeight="1" x14ac:dyDescent="0.2">
      <c r="A172" s="135"/>
      <c r="B172" s="135"/>
      <c r="C172" s="135"/>
      <c r="F172" s="135"/>
      <c r="K172" s="149"/>
      <c r="T172" s="153"/>
      <c r="U172" s="135"/>
      <c r="AK172" s="155"/>
      <c r="AL172" s="156"/>
      <c r="AM172" s="135"/>
      <c r="AN172" s="135"/>
      <c r="AO172" s="135"/>
      <c r="AP172" s="135"/>
      <c r="AQ172" s="156"/>
      <c r="AR172" s="135"/>
    </row>
    <row r="173" spans="1:44" ht="21.75" customHeight="1" x14ac:dyDescent="0.2">
      <c r="A173" s="135"/>
      <c r="B173" s="135"/>
      <c r="C173" s="135"/>
      <c r="F173" s="135"/>
      <c r="K173" s="149"/>
      <c r="T173" s="153"/>
      <c r="U173" s="135"/>
      <c r="AK173" s="155"/>
      <c r="AL173" s="156"/>
      <c r="AM173" s="135"/>
      <c r="AN173" s="135"/>
      <c r="AO173" s="135"/>
      <c r="AP173" s="135"/>
      <c r="AQ173" s="156"/>
      <c r="AR173" s="135"/>
    </row>
    <row r="174" spans="1:44" ht="21.75" customHeight="1" x14ac:dyDescent="0.2">
      <c r="A174" s="135"/>
      <c r="B174" s="135"/>
      <c r="C174" s="135"/>
      <c r="F174" s="135"/>
      <c r="K174" s="149"/>
      <c r="T174" s="153"/>
      <c r="U174" s="135"/>
      <c r="AK174" s="155"/>
      <c r="AL174" s="156"/>
      <c r="AM174" s="135"/>
      <c r="AN174" s="135"/>
      <c r="AO174" s="135"/>
      <c r="AP174" s="135"/>
      <c r="AQ174" s="156"/>
      <c r="AR174" s="135"/>
    </row>
    <row r="175" spans="1:44" ht="21.75" customHeight="1" x14ac:dyDescent="0.2">
      <c r="A175" s="135"/>
      <c r="B175" s="135"/>
      <c r="C175" s="135"/>
      <c r="F175" s="135"/>
      <c r="K175" s="149"/>
      <c r="T175" s="153"/>
      <c r="U175" s="135"/>
      <c r="AK175" s="155"/>
      <c r="AL175" s="156"/>
      <c r="AM175" s="135"/>
      <c r="AN175" s="135"/>
      <c r="AO175" s="135"/>
      <c r="AP175" s="135"/>
      <c r="AQ175" s="156"/>
      <c r="AR175" s="135"/>
    </row>
    <row r="176" spans="1:44" ht="21.75" customHeight="1" x14ac:dyDescent="0.2">
      <c r="A176" s="135"/>
      <c r="B176" s="135"/>
      <c r="C176" s="135"/>
      <c r="F176" s="135"/>
      <c r="K176" s="149"/>
      <c r="T176" s="153"/>
      <c r="U176" s="135"/>
      <c r="AK176" s="155"/>
      <c r="AL176" s="156"/>
      <c r="AM176" s="135"/>
      <c r="AN176" s="135"/>
      <c r="AO176" s="135"/>
      <c r="AP176" s="135"/>
      <c r="AQ176" s="156"/>
      <c r="AR176" s="135"/>
    </row>
    <row r="177" spans="1:44" ht="21.75" customHeight="1" x14ac:dyDescent="0.2">
      <c r="A177" s="135"/>
      <c r="B177" s="135"/>
      <c r="C177" s="135"/>
      <c r="F177" s="135"/>
      <c r="K177" s="149"/>
      <c r="T177" s="153"/>
      <c r="U177" s="135"/>
      <c r="AK177" s="155"/>
      <c r="AL177" s="156"/>
      <c r="AM177" s="135"/>
      <c r="AN177" s="135"/>
      <c r="AO177" s="135"/>
      <c r="AP177" s="135"/>
      <c r="AQ177" s="156"/>
      <c r="AR177" s="135"/>
    </row>
    <row r="178" spans="1:44" ht="21.75" customHeight="1" x14ac:dyDescent="0.2">
      <c r="A178" s="135"/>
      <c r="B178" s="135"/>
      <c r="C178" s="135"/>
      <c r="F178" s="135"/>
      <c r="K178" s="149"/>
      <c r="T178" s="153"/>
      <c r="U178" s="135"/>
      <c r="AK178" s="155"/>
      <c r="AL178" s="156"/>
      <c r="AM178" s="135"/>
      <c r="AN178" s="135"/>
      <c r="AO178" s="135"/>
      <c r="AP178" s="135"/>
      <c r="AQ178" s="156"/>
      <c r="AR178" s="135"/>
    </row>
    <row r="179" spans="1:44" ht="21.75" customHeight="1" x14ac:dyDescent="0.2">
      <c r="A179" s="135"/>
      <c r="B179" s="135"/>
      <c r="C179" s="135"/>
      <c r="F179" s="135"/>
      <c r="K179" s="149"/>
      <c r="T179" s="153"/>
      <c r="U179" s="135"/>
      <c r="AK179" s="155"/>
      <c r="AL179" s="156"/>
      <c r="AM179" s="135"/>
      <c r="AN179" s="135"/>
      <c r="AO179" s="135"/>
      <c r="AP179" s="135"/>
      <c r="AQ179" s="156"/>
      <c r="AR179" s="135"/>
    </row>
    <row r="180" spans="1:44" ht="21.75" customHeight="1" x14ac:dyDescent="0.2">
      <c r="A180" s="135"/>
      <c r="B180" s="135"/>
      <c r="C180" s="135"/>
      <c r="F180" s="135"/>
      <c r="K180" s="149"/>
      <c r="T180" s="153"/>
      <c r="U180" s="135"/>
      <c r="AK180" s="155"/>
      <c r="AL180" s="156"/>
      <c r="AM180" s="135"/>
      <c r="AN180" s="135"/>
      <c r="AO180" s="135"/>
      <c r="AP180" s="135"/>
      <c r="AQ180" s="156"/>
      <c r="AR180" s="135"/>
    </row>
    <row r="181" spans="1:44" ht="21.75" customHeight="1" x14ac:dyDescent="0.2">
      <c r="A181" s="135"/>
      <c r="B181" s="135"/>
      <c r="C181" s="135"/>
      <c r="F181" s="135"/>
      <c r="K181" s="149"/>
      <c r="T181" s="153"/>
      <c r="U181" s="135"/>
      <c r="AK181" s="155"/>
      <c r="AL181" s="156"/>
      <c r="AM181" s="135"/>
      <c r="AN181" s="135"/>
      <c r="AO181" s="135"/>
      <c r="AP181" s="135"/>
      <c r="AQ181" s="156"/>
      <c r="AR181" s="135"/>
    </row>
    <row r="182" spans="1:44" ht="21.75" customHeight="1" x14ac:dyDescent="0.2">
      <c r="A182" s="135"/>
      <c r="B182" s="135"/>
      <c r="C182" s="135"/>
      <c r="F182" s="135"/>
      <c r="K182" s="149"/>
      <c r="T182" s="153"/>
      <c r="U182" s="135"/>
      <c r="AK182" s="155"/>
      <c r="AL182" s="156"/>
      <c r="AM182" s="135"/>
      <c r="AN182" s="135"/>
      <c r="AO182" s="135"/>
      <c r="AP182" s="135"/>
      <c r="AQ182" s="156"/>
      <c r="AR182" s="135"/>
    </row>
    <row r="183" spans="1:44" ht="21.75" customHeight="1" x14ac:dyDescent="0.2">
      <c r="A183" s="135"/>
      <c r="B183" s="135"/>
      <c r="C183" s="135"/>
      <c r="F183" s="135"/>
      <c r="K183" s="149"/>
      <c r="T183" s="153"/>
      <c r="U183" s="135"/>
      <c r="AK183" s="155"/>
      <c r="AL183" s="156"/>
      <c r="AM183" s="135"/>
      <c r="AN183" s="135"/>
      <c r="AO183" s="135"/>
      <c r="AP183" s="135"/>
      <c r="AQ183" s="156"/>
      <c r="AR183" s="135"/>
    </row>
    <row r="184" spans="1:44" ht="21.75" customHeight="1" x14ac:dyDescent="0.2">
      <c r="A184" s="135"/>
      <c r="B184" s="135"/>
      <c r="C184" s="135"/>
      <c r="F184" s="135"/>
      <c r="K184" s="149"/>
      <c r="T184" s="153"/>
      <c r="U184" s="135"/>
      <c r="AK184" s="155"/>
      <c r="AL184" s="156"/>
      <c r="AM184" s="135"/>
      <c r="AN184" s="135"/>
      <c r="AO184" s="135"/>
      <c r="AP184" s="135"/>
      <c r="AQ184" s="156"/>
      <c r="AR184" s="135"/>
    </row>
    <row r="185" spans="1:44" ht="21.75" customHeight="1" x14ac:dyDescent="0.2">
      <c r="A185" s="135"/>
      <c r="B185" s="135"/>
      <c r="C185" s="135"/>
      <c r="F185" s="135"/>
      <c r="K185" s="149"/>
      <c r="T185" s="153"/>
      <c r="U185" s="135"/>
      <c r="AK185" s="155"/>
      <c r="AL185" s="156"/>
      <c r="AM185" s="135"/>
      <c r="AN185" s="135"/>
      <c r="AO185" s="135"/>
      <c r="AP185" s="135"/>
      <c r="AQ185" s="156"/>
      <c r="AR185" s="135"/>
    </row>
    <row r="186" spans="1:44" ht="21.75" customHeight="1" x14ac:dyDescent="0.2">
      <c r="A186" s="135"/>
      <c r="B186" s="135"/>
      <c r="C186" s="135"/>
      <c r="F186" s="135"/>
      <c r="K186" s="149"/>
      <c r="T186" s="153"/>
      <c r="U186" s="135"/>
      <c r="AK186" s="155"/>
      <c r="AL186" s="156"/>
      <c r="AM186" s="135"/>
      <c r="AN186" s="135"/>
      <c r="AO186" s="135"/>
      <c r="AP186" s="135"/>
      <c r="AQ186" s="156"/>
      <c r="AR186" s="135"/>
    </row>
    <row r="187" spans="1:44" ht="21.75" customHeight="1" x14ac:dyDescent="0.2">
      <c r="A187" s="135"/>
      <c r="B187" s="135"/>
      <c r="C187" s="135"/>
      <c r="F187" s="135"/>
      <c r="K187" s="149"/>
      <c r="T187" s="153"/>
      <c r="U187" s="135"/>
      <c r="AK187" s="155"/>
      <c r="AL187" s="156"/>
      <c r="AM187" s="135"/>
      <c r="AN187" s="135"/>
      <c r="AO187" s="135"/>
      <c r="AP187" s="135"/>
      <c r="AQ187" s="156"/>
      <c r="AR187" s="135"/>
    </row>
    <row r="188" spans="1:44" ht="21.75" customHeight="1" x14ac:dyDescent="0.2">
      <c r="A188" s="135"/>
      <c r="B188" s="135"/>
      <c r="C188" s="135"/>
      <c r="F188" s="135"/>
      <c r="K188" s="149"/>
      <c r="T188" s="153"/>
      <c r="U188" s="135"/>
      <c r="AK188" s="155"/>
      <c r="AL188" s="156"/>
      <c r="AM188" s="135"/>
      <c r="AN188" s="135"/>
      <c r="AO188" s="135"/>
      <c r="AP188" s="135"/>
      <c r="AQ188" s="156"/>
      <c r="AR188" s="135"/>
    </row>
    <row r="189" spans="1:44" ht="21.75" customHeight="1" x14ac:dyDescent="0.2">
      <c r="A189" s="135"/>
      <c r="B189" s="135"/>
      <c r="C189" s="135"/>
      <c r="F189" s="135"/>
      <c r="K189" s="149"/>
      <c r="T189" s="153"/>
      <c r="U189" s="135"/>
      <c r="AK189" s="155"/>
      <c r="AL189" s="156"/>
      <c r="AM189" s="135"/>
      <c r="AN189" s="135"/>
      <c r="AO189" s="135"/>
      <c r="AP189" s="135"/>
      <c r="AQ189" s="156"/>
      <c r="AR189" s="135"/>
    </row>
    <row r="190" spans="1:44" ht="21.75" customHeight="1" x14ac:dyDescent="0.2">
      <c r="A190" s="135"/>
      <c r="B190" s="135"/>
      <c r="C190" s="135"/>
      <c r="F190" s="135"/>
      <c r="K190" s="149"/>
      <c r="T190" s="153"/>
      <c r="U190" s="135"/>
      <c r="AK190" s="155"/>
      <c r="AL190" s="156"/>
      <c r="AM190" s="135"/>
      <c r="AN190" s="135"/>
      <c r="AO190" s="135"/>
      <c r="AP190" s="135"/>
      <c r="AQ190" s="156"/>
      <c r="AR190" s="135"/>
    </row>
    <row r="191" spans="1:44" ht="21.75" customHeight="1" x14ac:dyDescent="0.2">
      <c r="A191" s="135"/>
      <c r="B191" s="135"/>
      <c r="C191" s="135"/>
      <c r="F191" s="135"/>
      <c r="K191" s="149"/>
      <c r="T191" s="153"/>
      <c r="U191" s="135"/>
      <c r="AK191" s="155"/>
      <c r="AL191" s="156"/>
      <c r="AM191" s="135"/>
      <c r="AN191" s="135"/>
      <c r="AO191" s="135"/>
      <c r="AP191" s="135"/>
      <c r="AQ191" s="156"/>
      <c r="AR191" s="135"/>
    </row>
    <row r="192" spans="1:44" ht="21.75" customHeight="1" x14ac:dyDescent="0.2">
      <c r="A192" s="135"/>
      <c r="B192" s="135"/>
      <c r="C192" s="135"/>
      <c r="F192" s="135"/>
      <c r="K192" s="149"/>
      <c r="T192" s="153"/>
      <c r="U192" s="135"/>
      <c r="AK192" s="155"/>
      <c r="AL192" s="156"/>
      <c r="AM192" s="135"/>
      <c r="AN192" s="135"/>
      <c r="AO192" s="135"/>
      <c r="AP192" s="135"/>
      <c r="AQ192" s="156"/>
      <c r="AR192" s="135"/>
    </row>
    <row r="193" spans="1:44" ht="21.75" customHeight="1" x14ac:dyDescent="0.2">
      <c r="A193" s="135"/>
      <c r="B193" s="135"/>
      <c r="C193" s="135"/>
      <c r="F193" s="135"/>
      <c r="K193" s="149"/>
      <c r="T193" s="153"/>
      <c r="U193" s="135"/>
      <c r="AK193" s="155"/>
      <c r="AL193" s="156"/>
      <c r="AM193" s="135"/>
      <c r="AN193" s="135"/>
      <c r="AO193" s="135"/>
      <c r="AP193" s="135"/>
      <c r="AQ193" s="156"/>
      <c r="AR193" s="135"/>
    </row>
    <row r="194" spans="1:44" ht="21.75" customHeight="1" x14ac:dyDescent="0.2">
      <c r="A194" s="135"/>
      <c r="B194" s="135"/>
      <c r="C194" s="135"/>
      <c r="F194" s="135"/>
      <c r="K194" s="149"/>
      <c r="T194" s="153"/>
      <c r="U194" s="135"/>
      <c r="AK194" s="155"/>
      <c r="AL194" s="156"/>
      <c r="AM194" s="135"/>
      <c r="AN194" s="135"/>
      <c r="AO194" s="135"/>
      <c r="AP194" s="135"/>
      <c r="AQ194" s="156"/>
      <c r="AR194" s="135"/>
    </row>
    <row r="195" spans="1:44" ht="21.75" customHeight="1" x14ac:dyDescent="0.2">
      <c r="A195" s="135"/>
      <c r="B195" s="135"/>
      <c r="C195" s="135"/>
      <c r="F195" s="135"/>
      <c r="K195" s="149"/>
      <c r="T195" s="153"/>
      <c r="U195" s="135"/>
      <c r="AK195" s="155"/>
      <c r="AL195" s="156"/>
      <c r="AM195" s="135"/>
      <c r="AN195" s="135"/>
      <c r="AO195" s="135"/>
      <c r="AP195" s="135"/>
      <c r="AQ195" s="156"/>
      <c r="AR195" s="135"/>
    </row>
    <row r="196" spans="1:44" ht="21.75" customHeight="1" x14ac:dyDescent="0.2">
      <c r="A196" s="135"/>
      <c r="B196" s="135"/>
      <c r="C196" s="135"/>
      <c r="F196" s="135"/>
      <c r="K196" s="149"/>
      <c r="T196" s="153"/>
      <c r="U196" s="135"/>
      <c r="AK196" s="155"/>
      <c r="AL196" s="156"/>
      <c r="AM196" s="135"/>
      <c r="AN196" s="135"/>
      <c r="AO196" s="135"/>
      <c r="AP196" s="135"/>
      <c r="AQ196" s="156"/>
      <c r="AR196" s="135"/>
    </row>
    <row r="197" spans="1:44" ht="21.75" customHeight="1" x14ac:dyDescent="0.2">
      <c r="A197" s="135"/>
      <c r="B197" s="135"/>
      <c r="C197" s="135"/>
      <c r="F197" s="135"/>
      <c r="K197" s="149"/>
      <c r="T197" s="153"/>
      <c r="U197" s="135"/>
      <c r="AK197" s="155"/>
      <c r="AL197" s="156"/>
      <c r="AM197" s="135"/>
      <c r="AN197" s="135"/>
      <c r="AO197" s="135"/>
      <c r="AP197" s="135"/>
      <c r="AQ197" s="156"/>
      <c r="AR197" s="135"/>
    </row>
    <row r="198" spans="1:44" ht="21.75" customHeight="1" x14ac:dyDescent="0.2">
      <c r="A198" s="135"/>
      <c r="B198" s="135"/>
      <c r="C198" s="135"/>
      <c r="F198" s="135"/>
      <c r="K198" s="149"/>
      <c r="T198" s="153"/>
      <c r="U198" s="135"/>
      <c r="AK198" s="155"/>
      <c r="AL198" s="156"/>
      <c r="AM198" s="135"/>
      <c r="AN198" s="135"/>
      <c r="AO198" s="135"/>
      <c r="AP198" s="135"/>
      <c r="AQ198" s="156"/>
      <c r="AR198" s="135"/>
    </row>
    <row r="199" spans="1:44" ht="21.75" customHeight="1" x14ac:dyDescent="0.2">
      <c r="A199" s="135"/>
      <c r="B199" s="135"/>
      <c r="C199" s="135"/>
      <c r="F199" s="135"/>
      <c r="K199" s="149"/>
      <c r="T199" s="153"/>
      <c r="U199" s="135"/>
      <c r="AK199" s="155"/>
      <c r="AL199" s="156"/>
      <c r="AM199" s="135"/>
      <c r="AN199" s="135"/>
      <c r="AO199" s="135"/>
      <c r="AP199" s="135"/>
      <c r="AQ199" s="156"/>
      <c r="AR199" s="135"/>
    </row>
    <row r="200" spans="1:44" ht="21.75" customHeight="1" x14ac:dyDescent="0.2">
      <c r="A200" s="135"/>
      <c r="B200" s="135"/>
      <c r="C200" s="135"/>
      <c r="F200" s="135"/>
      <c r="K200" s="149"/>
      <c r="T200" s="153"/>
      <c r="U200" s="135"/>
      <c r="AK200" s="155"/>
      <c r="AL200" s="156"/>
      <c r="AM200" s="135"/>
      <c r="AN200" s="135"/>
      <c r="AO200" s="135"/>
      <c r="AP200" s="135"/>
      <c r="AQ200" s="156"/>
      <c r="AR200" s="135"/>
    </row>
    <row r="201" spans="1:44" ht="21.75" customHeight="1" x14ac:dyDescent="0.2">
      <c r="A201" s="135"/>
      <c r="B201" s="135"/>
      <c r="C201" s="135"/>
      <c r="F201" s="135"/>
      <c r="K201" s="149"/>
      <c r="T201" s="153"/>
      <c r="U201" s="135"/>
      <c r="AK201" s="155"/>
      <c r="AL201" s="156"/>
      <c r="AM201" s="135"/>
      <c r="AN201" s="135"/>
      <c r="AO201" s="135"/>
      <c r="AP201" s="135"/>
      <c r="AQ201" s="156"/>
      <c r="AR201" s="135"/>
    </row>
    <row r="202" spans="1:44" ht="21.75" customHeight="1" x14ac:dyDescent="0.2">
      <c r="A202" s="135"/>
      <c r="B202" s="135"/>
      <c r="C202" s="135"/>
      <c r="F202" s="135"/>
      <c r="K202" s="149"/>
      <c r="T202" s="153"/>
      <c r="U202" s="135"/>
      <c r="AK202" s="155"/>
      <c r="AL202" s="156"/>
      <c r="AM202" s="135"/>
      <c r="AN202" s="135"/>
      <c r="AO202" s="135"/>
      <c r="AP202" s="135"/>
      <c r="AQ202" s="156"/>
      <c r="AR202" s="135"/>
    </row>
    <row r="203" spans="1:44" ht="21.75" customHeight="1" x14ac:dyDescent="0.2">
      <c r="A203" s="135"/>
      <c r="B203" s="135"/>
      <c r="C203" s="135"/>
      <c r="F203" s="135"/>
      <c r="K203" s="149"/>
      <c r="T203" s="153"/>
      <c r="U203" s="135"/>
      <c r="AK203" s="155"/>
      <c r="AL203" s="156"/>
      <c r="AM203" s="135"/>
      <c r="AN203" s="135"/>
      <c r="AO203" s="135"/>
      <c r="AP203" s="135"/>
      <c r="AQ203" s="156"/>
      <c r="AR203" s="135"/>
    </row>
    <row r="204" spans="1:44" ht="21.75" customHeight="1" x14ac:dyDescent="0.2">
      <c r="A204" s="135"/>
      <c r="B204" s="135"/>
      <c r="C204" s="135"/>
      <c r="F204" s="135"/>
      <c r="K204" s="149"/>
      <c r="T204" s="153"/>
      <c r="U204" s="135"/>
      <c r="AK204" s="155"/>
      <c r="AL204" s="156"/>
      <c r="AM204" s="135"/>
      <c r="AN204" s="135"/>
      <c r="AO204" s="135"/>
      <c r="AP204" s="135"/>
      <c r="AQ204" s="156"/>
      <c r="AR204" s="135"/>
    </row>
    <row r="205" spans="1:44" ht="21.75" customHeight="1" x14ac:dyDescent="0.2">
      <c r="A205" s="135"/>
      <c r="B205" s="135"/>
      <c r="C205" s="135"/>
      <c r="F205" s="135"/>
      <c r="K205" s="149"/>
      <c r="T205" s="153"/>
      <c r="U205" s="135"/>
      <c r="AK205" s="155"/>
      <c r="AL205" s="156"/>
      <c r="AM205" s="135"/>
      <c r="AN205" s="135"/>
      <c r="AO205" s="135"/>
      <c r="AP205" s="135"/>
      <c r="AQ205" s="156"/>
      <c r="AR205" s="135"/>
    </row>
    <row r="206" spans="1:44" ht="21.75" customHeight="1" x14ac:dyDescent="0.2">
      <c r="A206" s="135"/>
      <c r="B206" s="135"/>
      <c r="C206" s="135"/>
      <c r="F206" s="135"/>
      <c r="K206" s="149"/>
      <c r="T206" s="153"/>
      <c r="U206" s="135"/>
      <c r="AK206" s="155"/>
      <c r="AL206" s="156"/>
      <c r="AM206" s="135"/>
      <c r="AN206" s="135"/>
      <c r="AO206" s="135"/>
      <c r="AP206" s="135"/>
      <c r="AQ206" s="156"/>
      <c r="AR206" s="135"/>
    </row>
    <row r="207" spans="1:44" ht="21.75" customHeight="1" x14ac:dyDescent="0.2">
      <c r="A207" s="135"/>
      <c r="B207" s="135"/>
      <c r="C207" s="135"/>
      <c r="F207" s="135"/>
      <c r="K207" s="149"/>
      <c r="T207" s="153"/>
      <c r="U207" s="135"/>
      <c r="AK207" s="155"/>
      <c r="AL207" s="156"/>
      <c r="AM207" s="135"/>
      <c r="AN207" s="135"/>
      <c r="AO207" s="135"/>
      <c r="AP207" s="135"/>
      <c r="AQ207" s="156"/>
      <c r="AR207" s="135"/>
    </row>
    <row r="208" spans="1:44" ht="21.75" customHeight="1" x14ac:dyDescent="0.2">
      <c r="A208" s="135"/>
      <c r="B208" s="135"/>
      <c r="C208" s="135"/>
      <c r="F208" s="135"/>
      <c r="K208" s="149"/>
      <c r="T208" s="153"/>
      <c r="U208" s="135"/>
      <c r="AK208" s="155"/>
      <c r="AL208" s="156"/>
      <c r="AM208" s="135"/>
      <c r="AN208" s="135"/>
      <c r="AO208" s="135"/>
      <c r="AP208" s="135"/>
      <c r="AQ208" s="156"/>
      <c r="AR208" s="135"/>
    </row>
    <row r="209" spans="1:44" ht="21.75" customHeight="1" x14ac:dyDescent="0.2">
      <c r="A209" s="135"/>
      <c r="B209" s="135"/>
      <c r="C209" s="135"/>
      <c r="F209" s="135"/>
      <c r="K209" s="149"/>
      <c r="T209" s="153"/>
      <c r="U209" s="135"/>
      <c r="AK209" s="155"/>
      <c r="AL209" s="156"/>
      <c r="AM209" s="135"/>
      <c r="AN209" s="135"/>
      <c r="AO209" s="135"/>
      <c r="AP209" s="135"/>
      <c r="AQ209" s="156"/>
      <c r="AR209" s="135"/>
    </row>
    <row r="210" spans="1:44" ht="21.75" customHeight="1" x14ac:dyDescent="0.2">
      <c r="A210" s="135"/>
      <c r="B210" s="135"/>
      <c r="C210" s="135"/>
      <c r="F210" s="135"/>
      <c r="K210" s="149"/>
      <c r="T210" s="153"/>
      <c r="U210" s="135"/>
      <c r="AK210" s="155"/>
      <c r="AL210" s="156"/>
      <c r="AM210" s="135"/>
      <c r="AN210" s="135"/>
      <c r="AO210" s="135"/>
      <c r="AP210" s="135"/>
      <c r="AQ210" s="156"/>
      <c r="AR210" s="135"/>
    </row>
    <row r="211" spans="1:44" ht="21.75" customHeight="1" x14ac:dyDescent="0.2">
      <c r="A211" s="135"/>
      <c r="B211" s="135"/>
      <c r="C211" s="135"/>
      <c r="F211" s="135"/>
      <c r="K211" s="149"/>
      <c r="T211" s="153"/>
      <c r="U211" s="135"/>
      <c r="AK211" s="155"/>
      <c r="AL211" s="156"/>
      <c r="AM211" s="135"/>
      <c r="AN211" s="135"/>
      <c r="AO211" s="135"/>
      <c r="AP211" s="135"/>
      <c r="AQ211" s="156"/>
      <c r="AR211" s="135"/>
    </row>
    <row r="212" spans="1:44" ht="21.75" customHeight="1" x14ac:dyDescent="0.2">
      <c r="A212" s="135"/>
      <c r="B212" s="135"/>
      <c r="C212" s="135"/>
      <c r="F212" s="135"/>
      <c r="K212" s="149"/>
      <c r="T212" s="153"/>
      <c r="U212" s="135"/>
      <c r="AK212" s="155"/>
      <c r="AL212" s="156"/>
      <c r="AM212" s="135"/>
      <c r="AN212" s="135"/>
      <c r="AO212" s="135"/>
      <c r="AP212" s="135"/>
      <c r="AQ212" s="156"/>
      <c r="AR212" s="135"/>
    </row>
    <row r="213" spans="1:44" ht="21.75" customHeight="1" x14ac:dyDescent="0.2">
      <c r="A213" s="135"/>
      <c r="B213" s="135"/>
      <c r="C213" s="135"/>
      <c r="F213" s="135"/>
      <c r="K213" s="149"/>
      <c r="T213" s="153"/>
      <c r="U213" s="135"/>
      <c r="AK213" s="155"/>
      <c r="AL213" s="156"/>
      <c r="AM213" s="135"/>
      <c r="AN213" s="135"/>
      <c r="AO213" s="135"/>
      <c r="AP213" s="135"/>
      <c r="AQ213" s="156"/>
      <c r="AR213" s="135"/>
    </row>
    <row r="214" spans="1:44" ht="21.75" customHeight="1" x14ac:dyDescent="0.2">
      <c r="A214" s="135"/>
      <c r="B214" s="135"/>
      <c r="C214" s="135"/>
      <c r="F214" s="135"/>
      <c r="K214" s="149"/>
      <c r="T214" s="153"/>
      <c r="U214" s="135"/>
      <c r="AK214" s="155"/>
      <c r="AL214" s="156"/>
      <c r="AM214" s="135"/>
      <c r="AN214" s="135"/>
      <c r="AO214" s="135"/>
      <c r="AP214" s="135"/>
      <c r="AQ214" s="156"/>
      <c r="AR214" s="135"/>
    </row>
    <row r="215" spans="1:44" ht="21.75" customHeight="1" x14ac:dyDescent="0.2">
      <c r="A215" s="135"/>
      <c r="B215" s="135"/>
      <c r="C215" s="135"/>
      <c r="F215" s="135"/>
      <c r="K215" s="149"/>
      <c r="T215" s="153"/>
      <c r="U215" s="135"/>
      <c r="AK215" s="155"/>
      <c r="AL215" s="156"/>
      <c r="AM215" s="135"/>
      <c r="AN215" s="135"/>
      <c r="AO215" s="135"/>
      <c r="AP215" s="135"/>
      <c r="AQ215" s="156"/>
      <c r="AR215" s="135"/>
    </row>
    <row r="216" spans="1:44" ht="21.75" customHeight="1" x14ac:dyDescent="0.2">
      <c r="A216" s="135"/>
      <c r="B216" s="135"/>
      <c r="C216" s="135"/>
      <c r="F216" s="135"/>
      <c r="K216" s="149"/>
      <c r="T216" s="153"/>
      <c r="U216" s="135"/>
      <c r="AK216" s="155"/>
      <c r="AL216" s="156"/>
      <c r="AM216" s="135"/>
      <c r="AN216" s="135"/>
      <c r="AO216" s="135"/>
      <c r="AP216" s="135"/>
      <c r="AQ216" s="156"/>
      <c r="AR216" s="135"/>
    </row>
    <row r="217" spans="1:44" ht="21.75" customHeight="1" x14ac:dyDescent="0.2">
      <c r="A217" s="135"/>
      <c r="B217" s="135"/>
      <c r="C217" s="135"/>
      <c r="F217" s="135"/>
      <c r="K217" s="149"/>
      <c r="T217" s="153"/>
      <c r="U217" s="135"/>
      <c r="AK217" s="155"/>
      <c r="AL217" s="156"/>
      <c r="AM217" s="135"/>
      <c r="AN217" s="135"/>
      <c r="AO217" s="135"/>
      <c r="AP217" s="135"/>
      <c r="AQ217" s="156"/>
      <c r="AR217" s="135"/>
    </row>
    <row r="218" spans="1:44" ht="21.75" customHeight="1" x14ac:dyDescent="0.2">
      <c r="A218" s="135"/>
      <c r="B218" s="135"/>
      <c r="C218" s="135"/>
      <c r="F218" s="135"/>
      <c r="K218" s="149"/>
      <c r="T218" s="153"/>
      <c r="U218" s="135"/>
      <c r="AK218" s="155"/>
      <c r="AL218" s="156"/>
      <c r="AM218" s="135"/>
      <c r="AN218" s="135"/>
      <c r="AO218" s="135"/>
      <c r="AP218" s="135"/>
      <c r="AQ218" s="156"/>
      <c r="AR218" s="135"/>
    </row>
    <row r="219" spans="1:44" ht="21.75" customHeight="1" x14ac:dyDescent="0.2">
      <c r="A219" s="135"/>
      <c r="B219" s="135"/>
      <c r="C219" s="135"/>
      <c r="F219" s="135"/>
      <c r="K219" s="149"/>
      <c r="T219" s="153"/>
      <c r="U219" s="135"/>
      <c r="AK219" s="155"/>
      <c r="AL219" s="156"/>
      <c r="AM219" s="135"/>
      <c r="AN219" s="135"/>
      <c r="AO219" s="135"/>
      <c r="AP219" s="135"/>
      <c r="AQ219" s="156"/>
      <c r="AR219" s="135"/>
    </row>
    <row r="220" spans="1:44" ht="21.75" customHeight="1" x14ac:dyDescent="0.2">
      <c r="A220" s="135"/>
      <c r="B220" s="135"/>
      <c r="C220" s="135"/>
      <c r="F220" s="135"/>
      <c r="K220" s="149"/>
      <c r="T220" s="153"/>
      <c r="U220" s="135"/>
      <c r="AK220" s="155"/>
      <c r="AL220" s="156"/>
      <c r="AM220" s="135"/>
      <c r="AN220" s="135"/>
      <c r="AO220" s="135"/>
      <c r="AP220" s="135"/>
      <c r="AQ220" s="156"/>
      <c r="AR220" s="135"/>
    </row>
    <row r="221" spans="1:44" ht="21.75" customHeight="1" x14ac:dyDescent="0.2">
      <c r="A221" s="135"/>
      <c r="B221" s="135"/>
      <c r="C221" s="135"/>
      <c r="F221" s="135"/>
      <c r="K221" s="149"/>
      <c r="T221" s="153"/>
      <c r="U221" s="135"/>
      <c r="AK221" s="155"/>
      <c r="AL221" s="156"/>
      <c r="AM221" s="135"/>
      <c r="AN221" s="135"/>
      <c r="AO221" s="135"/>
      <c r="AP221" s="135"/>
      <c r="AQ221" s="156"/>
      <c r="AR221" s="135"/>
    </row>
    <row r="222" spans="1:44" ht="21.75" customHeight="1" x14ac:dyDescent="0.2">
      <c r="A222" s="135"/>
      <c r="B222" s="135"/>
      <c r="C222" s="135"/>
      <c r="F222" s="135"/>
      <c r="K222" s="149"/>
      <c r="T222" s="153"/>
      <c r="U222" s="135"/>
      <c r="AK222" s="155"/>
      <c r="AL222" s="156"/>
      <c r="AM222" s="135"/>
      <c r="AN222" s="135"/>
      <c r="AO222" s="135"/>
      <c r="AP222" s="135"/>
      <c r="AQ222" s="156"/>
      <c r="AR222" s="135"/>
    </row>
    <row r="223" spans="1:44" ht="21.75" customHeight="1" x14ac:dyDescent="0.2">
      <c r="A223" s="135"/>
      <c r="B223" s="135"/>
      <c r="C223" s="135"/>
      <c r="F223" s="135"/>
      <c r="K223" s="149"/>
      <c r="T223" s="153"/>
      <c r="U223" s="135"/>
      <c r="AK223" s="155"/>
      <c r="AL223" s="156"/>
      <c r="AM223" s="135"/>
      <c r="AN223" s="135"/>
      <c r="AO223" s="135"/>
      <c r="AP223" s="135"/>
      <c r="AQ223" s="156"/>
      <c r="AR223" s="135"/>
    </row>
    <row r="224" spans="1:44" ht="21.75" customHeight="1" x14ac:dyDescent="0.2">
      <c r="A224" s="135"/>
      <c r="B224" s="135"/>
      <c r="C224" s="135"/>
      <c r="F224" s="135"/>
      <c r="K224" s="149"/>
      <c r="T224" s="153"/>
      <c r="U224" s="135"/>
      <c r="AK224" s="155"/>
      <c r="AL224" s="156"/>
      <c r="AM224" s="135"/>
      <c r="AN224" s="135"/>
      <c r="AO224" s="135"/>
      <c r="AP224" s="135"/>
      <c r="AQ224" s="156"/>
      <c r="AR224" s="135"/>
    </row>
    <row r="225" spans="1:44" ht="21.75" customHeight="1" x14ac:dyDescent="0.2">
      <c r="A225" s="135"/>
      <c r="B225" s="135"/>
      <c r="C225" s="135"/>
      <c r="F225" s="135"/>
      <c r="K225" s="149"/>
      <c r="T225" s="153"/>
      <c r="U225" s="135"/>
      <c r="AK225" s="155"/>
      <c r="AL225" s="156"/>
      <c r="AM225" s="135"/>
      <c r="AN225" s="135"/>
      <c r="AO225" s="135"/>
      <c r="AP225" s="135"/>
      <c r="AQ225" s="156"/>
      <c r="AR225" s="135"/>
    </row>
    <row r="226" spans="1:44" ht="21.75" customHeight="1" x14ac:dyDescent="0.2">
      <c r="A226" s="135"/>
      <c r="B226" s="135"/>
      <c r="C226" s="135"/>
      <c r="F226" s="135"/>
      <c r="K226" s="149"/>
      <c r="T226" s="153"/>
      <c r="U226" s="135"/>
      <c r="AK226" s="155"/>
      <c r="AL226" s="156"/>
      <c r="AM226" s="135"/>
      <c r="AN226" s="135"/>
      <c r="AO226" s="135"/>
      <c r="AP226" s="135"/>
      <c r="AQ226" s="156"/>
      <c r="AR226" s="135"/>
    </row>
    <row r="227" spans="1:44" ht="21.75" customHeight="1" x14ac:dyDescent="0.2">
      <c r="A227" s="135"/>
      <c r="B227" s="135"/>
      <c r="C227" s="135"/>
      <c r="F227" s="135"/>
      <c r="K227" s="149"/>
      <c r="T227" s="153"/>
      <c r="U227" s="135"/>
      <c r="AK227" s="155"/>
      <c r="AL227" s="156"/>
      <c r="AM227" s="135"/>
      <c r="AN227" s="135"/>
      <c r="AO227" s="135"/>
      <c r="AP227" s="135"/>
      <c r="AQ227" s="156"/>
      <c r="AR227" s="135"/>
    </row>
    <row r="228" spans="1:44" ht="21.75" customHeight="1" x14ac:dyDescent="0.2">
      <c r="A228" s="135"/>
      <c r="B228" s="135"/>
      <c r="C228" s="135"/>
      <c r="F228" s="135"/>
      <c r="K228" s="149"/>
      <c r="T228" s="153"/>
      <c r="U228" s="135"/>
      <c r="AK228" s="155"/>
      <c r="AL228" s="156"/>
      <c r="AM228" s="135"/>
      <c r="AN228" s="135"/>
      <c r="AO228" s="135"/>
      <c r="AP228" s="135"/>
      <c r="AQ228" s="156"/>
      <c r="AR228" s="135"/>
    </row>
    <row r="229" spans="1:44" ht="21.75" customHeight="1" x14ac:dyDescent="0.2">
      <c r="A229" s="135"/>
      <c r="B229" s="135"/>
      <c r="C229" s="135"/>
      <c r="F229" s="135"/>
      <c r="K229" s="149"/>
      <c r="T229" s="153"/>
      <c r="U229" s="135"/>
      <c r="AK229" s="155"/>
      <c r="AL229" s="156"/>
      <c r="AM229" s="135"/>
      <c r="AN229" s="135"/>
      <c r="AO229" s="135"/>
      <c r="AP229" s="135"/>
      <c r="AQ229" s="156"/>
      <c r="AR229" s="135"/>
    </row>
    <row r="230" spans="1:44" ht="21.75" customHeight="1" x14ac:dyDescent="0.2">
      <c r="A230" s="135"/>
      <c r="B230" s="135"/>
      <c r="C230" s="135"/>
      <c r="F230" s="135"/>
      <c r="K230" s="149"/>
      <c r="T230" s="153"/>
      <c r="U230" s="135"/>
      <c r="AK230" s="155"/>
      <c r="AL230" s="156"/>
      <c r="AM230" s="135"/>
      <c r="AN230" s="135"/>
      <c r="AO230" s="135"/>
      <c r="AP230" s="135"/>
      <c r="AQ230" s="156"/>
      <c r="AR230" s="135"/>
    </row>
    <row r="231" spans="1:44" ht="21.75" customHeight="1" x14ac:dyDescent="0.2">
      <c r="A231" s="135"/>
      <c r="B231" s="135"/>
      <c r="C231" s="135"/>
      <c r="F231" s="135"/>
      <c r="K231" s="149"/>
      <c r="T231" s="153"/>
      <c r="U231" s="135"/>
      <c r="AK231" s="155"/>
      <c r="AL231" s="156"/>
      <c r="AM231" s="135"/>
      <c r="AN231" s="135"/>
      <c r="AO231" s="135"/>
      <c r="AP231" s="135"/>
      <c r="AQ231" s="156"/>
      <c r="AR231" s="135"/>
    </row>
    <row r="232" spans="1:44" ht="21.75" customHeight="1" x14ac:dyDescent="0.2">
      <c r="A232" s="135"/>
      <c r="B232" s="135"/>
      <c r="C232" s="135"/>
      <c r="F232" s="135"/>
      <c r="K232" s="149"/>
      <c r="T232" s="153"/>
      <c r="U232" s="135"/>
      <c r="AK232" s="155"/>
      <c r="AL232" s="156"/>
      <c r="AM232" s="135"/>
      <c r="AN232" s="135"/>
      <c r="AO232" s="135"/>
      <c r="AP232" s="135"/>
      <c r="AQ232" s="156"/>
      <c r="AR232" s="135"/>
    </row>
    <row r="233" spans="1:44" ht="21.75" customHeight="1" x14ac:dyDescent="0.2">
      <c r="A233" s="135"/>
      <c r="B233" s="135"/>
      <c r="C233" s="135"/>
      <c r="F233" s="135"/>
      <c r="K233" s="149"/>
      <c r="T233" s="153"/>
      <c r="U233" s="135"/>
      <c r="AK233" s="155"/>
      <c r="AL233" s="156"/>
      <c r="AM233" s="135"/>
      <c r="AN233" s="135"/>
      <c r="AO233" s="135"/>
      <c r="AP233" s="135"/>
      <c r="AQ233" s="156"/>
      <c r="AR233" s="135"/>
    </row>
    <row r="234" spans="1:44" ht="21.75" customHeight="1" x14ac:dyDescent="0.2">
      <c r="A234" s="135"/>
      <c r="B234" s="135"/>
      <c r="C234" s="135"/>
      <c r="F234" s="135"/>
      <c r="K234" s="149"/>
      <c r="T234" s="153"/>
      <c r="U234" s="135"/>
      <c r="AK234" s="155"/>
      <c r="AL234" s="156"/>
      <c r="AM234" s="135"/>
      <c r="AN234" s="135"/>
      <c r="AO234" s="135"/>
      <c r="AP234" s="135"/>
      <c r="AQ234" s="156"/>
      <c r="AR234" s="135"/>
    </row>
    <row r="235" spans="1:44" ht="21.75" customHeight="1" x14ac:dyDescent="0.2">
      <c r="A235" s="135"/>
      <c r="B235" s="135"/>
      <c r="C235" s="135"/>
      <c r="F235" s="135"/>
      <c r="K235" s="149"/>
      <c r="T235" s="153"/>
      <c r="U235" s="135"/>
      <c r="AK235" s="155"/>
      <c r="AL235" s="156"/>
      <c r="AM235" s="135"/>
      <c r="AN235" s="135"/>
      <c r="AO235" s="135"/>
      <c r="AP235" s="135"/>
      <c r="AQ235" s="156"/>
      <c r="AR235" s="135"/>
    </row>
    <row r="236" spans="1:44" ht="21.75" customHeight="1" x14ac:dyDescent="0.2">
      <c r="A236" s="135"/>
      <c r="B236" s="135"/>
      <c r="C236" s="135"/>
      <c r="F236" s="135"/>
      <c r="K236" s="149"/>
      <c r="T236" s="153"/>
      <c r="U236" s="135"/>
      <c r="AK236" s="155"/>
      <c r="AL236" s="156"/>
      <c r="AM236" s="135"/>
      <c r="AN236" s="135"/>
      <c r="AO236" s="135"/>
      <c r="AP236" s="135"/>
      <c r="AQ236" s="156"/>
      <c r="AR236" s="135"/>
    </row>
    <row r="237" spans="1:44" ht="21.75" customHeight="1" x14ac:dyDescent="0.2">
      <c r="A237" s="135"/>
      <c r="B237" s="135"/>
      <c r="C237" s="135"/>
      <c r="F237" s="135"/>
      <c r="K237" s="149"/>
      <c r="T237" s="153"/>
      <c r="U237" s="135"/>
      <c r="AK237" s="155"/>
      <c r="AL237" s="156"/>
      <c r="AM237" s="135"/>
      <c r="AN237" s="135"/>
      <c r="AO237" s="135"/>
      <c r="AP237" s="135"/>
      <c r="AQ237" s="156"/>
      <c r="AR237" s="135"/>
    </row>
    <row r="238" spans="1:44" ht="21.75" customHeight="1" x14ac:dyDescent="0.2">
      <c r="A238" s="135"/>
      <c r="B238" s="135"/>
      <c r="C238" s="135"/>
      <c r="F238" s="135"/>
      <c r="K238" s="149"/>
      <c r="T238" s="153"/>
      <c r="U238" s="135"/>
      <c r="AK238" s="155"/>
      <c r="AL238" s="156"/>
      <c r="AM238" s="135"/>
      <c r="AN238" s="135"/>
      <c r="AO238" s="135"/>
      <c r="AP238" s="135"/>
      <c r="AQ238" s="156"/>
      <c r="AR238" s="135"/>
    </row>
    <row r="239" spans="1:44" ht="21.75" customHeight="1" x14ac:dyDescent="0.2">
      <c r="A239" s="135"/>
      <c r="B239" s="135"/>
      <c r="C239" s="135"/>
      <c r="F239" s="135"/>
      <c r="K239" s="149"/>
      <c r="T239" s="153"/>
      <c r="U239" s="135"/>
      <c r="AK239" s="155"/>
      <c r="AL239" s="156"/>
      <c r="AM239" s="135"/>
      <c r="AN239" s="135"/>
      <c r="AO239" s="135"/>
      <c r="AP239" s="135"/>
      <c r="AQ239" s="156"/>
      <c r="AR239" s="135"/>
    </row>
    <row r="240" spans="1:44" ht="21.75" customHeight="1" x14ac:dyDescent="0.2">
      <c r="A240" s="135"/>
      <c r="B240" s="135"/>
      <c r="C240" s="135"/>
      <c r="F240" s="135"/>
      <c r="K240" s="149"/>
      <c r="T240" s="153"/>
      <c r="U240" s="135"/>
      <c r="AK240" s="155"/>
      <c r="AL240" s="156"/>
      <c r="AM240" s="135"/>
      <c r="AN240" s="135"/>
      <c r="AO240" s="135"/>
      <c r="AP240" s="135"/>
      <c r="AQ240" s="156"/>
      <c r="AR240" s="135"/>
    </row>
    <row r="241" spans="1:44" ht="21.75" customHeight="1" x14ac:dyDescent="0.2">
      <c r="A241" s="135"/>
      <c r="B241" s="135"/>
      <c r="C241" s="135"/>
      <c r="F241" s="135"/>
      <c r="K241" s="149"/>
      <c r="T241" s="153"/>
      <c r="U241" s="135"/>
      <c r="AK241" s="155"/>
      <c r="AL241" s="156"/>
      <c r="AM241" s="135"/>
      <c r="AN241" s="135"/>
      <c r="AO241" s="135"/>
      <c r="AP241" s="135"/>
      <c r="AQ241" s="156"/>
      <c r="AR241" s="135"/>
    </row>
    <row r="242" spans="1:44" ht="21.75" customHeight="1" x14ac:dyDescent="0.2">
      <c r="A242" s="135"/>
      <c r="B242" s="135"/>
      <c r="C242" s="135"/>
      <c r="F242" s="135"/>
      <c r="K242" s="149"/>
      <c r="T242" s="153"/>
      <c r="U242" s="135"/>
      <c r="AK242" s="155"/>
      <c r="AL242" s="156"/>
      <c r="AM242" s="135"/>
      <c r="AN242" s="135"/>
      <c r="AO242" s="135"/>
      <c r="AP242" s="135"/>
      <c r="AQ242" s="156"/>
      <c r="AR242" s="135"/>
    </row>
    <row r="243" spans="1:44" ht="21.75" customHeight="1" x14ac:dyDescent="0.2">
      <c r="A243" s="135"/>
      <c r="B243" s="135"/>
      <c r="C243" s="135"/>
      <c r="F243" s="135"/>
      <c r="K243" s="149"/>
      <c r="T243" s="153"/>
      <c r="U243" s="135"/>
      <c r="AK243" s="155"/>
      <c r="AL243" s="156"/>
      <c r="AM243" s="135"/>
      <c r="AN243" s="135"/>
      <c r="AO243" s="135"/>
      <c r="AP243" s="135"/>
      <c r="AQ243" s="156"/>
      <c r="AR243" s="135"/>
    </row>
    <row r="244" spans="1:44" ht="21.75" customHeight="1" x14ac:dyDescent="0.2">
      <c r="A244" s="135"/>
      <c r="B244" s="135"/>
      <c r="C244" s="135"/>
      <c r="F244" s="135"/>
      <c r="K244" s="149"/>
      <c r="T244" s="153"/>
      <c r="U244" s="135"/>
      <c r="AK244" s="155"/>
      <c r="AL244" s="156"/>
      <c r="AM244" s="135"/>
      <c r="AN244" s="135"/>
      <c r="AO244" s="135"/>
      <c r="AP244" s="135"/>
      <c r="AQ244" s="156"/>
      <c r="AR244" s="135"/>
    </row>
    <row r="245" spans="1:44" ht="21.75" customHeight="1" x14ac:dyDescent="0.2">
      <c r="A245" s="135"/>
      <c r="B245" s="135"/>
      <c r="C245" s="135"/>
      <c r="F245" s="135"/>
      <c r="K245" s="149"/>
      <c r="T245" s="153"/>
      <c r="U245" s="135"/>
      <c r="AK245" s="155"/>
      <c r="AL245" s="156"/>
      <c r="AM245" s="135"/>
      <c r="AN245" s="135"/>
      <c r="AO245" s="135"/>
      <c r="AP245" s="135"/>
      <c r="AQ245" s="156"/>
      <c r="AR245" s="135"/>
    </row>
    <row r="246" spans="1:44" ht="21.75" customHeight="1" x14ac:dyDescent="0.2">
      <c r="A246" s="135"/>
      <c r="B246" s="135"/>
      <c r="C246" s="135"/>
      <c r="F246" s="135"/>
      <c r="K246" s="149"/>
      <c r="T246" s="153"/>
      <c r="U246" s="135"/>
      <c r="AK246" s="155"/>
      <c r="AL246" s="156"/>
      <c r="AM246" s="135"/>
      <c r="AN246" s="135"/>
      <c r="AO246" s="135"/>
      <c r="AP246" s="135"/>
      <c r="AQ246" s="156"/>
      <c r="AR246" s="135"/>
    </row>
    <row r="247" spans="1:44" ht="21.75" customHeight="1" x14ac:dyDescent="0.2">
      <c r="A247" s="135"/>
      <c r="B247" s="135"/>
      <c r="C247" s="135"/>
      <c r="F247" s="135"/>
      <c r="K247" s="149"/>
      <c r="T247" s="153"/>
      <c r="U247" s="135"/>
      <c r="AK247" s="155"/>
      <c r="AL247" s="156"/>
      <c r="AM247" s="135"/>
      <c r="AN247" s="135"/>
      <c r="AO247" s="135"/>
      <c r="AP247" s="135"/>
      <c r="AQ247" s="156"/>
      <c r="AR247" s="135"/>
    </row>
    <row r="248" spans="1:44" ht="21.75" customHeight="1" x14ac:dyDescent="0.2">
      <c r="A248" s="135"/>
      <c r="B248" s="135"/>
      <c r="C248" s="135"/>
      <c r="F248" s="135"/>
      <c r="K248" s="149"/>
      <c r="T248" s="153"/>
      <c r="U248" s="135"/>
      <c r="AK248" s="155"/>
      <c r="AL248" s="156"/>
      <c r="AM248" s="135"/>
      <c r="AN248" s="135"/>
      <c r="AO248" s="135"/>
      <c r="AP248" s="135"/>
      <c r="AQ248" s="156"/>
      <c r="AR248" s="135"/>
    </row>
    <row r="249" spans="1:44" ht="21.75" customHeight="1" x14ac:dyDescent="0.2">
      <c r="A249" s="135"/>
      <c r="B249" s="135"/>
      <c r="C249" s="135"/>
      <c r="F249" s="135"/>
      <c r="K249" s="149"/>
      <c r="T249" s="153"/>
      <c r="U249" s="135"/>
      <c r="AK249" s="155"/>
      <c r="AL249" s="156"/>
      <c r="AM249" s="135"/>
      <c r="AN249" s="135"/>
      <c r="AO249" s="135"/>
      <c r="AP249" s="135"/>
      <c r="AQ249" s="156"/>
      <c r="AR249" s="135"/>
    </row>
    <row r="250" spans="1:44" ht="21.75" customHeight="1" x14ac:dyDescent="0.2">
      <c r="A250" s="135"/>
      <c r="B250" s="135"/>
      <c r="C250" s="135"/>
      <c r="F250" s="135"/>
      <c r="K250" s="149"/>
      <c r="T250" s="153"/>
      <c r="U250" s="135"/>
      <c r="AK250" s="155"/>
      <c r="AL250" s="156"/>
      <c r="AM250" s="135"/>
      <c r="AN250" s="135"/>
      <c r="AO250" s="135"/>
      <c r="AP250" s="135"/>
      <c r="AQ250" s="156"/>
      <c r="AR250" s="135"/>
    </row>
    <row r="251" spans="1:44" ht="21.75" customHeight="1" x14ac:dyDescent="0.2">
      <c r="A251" s="135"/>
      <c r="B251" s="135"/>
      <c r="C251" s="135"/>
      <c r="F251" s="135"/>
      <c r="K251" s="149"/>
      <c r="T251" s="153"/>
      <c r="U251" s="135"/>
      <c r="AK251" s="155"/>
      <c r="AL251" s="156"/>
      <c r="AM251" s="135"/>
      <c r="AN251" s="135"/>
      <c r="AO251" s="135"/>
      <c r="AP251" s="135"/>
      <c r="AQ251" s="156"/>
      <c r="AR251" s="135"/>
    </row>
    <row r="252" spans="1:44" ht="21.75" customHeight="1" x14ac:dyDescent="0.2">
      <c r="A252" s="135"/>
      <c r="B252" s="135"/>
      <c r="C252" s="135"/>
      <c r="F252" s="135"/>
      <c r="K252" s="149"/>
      <c r="T252" s="153"/>
      <c r="U252" s="135"/>
      <c r="AK252" s="155"/>
      <c r="AL252" s="156"/>
      <c r="AM252" s="135"/>
      <c r="AN252" s="135"/>
      <c r="AO252" s="135"/>
      <c r="AP252" s="135"/>
      <c r="AQ252" s="156"/>
      <c r="AR252" s="135"/>
    </row>
    <row r="253" spans="1:44" ht="21.75" customHeight="1" x14ac:dyDescent="0.2">
      <c r="A253" s="135"/>
      <c r="B253" s="135"/>
      <c r="C253" s="135"/>
      <c r="F253" s="135"/>
      <c r="K253" s="149"/>
      <c r="T253" s="153"/>
      <c r="U253" s="135"/>
      <c r="AK253" s="155"/>
      <c r="AL253" s="156"/>
      <c r="AM253" s="135"/>
      <c r="AN253" s="135"/>
      <c r="AO253" s="135"/>
      <c r="AP253" s="135"/>
      <c r="AQ253" s="156"/>
      <c r="AR253" s="135"/>
    </row>
    <row r="254" spans="1:44" ht="21.75" customHeight="1" x14ac:dyDescent="0.2">
      <c r="A254" s="135"/>
      <c r="B254" s="135"/>
      <c r="C254" s="135"/>
      <c r="F254" s="135"/>
      <c r="K254" s="149"/>
      <c r="T254" s="153"/>
      <c r="U254" s="135"/>
      <c r="AK254" s="155"/>
      <c r="AL254" s="156"/>
      <c r="AM254" s="135"/>
      <c r="AN254" s="135"/>
      <c r="AO254" s="135"/>
      <c r="AP254" s="135"/>
      <c r="AQ254" s="156"/>
      <c r="AR254" s="135"/>
    </row>
    <row r="255" spans="1:44" ht="21.75" customHeight="1" x14ac:dyDescent="0.2">
      <c r="A255" s="135"/>
      <c r="B255" s="135"/>
      <c r="C255" s="135"/>
      <c r="F255" s="135"/>
      <c r="K255" s="149"/>
      <c r="T255" s="153"/>
      <c r="U255" s="135"/>
      <c r="AK255" s="155"/>
      <c r="AL255" s="156"/>
      <c r="AM255" s="135"/>
      <c r="AN255" s="135"/>
      <c r="AO255" s="135"/>
      <c r="AP255" s="135"/>
      <c r="AQ255" s="156"/>
      <c r="AR255" s="135"/>
    </row>
    <row r="256" spans="1:44" ht="21.75" customHeight="1" x14ac:dyDescent="0.2">
      <c r="A256" s="135"/>
      <c r="B256" s="135"/>
      <c r="C256" s="135"/>
      <c r="F256" s="135"/>
      <c r="K256" s="149"/>
      <c r="T256" s="153"/>
      <c r="U256" s="135"/>
      <c r="AK256" s="155"/>
      <c r="AL256" s="156"/>
      <c r="AM256" s="135"/>
      <c r="AN256" s="135"/>
      <c r="AO256" s="135"/>
      <c r="AP256" s="135"/>
      <c r="AQ256" s="156"/>
      <c r="AR256" s="135"/>
    </row>
    <row r="257" spans="1:44" ht="21.75" customHeight="1" x14ac:dyDescent="0.2">
      <c r="A257" s="135"/>
      <c r="B257" s="135"/>
      <c r="C257" s="135"/>
      <c r="F257" s="135"/>
      <c r="K257" s="149"/>
      <c r="T257" s="153"/>
      <c r="U257" s="135"/>
      <c r="AK257" s="155"/>
      <c r="AL257" s="156"/>
      <c r="AM257" s="135"/>
      <c r="AN257" s="135"/>
      <c r="AO257" s="135"/>
      <c r="AP257" s="135"/>
      <c r="AQ257" s="156"/>
      <c r="AR257" s="135"/>
    </row>
    <row r="258" spans="1:44" ht="21.75" customHeight="1" x14ac:dyDescent="0.2">
      <c r="A258" s="135"/>
      <c r="B258" s="135"/>
      <c r="C258" s="135"/>
      <c r="F258" s="135"/>
      <c r="K258" s="149"/>
      <c r="T258" s="153"/>
      <c r="U258" s="135"/>
      <c r="AK258" s="155"/>
      <c r="AL258" s="156"/>
      <c r="AM258" s="135"/>
      <c r="AN258" s="135"/>
      <c r="AO258" s="135"/>
      <c r="AP258" s="135"/>
      <c r="AQ258" s="156"/>
      <c r="AR258" s="135"/>
    </row>
    <row r="259" spans="1:44" ht="21.75" customHeight="1" x14ac:dyDescent="0.2">
      <c r="A259" s="135"/>
      <c r="B259" s="135"/>
      <c r="C259" s="135"/>
      <c r="F259" s="135"/>
      <c r="K259" s="149"/>
      <c r="T259" s="153"/>
      <c r="U259" s="135"/>
      <c r="AK259" s="155"/>
      <c r="AL259" s="156"/>
      <c r="AM259" s="135"/>
      <c r="AN259" s="135"/>
      <c r="AO259" s="135"/>
      <c r="AP259" s="135"/>
      <c r="AQ259" s="156"/>
      <c r="AR259" s="135"/>
    </row>
    <row r="260" spans="1:44" ht="21.75" customHeight="1" x14ac:dyDescent="0.2">
      <c r="A260" s="135"/>
      <c r="B260" s="135"/>
      <c r="C260" s="135"/>
      <c r="F260" s="135"/>
      <c r="K260" s="149"/>
      <c r="T260" s="153"/>
      <c r="U260" s="135"/>
      <c r="AK260" s="155"/>
      <c r="AL260" s="156"/>
      <c r="AM260" s="135"/>
      <c r="AN260" s="135"/>
      <c r="AO260" s="135"/>
      <c r="AP260" s="135"/>
      <c r="AQ260" s="156"/>
      <c r="AR260" s="135"/>
    </row>
    <row r="261" spans="1:44" ht="21.75" customHeight="1" x14ac:dyDescent="0.2">
      <c r="A261" s="135"/>
      <c r="B261" s="135"/>
      <c r="C261" s="135"/>
      <c r="F261" s="135"/>
      <c r="K261" s="149"/>
      <c r="T261" s="153"/>
      <c r="U261" s="135"/>
      <c r="AK261" s="155"/>
      <c r="AL261" s="156"/>
      <c r="AM261" s="135"/>
      <c r="AN261" s="135"/>
      <c r="AO261" s="135"/>
      <c r="AP261" s="135"/>
      <c r="AQ261" s="156"/>
      <c r="AR261" s="135"/>
    </row>
    <row r="262" spans="1:44" ht="21.75" customHeight="1" x14ac:dyDescent="0.2">
      <c r="A262" s="135"/>
      <c r="B262" s="135"/>
      <c r="C262" s="135"/>
      <c r="F262" s="135"/>
      <c r="K262" s="149"/>
      <c r="T262" s="153"/>
      <c r="U262" s="135"/>
      <c r="AK262" s="155"/>
      <c r="AL262" s="156"/>
      <c r="AM262" s="135"/>
      <c r="AN262" s="135"/>
      <c r="AO262" s="135"/>
      <c r="AP262" s="135"/>
      <c r="AQ262" s="156"/>
      <c r="AR262" s="135"/>
    </row>
    <row r="263" spans="1:44" ht="21.75" customHeight="1" x14ac:dyDescent="0.2">
      <c r="A263" s="135"/>
      <c r="B263" s="135"/>
      <c r="C263" s="135"/>
      <c r="F263" s="135"/>
      <c r="K263" s="149"/>
      <c r="T263" s="153"/>
      <c r="U263" s="135"/>
      <c r="AK263" s="155"/>
      <c r="AL263" s="156"/>
      <c r="AM263" s="135"/>
      <c r="AN263" s="135"/>
      <c r="AO263" s="135"/>
      <c r="AP263" s="135"/>
      <c r="AQ263" s="156"/>
      <c r="AR263" s="135"/>
    </row>
    <row r="264" spans="1:44" ht="21.75" customHeight="1" x14ac:dyDescent="0.2">
      <c r="A264" s="135"/>
      <c r="B264" s="135"/>
      <c r="C264" s="135"/>
      <c r="F264" s="135"/>
      <c r="K264" s="149"/>
      <c r="T264" s="153"/>
      <c r="U264" s="135"/>
      <c r="AK264" s="155"/>
      <c r="AL264" s="156"/>
      <c r="AM264" s="135"/>
      <c r="AN264" s="135"/>
      <c r="AO264" s="135"/>
      <c r="AP264" s="135"/>
      <c r="AQ264" s="156"/>
      <c r="AR264" s="135"/>
    </row>
    <row r="265" spans="1:44" ht="21.75" customHeight="1" x14ac:dyDescent="0.2">
      <c r="A265" s="135"/>
      <c r="B265" s="135"/>
      <c r="C265" s="135"/>
      <c r="F265" s="135"/>
      <c r="K265" s="149"/>
      <c r="T265" s="153"/>
      <c r="U265" s="135"/>
      <c r="AK265" s="155"/>
      <c r="AL265" s="156"/>
      <c r="AM265" s="135"/>
      <c r="AN265" s="135"/>
      <c r="AO265" s="135"/>
      <c r="AP265" s="135"/>
      <c r="AQ265" s="156"/>
      <c r="AR265" s="135"/>
    </row>
    <row r="266" spans="1:44" ht="21.75" customHeight="1" x14ac:dyDescent="0.2">
      <c r="A266" s="135"/>
      <c r="B266" s="135"/>
      <c r="C266" s="135"/>
      <c r="F266" s="135"/>
      <c r="K266" s="149"/>
      <c r="T266" s="153"/>
      <c r="U266" s="135"/>
      <c r="AK266" s="155"/>
      <c r="AL266" s="156"/>
      <c r="AM266" s="135"/>
      <c r="AN266" s="135"/>
      <c r="AO266" s="135"/>
      <c r="AP266" s="135"/>
      <c r="AQ266" s="156"/>
      <c r="AR266" s="135"/>
    </row>
    <row r="267" spans="1:44" ht="21.75" customHeight="1" x14ac:dyDescent="0.2">
      <c r="A267" s="135"/>
      <c r="B267" s="135"/>
      <c r="C267" s="135"/>
      <c r="F267" s="135"/>
      <c r="K267" s="149"/>
      <c r="T267" s="153"/>
      <c r="U267" s="135"/>
      <c r="AK267" s="155"/>
      <c r="AL267" s="156"/>
      <c r="AM267" s="135"/>
      <c r="AN267" s="135"/>
      <c r="AO267" s="135"/>
      <c r="AP267" s="135"/>
      <c r="AQ267" s="156"/>
      <c r="AR267" s="135"/>
    </row>
    <row r="268" spans="1:44" ht="21.75" customHeight="1" x14ac:dyDescent="0.2">
      <c r="A268" s="135"/>
      <c r="B268" s="135"/>
      <c r="C268" s="135"/>
      <c r="F268" s="135"/>
      <c r="K268" s="149"/>
      <c r="T268" s="153"/>
      <c r="U268" s="135"/>
      <c r="AK268" s="155"/>
      <c r="AL268" s="156"/>
      <c r="AM268" s="135"/>
      <c r="AN268" s="135"/>
      <c r="AO268" s="135"/>
      <c r="AP268" s="135"/>
      <c r="AQ268" s="156"/>
      <c r="AR268" s="135"/>
    </row>
    <row r="269" spans="1:44" ht="21.75" customHeight="1" x14ac:dyDescent="0.2">
      <c r="A269" s="135"/>
      <c r="B269" s="135"/>
      <c r="C269" s="135"/>
      <c r="F269" s="135"/>
      <c r="K269" s="149"/>
      <c r="T269" s="153"/>
      <c r="U269" s="135"/>
      <c r="AK269" s="155"/>
      <c r="AL269" s="156"/>
      <c r="AM269" s="135"/>
      <c r="AN269" s="135"/>
      <c r="AO269" s="135"/>
      <c r="AP269" s="135"/>
      <c r="AQ269" s="156"/>
      <c r="AR269" s="135"/>
    </row>
    <row r="270" spans="1:44" ht="21.75" customHeight="1" x14ac:dyDescent="0.2">
      <c r="A270" s="135"/>
      <c r="B270" s="135"/>
      <c r="C270" s="135"/>
      <c r="F270" s="135"/>
      <c r="K270" s="149"/>
      <c r="T270" s="153"/>
      <c r="U270" s="135"/>
      <c r="AK270" s="155"/>
      <c r="AL270" s="156"/>
      <c r="AM270" s="135"/>
      <c r="AN270" s="135"/>
      <c r="AO270" s="135"/>
      <c r="AP270" s="135"/>
      <c r="AQ270" s="156"/>
      <c r="AR270" s="135"/>
    </row>
    <row r="271" spans="1:44" ht="21.75" customHeight="1" x14ac:dyDescent="0.2">
      <c r="A271" s="135"/>
      <c r="B271" s="135"/>
      <c r="C271" s="135"/>
      <c r="F271" s="135"/>
      <c r="K271" s="149"/>
      <c r="T271" s="153"/>
      <c r="U271" s="135"/>
      <c r="AK271" s="155"/>
      <c r="AL271" s="156"/>
      <c r="AM271" s="135"/>
      <c r="AN271" s="135"/>
      <c r="AO271" s="135"/>
      <c r="AP271" s="135"/>
      <c r="AQ271" s="156"/>
      <c r="AR271" s="135"/>
    </row>
    <row r="272" spans="1:44" ht="21.75" customHeight="1" x14ac:dyDescent="0.2">
      <c r="A272" s="135"/>
      <c r="B272" s="135"/>
      <c r="C272" s="135"/>
      <c r="F272" s="135"/>
      <c r="K272" s="149"/>
      <c r="T272" s="153"/>
      <c r="U272" s="135"/>
      <c r="AK272" s="155"/>
      <c r="AL272" s="156"/>
      <c r="AM272" s="135"/>
      <c r="AN272" s="135"/>
      <c r="AO272" s="135"/>
      <c r="AP272" s="135"/>
      <c r="AQ272" s="156"/>
      <c r="AR272" s="135"/>
    </row>
    <row r="273" spans="1:44" ht="21.75" customHeight="1" x14ac:dyDescent="0.2">
      <c r="A273" s="135"/>
      <c r="B273" s="135"/>
      <c r="C273" s="135"/>
      <c r="F273" s="135"/>
      <c r="K273" s="149"/>
      <c r="T273" s="153"/>
      <c r="U273" s="135"/>
      <c r="AK273" s="155"/>
      <c r="AL273" s="156"/>
      <c r="AM273" s="135"/>
      <c r="AN273" s="135"/>
      <c r="AO273" s="135"/>
      <c r="AP273" s="135"/>
      <c r="AQ273" s="156"/>
      <c r="AR273" s="135"/>
    </row>
    <row r="274" spans="1:44" ht="21.75" customHeight="1" x14ac:dyDescent="0.2">
      <c r="A274" s="135"/>
      <c r="B274" s="135"/>
      <c r="C274" s="135"/>
      <c r="F274" s="135"/>
      <c r="K274" s="149"/>
      <c r="T274" s="153"/>
      <c r="U274" s="135"/>
      <c r="AK274" s="155"/>
      <c r="AL274" s="156"/>
      <c r="AM274" s="135"/>
      <c r="AN274" s="135"/>
      <c r="AO274" s="135"/>
      <c r="AP274" s="135"/>
      <c r="AQ274" s="156"/>
      <c r="AR274" s="135"/>
    </row>
    <row r="275" spans="1:44" ht="21.75" customHeight="1" x14ac:dyDescent="0.2">
      <c r="A275" s="135"/>
      <c r="B275" s="135"/>
      <c r="C275" s="135"/>
      <c r="F275" s="135"/>
      <c r="K275" s="149"/>
      <c r="T275" s="153"/>
      <c r="U275" s="135"/>
      <c r="AK275" s="155"/>
      <c r="AL275" s="156"/>
      <c r="AM275" s="135"/>
      <c r="AN275" s="135"/>
      <c r="AO275" s="135"/>
      <c r="AP275" s="135"/>
      <c r="AQ275" s="156"/>
      <c r="AR275" s="135"/>
    </row>
    <row r="276" spans="1:44" ht="21.75" customHeight="1" x14ac:dyDescent="0.2">
      <c r="A276" s="135"/>
      <c r="B276" s="135"/>
      <c r="C276" s="135"/>
      <c r="F276" s="135"/>
      <c r="K276" s="149"/>
      <c r="T276" s="153"/>
      <c r="U276" s="135"/>
      <c r="AK276" s="155"/>
      <c r="AL276" s="156"/>
      <c r="AM276" s="135"/>
      <c r="AN276" s="135"/>
      <c r="AO276" s="135"/>
      <c r="AP276" s="135"/>
      <c r="AQ276" s="156"/>
      <c r="AR276" s="135"/>
    </row>
    <row r="277" spans="1:44" ht="21.75" customHeight="1" x14ac:dyDescent="0.2">
      <c r="A277" s="135"/>
      <c r="B277" s="135"/>
      <c r="C277" s="135"/>
      <c r="F277" s="135"/>
      <c r="K277" s="149"/>
      <c r="T277" s="153"/>
      <c r="U277" s="135"/>
      <c r="AK277" s="155"/>
      <c r="AL277" s="156"/>
      <c r="AM277" s="135"/>
      <c r="AN277" s="135"/>
      <c r="AO277" s="135"/>
      <c r="AP277" s="135"/>
      <c r="AQ277" s="156"/>
      <c r="AR277" s="135"/>
    </row>
    <row r="278" spans="1:44" ht="21.75" customHeight="1" x14ac:dyDescent="0.2">
      <c r="A278" s="135"/>
      <c r="B278" s="135"/>
      <c r="C278" s="135"/>
      <c r="F278" s="135"/>
      <c r="K278" s="149"/>
      <c r="T278" s="153"/>
      <c r="U278" s="135"/>
      <c r="AK278" s="155"/>
      <c r="AL278" s="156"/>
      <c r="AM278" s="135"/>
      <c r="AN278" s="135"/>
      <c r="AO278" s="135"/>
      <c r="AP278" s="135"/>
      <c r="AQ278" s="156"/>
      <c r="AR278" s="135"/>
    </row>
    <row r="279" spans="1:44" ht="21.75" customHeight="1" x14ac:dyDescent="0.2">
      <c r="A279" s="135"/>
      <c r="B279" s="135"/>
      <c r="C279" s="135"/>
      <c r="F279" s="135"/>
      <c r="K279" s="149"/>
      <c r="T279" s="153"/>
      <c r="U279" s="135"/>
      <c r="AK279" s="155"/>
      <c r="AL279" s="156"/>
      <c r="AM279" s="135"/>
      <c r="AN279" s="135"/>
      <c r="AO279" s="135"/>
      <c r="AP279" s="135"/>
      <c r="AQ279" s="156"/>
      <c r="AR279" s="135"/>
    </row>
    <row r="280" spans="1:44" ht="21.75" customHeight="1" x14ac:dyDescent="0.2">
      <c r="A280" s="135"/>
      <c r="B280" s="135"/>
      <c r="C280" s="135"/>
      <c r="F280" s="135"/>
      <c r="K280" s="149"/>
      <c r="T280" s="153"/>
      <c r="U280" s="135"/>
      <c r="AK280" s="155"/>
      <c r="AL280" s="156"/>
      <c r="AM280" s="135"/>
      <c r="AN280" s="135"/>
      <c r="AO280" s="135"/>
      <c r="AP280" s="135"/>
      <c r="AQ280" s="156"/>
      <c r="AR280" s="135"/>
    </row>
    <row r="281" spans="1:44" ht="21.75" customHeight="1" x14ac:dyDescent="0.2">
      <c r="A281" s="135"/>
      <c r="B281" s="135"/>
      <c r="C281" s="135"/>
      <c r="F281" s="135"/>
      <c r="K281" s="149"/>
      <c r="T281" s="153"/>
      <c r="U281" s="135"/>
      <c r="AK281" s="155"/>
      <c r="AL281" s="156"/>
      <c r="AM281" s="135"/>
      <c r="AN281" s="135"/>
      <c r="AO281" s="135"/>
      <c r="AP281" s="135"/>
      <c r="AQ281" s="156"/>
      <c r="AR281" s="135"/>
    </row>
    <row r="282" spans="1:44" ht="21.75" customHeight="1" x14ac:dyDescent="0.2">
      <c r="A282" s="135"/>
      <c r="B282" s="135"/>
      <c r="C282" s="135"/>
      <c r="F282" s="135"/>
      <c r="K282" s="149"/>
      <c r="T282" s="153"/>
      <c r="U282" s="135"/>
      <c r="AK282" s="155"/>
      <c r="AL282" s="156"/>
      <c r="AM282" s="135"/>
      <c r="AN282" s="135"/>
      <c r="AO282" s="135"/>
      <c r="AP282" s="135"/>
      <c r="AQ282" s="156"/>
      <c r="AR282" s="135"/>
    </row>
    <row r="283" spans="1:44" ht="21.75" customHeight="1" x14ac:dyDescent="0.2">
      <c r="A283" s="135"/>
      <c r="B283" s="135"/>
      <c r="C283" s="135"/>
      <c r="F283" s="135"/>
      <c r="K283" s="149"/>
      <c r="T283" s="153"/>
      <c r="U283" s="135"/>
      <c r="AK283" s="155"/>
      <c r="AL283" s="156"/>
      <c r="AM283" s="135"/>
      <c r="AN283" s="135"/>
      <c r="AO283" s="135"/>
      <c r="AP283" s="135"/>
      <c r="AQ283" s="156"/>
      <c r="AR283" s="135"/>
    </row>
    <row r="284" spans="1:44" ht="21.75" customHeight="1" x14ac:dyDescent="0.2">
      <c r="A284" s="135"/>
      <c r="B284" s="135"/>
      <c r="C284" s="135"/>
      <c r="F284" s="135"/>
      <c r="K284" s="149"/>
      <c r="T284" s="153"/>
      <c r="U284" s="135"/>
      <c r="AK284" s="155"/>
      <c r="AL284" s="156"/>
      <c r="AM284" s="135"/>
      <c r="AN284" s="135"/>
      <c r="AO284" s="135"/>
      <c r="AP284" s="135"/>
      <c r="AQ284" s="156"/>
      <c r="AR284" s="135"/>
    </row>
    <row r="285" spans="1:44" ht="21.75" customHeight="1" x14ac:dyDescent="0.2">
      <c r="A285" s="135"/>
      <c r="B285" s="135"/>
      <c r="C285" s="135"/>
      <c r="F285" s="135"/>
      <c r="K285" s="149"/>
      <c r="T285" s="153"/>
      <c r="U285" s="135"/>
      <c r="AK285" s="155"/>
      <c r="AL285" s="156"/>
      <c r="AM285" s="135"/>
      <c r="AN285" s="135"/>
      <c r="AO285" s="135"/>
      <c r="AP285" s="135"/>
      <c r="AQ285" s="156"/>
      <c r="AR285" s="135"/>
    </row>
    <row r="286" spans="1:44" ht="21.75" customHeight="1" x14ac:dyDescent="0.2">
      <c r="A286" s="135"/>
      <c r="B286" s="135"/>
      <c r="C286" s="135"/>
      <c r="F286" s="135"/>
      <c r="K286" s="149"/>
      <c r="T286" s="153"/>
      <c r="U286" s="135"/>
      <c r="AK286" s="155"/>
      <c r="AL286" s="156"/>
      <c r="AM286" s="135"/>
      <c r="AN286" s="135"/>
      <c r="AO286" s="135"/>
      <c r="AP286" s="135"/>
      <c r="AQ286" s="156"/>
      <c r="AR286" s="135"/>
    </row>
    <row r="287" spans="1:44" ht="21.75" customHeight="1" x14ac:dyDescent="0.2">
      <c r="A287" s="135"/>
      <c r="B287" s="135"/>
      <c r="C287" s="135"/>
      <c r="F287" s="135"/>
      <c r="K287" s="149"/>
      <c r="T287" s="153"/>
      <c r="U287" s="135"/>
      <c r="AK287" s="155"/>
      <c r="AL287" s="156"/>
      <c r="AM287" s="135"/>
      <c r="AN287" s="135"/>
      <c r="AO287" s="135"/>
      <c r="AP287" s="135"/>
      <c r="AQ287" s="156"/>
      <c r="AR287" s="135"/>
    </row>
    <row r="288" spans="1:44" ht="21.75" customHeight="1" x14ac:dyDescent="0.2">
      <c r="A288" s="135"/>
      <c r="B288" s="135"/>
      <c r="C288" s="135"/>
      <c r="F288" s="135"/>
      <c r="K288" s="149"/>
      <c r="T288" s="153"/>
      <c r="U288" s="135"/>
      <c r="AK288" s="155"/>
      <c r="AL288" s="156"/>
      <c r="AM288" s="135"/>
      <c r="AN288" s="135"/>
      <c r="AO288" s="135"/>
      <c r="AP288" s="135"/>
      <c r="AQ288" s="156"/>
      <c r="AR288" s="135"/>
    </row>
    <row r="289" spans="1:44" ht="21.75" customHeight="1" x14ac:dyDescent="0.2">
      <c r="A289" s="135"/>
      <c r="B289" s="135"/>
      <c r="C289" s="135"/>
      <c r="F289" s="135"/>
      <c r="K289" s="149"/>
      <c r="T289" s="153"/>
      <c r="U289" s="135"/>
      <c r="AK289" s="155"/>
      <c r="AL289" s="156"/>
      <c r="AM289" s="135"/>
      <c r="AN289" s="135"/>
      <c r="AO289" s="135"/>
      <c r="AP289" s="135"/>
      <c r="AQ289" s="156"/>
      <c r="AR289" s="135"/>
    </row>
    <row r="290" spans="1:44" ht="21.75" customHeight="1" x14ac:dyDescent="0.2">
      <c r="A290" s="135"/>
      <c r="B290" s="135"/>
      <c r="C290" s="135"/>
      <c r="F290" s="135"/>
      <c r="K290" s="149"/>
      <c r="T290" s="153"/>
      <c r="U290" s="135"/>
      <c r="AK290" s="155"/>
      <c r="AL290" s="156"/>
      <c r="AM290" s="135"/>
      <c r="AN290" s="135"/>
      <c r="AO290" s="135"/>
      <c r="AP290" s="135"/>
      <c r="AQ290" s="156"/>
      <c r="AR290" s="135"/>
    </row>
    <row r="291" spans="1:44" ht="21.75" customHeight="1" x14ac:dyDescent="0.2">
      <c r="A291" s="135"/>
      <c r="B291" s="135"/>
      <c r="C291" s="135"/>
      <c r="F291" s="135"/>
      <c r="K291" s="149"/>
      <c r="T291" s="153"/>
      <c r="U291" s="135"/>
      <c r="AK291" s="155"/>
      <c r="AL291" s="156"/>
      <c r="AM291" s="135"/>
      <c r="AN291" s="135"/>
      <c r="AO291" s="135"/>
      <c r="AP291" s="135"/>
      <c r="AQ291" s="156"/>
      <c r="AR291" s="135"/>
    </row>
    <row r="292" spans="1:44" ht="21.75" customHeight="1" x14ac:dyDescent="0.2">
      <c r="A292" s="135"/>
      <c r="B292" s="135"/>
      <c r="C292" s="135"/>
      <c r="F292" s="135"/>
      <c r="K292" s="149"/>
      <c r="T292" s="153"/>
      <c r="U292" s="135"/>
      <c r="AK292" s="155"/>
      <c r="AL292" s="156"/>
      <c r="AM292" s="135"/>
      <c r="AN292" s="135"/>
      <c r="AO292" s="135"/>
      <c r="AP292" s="135"/>
      <c r="AQ292" s="156"/>
      <c r="AR292" s="135"/>
    </row>
    <row r="293" spans="1:44" ht="21.75" customHeight="1" x14ac:dyDescent="0.2">
      <c r="A293" s="135"/>
      <c r="B293" s="135"/>
      <c r="C293" s="135"/>
      <c r="F293" s="135"/>
      <c r="K293" s="149"/>
      <c r="T293" s="153"/>
      <c r="U293" s="135"/>
      <c r="AK293" s="155"/>
      <c r="AL293" s="156"/>
      <c r="AM293" s="135"/>
      <c r="AN293" s="135"/>
      <c r="AO293" s="135"/>
      <c r="AP293" s="135"/>
      <c r="AQ293" s="156"/>
      <c r="AR293" s="135"/>
    </row>
    <row r="294" spans="1:44" ht="21.75" customHeight="1" x14ac:dyDescent="0.2">
      <c r="A294" s="135"/>
      <c r="B294" s="135"/>
      <c r="C294" s="135"/>
      <c r="F294" s="135"/>
      <c r="K294" s="149"/>
      <c r="T294" s="153"/>
      <c r="U294" s="135"/>
      <c r="AK294" s="155"/>
      <c r="AL294" s="156"/>
      <c r="AM294" s="135"/>
      <c r="AN294" s="135"/>
      <c r="AO294" s="135"/>
      <c r="AP294" s="135"/>
      <c r="AQ294" s="156"/>
      <c r="AR294" s="135"/>
    </row>
    <row r="295" spans="1:44" ht="21.75" customHeight="1" x14ac:dyDescent="0.2">
      <c r="A295" s="135"/>
      <c r="B295" s="135"/>
      <c r="C295" s="135"/>
      <c r="F295" s="135"/>
      <c r="K295" s="149"/>
      <c r="T295" s="153"/>
      <c r="U295" s="135"/>
      <c r="AK295" s="155"/>
      <c r="AL295" s="156"/>
      <c r="AM295" s="135"/>
      <c r="AN295" s="135"/>
      <c r="AO295" s="135"/>
      <c r="AP295" s="135"/>
      <c r="AQ295" s="156"/>
      <c r="AR295" s="135"/>
    </row>
    <row r="296" spans="1:44" ht="21.75" customHeight="1" x14ac:dyDescent="0.2">
      <c r="A296" s="135"/>
      <c r="B296" s="135"/>
      <c r="C296" s="135"/>
      <c r="F296" s="135"/>
      <c r="K296" s="149"/>
      <c r="T296" s="153"/>
      <c r="U296" s="135"/>
      <c r="AK296" s="155"/>
      <c r="AL296" s="156"/>
      <c r="AM296" s="135"/>
      <c r="AN296" s="135"/>
      <c r="AO296" s="135"/>
      <c r="AP296" s="135"/>
      <c r="AQ296" s="156"/>
      <c r="AR296" s="135"/>
    </row>
    <row r="297" spans="1:44" ht="21.75" customHeight="1" x14ac:dyDescent="0.2">
      <c r="A297" s="135"/>
      <c r="B297" s="135"/>
      <c r="C297" s="135"/>
      <c r="F297" s="135"/>
      <c r="K297" s="149"/>
      <c r="T297" s="153"/>
      <c r="U297" s="135"/>
      <c r="AK297" s="155"/>
      <c r="AL297" s="156"/>
      <c r="AM297" s="135"/>
      <c r="AN297" s="135"/>
      <c r="AO297" s="135"/>
      <c r="AP297" s="135"/>
      <c r="AQ297" s="156"/>
      <c r="AR297" s="135"/>
    </row>
    <row r="298" spans="1:44" ht="21.75" customHeight="1" x14ac:dyDescent="0.2">
      <c r="A298" s="135"/>
      <c r="B298" s="135"/>
      <c r="C298" s="135"/>
      <c r="F298" s="135"/>
      <c r="K298" s="149"/>
      <c r="T298" s="153"/>
      <c r="U298" s="135"/>
      <c r="AK298" s="155"/>
      <c r="AL298" s="156"/>
      <c r="AM298" s="135"/>
      <c r="AN298" s="135"/>
      <c r="AO298" s="135"/>
      <c r="AP298" s="135"/>
      <c r="AQ298" s="156"/>
      <c r="AR298" s="135"/>
    </row>
    <row r="299" spans="1:44" ht="21.75" customHeight="1" x14ac:dyDescent="0.2">
      <c r="A299" s="135"/>
      <c r="B299" s="135"/>
      <c r="C299" s="135"/>
      <c r="F299" s="135"/>
      <c r="K299" s="149"/>
      <c r="T299" s="153"/>
      <c r="U299" s="135"/>
      <c r="AK299" s="155"/>
      <c r="AL299" s="156"/>
      <c r="AM299" s="135"/>
      <c r="AN299" s="135"/>
      <c r="AO299" s="135"/>
      <c r="AP299" s="135"/>
      <c r="AQ299" s="156"/>
      <c r="AR299" s="135"/>
    </row>
    <row r="300" spans="1:44" ht="21.75" customHeight="1" x14ac:dyDescent="0.2">
      <c r="A300" s="135"/>
      <c r="B300" s="135"/>
      <c r="C300" s="135"/>
      <c r="F300" s="135"/>
      <c r="K300" s="149"/>
      <c r="T300" s="153"/>
      <c r="U300" s="135"/>
      <c r="AK300" s="155"/>
      <c r="AL300" s="156"/>
      <c r="AM300" s="135"/>
      <c r="AN300" s="135"/>
      <c r="AO300" s="135"/>
      <c r="AP300" s="135"/>
      <c r="AQ300" s="156"/>
      <c r="AR300" s="135"/>
    </row>
    <row r="301" spans="1:44" ht="21.75" customHeight="1" x14ac:dyDescent="0.2">
      <c r="A301" s="135"/>
      <c r="B301" s="135"/>
      <c r="C301" s="135"/>
      <c r="F301" s="135"/>
      <c r="K301" s="149"/>
      <c r="T301" s="153"/>
      <c r="U301" s="135"/>
      <c r="AK301" s="155"/>
      <c r="AL301" s="156"/>
      <c r="AM301" s="135"/>
      <c r="AN301" s="135"/>
      <c r="AO301" s="135"/>
      <c r="AP301" s="135"/>
      <c r="AQ301" s="156"/>
      <c r="AR301" s="135"/>
    </row>
    <row r="302" spans="1:44" ht="21.75" customHeight="1" x14ac:dyDescent="0.2">
      <c r="A302" s="135"/>
      <c r="B302" s="135"/>
      <c r="C302" s="135"/>
      <c r="F302" s="135"/>
      <c r="K302" s="149"/>
      <c r="T302" s="153"/>
      <c r="U302" s="135"/>
      <c r="AK302" s="155"/>
      <c r="AL302" s="156"/>
      <c r="AM302" s="135"/>
      <c r="AN302" s="135"/>
      <c r="AO302" s="135"/>
      <c r="AP302" s="135"/>
      <c r="AQ302" s="156"/>
      <c r="AR302" s="135"/>
    </row>
    <row r="303" spans="1:44" ht="21.75" customHeight="1" x14ac:dyDescent="0.2">
      <c r="A303" s="135"/>
      <c r="B303" s="135"/>
      <c r="C303" s="135"/>
      <c r="F303" s="135"/>
      <c r="K303" s="149"/>
      <c r="T303" s="153"/>
      <c r="U303" s="135"/>
      <c r="AK303" s="155"/>
      <c r="AL303" s="156"/>
      <c r="AM303" s="135"/>
      <c r="AN303" s="135"/>
      <c r="AO303" s="135"/>
      <c r="AP303" s="135"/>
      <c r="AQ303" s="156"/>
      <c r="AR303" s="135"/>
    </row>
    <row r="304" spans="1:44" ht="21.75" customHeight="1" x14ac:dyDescent="0.2">
      <c r="A304" s="135"/>
      <c r="B304" s="135"/>
      <c r="C304" s="135"/>
      <c r="F304" s="135"/>
      <c r="K304" s="149"/>
      <c r="T304" s="153"/>
      <c r="U304" s="135"/>
      <c r="AK304" s="155"/>
      <c r="AL304" s="156"/>
      <c r="AM304" s="135"/>
      <c r="AN304" s="135"/>
      <c r="AO304" s="135"/>
      <c r="AP304" s="135"/>
      <c r="AQ304" s="156"/>
      <c r="AR304" s="135"/>
    </row>
    <row r="305" spans="1:44" ht="21.75" customHeight="1" x14ac:dyDescent="0.2">
      <c r="A305" s="135"/>
      <c r="B305" s="135"/>
      <c r="C305" s="135"/>
      <c r="F305" s="135"/>
      <c r="K305" s="149"/>
      <c r="T305" s="153"/>
      <c r="U305" s="135"/>
      <c r="AK305" s="155"/>
      <c r="AL305" s="156"/>
      <c r="AM305" s="135"/>
      <c r="AN305" s="135"/>
      <c r="AO305" s="135"/>
      <c r="AP305" s="135"/>
      <c r="AQ305" s="156"/>
      <c r="AR305" s="135"/>
    </row>
    <row r="306" spans="1:44" ht="21.75" customHeight="1" x14ac:dyDescent="0.2">
      <c r="A306" s="135"/>
      <c r="B306" s="135"/>
      <c r="C306" s="135"/>
      <c r="F306" s="135"/>
      <c r="K306" s="149"/>
      <c r="T306" s="153"/>
      <c r="U306" s="135"/>
      <c r="AK306" s="155"/>
      <c r="AL306" s="156"/>
      <c r="AM306" s="135"/>
      <c r="AN306" s="135"/>
      <c r="AO306" s="135"/>
      <c r="AP306" s="135"/>
      <c r="AQ306" s="156"/>
      <c r="AR306" s="135"/>
    </row>
    <row r="307" spans="1:44" ht="21.75" customHeight="1" x14ac:dyDescent="0.2">
      <c r="A307" s="135"/>
      <c r="B307" s="135"/>
      <c r="C307" s="135"/>
      <c r="F307" s="135"/>
      <c r="K307" s="149"/>
      <c r="T307" s="153"/>
      <c r="U307" s="135"/>
      <c r="AK307" s="155"/>
      <c r="AL307" s="156"/>
      <c r="AM307" s="135"/>
      <c r="AN307" s="135"/>
      <c r="AO307" s="135"/>
      <c r="AP307" s="135"/>
      <c r="AQ307" s="156"/>
      <c r="AR307" s="135"/>
    </row>
    <row r="308" spans="1:44" ht="21.75" customHeight="1" x14ac:dyDescent="0.2">
      <c r="A308" s="135"/>
      <c r="B308" s="135"/>
      <c r="C308" s="135"/>
      <c r="F308" s="135"/>
      <c r="K308" s="149"/>
      <c r="T308" s="153"/>
      <c r="U308" s="135"/>
      <c r="AK308" s="155"/>
      <c r="AL308" s="156"/>
      <c r="AM308" s="135"/>
      <c r="AN308" s="135"/>
      <c r="AO308" s="135"/>
      <c r="AP308" s="135"/>
      <c r="AQ308" s="156"/>
      <c r="AR308" s="135"/>
    </row>
    <row r="309" spans="1:44" ht="21.75" customHeight="1" x14ac:dyDescent="0.2">
      <c r="A309" s="135"/>
      <c r="B309" s="135"/>
      <c r="C309" s="135"/>
      <c r="F309" s="135"/>
      <c r="K309" s="149"/>
      <c r="T309" s="153"/>
      <c r="U309" s="135"/>
      <c r="AK309" s="155"/>
      <c r="AL309" s="156"/>
      <c r="AM309" s="135"/>
      <c r="AN309" s="135"/>
      <c r="AO309" s="135"/>
      <c r="AP309" s="135"/>
      <c r="AQ309" s="156"/>
      <c r="AR309" s="135"/>
    </row>
    <row r="310" spans="1:44" ht="21.75" customHeight="1" x14ac:dyDescent="0.2">
      <c r="A310" s="135"/>
      <c r="B310" s="135"/>
      <c r="C310" s="135"/>
      <c r="F310" s="135"/>
      <c r="K310" s="149"/>
      <c r="T310" s="153"/>
      <c r="U310" s="135"/>
      <c r="AK310" s="155"/>
      <c r="AL310" s="156"/>
      <c r="AM310" s="135"/>
      <c r="AN310" s="135"/>
      <c r="AO310" s="135"/>
      <c r="AP310" s="135"/>
      <c r="AQ310" s="156"/>
      <c r="AR310" s="135"/>
    </row>
    <row r="311" spans="1:44" ht="21.75" customHeight="1" x14ac:dyDescent="0.2">
      <c r="A311" s="135"/>
      <c r="B311" s="135"/>
      <c r="C311" s="135"/>
      <c r="F311" s="135"/>
      <c r="K311" s="149"/>
      <c r="T311" s="153"/>
      <c r="U311" s="135"/>
      <c r="AK311" s="155"/>
      <c r="AL311" s="156"/>
      <c r="AM311" s="135"/>
      <c r="AN311" s="135"/>
      <c r="AO311" s="135"/>
      <c r="AP311" s="135"/>
      <c r="AQ311" s="156"/>
      <c r="AR311" s="135"/>
    </row>
    <row r="312" spans="1:44" ht="21.75" customHeight="1" x14ac:dyDescent="0.2">
      <c r="A312" s="135"/>
      <c r="B312" s="135"/>
      <c r="C312" s="135"/>
      <c r="F312" s="135"/>
      <c r="K312" s="149"/>
      <c r="T312" s="153"/>
      <c r="U312" s="135"/>
      <c r="AK312" s="155"/>
      <c r="AL312" s="156"/>
      <c r="AM312" s="135"/>
      <c r="AN312" s="135"/>
      <c r="AO312" s="135"/>
      <c r="AP312" s="135"/>
      <c r="AQ312" s="156"/>
      <c r="AR312" s="135"/>
    </row>
    <row r="313" spans="1:44" ht="21.75" customHeight="1" x14ac:dyDescent="0.2">
      <c r="A313" s="135"/>
      <c r="B313" s="135"/>
      <c r="C313" s="135"/>
      <c r="F313" s="135"/>
      <c r="K313" s="149"/>
      <c r="T313" s="153"/>
      <c r="U313" s="135"/>
      <c r="AK313" s="155"/>
      <c r="AL313" s="156"/>
      <c r="AM313" s="135"/>
      <c r="AN313" s="135"/>
      <c r="AO313" s="135"/>
      <c r="AP313" s="135"/>
      <c r="AQ313" s="156"/>
      <c r="AR313" s="135"/>
    </row>
    <row r="314" spans="1:44" ht="21.75" customHeight="1" x14ac:dyDescent="0.2">
      <c r="A314" s="135"/>
      <c r="B314" s="135"/>
      <c r="C314" s="135"/>
      <c r="F314" s="135"/>
      <c r="K314" s="149"/>
      <c r="T314" s="153"/>
      <c r="U314" s="135"/>
      <c r="AK314" s="155"/>
      <c r="AL314" s="156"/>
      <c r="AM314" s="135"/>
      <c r="AN314" s="135"/>
      <c r="AO314" s="135"/>
      <c r="AP314" s="135"/>
      <c r="AQ314" s="156"/>
      <c r="AR314" s="135"/>
    </row>
    <row r="315" spans="1:44" ht="21.75" customHeight="1" x14ac:dyDescent="0.2">
      <c r="A315" s="135"/>
      <c r="B315" s="135"/>
      <c r="C315" s="135"/>
      <c r="F315" s="135"/>
      <c r="K315" s="149"/>
      <c r="T315" s="153"/>
      <c r="U315" s="135"/>
      <c r="AK315" s="155"/>
      <c r="AL315" s="156"/>
      <c r="AM315" s="135"/>
      <c r="AN315" s="135"/>
      <c r="AO315" s="135"/>
      <c r="AP315" s="135"/>
      <c r="AQ315" s="156"/>
      <c r="AR315" s="135"/>
    </row>
    <row r="316" spans="1:44" ht="21.75" customHeight="1" x14ac:dyDescent="0.2">
      <c r="A316" s="135"/>
      <c r="B316" s="135"/>
      <c r="C316" s="135"/>
      <c r="F316" s="135"/>
      <c r="K316" s="149"/>
      <c r="T316" s="153"/>
      <c r="U316" s="135"/>
      <c r="AK316" s="155"/>
      <c r="AL316" s="156"/>
      <c r="AM316" s="135"/>
      <c r="AN316" s="135"/>
      <c r="AO316" s="135"/>
      <c r="AP316" s="135"/>
      <c r="AQ316" s="156"/>
      <c r="AR316" s="135"/>
    </row>
    <row r="317" spans="1:44" ht="21.75" customHeight="1" x14ac:dyDescent="0.2">
      <c r="A317" s="135"/>
      <c r="B317" s="135"/>
      <c r="C317" s="135"/>
      <c r="F317" s="135"/>
      <c r="K317" s="149"/>
      <c r="T317" s="153"/>
      <c r="U317" s="135"/>
      <c r="AK317" s="155"/>
      <c r="AL317" s="156"/>
      <c r="AM317" s="135"/>
      <c r="AN317" s="135"/>
      <c r="AO317" s="135"/>
      <c r="AP317" s="135"/>
      <c r="AQ317" s="156"/>
      <c r="AR317" s="135"/>
    </row>
    <row r="318" spans="1:44" ht="21.75" customHeight="1" x14ac:dyDescent="0.2">
      <c r="A318" s="135"/>
      <c r="B318" s="135"/>
      <c r="C318" s="135"/>
      <c r="F318" s="135"/>
      <c r="K318" s="149"/>
      <c r="T318" s="153"/>
      <c r="U318" s="135"/>
      <c r="AK318" s="155"/>
      <c r="AL318" s="156"/>
      <c r="AM318" s="135"/>
      <c r="AN318" s="135"/>
      <c r="AO318" s="135"/>
      <c r="AP318" s="135"/>
      <c r="AQ318" s="156"/>
      <c r="AR318" s="135"/>
    </row>
    <row r="319" spans="1:44" ht="21.75" customHeight="1" x14ac:dyDescent="0.2">
      <c r="A319" s="135"/>
      <c r="B319" s="135"/>
      <c r="C319" s="135"/>
      <c r="F319" s="135"/>
      <c r="K319" s="149"/>
      <c r="T319" s="153"/>
      <c r="U319" s="135"/>
      <c r="AK319" s="155"/>
      <c r="AL319" s="156"/>
      <c r="AM319" s="135"/>
      <c r="AN319" s="135"/>
      <c r="AO319" s="135"/>
      <c r="AP319" s="135"/>
      <c r="AQ319" s="156"/>
      <c r="AR319" s="135"/>
    </row>
    <row r="320" spans="1:44" ht="21.75" customHeight="1" x14ac:dyDescent="0.2">
      <c r="A320" s="135"/>
      <c r="B320" s="135"/>
      <c r="C320" s="135"/>
      <c r="F320" s="135"/>
      <c r="K320" s="149"/>
      <c r="T320" s="153"/>
      <c r="U320" s="135"/>
      <c r="AK320" s="155"/>
      <c r="AL320" s="156"/>
      <c r="AM320" s="135"/>
      <c r="AN320" s="135"/>
      <c r="AO320" s="135"/>
      <c r="AP320" s="135"/>
      <c r="AQ320" s="156"/>
      <c r="AR320" s="135"/>
    </row>
    <row r="321" spans="1:44" ht="21.75" customHeight="1" x14ac:dyDescent="0.2">
      <c r="A321" s="135"/>
      <c r="B321" s="135"/>
      <c r="C321" s="135"/>
      <c r="F321" s="135"/>
      <c r="K321" s="149"/>
      <c r="T321" s="153"/>
      <c r="U321" s="135"/>
      <c r="AK321" s="155"/>
      <c r="AL321" s="156"/>
      <c r="AM321" s="135"/>
      <c r="AN321" s="135"/>
      <c r="AO321" s="135"/>
      <c r="AP321" s="135"/>
      <c r="AQ321" s="156"/>
      <c r="AR321" s="135"/>
    </row>
    <row r="322" spans="1:44" ht="21.75" customHeight="1" x14ac:dyDescent="0.2">
      <c r="A322" s="135"/>
      <c r="B322" s="135"/>
      <c r="C322" s="135"/>
      <c r="F322" s="135"/>
      <c r="K322" s="149"/>
      <c r="T322" s="153"/>
      <c r="U322" s="135"/>
      <c r="AK322" s="155"/>
      <c r="AL322" s="156"/>
      <c r="AM322" s="135"/>
      <c r="AN322" s="135"/>
      <c r="AO322" s="135"/>
      <c r="AP322" s="135"/>
      <c r="AQ322" s="156"/>
      <c r="AR322" s="135"/>
    </row>
    <row r="323" spans="1:44" ht="21.75" customHeight="1" x14ac:dyDescent="0.2">
      <c r="A323" s="135"/>
      <c r="B323" s="135"/>
      <c r="C323" s="135"/>
      <c r="F323" s="135"/>
      <c r="K323" s="149"/>
      <c r="T323" s="153"/>
      <c r="U323" s="135"/>
      <c r="AK323" s="155"/>
      <c r="AL323" s="156"/>
      <c r="AM323" s="135"/>
      <c r="AN323" s="135"/>
      <c r="AO323" s="135"/>
      <c r="AP323" s="135"/>
      <c r="AQ323" s="156"/>
      <c r="AR323" s="135"/>
    </row>
    <row r="324" spans="1:44" ht="21.75" customHeight="1" x14ac:dyDescent="0.2">
      <c r="A324" s="135"/>
      <c r="B324" s="135"/>
      <c r="C324" s="135"/>
      <c r="F324" s="135"/>
      <c r="K324" s="149"/>
      <c r="T324" s="153"/>
      <c r="U324" s="135"/>
      <c r="AK324" s="155"/>
      <c r="AL324" s="156"/>
      <c r="AM324" s="135"/>
      <c r="AN324" s="135"/>
      <c r="AO324" s="135"/>
      <c r="AP324" s="135"/>
      <c r="AQ324" s="156"/>
      <c r="AR324" s="135"/>
    </row>
    <row r="325" spans="1:44" ht="21.75" customHeight="1" x14ac:dyDescent="0.2">
      <c r="A325" s="135"/>
      <c r="B325" s="135"/>
      <c r="C325" s="135"/>
      <c r="F325" s="135"/>
      <c r="K325" s="149"/>
      <c r="T325" s="153"/>
      <c r="U325" s="135"/>
      <c r="AK325" s="155"/>
      <c r="AL325" s="156"/>
      <c r="AM325" s="135"/>
      <c r="AN325" s="135"/>
      <c r="AO325" s="135"/>
      <c r="AP325" s="135"/>
      <c r="AQ325" s="156"/>
      <c r="AR325" s="135"/>
    </row>
    <row r="326" spans="1:44" ht="21.75" customHeight="1" x14ac:dyDescent="0.2">
      <c r="A326" s="135"/>
      <c r="B326" s="135"/>
      <c r="C326" s="135"/>
      <c r="F326" s="135"/>
      <c r="K326" s="149"/>
      <c r="T326" s="153"/>
      <c r="U326" s="135"/>
      <c r="AK326" s="155"/>
      <c r="AL326" s="156"/>
      <c r="AM326" s="135"/>
      <c r="AN326" s="135"/>
      <c r="AO326" s="135"/>
      <c r="AP326" s="135"/>
      <c r="AQ326" s="156"/>
      <c r="AR326" s="135"/>
    </row>
    <row r="327" spans="1:44" ht="21.75" customHeight="1" x14ac:dyDescent="0.2">
      <c r="A327" s="135"/>
      <c r="B327" s="135"/>
      <c r="C327" s="135"/>
      <c r="F327" s="135"/>
      <c r="K327" s="149"/>
      <c r="T327" s="153"/>
      <c r="U327" s="135"/>
      <c r="AK327" s="155"/>
      <c r="AL327" s="156"/>
      <c r="AM327" s="135"/>
      <c r="AN327" s="135"/>
      <c r="AO327" s="135"/>
      <c r="AP327" s="135"/>
      <c r="AQ327" s="156"/>
      <c r="AR327" s="135"/>
    </row>
    <row r="328" spans="1:44" ht="21.75" customHeight="1" x14ac:dyDescent="0.2">
      <c r="A328" s="135"/>
      <c r="B328" s="135"/>
      <c r="C328" s="135"/>
      <c r="F328" s="135"/>
      <c r="K328" s="149"/>
      <c r="T328" s="153"/>
      <c r="U328" s="135"/>
      <c r="AK328" s="155"/>
      <c r="AL328" s="156"/>
      <c r="AM328" s="135"/>
      <c r="AN328" s="135"/>
      <c r="AO328" s="135"/>
      <c r="AP328" s="135"/>
      <c r="AQ328" s="156"/>
      <c r="AR328" s="135"/>
    </row>
    <row r="329" spans="1:44" ht="21.75" customHeight="1" x14ac:dyDescent="0.2">
      <c r="A329" s="135"/>
      <c r="B329" s="135"/>
      <c r="C329" s="135"/>
      <c r="F329" s="135"/>
      <c r="K329" s="149"/>
      <c r="T329" s="153"/>
      <c r="U329" s="135"/>
      <c r="AK329" s="155"/>
      <c r="AL329" s="156"/>
      <c r="AM329" s="135"/>
      <c r="AN329" s="135"/>
      <c r="AO329" s="135"/>
      <c r="AP329" s="135"/>
      <c r="AQ329" s="156"/>
      <c r="AR329" s="135"/>
    </row>
    <row r="330" spans="1:44" ht="21.75" customHeight="1" x14ac:dyDescent="0.2">
      <c r="A330" s="135"/>
      <c r="B330" s="135"/>
      <c r="C330" s="135"/>
      <c r="F330" s="135"/>
      <c r="K330" s="149"/>
      <c r="T330" s="153"/>
      <c r="U330" s="135"/>
      <c r="AK330" s="155"/>
      <c r="AL330" s="156"/>
      <c r="AM330" s="135"/>
      <c r="AN330" s="135"/>
      <c r="AO330" s="135"/>
      <c r="AP330" s="135"/>
      <c r="AQ330" s="156"/>
      <c r="AR330" s="135"/>
    </row>
    <row r="331" spans="1:44" ht="21.75" customHeight="1" x14ac:dyDescent="0.2">
      <c r="A331" s="135"/>
      <c r="B331" s="135"/>
      <c r="C331" s="135"/>
      <c r="F331" s="135"/>
      <c r="K331" s="149"/>
      <c r="T331" s="153"/>
      <c r="U331" s="135"/>
      <c r="AK331" s="155"/>
      <c r="AL331" s="156"/>
      <c r="AM331" s="135"/>
      <c r="AN331" s="135"/>
      <c r="AO331" s="135"/>
      <c r="AP331" s="135"/>
      <c r="AQ331" s="156"/>
      <c r="AR331" s="135"/>
    </row>
    <row r="332" spans="1:44" ht="21.75" customHeight="1" x14ac:dyDescent="0.2">
      <c r="A332" s="135"/>
      <c r="B332" s="135"/>
      <c r="C332" s="135"/>
      <c r="F332" s="135"/>
      <c r="K332" s="149"/>
      <c r="T332" s="153"/>
      <c r="U332" s="135"/>
      <c r="AK332" s="155"/>
      <c r="AL332" s="156"/>
      <c r="AM332" s="135"/>
      <c r="AN332" s="135"/>
      <c r="AO332" s="135"/>
      <c r="AP332" s="135"/>
      <c r="AQ332" s="156"/>
      <c r="AR332" s="135"/>
    </row>
    <row r="333" spans="1:44" ht="21.75" customHeight="1" x14ac:dyDescent="0.2">
      <c r="A333" s="135"/>
      <c r="B333" s="135"/>
      <c r="C333" s="135"/>
      <c r="F333" s="135"/>
      <c r="K333" s="149"/>
      <c r="T333" s="153"/>
      <c r="U333" s="135"/>
      <c r="AK333" s="155"/>
      <c r="AL333" s="156"/>
      <c r="AM333" s="135"/>
      <c r="AN333" s="135"/>
      <c r="AO333" s="135"/>
      <c r="AP333" s="135"/>
      <c r="AQ333" s="156"/>
      <c r="AR333" s="135"/>
    </row>
    <row r="334" spans="1:44" ht="21.75" customHeight="1" x14ac:dyDescent="0.2">
      <c r="A334" s="135"/>
      <c r="B334" s="135"/>
      <c r="C334" s="135"/>
      <c r="F334" s="135"/>
      <c r="K334" s="149"/>
      <c r="T334" s="153"/>
      <c r="U334" s="135"/>
      <c r="AK334" s="155"/>
      <c r="AL334" s="156"/>
      <c r="AM334" s="135"/>
      <c r="AN334" s="135"/>
      <c r="AO334" s="135"/>
      <c r="AP334" s="135"/>
      <c r="AQ334" s="156"/>
      <c r="AR334" s="135"/>
    </row>
    <row r="335" spans="1:44" ht="21.75" customHeight="1" x14ac:dyDescent="0.2">
      <c r="A335" s="135"/>
      <c r="B335" s="135"/>
      <c r="C335" s="135"/>
      <c r="F335" s="135"/>
      <c r="K335" s="149"/>
      <c r="T335" s="153"/>
      <c r="U335" s="135"/>
      <c r="AK335" s="155"/>
      <c r="AL335" s="156"/>
      <c r="AM335" s="135"/>
      <c r="AN335" s="135"/>
      <c r="AO335" s="135"/>
      <c r="AP335" s="135"/>
      <c r="AQ335" s="156"/>
      <c r="AR335" s="135"/>
    </row>
    <row r="336" spans="1:44" ht="21.75" customHeight="1" x14ac:dyDescent="0.2">
      <c r="A336" s="135"/>
      <c r="B336" s="135"/>
      <c r="C336" s="135"/>
      <c r="F336" s="135"/>
      <c r="K336" s="149"/>
      <c r="T336" s="153"/>
      <c r="U336" s="135"/>
      <c r="AK336" s="155"/>
      <c r="AL336" s="156"/>
      <c r="AM336" s="135"/>
      <c r="AN336" s="135"/>
      <c r="AO336" s="135"/>
      <c r="AP336" s="135"/>
      <c r="AQ336" s="156"/>
      <c r="AR336" s="135"/>
    </row>
    <row r="337" spans="1:44" ht="21.75" customHeight="1" x14ac:dyDescent="0.2">
      <c r="A337" s="135"/>
      <c r="B337" s="135"/>
      <c r="C337" s="135"/>
      <c r="F337" s="135"/>
      <c r="K337" s="149"/>
      <c r="T337" s="153"/>
      <c r="U337" s="135"/>
      <c r="AK337" s="155"/>
      <c r="AL337" s="156"/>
      <c r="AM337" s="135"/>
      <c r="AN337" s="135"/>
      <c r="AO337" s="135"/>
      <c r="AP337" s="135"/>
      <c r="AQ337" s="156"/>
      <c r="AR337" s="135"/>
    </row>
    <row r="338" spans="1:44" ht="21.75" customHeight="1" x14ac:dyDescent="0.2">
      <c r="A338" s="135"/>
      <c r="B338" s="135"/>
      <c r="C338" s="135"/>
      <c r="F338" s="135"/>
      <c r="K338" s="149"/>
      <c r="T338" s="153"/>
      <c r="U338" s="135"/>
      <c r="AK338" s="155"/>
      <c r="AL338" s="156"/>
      <c r="AM338" s="135"/>
      <c r="AN338" s="135"/>
      <c r="AO338" s="135"/>
      <c r="AP338" s="135"/>
      <c r="AQ338" s="156"/>
      <c r="AR338" s="135"/>
    </row>
    <row r="339" spans="1:44" ht="21.75" customHeight="1" x14ac:dyDescent="0.2">
      <c r="A339" s="135"/>
      <c r="B339" s="135"/>
      <c r="C339" s="135"/>
      <c r="F339" s="135"/>
      <c r="K339" s="149"/>
      <c r="T339" s="153"/>
      <c r="U339" s="135"/>
      <c r="AK339" s="155"/>
      <c r="AL339" s="156"/>
      <c r="AM339" s="135"/>
      <c r="AN339" s="135"/>
      <c r="AO339" s="135"/>
      <c r="AP339" s="135"/>
      <c r="AQ339" s="156"/>
      <c r="AR339" s="135"/>
    </row>
    <row r="340" spans="1:44" ht="21.75" customHeight="1" x14ac:dyDescent="0.2">
      <c r="A340" s="135"/>
      <c r="B340" s="135"/>
      <c r="C340" s="135"/>
      <c r="F340" s="135"/>
      <c r="K340" s="149"/>
      <c r="T340" s="153"/>
      <c r="U340" s="135"/>
      <c r="AK340" s="155"/>
      <c r="AL340" s="156"/>
      <c r="AM340" s="135"/>
      <c r="AN340" s="135"/>
      <c r="AO340" s="135"/>
      <c r="AP340" s="135"/>
      <c r="AQ340" s="156"/>
      <c r="AR340" s="135"/>
    </row>
    <row r="341" spans="1:44" ht="21.75" customHeight="1" x14ac:dyDescent="0.2">
      <c r="A341" s="135"/>
      <c r="B341" s="135"/>
      <c r="C341" s="135"/>
      <c r="F341" s="135"/>
      <c r="K341" s="149"/>
      <c r="T341" s="153"/>
      <c r="U341" s="135"/>
      <c r="AK341" s="155"/>
      <c r="AL341" s="156"/>
      <c r="AM341" s="135"/>
      <c r="AN341" s="135"/>
      <c r="AO341" s="135"/>
      <c r="AP341" s="135"/>
      <c r="AQ341" s="156"/>
      <c r="AR341" s="135"/>
    </row>
    <row r="342" spans="1:44" ht="21.75" customHeight="1" x14ac:dyDescent="0.2">
      <c r="A342" s="135"/>
      <c r="B342" s="135"/>
      <c r="C342" s="135"/>
      <c r="F342" s="135"/>
      <c r="K342" s="149"/>
      <c r="T342" s="153"/>
      <c r="U342" s="135"/>
      <c r="AK342" s="155"/>
      <c r="AL342" s="156"/>
      <c r="AM342" s="135"/>
      <c r="AN342" s="135"/>
      <c r="AO342" s="135"/>
      <c r="AP342" s="135"/>
      <c r="AQ342" s="156"/>
      <c r="AR342" s="135"/>
    </row>
    <row r="343" spans="1:44" ht="21.75" customHeight="1" x14ac:dyDescent="0.2">
      <c r="A343" s="135"/>
      <c r="B343" s="135"/>
      <c r="C343" s="135"/>
      <c r="F343" s="135"/>
      <c r="K343" s="149"/>
      <c r="T343" s="153"/>
      <c r="U343" s="135"/>
      <c r="AK343" s="155"/>
      <c r="AL343" s="156"/>
      <c r="AM343" s="135"/>
      <c r="AN343" s="135"/>
      <c r="AO343" s="135"/>
      <c r="AP343" s="135"/>
      <c r="AQ343" s="156"/>
      <c r="AR343" s="135"/>
    </row>
    <row r="344" spans="1:44" ht="21.75" customHeight="1" x14ac:dyDescent="0.2">
      <c r="A344" s="135"/>
      <c r="B344" s="135"/>
      <c r="C344" s="135"/>
      <c r="F344" s="135"/>
      <c r="K344" s="149"/>
      <c r="T344" s="153"/>
      <c r="U344" s="135"/>
      <c r="AK344" s="155"/>
      <c r="AL344" s="156"/>
      <c r="AM344" s="135"/>
      <c r="AN344" s="135"/>
      <c r="AO344" s="135"/>
      <c r="AP344" s="135"/>
      <c r="AQ344" s="156"/>
      <c r="AR344" s="135"/>
    </row>
    <row r="345" spans="1:44" ht="21.75" customHeight="1" x14ac:dyDescent="0.2">
      <c r="A345" s="135"/>
      <c r="B345" s="135"/>
      <c r="C345" s="135"/>
      <c r="F345" s="135"/>
      <c r="K345" s="149"/>
      <c r="T345" s="153"/>
      <c r="U345" s="135"/>
      <c r="AK345" s="155"/>
      <c r="AL345" s="156"/>
      <c r="AM345" s="135"/>
      <c r="AN345" s="135"/>
      <c r="AO345" s="135"/>
      <c r="AP345" s="135"/>
      <c r="AQ345" s="156"/>
      <c r="AR345" s="135"/>
    </row>
    <row r="346" spans="1:44" ht="21.75" customHeight="1" x14ac:dyDescent="0.2">
      <c r="A346" s="135"/>
      <c r="B346" s="135"/>
      <c r="C346" s="135"/>
      <c r="F346" s="135"/>
      <c r="K346" s="149"/>
      <c r="T346" s="153"/>
      <c r="U346" s="135"/>
      <c r="AK346" s="155"/>
      <c r="AL346" s="156"/>
      <c r="AM346" s="135"/>
      <c r="AN346" s="135"/>
      <c r="AO346" s="135"/>
      <c r="AP346" s="135"/>
      <c r="AQ346" s="156"/>
      <c r="AR346" s="135"/>
    </row>
    <row r="347" spans="1:44" ht="21.75" customHeight="1" x14ac:dyDescent="0.2">
      <c r="A347" s="135"/>
      <c r="B347" s="135"/>
      <c r="C347" s="135"/>
      <c r="F347" s="135"/>
      <c r="K347" s="149"/>
      <c r="T347" s="153"/>
      <c r="U347" s="135"/>
      <c r="AK347" s="155"/>
      <c r="AL347" s="156"/>
      <c r="AM347" s="135"/>
      <c r="AN347" s="135"/>
      <c r="AO347" s="135"/>
      <c r="AP347" s="135"/>
      <c r="AQ347" s="156"/>
      <c r="AR347" s="135"/>
    </row>
    <row r="348" spans="1:44" ht="21.75" customHeight="1" x14ac:dyDescent="0.2">
      <c r="A348" s="135"/>
      <c r="B348" s="135"/>
      <c r="C348" s="135"/>
      <c r="F348" s="135"/>
      <c r="K348" s="149"/>
      <c r="T348" s="153"/>
      <c r="U348" s="135"/>
      <c r="AK348" s="155"/>
      <c r="AL348" s="156"/>
      <c r="AM348" s="135"/>
      <c r="AN348" s="135"/>
      <c r="AO348" s="135"/>
      <c r="AP348" s="135"/>
      <c r="AQ348" s="156"/>
      <c r="AR348" s="135"/>
    </row>
    <row r="349" spans="1:44" ht="21.75" customHeight="1" x14ac:dyDescent="0.2">
      <c r="A349" s="135"/>
      <c r="B349" s="135"/>
      <c r="C349" s="135"/>
      <c r="F349" s="135"/>
      <c r="K349" s="149"/>
      <c r="T349" s="153"/>
      <c r="U349" s="135"/>
      <c r="AK349" s="155"/>
      <c r="AL349" s="156"/>
      <c r="AM349" s="135"/>
      <c r="AN349" s="135"/>
      <c r="AO349" s="135"/>
      <c r="AP349" s="135"/>
      <c r="AQ349" s="156"/>
      <c r="AR349" s="135"/>
    </row>
    <row r="350" spans="1:44" ht="21.75" customHeight="1" x14ac:dyDescent="0.2">
      <c r="A350" s="135"/>
      <c r="B350" s="135"/>
      <c r="C350" s="135"/>
      <c r="F350" s="135"/>
      <c r="K350" s="149"/>
      <c r="T350" s="153"/>
      <c r="U350" s="135"/>
      <c r="AK350" s="155"/>
      <c r="AL350" s="156"/>
      <c r="AM350" s="135"/>
      <c r="AN350" s="135"/>
      <c r="AO350" s="135"/>
      <c r="AP350" s="135"/>
      <c r="AQ350" s="156"/>
      <c r="AR350" s="135"/>
    </row>
    <row r="351" spans="1:44" ht="21.75" customHeight="1" x14ac:dyDescent="0.2">
      <c r="A351" s="135"/>
      <c r="B351" s="135"/>
      <c r="C351" s="135"/>
      <c r="F351" s="135"/>
      <c r="K351" s="149"/>
      <c r="T351" s="153"/>
      <c r="U351" s="135"/>
      <c r="AK351" s="155"/>
      <c r="AL351" s="156"/>
      <c r="AM351" s="135"/>
      <c r="AN351" s="135"/>
      <c r="AO351" s="135"/>
      <c r="AP351" s="135"/>
      <c r="AQ351" s="156"/>
      <c r="AR351" s="135"/>
    </row>
    <row r="352" spans="1:44" ht="21.75" customHeight="1" x14ac:dyDescent="0.2">
      <c r="A352" s="135"/>
      <c r="B352" s="135"/>
      <c r="C352" s="135"/>
      <c r="F352" s="135"/>
      <c r="K352" s="149"/>
      <c r="T352" s="153"/>
      <c r="U352" s="135"/>
      <c r="AK352" s="155"/>
      <c r="AL352" s="156"/>
      <c r="AM352" s="135"/>
      <c r="AN352" s="135"/>
      <c r="AO352" s="135"/>
      <c r="AP352" s="135"/>
      <c r="AQ352" s="156"/>
      <c r="AR352" s="135"/>
    </row>
    <row r="353" spans="1:44" ht="21.75" customHeight="1" x14ac:dyDescent="0.2">
      <c r="A353" s="135"/>
      <c r="B353" s="135"/>
      <c r="C353" s="135"/>
      <c r="F353" s="135"/>
      <c r="K353" s="149"/>
      <c r="T353" s="153"/>
      <c r="U353" s="135"/>
      <c r="AK353" s="155"/>
      <c r="AL353" s="156"/>
      <c r="AM353" s="135"/>
      <c r="AN353" s="135"/>
      <c r="AO353" s="135"/>
      <c r="AP353" s="135"/>
      <c r="AQ353" s="156"/>
      <c r="AR353" s="135"/>
    </row>
    <row r="354" spans="1:44" ht="21.75" customHeight="1" x14ac:dyDescent="0.2">
      <c r="A354" s="135"/>
      <c r="B354" s="135"/>
      <c r="C354" s="135"/>
      <c r="F354" s="135"/>
      <c r="K354" s="149"/>
      <c r="T354" s="153"/>
      <c r="U354" s="135"/>
      <c r="AK354" s="155"/>
      <c r="AL354" s="156"/>
      <c r="AM354" s="135"/>
      <c r="AN354" s="135"/>
      <c r="AO354" s="135"/>
      <c r="AP354" s="135"/>
      <c r="AQ354" s="156"/>
      <c r="AR354" s="135"/>
    </row>
    <row r="355" spans="1:44" ht="21.75" customHeight="1" x14ac:dyDescent="0.2">
      <c r="A355" s="135"/>
      <c r="B355" s="135"/>
      <c r="C355" s="135"/>
      <c r="F355" s="135"/>
      <c r="K355" s="149"/>
      <c r="T355" s="153"/>
      <c r="U355" s="135"/>
      <c r="AK355" s="155"/>
      <c r="AL355" s="156"/>
      <c r="AM355" s="135"/>
      <c r="AN355" s="135"/>
      <c r="AO355" s="135"/>
      <c r="AP355" s="135"/>
      <c r="AQ355" s="156"/>
      <c r="AR355" s="135"/>
    </row>
    <row r="356" spans="1:44" ht="21.75" customHeight="1" x14ac:dyDescent="0.2">
      <c r="A356" s="135"/>
      <c r="B356" s="135"/>
      <c r="C356" s="135"/>
      <c r="F356" s="135"/>
      <c r="K356" s="149"/>
      <c r="T356" s="153"/>
      <c r="U356" s="135"/>
      <c r="AK356" s="155"/>
      <c r="AL356" s="156"/>
      <c r="AM356" s="135"/>
      <c r="AN356" s="135"/>
      <c r="AO356" s="135"/>
      <c r="AP356" s="135"/>
      <c r="AQ356" s="156"/>
      <c r="AR356" s="135"/>
    </row>
    <row r="357" spans="1:44" ht="21.75" customHeight="1" x14ac:dyDescent="0.2">
      <c r="A357" s="135"/>
      <c r="B357" s="135"/>
      <c r="C357" s="135"/>
      <c r="F357" s="135"/>
      <c r="K357" s="149"/>
      <c r="T357" s="153"/>
      <c r="U357" s="135"/>
      <c r="AK357" s="155"/>
      <c r="AL357" s="156"/>
      <c r="AM357" s="135"/>
      <c r="AN357" s="135"/>
      <c r="AO357" s="135"/>
      <c r="AP357" s="135"/>
      <c r="AQ357" s="156"/>
      <c r="AR357" s="135"/>
    </row>
    <row r="358" spans="1:44" ht="21.75" customHeight="1" x14ac:dyDescent="0.2">
      <c r="A358" s="135"/>
      <c r="B358" s="135"/>
      <c r="C358" s="135"/>
      <c r="F358" s="135"/>
      <c r="K358" s="149"/>
      <c r="T358" s="153"/>
      <c r="U358" s="135"/>
      <c r="AK358" s="155"/>
      <c r="AL358" s="156"/>
      <c r="AM358" s="135"/>
      <c r="AN358" s="135"/>
      <c r="AO358" s="135"/>
      <c r="AP358" s="135"/>
      <c r="AQ358" s="156"/>
      <c r="AR358" s="135"/>
    </row>
    <row r="359" spans="1:44" ht="21.75" customHeight="1" x14ac:dyDescent="0.2">
      <c r="A359" s="135"/>
      <c r="B359" s="135"/>
      <c r="C359" s="135"/>
      <c r="F359" s="135"/>
      <c r="K359" s="149"/>
      <c r="T359" s="153"/>
      <c r="U359" s="135"/>
      <c r="AK359" s="155"/>
      <c r="AL359" s="156"/>
      <c r="AM359" s="135"/>
      <c r="AN359" s="135"/>
      <c r="AO359" s="135"/>
      <c r="AP359" s="135"/>
      <c r="AQ359" s="156"/>
      <c r="AR359" s="135"/>
    </row>
    <row r="360" spans="1:44" ht="21.75" customHeight="1" x14ac:dyDescent="0.2">
      <c r="A360" s="135"/>
      <c r="B360" s="135"/>
      <c r="C360" s="135"/>
      <c r="F360" s="135"/>
      <c r="K360" s="149"/>
      <c r="T360" s="153"/>
      <c r="U360" s="135"/>
      <c r="AK360" s="155"/>
      <c r="AL360" s="156"/>
      <c r="AM360" s="135"/>
      <c r="AN360" s="135"/>
      <c r="AO360" s="135"/>
      <c r="AP360" s="135"/>
      <c r="AQ360" s="156"/>
      <c r="AR360" s="135"/>
    </row>
    <row r="361" spans="1:44" ht="21.75" customHeight="1" x14ac:dyDescent="0.2">
      <c r="A361" s="135"/>
      <c r="B361" s="135"/>
      <c r="C361" s="135"/>
      <c r="F361" s="135"/>
      <c r="K361" s="149"/>
      <c r="T361" s="153"/>
      <c r="U361" s="135"/>
      <c r="AK361" s="155"/>
      <c r="AL361" s="156"/>
      <c r="AM361" s="135"/>
      <c r="AN361" s="135"/>
      <c r="AO361" s="135"/>
      <c r="AP361" s="135"/>
      <c r="AQ361" s="156"/>
      <c r="AR361" s="135"/>
    </row>
    <row r="362" spans="1:44" ht="21.75" customHeight="1" x14ac:dyDescent="0.2">
      <c r="A362" s="135"/>
      <c r="B362" s="135"/>
      <c r="C362" s="135"/>
      <c r="F362" s="135"/>
      <c r="K362" s="149"/>
      <c r="T362" s="153"/>
      <c r="U362" s="135"/>
      <c r="AK362" s="155"/>
      <c r="AL362" s="156"/>
      <c r="AM362" s="135"/>
      <c r="AN362" s="135"/>
      <c r="AO362" s="135"/>
      <c r="AP362" s="135"/>
      <c r="AQ362" s="156"/>
      <c r="AR362" s="135"/>
    </row>
    <row r="363" spans="1:44" ht="21.75" customHeight="1" x14ac:dyDescent="0.2">
      <c r="A363" s="135"/>
      <c r="B363" s="135"/>
      <c r="C363" s="135"/>
      <c r="F363" s="135"/>
      <c r="K363" s="149"/>
      <c r="T363" s="153"/>
      <c r="U363" s="135"/>
      <c r="AK363" s="155"/>
      <c r="AL363" s="156"/>
      <c r="AM363" s="135"/>
      <c r="AN363" s="135"/>
      <c r="AO363" s="135"/>
      <c r="AP363" s="135"/>
      <c r="AQ363" s="156"/>
      <c r="AR363" s="135"/>
    </row>
    <row r="364" spans="1:44" ht="21.75" customHeight="1" x14ac:dyDescent="0.2">
      <c r="A364" s="135"/>
      <c r="B364" s="135"/>
      <c r="C364" s="135"/>
      <c r="F364" s="135"/>
      <c r="K364" s="149"/>
      <c r="T364" s="153"/>
      <c r="U364" s="135"/>
      <c r="AK364" s="155"/>
      <c r="AL364" s="156"/>
      <c r="AM364" s="135"/>
      <c r="AN364" s="135"/>
      <c r="AO364" s="135"/>
      <c r="AP364" s="135"/>
      <c r="AQ364" s="156"/>
      <c r="AR364" s="135"/>
    </row>
    <row r="365" spans="1:44" ht="21.75" customHeight="1" x14ac:dyDescent="0.2">
      <c r="A365" s="135"/>
      <c r="B365" s="135"/>
      <c r="C365" s="135"/>
      <c r="F365" s="135"/>
      <c r="K365" s="149"/>
      <c r="T365" s="153"/>
      <c r="U365" s="135"/>
      <c r="AK365" s="155"/>
      <c r="AL365" s="156"/>
      <c r="AM365" s="135"/>
      <c r="AN365" s="135"/>
      <c r="AO365" s="135"/>
      <c r="AP365" s="135"/>
      <c r="AQ365" s="156"/>
      <c r="AR365" s="135"/>
    </row>
    <row r="366" spans="1:44" ht="21.75" customHeight="1" x14ac:dyDescent="0.2">
      <c r="A366" s="135"/>
      <c r="B366" s="135"/>
      <c r="C366" s="135"/>
      <c r="F366" s="135"/>
      <c r="K366" s="149"/>
      <c r="T366" s="153"/>
      <c r="U366" s="135"/>
      <c r="AK366" s="155"/>
      <c r="AL366" s="156"/>
      <c r="AM366" s="135"/>
      <c r="AN366" s="135"/>
      <c r="AO366" s="135"/>
      <c r="AP366" s="135"/>
      <c r="AQ366" s="156"/>
      <c r="AR366" s="135"/>
    </row>
    <row r="367" spans="1:44" ht="21.75" customHeight="1" x14ac:dyDescent="0.2">
      <c r="A367" s="135"/>
      <c r="B367" s="135"/>
      <c r="C367" s="135"/>
      <c r="F367" s="135"/>
      <c r="K367" s="149"/>
      <c r="T367" s="153"/>
      <c r="U367" s="135"/>
      <c r="AK367" s="155"/>
      <c r="AL367" s="156"/>
      <c r="AM367" s="135"/>
      <c r="AN367" s="135"/>
      <c r="AO367" s="135"/>
      <c r="AP367" s="135"/>
      <c r="AQ367" s="156"/>
      <c r="AR367" s="135"/>
    </row>
    <row r="368" spans="1:44" ht="21.75" customHeight="1" x14ac:dyDescent="0.2">
      <c r="A368" s="135"/>
      <c r="B368" s="135"/>
      <c r="C368" s="135"/>
      <c r="F368" s="135"/>
      <c r="K368" s="149"/>
      <c r="T368" s="153"/>
      <c r="U368" s="135"/>
      <c r="AK368" s="155"/>
      <c r="AL368" s="156"/>
      <c r="AM368" s="135"/>
      <c r="AN368" s="135"/>
      <c r="AO368" s="135"/>
      <c r="AP368" s="135"/>
      <c r="AQ368" s="156"/>
      <c r="AR368" s="135"/>
    </row>
    <row r="369" spans="1:44" ht="21.75" customHeight="1" x14ac:dyDescent="0.2">
      <c r="A369" s="135"/>
      <c r="B369" s="135"/>
      <c r="C369" s="135"/>
      <c r="F369" s="135"/>
      <c r="K369" s="149"/>
      <c r="T369" s="153"/>
      <c r="U369" s="135"/>
      <c r="AK369" s="155"/>
      <c r="AL369" s="156"/>
      <c r="AM369" s="135"/>
      <c r="AN369" s="135"/>
      <c r="AO369" s="135"/>
      <c r="AP369" s="135"/>
      <c r="AQ369" s="156"/>
      <c r="AR369" s="135"/>
    </row>
    <row r="370" spans="1:44" ht="21.75" customHeight="1" x14ac:dyDescent="0.2">
      <c r="A370" s="135"/>
      <c r="B370" s="135"/>
      <c r="C370" s="135"/>
      <c r="F370" s="135"/>
      <c r="K370" s="149"/>
      <c r="T370" s="153"/>
      <c r="U370" s="135"/>
      <c r="AK370" s="155"/>
      <c r="AL370" s="156"/>
      <c r="AM370" s="135"/>
      <c r="AN370" s="135"/>
      <c r="AO370" s="135"/>
      <c r="AP370" s="135"/>
      <c r="AQ370" s="156"/>
      <c r="AR370" s="135"/>
    </row>
    <row r="371" spans="1:44" ht="21.75" customHeight="1" x14ac:dyDescent="0.2">
      <c r="A371" s="135"/>
      <c r="B371" s="135"/>
      <c r="C371" s="135"/>
      <c r="F371" s="135"/>
      <c r="K371" s="149"/>
      <c r="T371" s="153"/>
      <c r="U371" s="135"/>
      <c r="AK371" s="155"/>
      <c r="AL371" s="156"/>
      <c r="AM371" s="135"/>
      <c r="AN371" s="135"/>
      <c r="AO371" s="135"/>
      <c r="AP371" s="135"/>
      <c r="AQ371" s="156"/>
      <c r="AR371" s="135"/>
    </row>
    <row r="372" spans="1:44" ht="21.75" customHeight="1" x14ac:dyDescent="0.2">
      <c r="A372" s="135"/>
      <c r="B372" s="135"/>
      <c r="C372" s="135"/>
      <c r="F372" s="135"/>
      <c r="K372" s="149"/>
      <c r="T372" s="153"/>
      <c r="U372" s="135"/>
      <c r="AK372" s="155"/>
      <c r="AL372" s="156"/>
      <c r="AM372" s="135"/>
      <c r="AN372" s="135"/>
      <c r="AO372" s="135"/>
      <c r="AP372" s="135"/>
      <c r="AQ372" s="156"/>
      <c r="AR372" s="135"/>
    </row>
    <row r="373" spans="1:44" ht="21.75" customHeight="1" x14ac:dyDescent="0.2">
      <c r="A373" s="135"/>
      <c r="B373" s="135"/>
      <c r="C373" s="135"/>
      <c r="F373" s="135"/>
      <c r="K373" s="149"/>
      <c r="T373" s="153"/>
      <c r="U373" s="135"/>
      <c r="AK373" s="155"/>
      <c r="AL373" s="156"/>
      <c r="AM373" s="135"/>
      <c r="AN373" s="135"/>
      <c r="AO373" s="135"/>
      <c r="AP373" s="135"/>
      <c r="AQ373" s="156"/>
      <c r="AR373" s="135"/>
    </row>
    <row r="374" spans="1:44" ht="21.75" customHeight="1" x14ac:dyDescent="0.2">
      <c r="A374" s="135"/>
      <c r="B374" s="135"/>
      <c r="C374" s="135"/>
      <c r="F374" s="135"/>
      <c r="K374" s="149"/>
      <c r="T374" s="153"/>
      <c r="U374" s="135"/>
      <c r="AK374" s="155"/>
      <c r="AL374" s="156"/>
      <c r="AM374" s="135"/>
      <c r="AN374" s="135"/>
      <c r="AO374" s="135"/>
      <c r="AP374" s="135"/>
      <c r="AQ374" s="156"/>
      <c r="AR374" s="135"/>
    </row>
    <row r="375" spans="1:44" ht="21.75" customHeight="1" x14ac:dyDescent="0.2">
      <c r="A375" s="135"/>
      <c r="B375" s="135"/>
      <c r="C375" s="135"/>
      <c r="F375" s="135"/>
      <c r="K375" s="149"/>
      <c r="T375" s="153"/>
      <c r="U375" s="135"/>
      <c r="AK375" s="155"/>
      <c r="AL375" s="156"/>
      <c r="AM375" s="135"/>
      <c r="AN375" s="135"/>
      <c r="AO375" s="135"/>
      <c r="AP375" s="135"/>
      <c r="AQ375" s="156"/>
      <c r="AR375" s="135"/>
    </row>
    <row r="376" spans="1:44" ht="21.75" customHeight="1" x14ac:dyDescent="0.2">
      <c r="A376" s="135"/>
      <c r="B376" s="135"/>
      <c r="C376" s="135"/>
      <c r="F376" s="135"/>
      <c r="K376" s="149"/>
      <c r="T376" s="153"/>
      <c r="U376" s="135"/>
      <c r="AK376" s="155"/>
      <c r="AL376" s="156"/>
      <c r="AM376" s="135"/>
      <c r="AN376" s="135"/>
      <c r="AO376" s="135"/>
      <c r="AP376" s="135"/>
      <c r="AQ376" s="156"/>
      <c r="AR376" s="135"/>
    </row>
    <row r="377" spans="1:44" ht="21.75" customHeight="1" x14ac:dyDescent="0.2">
      <c r="A377" s="135"/>
      <c r="B377" s="135"/>
      <c r="C377" s="135"/>
      <c r="F377" s="135"/>
      <c r="K377" s="149"/>
      <c r="T377" s="153"/>
      <c r="U377" s="135"/>
      <c r="AK377" s="155"/>
      <c r="AL377" s="156"/>
      <c r="AM377" s="135"/>
      <c r="AN377" s="135"/>
      <c r="AO377" s="135"/>
      <c r="AP377" s="135"/>
      <c r="AQ377" s="156"/>
      <c r="AR377" s="135"/>
    </row>
    <row r="378" spans="1:44" ht="21.75" customHeight="1" x14ac:dyDescent="0.2">
      <c r="A378" s="135"/>
      <c r="B378" s="135"/>
      <c r="C378" s="135"/>
      <c r="F378" s="135"/>
      <c r="K378" s="149"/>
      <c r="T378" s="153"/>
      <c r="U378" s="135"/>
      <c r="AK378" s="155"/>
      <c r="AL378" s="156"/>
      <c r="AM378" s="135"/>
      <c r="AN378" s="135"/>
      <c r="AO378" s="135"/>
      <c r="AP378" s="135"/>
      <c r="AQ378" s="156"/>
      <c r="AR378" s="135"/>
    </row>
    <row r="379" spans="1:44" ht="21.75" customHeight="1" x14ac:dyDescent="0.2">
      <c r="A379" s="135"/>
      <c r="B379" s="135"/>
      <c r="C379" s="135"/>
      <c r="F379" s="135"/>
      <c r="K379" s="149"/>
      <c r="T379" s="153"/>
      <c r="U379" s="135"/>
      <c r="AK379" s="155"/>
      <c r="AL379" s="156"/>
      <c r="AM379" s="135"/>
      <c r="AN379" s="135"/>
      <c r="AO379" s="135"/>
      <c r="AP379" s="135"/>
      <c r="AQ379" s="156"/>
      <c r="AR379" s="135"/>
    </row>
    <row r="380" spans="1:44" ht="21.75" customHeight="1" x14ac:dyDescent="0.2">
      <c r="A380" s="135"/>
      <c r="B380" s="135"/>
      <c r="C380" s="135"/>
      <c r="F380" s="135"/>
      <c r="K380" s="149"/>
      <c r="T380" s="153"/>
      <c r="U380" s="135"/>
      <c r="AK380" s="155"/>
      <c r="AL380" s="156"/>
      <c r="AM380" s="135"/>
      <c r="AN380" s="135"/>
      <c r="AO380" s="135"/>
      <c r="AP380" s="135"/>
      <c r="AQ380" s="156"/>
      <c r="AR380" s="135"/>
    </row>
    <row r="381" spans="1:44" ht="21.75" customHeight="1" x14ac:dyDescent="0.2">
      <c r="A381" s="135"/>
      <c r="B381" s="135"/>
      <c r="C381" s="135"/>
      <c r="F381" s="135"/>
      <c r="K381" s="149"/>
      <c r="T381" s="153"/>
      <c r="U381" s="135"/>
      <c r="AK381" s="155"/>
      <c r="AL381" s="156"/>
      <c r="AM381" s="135"/>
      <c r="AN381" s="135"/>
      <c r="AO381" s="135"/>
      <c r="AP381" s="135"/>
      <c r="AQ381" s="156"/>
      <c r="AR381" s="135"/>
    </row>
    <row r="382" spans="1:44" ht="21.75" customHeight="1" x14ac:dyDescent="0.2">
      <c r="A382" s="135"/>
      <c r="B382" s="135"/>
      <c r="C382" s="135"/>
      <c r="F382" s="135"/>
      <c r="K382" s="149"/>
      <c r="T382" s="153"/>
      <c r="U382" s="135"/>
      <c r="AK382" s="155"/>
      <c r="AL382" s="156"/>
      <c r="AM382" s="135"/>
      <c r="AN382" s="135"/>
      <c r="AO382" s="135"/>
      <c r="AP382" s="135"/>
      <c r="AQ382" s="156"/>
      <c r="AR382" s="135"/>
    </row>
    <row r="383" spans="1:44" ht="21.75" customHeight="1" x14ac:dyDescent="0.2">
      <c r="A383" s="135"/>
      <c r="B383" s="135"/>
      <c r="C383" s="135"/>
      <c r="F383" s="135"/>
      <c r="K383" s="149"/>
      <c r="T383" s="153"/>
      <c r="U383" s="135"/>
      <c r="AK383" s="155"/>
      <c r="AL383" s="156"/>
      <c r="AM383" s="135"/>
      <c r="AN383" s="135"/>
      <c r="AO383" s="135"/>
      <c r="AP383" s="135"/>
      <c r="AQ383" s="156"/>
      <c r="AR383" s="135"/>
    </row>
    <row r="384" spans="1:44" ht="21.75" customHeight="1" x14ac:dyDescent="0.2">
      <c r="A384" s="135"/>
      <c r="B384" s="135"/>
      <c r="C384" s="135"/>
      <c r="F384" s="135"/>
      <c r="K384" s="149"/>
      <c r="T384" s="153"/>
      <c r="U384" s="135"/>
      <c r="AK384" s="155"/>
      <c r="AL384" s="156"/>
      <c r="AM384" s="135"/>
      <c r="AN384" s="135"/>
      <c r="AO384" s="135"/>
      <c r="AP384" s="135"/>
      <c r="AQ384" s="156"/>
      <c r="AR384" s="135"/>
    </row>
    <row r="385" spans="1:44" ht="21.75" customHeight="1" x14ac:dyDescent="0.2">
      <c r="A385" s="135"/>
      <c r="B385" s="135"/>
      <c r="C385" s="135"/>
      <c r="F385" s="135"/>
      <c r="K385" s="149"/>
      <c r="T385" s="153"/>
      <c r="U385" s="135"/>
      <c r="AK385" s="155"/>
      <c r="AL385" s="156"/>
      <c r="AM385" s="135"/>
      <c r="AN385" s="135"/>
      <c r="AO385" s="135"/>
      <c r="AP385" s="135"/>
      <c r="AQ385" s="156"/>
      <c r="AR385" s="135"/>
    </row>
    <row r="386" spans="1:44" ht="21.75" customHeight="1" x14ac:dyDescent="0.2">
      <c r="A386" s="135"/>
      <c r="B386" s="135"/>
      <c r="C386" s="135"/>
      <c r="F386" s="135"/>
      <c r="K386" s="149"/>
      <c r="T386" s="153"/>
      <c r="U386" s="135"/>
      <c r="AK386" s="155"/>
      <c r="AL386" s="156"/>
      <c r="AM386" s="135"/>
      <c r="AN386" s="135"/>
      <c r="AO386" s="135"/>
      <c r="AP386" s="135"/>
      <c r="AQ386" s="156"/>
      <c r="AR386" s="135"/>
    </row>
    <row r="387" spans="1:44" ht="21.75" customHeight="1" x14ac:dyDescent="0.2">
      <c r="A387" s="135"/>
      <c r="B387" s="135"/>
      <c r="C387" s="135"/>
      <c r="F387" s="135"/>
      <c r="K387" s="149"/>
      <c r="T387" s="153"/>
      <c r="U387" s="135"/>
      <c r="AK387" s="155"/>
      <c r="AL387" s="156"/>
      <c r="AM387" s="135"/>
      <c r="AN387" s="135"/>
      <c r="AO387" s="135"/>
      <c r="AP387" s="135"/>
      <c r="AQ387" s="156"/>
      <c r="AR387" s="135"/>
    </row>
    <row r="388" spans="1:44" ht="21.75" customHeight="1" x14ac:dyDescent="0.2">
      <c r="A388" s="135"/>
      <c r="B388" s="135"/>
      <c r="C388" s="135"/>
      <c r="F388" s="135"/>
      <c r="K388" s="149"/>
      <c r="T388" s="153"/>
      <c r="U388" s="135"/>
      <c r="AK388" s="155"/>
      <c r="AL388" s="156"/>
      <c r="AM388" s="135"/>
      <c r="AN388" s="135"/>
      <c r="AO388" s="135"/>
      <c r="AP388" s="135"/>
      <c r="AQ388" s="156"/>
      <c r="AR388" s="135"/>
    </row>
    <row r="389" spans="1:44" ht="21.75" customHeight="1" x14ac:dyDescent="0.2">
      <c r="A389" s="135"/>
      <c r="B389" s="135"/>
      <c r="C389" s="135"/>
      <c r="F389" s="135"/>
      <c r="K389" s="149"/>
      <c r="T389" s="153"/>
      <c r="U389" s="135"/>
      <c r="AK389" s="155"/>
      <c r="AL389" s="156"/>
      <c r="AM389" s="135"/>
      <c r="AN389" s="135"/>
      <c r="AO389" s="135"/>
      <c r="AP389" s="135"/>
      <c r="AQ389" s="156"/>
      <c r="AR389" s="135"/>
    </row>
    <row r="390" spans="1:44" ht="21.75" customHeight="1" x14ac:dyDescent="0.2">
      <c r="A390" s="135"/>
      <c r="B390" s="135"/>
      <c r="C390" s="135"/>
      <c r="F390" s="135"/>
      <c r="K390" s="149"/>
      <c r="T390" s="153"/>
      <c r="U390" s="135"/>
      <c r="AK390" s="155"/>
      <c r="AL390" s="156"/>
      <c r="AM390" s="135"/>
      <c r="AN390" s="135"/>
      <c r="AO390" s="135"/>
      <c r="AP390" s="135"/>
      <c r="AQ390" s="156"/>
      <c r="AR390" s="135"/>
    </row>
    <row r="391" spans="1:44" ht="21.75" customHeight="1" x14ac:dyDescent="0.2">
      <c r="A391" s="135"/>
      <c r="B391" s="135"/>
      <c r="C391" s="135"/>
      <c r="F391" s="135"/>
      <c r="K391" s="149"/>
      <c r="T391" s="153"/>
      <c r="U391" s="135"/>
      <c r="AK391" s="155"/>
      <c r="AL391" s="156"/>
      <c r="AM391" s="135"/>
      <c r="AN391" s="135"/>
      <c r="AO391" s="135"/>
      <c r="AP391" s="135"/>
      <c r="AQ391" s="156"/>
      <c r="AR391" s="135"/>
    </row>
    <row r="392" spans="1:44" ht="21.75" customHeight="1" x14ac:dyDescent="0.2">
      <c r="A392" s="135"/>
      <c r="B392" s="135"/>
      <c r="C392" s="135"/>
      <c r="F392" s="135"/>
      <c r="K392" s="149"/>
      <c r="T392" s="153"/>
      <c r="U392" s="135"/>
      <c r="AK392" s="155"/>
      <c r="AL392" s="156"/>
      <c r="AM392" s="135"/>
      <c r="AN392" s="135"/>
      <c r="AO392" s="135"/>
      <c r="AP392" s="135"/>
      <c r="AQ392" s="156"/>
      <c r="AR392" s="135"/>
    </row>
    <row r="393" spans="1:44" ht="21.75" customHeight="1" x14ac:dyDescent="0.2">
      <c r="A393" s="135"/>
      <c r="B393" s="135"/>
      <c r="C393" s="135"/>
      <c r="F393" s="135"/>
      <c r="K393" s="149"/>
      <c r="T393" s="153"/>
      <c r="U393" s="135"/>
      <c r="AK393" s="155"/>
      <c r="AL393" s="156"/>
      <c r="AM393" s="135"/>
      <c r="AN393" s="135"/>
      <c r="AO393" s="135"/>
      <c r="AP393" s="135"/>
      <c r="AQ393" s="156"/>
      <c r="AR393" s="135"/>
    </row>
    <row r="394" spans="1:44" ht="21.75" customHeight="1" x14ac:dyDescent="0.2">
      <c r="A394" s="135"/>
      <c r="B394" s="135"/>
      <c r="C394" s="135"/>
      <c r="F394" s="135"/>
      <c r="K394" s="149"/>
      <c r="T394" s="153"/>
      <c r="U394" s="135"/>
      <c r="AK394" s="155"/>
      <c r="AL394" s="156"/>
      <c r="AM394" s="135"/>
      <c r="AN394" s="135"/>
      <c r="AO394" s="135"/>
      <c r="AP394" s="135"/>
      <c r="AQ394" s="156"/>
      <c r="AR394" s="135"/>
    </row>
    <row r="395" spans="1:44" ht="21.75" customHeight="1" x14ac:dyDescent="0.2">
      <c r="A395" s="135"/>
      <c r="B395" s="135"/>
      <c r="C395" s="135"/>
      <c r="F395" s="135"/>
      <c r="K395" s="149"/>
      <c r="T395" s="153"/>
      <c r="U395" s="135"/>
      <c r="AK395" s="155"/>
      <c r="AL395" s="156"/>
      <c r="AM395" s="135"/>
      <c r="AN395" s="135"/>
      <c r="AO395" s="135"/>
      <c r="AP395" s="135"/>
      <c r="AQ395" s="156"/>
      <c r="AR395" s="135"/>
    </row>
    <row r="396" spans="1:44" ht="21.75" customHeight="1" x14ac:dyDescent="0.2">
      <c r="A396" s="135"/>
      <c r="B396" s="135"/>
      <c r="C396" s="135"/>
      <c r="F396" s="135"/>
      <c r="K396" s="149"/>
      <c r="T396" s="153"/>
      <c r="U396" s="135"/>
      <c r="AK396" s="155"/>
      <c r="AL396" s="156"/>
      <c r="AM396" s="135"/>
      <c r="AN396" s="135"/>
      <c r="AO396" s="135"/>
      <c r="AP396" s="135"/>
      <c r="AQ396" s="156"/>
      <c r="AR396" s="135"/>
    </row>
    <row r="397" spans="1:44" ht="21.75" customHeight="1" x14ac:dyDescent="0.2">
      <c r="A397" s="135"/>
      <c r="B397" s="135"/>
      <c r="C397" s="135"/>
      <c r="F397" s="135"/>
      <c r="K397" s="149"/>
      <c r="T397" s="153"/>
      <c r="U397" s="135"/>
      <c r="AK397" s="155"/>
      <c r="AL397" s="156"/>
      <c r="AM397" s="135"/>
      <c r="AN397" s="135"/>
      <c r="AO397" s="135"/>
      <c r="AP397" s="135"/>
      <c r="AQ397" s="156"/>
      <c r="AR397" s="135"/>
    </row>
    <row r="398" spans="1:44" ht="21.75" customHeight="1" x14ac:dyDescent="0.2">
      <c r="A398" s="135"/>
      <c r="B398" s="135"/>
      <c r="C398" s="135"/>
      <c r="F398" s="135"/>
      <c r="K398" s="149"/>
      <c r="T398" s="153"/>
      <c r="U398" s="135"/>
      <c r="AK398" s="155"/>
      <c r="AL398" s="156"/>
      <c r="AM398" s="135"/>
      <c r="AN398" s="135"/>
      <c r="AO398" s="135"/>
      <c r="AP398" s="135"/>
      <c r="AQ398" s="156"/>
      <c r="AR398" s="135"/>
    </row>
    <row r="399" spans="1:44" ht="21.75" customHeight="1" x14ac:dyDescent="0.2">
      <c r="A399" s="135"/>
      <c r="B399" s="135"/>
      <c r="C399" s="135"/>
      <c r="F399" s="135"/>
      <c r="K399" s="149"/>
      <c r="T399" s="153"/>
      <c r="U399" s="135"/>
      <c r="AK399" s="155"/>
      <c r="AL399" s="156"/>
      <c r="AM399" s="135"/>
      <c r="AN399" s="135"/>
      <c r="AO399" s="135"/>
      <c r="AP399" s="135"/>
      <c r="AQ399" s="156"/>
      <c r="AR399" s="135"/>
    </row>
    <row r="400" spans="1:44" ht="21.75" customHeight="1" x14ac:dyDescent="0.2">
      <c r="A400" s="135"/>
      <c r="B400" s="135"/>
      <c r="C400" s="135"/>
      <c r="F400" s="135"/>
      <c r="K400" s="149"/>
      <c r="T400" s="153"/>
      <c r="U400" s="135"/>
      <c r="AK400" s="155"/>
      <c r="AL400" s="156"/>
      <c r="AM400" s="135"/>
      <c r="AN400" s="135"/>
      <c r="AO400" s="135"/>
      <c r="AP400" s="135"/>
      <c r="AQ400" s="156"/>
      <c r="AR400" s="135"/>
    </row>
    <row r="401" spans="1:44" ht="21.75" customHeight="1" x14ac:dyDescent="0.2">
      <c r="A401" s="135"/>
      <c r="B401" s="135"/>
      <c r="C401" s="135"/>
      <c r="F401" s="135"/>
      <c r="K401" s="149"/>
      <c r="T401" s="153"/>
      <c r="U401" s="135"/>
      <c r="AK401" s="155"/>
      <c r="AL401" s="156"/>
      <c r="AM401" s="135"/>
      <c r="AN401" s="135"/>
      <c r="AO401" s="135"/>
      <c r="AP401" s="135"/>
      <c r="AQ401" s="156"/>
      <c r="AR401" s="135"/>
    </row>
    <row r="402" spans="1:44" ht="21.75" customHeight="1" x14ac:dyDescent="0.2">
      <c r="A402" s="135"/>
      <c r="B402" s="135"/>
      <c r="C402" s="135"/>
      <c r="F402" s="135"/>
      <c r="K402" s="149"/>
      <c r="T402" s="153"/>
      <c r="U402" s="135"/>
      <c r="AK402" s="155"/>
      <c r="AL402" s="156"/>
      <c r="AM402" s="135"/>
      <c r="AN402" s="135"/>
      <c r="AO402" s="135"/>
      <c r="AP402" s="135"/>
      <c r="AQ402" s="156"/>
      <c r="AR402" s="135"/>
    </row>
    <row r="403" spans="1:44" ht="21.75" customHeight="1" x14ac:dyDescent="0.2">
      <c r="A403" s="135"/>
      <c r="B403" s="135"/>
      <c r="C403" s="135"/>
      <c r="F403" s="135"/>
      <c r="K403" s="149"/>
      <c r="T403" s="153"/>
      <c r="U403" s="135"/>
      <c r="AK403" s="155"/>
      <c r="AL403" s="156"/>
      <c r="AM403" s="135"/>
      <c r="AN403" s="135"/>
      <c r="AO403" s="135"/>
      <c r="AP403" s="135"/>
      <c r="AQ403" s="156"/>
      <c r="AR403" s="135"/>
    </row>
    <row r="404" spans="1:44" ht="21.75" customHeight="1" x14ac:dyDescent="0.2">
      <c r="A404" s="135"/>
      <c r="B404" s="135"/>
      <c r="C404" s="135"/>
      <c r="F404" s="135"/>
      <c r="K404" s="149"/>
      <c r="T404" s="153"/>
      <c r="U404" s="135"/>
      <c r="AK404" s="155"/>
      <c r="AL404" s="156"/>
      <c r="AM404" s="135"/>
      <c r="AN404" s="135"/>
      <c r="AO404" s="135"/>
      <c r="AP404" s="135"/>
      <c r="AQ404" s="156"/>
      <c r="AR404" s="135"/>
    </row>
    <row r="405" spans="1:44" ht="21.75" customHeight="1" x14ac:dyDescent="0.2">
      <c r="A405" s="135"/>
      <c r="B405" s="135"/>
      <c r="C405" s="135"/>
      <c r="F405" s="135"/>
      <c r="K405" s="149"/>
      <c r="T405" s="153"/>
      <c r="U405" s="135"/>
      <c r="AK405" s="155"/>
      <c r="AL405" s="156"/>
      <c r="AM405" s="135"/>
      <c r="AN405" s="135"/>
      <c r="AO405" s="135"/>
      <c r="AP405" s="135"/>
      <c r="AQ405" s="156"/>
      <c r="AR405" s="135"/>
    </row>
    <row r="406" spans="1:44" ht="21.75" customHeight="1" x14ac:dyDescent="0.2">
      <c r="A406" s="135"/>
      <c r="B406" s="135"/>
      <c r="C406" s="135"/>
      <c r="F406" s="135"/>
      <c r="K406" s="149"/>
      <c r="T406" s="153"/>
      <c r="U406" s="135"/>
      <c r="AK406" s="155"/>
      <c r="AL406" s="156"/>
      <c r="AM406" s="135"/>
      <c r="AN406" s="135"/>
      <c r="AO406" s="135"/>
      <c r="AP406" s="135"/>
      <c r="AQ406" s="156"/>
      <c r="AR406" s="135"/>
    </row>
    <row r="407" spans="1:44" ht="21.75" customHeight="1" x14ac:dyDescent="0.2">
      <c r="A407" s="135"/>
      <c r="B407" s="135"/>
      <c r="C407" s="135"/>
      <c r="F407" s="135"/>
      <c r="K407" s="149"/>
      <c r="T407" s="153"/>
      <c r="U407" s="135"/>
      <c r="AK407" s="155"/>
      <c r="AL407" s="156"/>
      <c r="AM407" s="135"/>
      <c r="AN407" s="135"/>
      <c r="AO407" s="135"/>
      <c r="AP407" s="135"/>
      <c r="AQ407" s="156"/>
      <c r="AR407" s="135"/>
    </row>
    <row r="408" spans="1:44" ht="21.75" customHeight="1" x14ac:dyDescent="0.2">
      <c r="A408" s="135"/>
      <c r="B408" s="135"/>
      <c r="C408" s="135"/>
      <c r="F408" s="135"/>
      <c r="K408" s="149"/>
      <c r="T408" s="153"/>
      <c r="U408" s="135"/>
      <c r="AK408" s="155"/>
      <c r="AL408" s="156"/>
      <c r="AM408" s="135"/>
      <c r="AN408" s="135"/>
      <c r="AO408" s="135"/>
      <c r="AP408" s="135"/>
      <c r="AQ408" s="156"/>
      <c r="AR408" s="135"/>
    </row>
    <row r="409" spans="1:44" ht="21.75" customHeight="1" x14ac:dyDescent="0.2">
      <c r="A409" s="135"/>
      <c r="B409" s="135"/>
      <c r="C409" s="135"/>
      <c r="F409" s="135"/>
      <c r="K409" s="149"/>
      <c r="T409" s="153"/>
      <c r="U409" s="135"/>
      <c r="AK409" s="155"/>
      <c r="AL409" s="156"/>
      <c r="AM409" s="135"/>
      <c r="AN409" s="135"/>
      <c r="AO409" s="135"/>
      <c r="AP409" s="135"/>
      <c r="AQ409" s="156"/>
      <c r="AR409" s="135"/>
    </row>
    <row r="410" spans="1:44" ht="21.75" customHeight="1" x14ac:dyDescent="0.2">
      <c r="A410" s="135"/>
      <c r="B410" s="135"/>
      <c r="C410" s="135"/>
      <c r="F410" s="135"/>
      <c r="K410" s="149"/>
      <c r="T410" s="153"/>
      <c r="U410" s="135"/>
      <c r="AK410" s="155"/>
      <c r="AL410" s="156"/>
      <c r="AM410" s="135"/>
      <c r="AN410" s="135"/>
      <c r="AO410" s="135"/>
      <c r="AP410" s="135"/>
      <c r="AQ410" s="156"/>
      <c r="AR410" s="135"/>
    </row>
    <row r="411" spans="1:44" ht="21.75" customHeight="1" x14ac:dyDescent="0.2">
      <c r="A411" s="135"/>
      <c r="B411" s="135"/>
      <c r="C411" s="135"/>
      <c r="F411" s="135"/>
      <c r="K411" s="149"/>
      <c r="T411" s="153"/>
      <c r="U411" s="135"/>
      <c r="AK411" s="155"/>
      <c r="AL411" s="156"/>
      <c r="AM411" s="135"/>
      <c r="AN411" s="135"/>
      <c r="AO411" s="135"/>
      <c r="AP411" s="135"/>
      <c r="AQ411" s="156"/>
      <c r="AR411" s="135"/>
    </row>
    <row r="412" spans="1:44" ht="21.75" customHeight="1" x14ac:dyDescent="0.2">
      <c r="A412" s="135"/>
      <c r="B412" s="135"/>
      <c r="C412" s="135"/>
      <c r="F412" s="135"/>
      <c r="K412" s="149"/>
      <c r="T412" s="153"/>
      <c r="U412" s="135"/>
      <c r="AK412" s="155"/>
      <c r="AL412" s="156"/>
      <c r="AM412" s="135"/>
      <c r="AN412" s="135"/>
      <c r="AO412" s="135"/>
      <c r="AP412" s="135"/>
      <c r="AQ412" s="156"/>
      <c r="AR412" s="135"/>
    </row>
    <row r="413" spans="1:44" ht="21.75" customHeight="1" x14ac:dyDescent="0.2">
      <c r="A413" s="135"/>
      <c r="B413" s="135"/>
      <c r="C413" s="135"/>
      <c r="F413" s="135"/>
      <c r="K413" s="149"/>
      <c r="T413" s="153"/>
      <c r="U413" s="135"/>
      <c r="AK413" s="155"/>
      <c r="AL413" s="156"/>
      <c r="AM413" s="135"/>
      <c r="AN413" s="135"/>
      <c r="AO413" s="135"/>
      <c r="AP413" s="135"/>
      <c r="AQ413" s="156"/>
      <c r="AR413" s="135"/>
    </row>
    <row r="414" spans="1:44" ht="21.75" customHeight="1" x14ac:dyDescent="0.2">
      <c r="A414" s="135"/>
      <c r="B414" s="135"/>
      <c r="C414" s="135"/>
      <c r="F414" s="135"/>
      <c r="K414" s="149"/>
      <c r="T414" s="153"/>
      <c r="U414" s="135"/>
      <c r="AK414" s="155"/>
      <c r="AL414" s="156"/>
      <c r="AM414" s="135"/>
      <c r="AN414" s="135"/>
      <c r="AO414" s="135"/>
      <c r="AP414" s="135"/>
      <c r="AQ414" s="156"/>
      <c r="AR414" s="135"/>
    </row>
    <row r="415" spans="1:44" ht="21.75" customHeight="1" x14ac:dyDescent="0.2">
      <c r="A415" s="135"/>
      <c r="B415" s="135"/>
      <c r="C415" s="135"/>
      <c r="F415" s="135"/>
      <c r="K415" s="149"/>
      <c r="T415" s="153"/>
      <c r="U415" s="135"/>
      <c r="AK415" s="155"/>
      <c r="AL415" s="156"/>
      <c r="AM415" s="135"/>
      <c r="AN415" s="135"/>
      <c r="AO415" s="135"/>
      <c r="AP415" s="135"/>
      <c r="AQ415" s="156"/>
      <c r="AR415" s="135"/>
    </row>
    <row r="416" spans="1:44" ht="21.75" customHeight="1" x14ac:dyDescent="0.2">
      <c r="A416" s="135"/>
      <c r="B416" s="135"/>
      <c r="C416" s="135"/>
      <c r="F416" s="135"/>
      <c r="K416" s="149"/>
      <c r="T416" s="153"/>
      <c r="U416" s="135"/>
      <c r="AK416" s="155"/>
      <c r="AL416" s="156"/>
      <c r="AM416" s="135"/>
      <c r="AN416" s="135"/>
      <c r="AO416" s="135"/>
      <c r="AP416" s="135"/>
      <c r="AQ416" s="156"/>
      <c r="AR416" s="135"/>
    </row>
    <row r="417" spans="1:44" ht="21.75" customHeight="1" x14ac:dyDescent="0.2">
      <c r="A417" s="135"/>
      <c r="B417" s="135"/>
      <c r="C417" s="135"/>
      <c r="F417" s="135"/>
      <c r="K417" s="149"/>
      <c r="T417" s="153"/>
      <c r="U417" s="135"/>
      <c r="AK417" s="155"/>
      <c r="AL417" s="156"/>
      <c r="AM417" s="135"/>
      <c r="AN417" s="135"/>
      <c r="AO417" s="135"/>
      <c r="AP417" s="135"/>
      <c r="AQ417" s="156"/>
      <c r="AR417" s="135"/>
    </row>
    <row r="418" spans="1:44" ht="21.75" customHeight="1" x14ac:dyDescent="0.2">
      <c r="A418" s="135"/>
      <c r="B418" s="135"/>
      <c r="C418" s="135"/>
      <c r="F418" s="135"/>
      <c r="K418" s="149"/>
      <c r="T418" s="153"/>
      <c r="U418" s="135"/>
      <c r="AK418" s="155"/>
      <c r="AL418" s="156"/>
      <c r="AM418" s="135"/>
      <c r="AN418" s="135"/>
      <c r="AO418" s="135"/>
      <c r="AP418" s="135"/>
      <c r="AQ418" s="156"/>
      <c r="AR418" s="135"/>
    </row>
    <row r="419" spans="1:44" ht="21.75" customHeight="1" x14ac:dyDescent="0.2">
      <c r="A419" s="135"/>
      <c r="B419" s="135"/>
      <c r="C419" s="135"/>
      <c r="F419" s="135"/>
      <c r="K419" s="149"/>
      <c r="T419" s="153"/>
      <c r="U419" s="135"/>
      <c r="AK419" s="155"/>
      <c r="AL419" s="156"/>
      <c r="AM419" s="135"/>
      <c r="AN419" s="135"/>
      <c r="AO419" s="135"/>
      <c r="AP419" s="135"/>
      <c r="AQ419" s="156"/>
      <c r="AR419" s="135"/>
    </row>
    <row r="420" spans="1:44" ht="21.75" customHeight="1" x14ac:dyDescent="0.2">
      <c r="A420" s="135"/>
      <c r="B420" s="135"/>
      <c r="C420" s="135"/>
      <c r="F420" s="135"/>
      <c r="K420" s="149"/>
      <c r="T420" s="153"/>
      <c r="U420" s="135"/>
      <c r="AK420" s="155"/>
      <c r="AL420" s="156"/>
      <c r="AM420" s="135"/>
      <c r="AN420" s="135"/>
      <c r="AO420" s="135"/>
      <c r="AP420" s="135"/>
      <c r="AQ420" s="156"/>
      <c r="AR420" s="135"/>
    </row>
    <row r="421" spans="1:44" ht="21.75" customHeight="1" x14ac:dyDescent="0.2">
      <c r="A421" s="135"/>
      <c r="B421" s="135"/>
      <c r="C421" s="135"/>
      <c r="F421" s="135"/>
      <c r="K421" s="149"/>
      <c r="T421" s="153"/>
      <c r="U421" s="135"/>
      <c r="AK421" s="155"/>
      <c r="AL421" s="156"/>
      <c r="AM421" s="135"/>
      <c r="AN421" s="135"/>
      <c r="AO421" s="135"/>
      <c r="AP421" s="135"/>
      <c r="AQ421" s="156"/>
      <c r="AR421" s="135"/>
    </row>
    <row r="422" spans="1:44" ht="21.75" customHeight="1" x14ac:dyDescent="0.2">
      <c r="A422" s="135"/>
      <c r="B422" s="135"/>
      <c r="C422" s="135"/>
      <c r="F422" s="135"/>
      <c r="K422" s="149"/>
      <c r="T422" s="153"/>
      <c r="U422" s="135"/>
      <c r="AK422" s="155"/>
      <c r="AL422" s="156"/>
      <c r="AM422" s="135"/>
      <c r="AN422" s="135"/>
      <c r="AO422" s="135"/>
      <c r="AP422" s="135"/>
      <c r="AQ422" s="156"/>
      <c r="AR422" s="135"/>
    </row>
    <row r="423" spans="1:44" ht="21.75" customHeight="1" x14ac:dyDescent="0.2">
      <c r="A423" s="135"/>
      <c r="B423" s="135"/>
      <c r="C423" s="135"/>
      <c r="F423" s="135"/>
      <c r="K423" s="149"/>
      <c r="T423" s="153"/>
      <c r="U423" s="135"/>
      <c r="AK423" s="155"/>
      <c r="AL423" s="156"/>
      <c r="AM423" s="135"/>
      <c r="AN423" s="135"/>
      <c r="AO423" s="135"/>
      <c r="AP423" s="135"/>
      <c r="AQ423" s="156"/>
      <c r="AR423" s="135"/>
    </row>
    <row r="424" spans="1:44" ht="21.75" customHeight="1" x14ac:dyDescent="0.2">
      <c r="A424" s="135"/>
      <c r="B424" s="135"/>
      <c r="C424" s="135"/>
      <c r="F424" s="135"/>
      <c r="K424" s="149"/>
      <c r="T424" s="153"/>
      <c r="U424" s="135"/>
      <c r="AK424" s="155"/>
      <c r="AL424" s="156"/>
      <c r="AM424" s="135"/>
      <c r="AN424" s="135"/>
      <c r="AO424" s="135"/>
      <c r="AP424" s="135"/>
      <c r="AQ424" s="156"/>
      <c r="AR424" s="135"/>
    </row>
    <row r="425" spans="1:44" ht="21.75" customHeight="1" x14ac:dyDescent="0.2">
      <c r="A425" s="135"/>
      <c r="B425" s="135"/>
      <c r="C425" s="135"/>
      <c r="F425" s="135"/>
      <c r="K425" s="149"/>
      <c r="T425" s="153"/>
      <c r="U425" s="135"/>
      <c r="AK425" s="155"/>
      <c r="AL425" s="156"/>
      <c r="AM425" s="135"/>
      <c r="AN425" s="135"/>
      <c r="AO425" s="135"/>
      <c r="AP425" s="135"/>
      <c r="AQ425" s="156"/>
      <c r="AR425" s="135"/>
    </row>
    <row r="426" spans="1:44" ht="21.75" customHeight="1" x14ac:dyDescent="0.2">
      <c r="A426" s="135"/>
      <c r="B426" s="135"/>
      <c r="C426" s="135"/>
      <c r="F426" s="135"/>
      <c r="K426" s="149"/>
      <c r="T426" s="153"/>
      <c r="U426" s="135"/>
      <c r="AK426" s="155"/>
      <c r="AL426" s="156"/>
      <c r="AM426" s="135"/>
      <c r="AN426" s="135"/>
      <c r="AO426" s="135"/>
      <c r="AP426" s="135"/>
      <c r="AQ426" s="156"/>
      <c r="AR426" s="135"/>
    </row>
    <row r="427" spans="1:44" ht="21.75" customHeight="1" x14ac:dyDescent="0.2">
      <c r="A427" s="135"/>
      <c r="B427" s="135"/>
      <c r="C427" s="135"/>
      <c r="F427" s="135"/>
      <c r="K427" s="149"/>
      <c r="T427" s="153"/>
      <c r="U427" s="135"/>
      <c r="AK427" s="155"/>
      <c r="AL427" s="156"/>
      <c r="AM427" s="135"/>
      <c r="AN427" s="135"/>
      <c r="AO427" s="135"/>
      <c r="AP427" s="135"/>
      <c r="AQ427" s="156"/>
      <c r="AR427" s="135"/>
    </row>
    <row r="428" spans="1:44" ht="21.75" customHeight="1" x14ac:dyDescent="0.2">
      <c r="A428" s="135"/>
      <c r="B428" s="135"/>
      <c r="C428" s="135"/>
      <c r="F428" s="135"/>
      <c r="K428" s="149"/>
      <c r="T428" s="153"/>
      <c r="U428" s="135"/>
      <c r="AK428" s="155"/>
      <c r="AL428" s="156"/>
      <c r="AM428" s="135"/>
      <c r="AN428" s="135"/>
      <c r="AO428" s="135"/>
      <c r="AP428" s="135"/>
      <c r="AQ428" s="156"/>
      <c r="AR428" s="135"/>
    </row>
    <row r="429" spans="1:44" ht="21.75" customHeight="1" x14ac:dyDescent="0.2">
      <c r="A429" s="135"/>
      <c r="B429" s="135"/>
      <c r="C429" s="135"/>
      <c r="F429" s="135"/>
      <c r="K429" s="149"/>
      <c r="T429" s="153"/>
      <c r="U429" s="135"/>
      <c r="AK429" s="155"/>
      <c r="AL429" s="156"/>
      <c r="AM429" s="135"/>
      <c r="AN429" s="135"/>
      <c r="AO429" s="135"/>
      <c r="AP429" s="135"/>
      <c r="AQ429" s="156"/>
      <c r="AR429" s="135"/>
    </row>
    <row r="430" spans="1:44" ht="21.75" customHeight="1" x14ac:dyDescent="0.2">
      <c r="A430" s="135"/>
      <c r="B430" s="135"/>
      <c r="C430" s="135"/>
      <c r="F430" s="135"/>
      <c r="K430" s="149"/>
      <c r="T430" s="153"/>
      <c r="U430" s="135"/>
      <c r="AK430" s="155"/>
      <c r="AL430" s="156"/>
      <c r="AM430" s="135"/>
      <c r="AN430" s="135"/>
      <c r="AO430" s="135"/>
      <c r="AP430" s="135"/>
      <c r="AQ430" s="156"/>
      <c r="AR430" s="135"/>
    </row>
    <row r="431" spans="1:44" ht="21.75" customHeight="1" x14ac:dyDescent="0.2">
      <c r="A431" s="135"/>
      <c r="B431" s="135"/>
      <c r="C431" s="135"/>
      <c r="F431" s="135"/>
      <c r="K431" s="149"/>
      <c r="T431" s="153"/>
      <c r="U431" s="135"/>
      <c r="AK431" s="155"/>
      <c r="AL431" s="156"/>
      <c r="AM431" s="135"/>
      <c r="AN431" s="135"/>
      <c r="AO431" s="135"/>
      <c r="AP431" s="135"/>
      <c r="AQ431" s="156"/>
      <c r="AR431" s="135"/>
    </row>
    <row r="432" spans="1:44" ht="21.75" customHeight="1" x14ac:dyDescent="0.2">
      <c r="A432" s="135"/>
      <c r="B432" s="135"/>
      <c r="C432" s="135"/>
      <c r="F432" s="135"/>
      <c r="K432" s="149"/>
      <c r="T432" s="153"/>
      <c r="U432" s="135"/>
      <c r="AK432" s="155"/>
      <c r="AL432" s="156"/>
      <c r="AM432" s="135"/>
      <c r="AN432" s="135"/>
      <c r="AO432" s="135"/>
      <c r="AP432" s="135"/>
      <c r="AQ432" s="156"/>
      <c r="AR432" s="135"/>
    </row>
    <row r="433" spans="1:44" ht="21.75" customHeight="1" x14ac:dyDescent="0.2">
      <c r="A433" s="135"/>
      <c r="B433" s="135"/>
      <c r="C433" s="135"/>
      <c r="F433" s="135"/>
      <c r="K433" s="149"/>
      <c r="T433" s="153"/>
      <c r="U433" s="135"/>
      <c r="AK433" s="155"/>
      <c r="AL433" s="156"/>
      <c r="AM433" s="135"/>
      <c r="AN433" s="135"/>
      <c r="AO433" s="135"/>
      <c r="AP433" s="135"/>
      <c r="AQ433" s="156"/>
      <c r="AR433" s="135"/>
    </row>
    <row r="434" spans="1:44" ht="21.75" customHeight="1" x14ac:dyDescent="0.2">
      <c r="A434" s="135"/>
      <c r="B434" s="135"/>
      <c r="C434" s="135"/>
      <c r="F434" s="135"/>
      <c r="K434" s="149"/>
      <c r="T434" s="153"/>
      <c r="U434" s="135"/>
      <c r="AK434" s="155"/>
      <c r="AL434" s="156"/>
      <c r="AM434" s="135"/>
      <c r="AN434" s="135"/>
      <c r="AO434" s="135"/>
      <c r="AP434" s="135"/>
      <c r="AQ434" s="156"/>
      <c r="AR434" s="135"/>
    </row>
    <row r="435" spans="1:44" ht="21.75" customHeight="1" x14ac:dyDescent="0.2">
      <c r="A435" s="135"/>
      <c r="B435" s="135"/>
      <c r="C435" s="135"/>
      <c r="F435" s="135"/>
      <c r="K435" s="149"/>
      <c r="T435" s="153"/>
      <c r="U435" s="135"/>
      <c r="AK435" s="155"/>
      <c r="AL435" s="156"/>
      <c r="AM435" s="135"/>
      <c r="AN435" s="135"/>
      <c r="AO435" s="135"/>
      <c r="AP435" s="135"/>
      <c r="AQ435" s="156"/>
      <c r="AR435" s="135"/>
    </row>
    <row r="436" spans="1:44" ht="21.75" customHeight="1" x14ac:dyDescent="0.2">
      <c r="A436" s="135"/>
      <c r="B436" s="135"/>
      <c r="C436" s="135"/>
      <c r="F436" s="135"/>
      <c r="K436" s="149"/>
      <c r="T436" s="153"/>
      <c r="U436" s="135"/>
      <c r="AK436" s="155"/>
      <c r="AL436" s="156"/>
      <c r="AM436" s="135"/>
      <c r="AN436" s="135"/>
      <c r="AO436" s="135"/>
      <c r="AP436" s="135"/>
      <c r="AQ436" s="156"/>
      <c r="AR436" s="135"/>
    </row>
    <row r="437" spans="1:44" ht="21.75" customHeight="1" x14ac:dyDescent="0.2">
      <c r="A437" s="135"/>
      <c r="B437" s="135"/>
      <c r="C437" s="135"/>
      <c r="F437" s="135"/>
      <c r="K437" s="149"/>
      <c r="T437" s="153"/>
      <c r="U437" s="135"/>
      <c r="AK437" s="155"/>
      <c r="AL437" s="156"/>
      <c r="AM437" s="135"/>
      <c r="AN437" s="135"/>
      <c r="AO437" s="135"/>
      <c r="AP437" s="135"/>
      <c r="AQ437" s="156"/>
      <c r="AR437" s="135"/>
    </row>
    <row r="438" spans="1:44" ht="21.75" customHeight="1" x14ac:dyDescent="0.2">
      <c r="A438" s="135"/>
      <c r="B438" s="135"/>
      <c r="C438" s="135"/>
      <c r="F438" s="135"/>
      <c r="K438" s="149"/>
      <c r="T438" s="153"/>
      <c r="U438" s="135"/>
      <c r="AK438" s="155"/>
      <c r="AL438" s="156"/>
      <c r="AM438" s="135"/>
      <c r="AN438" s="135"/>
      <c r="AO438" s="135"/>
      <c r="AP438" s="135"/>
      <c r="AQ438" s="156"/>
      <c r="AR438" s="135"/>
    </row>
    <row r="439" spans="1:44" ht="21.75" customHeight="1" x14ac:dyDescent="0.2">
      <c r="A439" s="135"/>
      <c r="B439" s="135"/>
      <c r="C439" s="135"/>
      <c r="F439" s="135"/>
      <c r="K439" s="149"/>
      <c r="T439" s="153"/>
      <c r="U439" s="135"/>
      <c r="AK439" s="155"/>
      <c r="AL439" s="156"/>
      <c r="AM439" s="135"/>
      <c r="AN439" s="135"/>
      <c r="AO439" s="135"/>
      <c r="AP439" s="135"/>
      <c r="AQ439" s="156"/>
      <c r="AR439" s="135"/>
    </row>
    <row r="440" spans="1:44" ht="21.75" customHeight="1" x14ac:dyDescent="0.2">
      <c r="A440" s="135"/>
      <c r="B440" s="135"/>
      <c r="C440" s="135"/>
      <c r="F440" s="135"/>
      <c r="K440" s="149"/>
      <c r="T440" s="153"/>
      <c r="U440" s="135"/>
      <c r="AK440" s="155"/>
      <c r="AL440" s="156"/>
      <c r="AM440" s="135"/>
      <c r="AN440" s="135"/>
      <c r="AO440" s="135"/>
      <c r="AP440" s="135"/>
      <c r="AQ440" s="156"/>
      <c r="AR440" s="135"/>
    </row>
    <row r="441" spans="1:44" ht="21.75" customHeight="1" x14ac:dyDescent="0.2">
      <c r="A441" s="135"/>
      <c r="B441" s="135"/>
      <c r="C441" s="135"/>
      <c r="F441" s="135"/>
      <c r="K441" s="149"/>
      <c r="T441" s="153"/>
      <c r="U441" s="135"/>
      <c r="AK441" s="155"/>
      <c r="AL441" s="156"/>
      <c r="AM441" s="135"/>
      <c r="AN441" s="135"/>
      <c r="AO441" s="135"/>
      <c r="AP441" s="135"/>
      <c r="AQ441" s="156"/>
      <c r="AR441" s="135"/>
    </row>
    <row r="442" spans="1:44" ht="21.75" customHeight="1" x14ac:dyDescent="0.2">
      <c r="A442" s="135"/>
      <c r="B442" s="135"/>
      <c r="C442" s="135"/>
      <c r="F442" s="135"/>
      <c r="K442" s="149"/>
      <c r="T442" s="153"/>
      <c r="U442" s="135"/>
      <c r="AK442" s="155"/>
      <c r="AL442" s="156"/>
      <c r="AM442" s="135"/>
      <c r="AN442" s="135"/>
      <c r="AO442" s="135"/>
      <c r="AP442" s="135"/>
      <c r="AQ442" s="156"/>
      <c r="AR442" s="135"/>
    </row>
    <row r="443" spans="1:44" ht="21.75" customHeight="1" x14ac:dyDescent="0.2">
      <c r="A443" s="135"/>
      <c r="B443" s="135"/>
      <c r="C443" s="135"/>
      <c r="F443" s="135"/>
      <c r="K443" s="149"/>
      <c r="T443" s="153"/>
      <c r="U443" s="135"/>
      <c r="AK443" s="155"/>
      <c r="AL443" s="156"/>
      <c r="AM443" s="135"/>
      <c r="AN443" s="135"/>
      <c r="AO443" s="135"/>
      <c r="AP443" s="135"/>
      <c r="AQ443" s="156"/>
      <c r="AR443" s="135"/>
    </row>
    <row r="444" spans="1:44" ht="21.75" customHeight="1" x14ac:dyDescent="0.2">
      <c r="A444" s="135"/>
      <c r="B444" s="135"/>
      <c r="C444" s="135"/>
      <c r="F444" s="135"/>
      <c r="K444" s="149"/>
      <c r="T444" s="153"/>
      <c r="U444" s="135"/>
      <c r="AK444" s="155"/>
      <c r="AL444" s="156"/>
      <c r="AM444" s="135"/>
      <c r="AN444" s="135"/>
      <c r="AO444" s="135"/>
      <c r="AP444" s="135"/>
      <c r="AQ444" s="156"/>
      <c r="AR444" s="135"/>
    </row>
    <row r="445" spans="1:44" ht="21.75" customHeight="1" x14ac:dyDescent="0.2">
      <c r="A445" s="135"/>
      <c r="B445" s="135"/>
      <c r="C445" s="135"/>
      <c r="F445" s="135"/>
      <c r="K445" s="149"/>
      <c r="T445" s="153"/>
      <c r="U445" s="135"/>
      <c r="AK445" s="155"/>
      <c r="AL445" s="156"/>
      <c r="AM445" s="135"/>
      <c r="AN445" s="135"/>
      <c r="AO445" s="135"/>
      <c r="AP445" s="135"/>
      <c r="AQ445" s="156"/>
      <c r="AR445" s="135"/>
    </row>
    <row r="446" spans="1:44" ht="21.75" customHeight="1" x14ac:dyDescent="0.2">
      <c r="A446" s="135"/>
      <c r="B446" s="135"/>
      <c r="C446" s="135"/>
      <c r="F446" s="135"/>
      <c r="K446" s="149"/>
      <c r="T446" s="153"/>
      <c r="U446" s="135"/>
      <c r="AK446" s="155"/>
      <c r="AL446" s="156"/>
      <c r="AM446" s="135"/>
      <c r="AN446" s="135"/>
      <c r="AO446" s="135"/>
      <c r="AP446" s="135"/>
      <c r="AQ446" s="156"/>
      <c r="AR446" s="135"/>
    </row>
    <row r="447" spans="1:44" ht="21.75" customHeight="1" x14ac:dyDescent="0.2">
      <c r="A447" s="135"/>
      <c r="B447" s="135"/>
      <c r="C447" s="135"/>
      <c r="F447" s="135"/>
      <c r="K447" s="149"/>
      <c r="T447" s="153"/>
      <c r="U447" s="135"/>
      <c r="AK447" s="155"/>
      <c r="AL447" s="156"/>
      <c r="AM447" s="135"/>
      <c r="AN447" s="135"/>
      <c r="AO447" s="135"/>
      <c r="AP447" s="135"/>
      <c r="AQ447" s="156"/>
      <c r="AR447" s="135"/>
    </row>
    <row r="448" spans="1:44" ht="21.75" customHeight="1" x14ac:dyDescent="0.2">
      <c r="A448" s="135"/>
      <c r="B448" s="135"/>
      <c r="C448" s="135"/>
      <c r="F448" s="135"/>
      <c r="K448" s="149"/>
      <c r="T448" s="153"/>
      <c r="U448" s="135"/>
      <c r="AK448" s="155"/>
      <c r="AL448" s="156"/>
      <c r="AM448" s="135"/>
      <c r="AN448" s="135"/>
      <c r="AO448" s="135"/>
      <c r="AP448" s="135"/>
      <c r="AQ448" s="156"/>
      <c r="AR448" s="135"/>
    </row>
    <row r="449" spans="1:44" ht="21.75" customHeight="1" x14ac:dyDescent="0.2">
      <c r="A449" s="135"/>
      <c r="B449" s="135"/>
      <c r="C449" s="135"/>
      <c r="F449" s="135"/>
      <c r="K449" s="149"/>
      <c r="T449" s="153"/>
      <c r="U449" s="135"/>
      <c r="AK449" s="155"/>
      <c r="AL449" s="156"/>
      <c r="AM449" s="135"/>
      <c r="AN449" s="135"/>
      <c r="AO449" s="135"/>
      <c r="AP449" s="135"/>
      <c r="AQ449" s="156"/>
      <c r="AR449" s="135"/>
    </row>
    <row r="450" spans="1:44" ht="21.75" customHeight="1" x14ac:dyDescent="0.2">
      <c r="A450" s="135"/>
      <c r="B450" s="135"/>
      <c r="C450" s="135"/>
      <c r="F450" s="135"/>
      <c r="K450" s="149"/>
      <c r="T450" s="153"/>
      <c r="U450" s="135"/>
      <c r="AK450" s="155"/>
      <c r="AL450" s="156"/>
      <c r="AM450" s="135"/>
      <c r="AN450" s="135"/>
      <c r="AO450" s="135"/>
      <c r="AP450" s="135"/>
      <c r="AQ450" s="156"/>
      <c r="AR450" s="135"/>
    </row>
    <row r="451" spans="1:44" ht="21.75" customHeight="1" x14ac:dyDescent="0.2">
      <c r="A451" s="135"/>
      <c r="B451" s="135"/>
      <c r="C451" s="135"/>
      <c r="F451" s="135"/>
      <c r="K451" s="149"/>
      <c r="T451" s="153"/>
      <c r="U451" s="135"/>
      <c r="AK451" s="155"/>
      <c r="AL451" s="156"/>
      <c r="AM451" s="135"/>
      <c r="AN451" s="135"/>
      <c r="AO451" s="135"/>
      <c r="AP451" s="135"/>
      <c r="AQ451" s="156"/>
      <c r="AR451" s="135"/>
    </row>
    <row r="452" spans="1:44" ht="21.75" customHeight="1" x14ac:dyDescent="0.2">
      <c r="A452" s="135"/>
      <c r="B452" s="135"/>
      <c r="C452" s="135"/>
      <c r="F452" s="135"/>
      <c r="K452" s="149"/>
      <c r="T452" s="153"/>
      <c r="U452" s="135"/>
      <c r="AK452" s="155"/>
      <c r="AL452" s="156"/>
      <c r="AM452" s="135"/>
      <c r="AN452" s="135"/>
      <c r="AO452" s="135"/>
      <c r="AP452" s="135"/>
      <c r="AQ452" s="156"/>
      <c r="AR452" s="135"/>
    </row>
    <row r="453" spans="1:44" ht="21.75" customHeight="1" x14ac:dyDescent="0.2">
      <c r="A453" s="135"/>
      <c r="B453" s="135"/>
      <c r="C453" s="135"/>
      <c r="F453" s="135"/>
      <c r="K453" s="149"/>
      <c r="T453" s="153"/>
      <c r="U453" s="135"/>
      <c r="AK453" s="155"/>
      <c r="AL453" s="156"/>
      <c r="AM453" s="135"/>
      <c r="AN453" s="135"/>
      <c r="AO453" s="135"/>
      <c r="AP453" s="135"/>
      <c r="AQ453" s="156"/>
      <c r="AR453" s="135"/>
    </row>
    <row r="454" spans="1:44" ht="21.75" customHeight="1" x14ac:dyDescent="0.2">
      <c r="A454" s="135"/>
      <c r="B454" s="135"/>
      <c r="C454" s="135"/>
      <c r="F454" s="135"/>
      <c r="K454" s="149"/>
      <c r="T454" s="153"/>
      <c r="U454" s="135"/>
      <c r="AK454" s="155"/>
      <c r="AL454" s="156"/>
      <c r="AM454" s="135"/>
      <c r="AN454" s="135"/>
      <c r="AO454" s="135"/>
      <c r="AP454" s="135"/>
      <c r="AQ454" s="156"/>
      <c r="AR454" s="135"/>
    </row>
    <row r="455" spans="1:44" ht="21.75" customHeight="1" x14ac:dyDescent="0.2">
      <c r="A455" s="135"/>
      <c r="B455" s="135"/>
      <c r="C455" s="135"/>
      <c r="F455" s="135"/>
      <c r="K455" s="149"/>
      <c r="T455" s="153"/>
      <c r="U455" s="135"/>
      <c r="AK455" s="155"/>
      <c r="AL455" s="156"/>
      <c r="AM455" s="135"/>
      <c r="AN455" s="135"/>
      <c r="AO455" s="135"/>
      <c r="AP455" s="135"/>
      <c r="AQ455" s="156"/>
      <c r="AR455" s="135"/>
    </row>
    <row r="456" spans="1:44" ht="21.75" customHeight="1" x14ac:dyDescent="0.2">
      <c r="A456" s="135"/>
      <c r="B456" s="135"/>
      <c r="C456" s="135"/>
      <c r="F456" s="135"/>
      <c r="K456" s="149"/>
      <c r="T456" s="153"/>
      <c r="U456" s="135"/>
      <c r="AK456" s="155"/>
      <c r="AL456" s="156"/>
      <c r="AM456" s="135"/>
      <c r="AN456" s="135"/>
      <c r="AO456" s="135"/>
      <c r="AP456" s="135"/>
      <c r="AQ456" s="156"/>
      <c r="AR456" s="135"/>
    </row>
    <row r="457" spans="1:44" ht="21.75" customHeight="1" x14ac:dyDescent="0.2">
      <c r="A457" s="135"/>
      <c r="B457" s="135"/>
      <c r="C457" s="135"/>
      <c r="F457" s="135"/>
      <c r="K457" s="149"/>
      <c r="T457" s="153"/>
      <c r="U457" s="135"/>
      <c r="AK457" s="155"/>
      <c r="AL457" s="156"/>
      <c r="AM457" s="135"/>
      <c r="AN457" s="135"/>
      <c r="AO457" s="135"/>
      <c r="AP457" s="135"/>
      <c r="AQ457" s="156"/>
      <c r="AR457" s="135"/>
    </row>
    <row r="458" spans="1:44" ht="21.75" customHeight="1" x14ac:dyDescent="0.2">
      <c r="A458" s="135"/>
      <c r="B458" s="135"/>
      <c r="C458" s="135"/>
      <c r="F458" s="135"/>
      <c r="K458" s="149"/>
      <c r="T458" s="153"/>
      <c r="U458" s="135"/>
      <c r="AK458" s="155"/>
      <c r="AL458" s="156"/>
      <c r="AM458" s="135"/>
      <c r="AN458" s="135"/>
      <c r="AO458" s="135"/>
      <c r="AP458" s="135"/>
      <c r="AQ458" s="156"/>
      <c r="AR458" s="135"/>
    </row>
    <row r="459" spans="1:44" ht="21.75" customHeight="1" x14ac:dyDescent="0.2">
      <c r="A459" s="135"/>
      <c r="B459" s="135"/>
      <c r="C459" s="135"/>
      <c r="F459" s="135"/>
      <c r="K459" s="149"/>
      <c r="T459" s="153"/>
      <c r="U459" s="135"/>
      <c r="AK459" s="155"/>
      <c r="AL459" s="156"/>
      <c r="AM459" s="135"/>
      <c r="AN459" s="135"/>
      <c r="AO459" s="135"/>
      <c r="AP459" s="135"/>
      <c r="AQ459" s="156"/>
      <c r="AR459" s="135"/>
    </row>
    <row r="460" spans="1:44" ht="21.75" customHeight="1" x14ac:dyDescent="0.2">
      <c r="A460" s="135"/>
      <c r="B460" s="135"/>
      <c r="C460" s="135"/>
      <c r="F460" s="135"/>
      <c r="K460" s="149"/>
      <c r="T460" s="153"/>
      <c r="U460" s="135"/>
      <c r="AK460" s="155"/>
      <c r="AL460" s="156"/>
      <c r="AM460" s="135"/>
      <c r="AN460" s="135"/>
      <c r="AO460" s="135"/>
      <c r="AP460" s="135"/>
      <c r="AQ460" s="156"/>
      <c r="AR460" s="135"/>
    </row>
    <row r="461" spans="1:44" ht="21.75" customHeight="1" x14ac:dyDescent="0.2">
      <c r="A461" s="135"/>
      <c r="B461" s="135"/>
      <c r="C461" s="135"/>
      <c r="F461" s="135"/>
      <c r="K461" s="149"/>
      <c r="T461" s="153"/>
      <c r="U461" s="135"/>
      <c r="AK461" s="155"/>
      <c r="AL461" s="156"/>
      <c r="AM461" s="135"/>
      <c r="AN461" s="135"/>
      <c r="AO461" s="135"/>
      <c r="AP461" s="135"/>
      <c r="AQ461" s="156"/>
      <c r="AR461" s="135"/>
    </row>
    <row r="462" spans="1:44" ht="21.75" customHeight="1" x14ac:dyDescent="0.2">
      <c r="A462" s="135"/>
      <c r="B462" s="135"/>
      <c r="C462" s="135"/>
      <c r="F462" s="135"/>
      <c r="K462" s="149"/>
      <c r="T462" s="153"/>
      <c r="U462" s="135"/>
      <c r="AK462" s="155"/>
      <c r="AL462" s="156"/>
      <c r="AM462" s="135"/>
      <c r="AN462" s="135"/>
      <c r="AO462" s="135"/>
      <c r="AP462" s="135"/>
      <c r="AQ462" s="156"/>
      <c r="AR462" s="135"/>
    </row>
    <row r="463" spans="1:44" ht="21.75" customHeight="1" x14ac:dyDescent="0.2">
      <c r="A463" s="135"/>
      <c r="B463" s="135"/>
      <c r="C463" s="135"/>
      <c r="F463" s="135"/>
      <c r="K463" s="149"/>
      <c r="T463" s="153"/>
      <c r="U463" s="135"/>
      <c r="AK463" s="155"/>
      <c r="AL463" s="156"/>
      <c r="AM463" s="135"/>
      <c r="AN463" s="135"/>
      <c r="AO463" s="135"/>
      <c r="AP463" s="135"/>
      <c r="AQ463" s="156"/>
      <c r="AR463" s="135"/>
    </row>
    <row r="464" spans="1:44" ht="21.75" customHeight="1" x14ac:dyDescent="0.2">
      <c r="A464" s="135"/>
      <c r="B464" s="135"/>
      <c r="C464" s="135"/>
      <c r="F464" s="135"/>
      <c r="K464" s="149"/>
      <c r="T464" s="153"/>
      <c r="U464" s="135"/>
      <c r="AK464" s="155"/>
      <c r="AL464" s="156"/>
      <c r="AM464" s="135"/>
      <c r="AN464" s="135"/>
      <c r="AO464" s="135"/>
      <c r="AP464" s="135"/>
      <c r="AQ464" s="156"/>
      <c r="AR464" s="135"/>
    </row>
    <row r="465" spans="1:44" ht="21.75" customHeight="1" x14ac:dyDescent="0.2">
      <c r="A465" s="135"/>
      <c r="B465" s="135"/>
      <c r="C465" s="135"/>
      <c r="F465" s="135"/>
      <c r="K465" s="149"/>
      <c r="T465" s="153"/>
      <c r="U465" s="135"/>
      <c r="AK465" s="155"/>
      <c r="AL465" s="156"/>
      <c r="AM465" s="135"/>
      <c r="AN465" s="135"/>
      <c r="AO465" s="135"/>
      <c r="AP465" s="135"/>
      <c r="AQ465" s="156"/>
      <c r="AR465" s="135"/>
    </row>
    <row r="466" spans="1:44" ht="21.75" customHeight="1" x14ac:dyDescent="0.2">
      <c r="A466" s="135"/>
      <c r="B466" s="135"/>
      <c r="C466" s="135"/>
      <c r="F466" s="135"/>
      <c r="K466" s="149"/>
      <c r="T466" s="153"/>
      <c r="U466" s="135"/>
      <c r="AK466" s="155"/>
      <c r="AL466" s="156"/>
      <c r="AM466" s="135"/>
      <c r="AN466" s="135"/>
      <c r="AO466" s="135"/>
      <c r="AP466" s="135"/>
      <c r="AQ466" s="156"/>
      <c r="AR466" s="135"/>
    </row>
    <row r="467" spans="1:44" ht="21.75" customHeight="1" x14ac:dyDescent="0.2">
      <c r="A467" s="135"/>
      <c r="B467" s="135"/>
      <c r="C467" s="135"/>
      <c r="F467" s="135"/>
      <c r="K467" s="149"/>
      <c r="T467" s="153"/>
      <c r="U467" s="135"/>
      <c r="AK467" s="155"/>
      <c r="AL467" s="156"/>
      <c r="AM467" s="135"/>
      <c r="AN467" s="135"/>
      <c r="AO467" s="135"/>
      <c r="AP467" s="135"/>
      <c r="AQ467" s="156"/>
      <c r="AR467" s="135"/>
    </row>
    <row r="468" spans="1:44" ht="21.75" customHeight="1" x14ac:dyDescent="0.2">
      <c r="A468" s="135"/>
      <c r="B468" s="135"/>
      <c r="C468" s="135"/>
      <c r="F468" s="135"/>
      <c r="K468" s="149"/>
      <c r="T468" s="153"/>
      <c r="U468" s="135"/>
      <c r="AK468" s="155"/>
      <c r="AL468" s="156"/>
      <c r="AM468" s="135"/>
      <c r="AN468" s="135"/>
      <c r="AO468" s="135"/>
      <c r="AP468" s="135"/>
      <c r="AQ468" s="156"/>
      <c r="AR468" s="135"/>
    </row>
    <row r="469" spans="1:44" ht="21.75" customHeight="1" x14ac:dyDescent="0.2">
      <c r="A469" s="135"/>
      <c r="B469" s="135"/>
      <c r="C469" s="135"/>
      <c r="F469" s="135"/>
      <c r="K469" s="149"/>
      <c r="T469" s="153"/>
      <c r="U469" s="135"/>
      <c r="AK469" s="155"/>
      <c r="AL469" s="156"/>
      <c r="AM469" s="135"/>
      <c r="AN469" s="135"/>
      <c r="AO469" s="135"/>
      <c r="AP469" s="135"/>
      <c r="AQ469" s="156"/>
      <c r="AR469" s="135"/>
    </row>
    <row r="470" spans="1:44" ht="21.75" customHeight="1" x14ac:dyDescent="0.2">
      <c r="A470" s="135"/>
      <c r="B470" s="135"/>
      <c r="C470" s="135"/>
      <c r="F470" s="135"/>
      <c r="K470" s="149"/>
      <c r="T470" s="153"/>
      <c r="U470" s="135"/>
      <c r="AK470" s="155"/>
      <c r="AL470" s="156"/>
      <c r="AM470" s="135"/>
      <c r="AN470" s="135"/>
      <c r="AO470" s="135"/>
      <c r="AP470" s="135"/>
      <c r="AQ470" s="156"/>
      <c r="AR470" s="135"/>
    </row>
    <row r="471" spans="1:44" ht="21.75" customHeight="1" x14ac:dyDescent="0.2">
      <c r="A471" s="135"/>
      <c r="B471" s="135"/>
      <c r="C471" s="135"/>
      <c r="F471" s="135"/>
      <c r="K471" s="149"/>
      <c r="T471" s="153"/>
      <c r="U471" s="135"/>
      <c r="AK471" s="155"/>
      <c r="AL471" s="156"/>
      <c r="AM471" s="135"/>
      <c r="AN471" s="135"/>
      <c r="AO471" s="135"/>
      <c r="AP471" s="135"/>
      <c r="AQ471" s="156"/>
      <c r="AR471" s="135"/>
    </row>
    <row r="472" spans="1:44" ht="21.75" customHeight="1" x14ac:dyDescent="0.2">
      <c r="A472" s="135"/>
      <c r="B472" s="135"/>
      <c r="C472" s="135"/>
      <c r="F472" s="135"/>
      <c r="K472" s="149"/>
      <c r="T472" s="153"/>
      <c r="U472" s="135"/>
      <c r="AK472" s="155"/>
      <c r="AL472" s="156"/>
      <c r="AM472" s="135"/>
      <c r="AN472" s="135"/>
      <c r="AO472" s="135"/>
      <c r="AP472" s="135"/>
      <c r="AQ472" s="156"/>
      <c r="AR472" s="135"/>
    </row>
    <row r="473" spans="1:44" ht="21.75" customHeight="1" x14ac:dyDescent="0.2">
      <c r="A473" s="135"/>
      <c r="B473" s="135"/>
      <c r="C473" s="135"/>
      <c r="F473" s="135"/>
      <c r="K473" s="149"/>
      <c r="T473" s="153"/>
      <c r="U473" s="135"/>
      <c r="AK473" s="155"/>
      <c r="AL473" s="156"/>
      <c r="AM473" s="135"/>
      <c r="AN473" s="135"/>
      <c r="AO473" s="135"/>
      <c r="AP473" s="135"/>
      <c r="AQ473" s="156"/>
      <c r="AR473" s="135"/>
    </row>
    <row r="474" spans="1:44" ht="21.75" customHeight="1" x14ac:dyDescent="0.2">
      <c r="A474" s="135"/>
      <c r="B474" s="135"/>
      <c r="C474" s="135"/>
      <c r="F474" s="135"/>
      <c r="K474" s="149"/>
      <c r="T474" s="153"/>
      <c r="U474" s="135"/>
      <c r="AK474" s="155"/>
      <c r="AL474" s="156"/>
      <c r="AM474" s="135"/>
      <c r="AN474" s="135"/>
      <c r="AO474" s="135"/>
      <c r="AP474" s="135"/>
      <c r="AQ474" s="156"/>
      <c r="AR474" s="135"/>
    </row>
    <row r="475" spans="1:44" ht="21.75" customHeight="1" x14ac:dyDescent="0.2">
      <c r="A475" s="135"/>
      <c r="B475" s="135"/>
      <c r="C475" s="135"/>
      <c r="F475" s="135"/>
      <c r="K475" s="149"/>
      <c r="T475" s="153"/>
      <c r="U475" s="135"/>
      <c r="AK475" s="155"/>
      <c r="AL475" s="156"/>
      <c r="AM475" s="135"/>
      <c r="AN475" s="135"/>
      <c r="AO475" s="135"/>
      <c r="AP475" s="135"/>
      <c r="AQ475" s="156"/>
      <c r="AR475" s="135"/>
    </row>
    <row r="476" spans="1:44" ht="21.75" customHeight="1" x14ac:dyDescent="0.2">
      <c r="A476" s="135"/>
      <c r="B476" s="135"/>
      <c r="C476" s="135"/>
      <c r="F476" s="135"/>
      <c r="K476" s="149"/>
      <c r="T476" s="153"/>
      <c r="U476" s="135"/>
      <c r="AK476" s="155"/>
      <c r="AL476" s="156"/>
      <c r="AM476" s="135"/>
      <c r="AN476" s="135"/>
      <c r="AO476" s="135"/>
      <c r="AP476" s="135"/>
      <c r="AQ476" s="156"/>
      <c r="AR476" s="135"/>
    </row>
    <row r="477" spans="1:44" ht="21.75" customHeight="1" x14ac:dyDescent="0.2">
      <c r="A477" s="135"/>
      <c r="B477" s="135"/>
      <c r="C477" s="135"/>
      <c r="F477" s="135"/>
      <c r="K477" s="149"/>
      <c r="T477" s="153"/>
      <c r="U477" s="135"/>
      <c r="AK477" s="155"/>
      <c r="AL477" s="156"/>
      <c r="AM477" s="135"/>
      <c r="AN477" s="135"/>
      <c r="AO477" s="135"/>
      <c r="AP477" s="135"/>
      <c r="AQ477" s="156"/>
      <c r="AR477" s="135"/>
    </row>
    <row r="478" spans="1:44" ht="21.75" customHeight="1" x14ac:dyDescent="0.2">
      <c r="A478" s="135"/>
      <c r="B478" s="135"/>
      <c r="C478" s="135"/>
      <c r="F478" s="135"/>
      <c r="K478" s="149"/>
      <c r="T478" s="153"/>
      <c r="U478" s="135"/>
      <c r="AK478" s="155"/>
      <c r="AL478" s="156"/>
      <c r="AM478" s="135"/>
      <c r="AN478" s="135"/>
      <c r="AO478" s="135"/>
      <c r="AP478" s="135"/>
      <c r="AQ478" s="156"/>
      <c r="AR478" s="135"/>
    </row>
    <row r="479" spans="1:44" ht="21.75" customHeight="1" x14ac:dyDescent="0.2">
      <c r="A479" s="135"/>
      <c r="B479" s="135"/>
      <c r="C479" s="135"/>
      <c r="F479" s="135"/>
      <c r="K479" s="149"/>
      <c r="T479" s="153"/>
      <c r="U479" s="135"/>
      <c r="AK479" s="155"/>
      <c r="AL479" s="156"/>
      <c r="AM479" s="135"/>
      <c r="AN479" s="135"/>
      <c r="AO479" s="135"/>
      <c r="AP479" s="135"/>
      <c r="AQ479" s="156"/>
      <c r="AR479" s="135"/>
    </row>
    <row r="480" spans="1:44" ht="21.75" customHeight="1" x14ac:dyDescent="0.2">
      <c r="A480" s="135"/>
      <c r="B480" s="135"/>
      <c r="C480" s="135"/>
      <c r="F480" s="135"/>
      <c r="K480" s="149"/>
      <c r="T480" s="153"/>
      <c r="U480" s="135"/>
      <c r="AK480" s="155"/>
      <c r="AL480" s="156"/>
      <c r="AM480" s="135"/>
      <c r="AN480" s="135"/>
      <c r="AO480" s="135"/>
      <c r="AP480" s="135"/>
      <c r="AQ480" s="156"/>
      <c r="AR480" s="135"/>
    </row>
    <row r="481" spans="1:44" ht="21.75" customHeight="1" x14ac:dyDescent="0.2">
      <c r="A481" s="135"/>
      <c r="B481" s="135"/>
      <c r="C481" s="135"/>
      <c r="F481" s="135"/>
      <c r="K481" s="149"/>
      <c r="T481" s="153"/>
      <c r="U481" s="135"/>
      <c r="AK481" s="155"/>
      <c r="AL481" s="156"/>
      <c r="AM481" s="135"/>
      <c r="AN481" s="135"/>
      <c r="AO481" s="135"/>
      <c r="AP481" s="135"/>
      <c r="AQ481" s="156"/>
      <c r="AR481" s="135"/>
    </row>
    <row r="482" spans="1:44" ht="21.75" customHeight="1" x14ac:dyDescent="0.2">
      <c r="A482" s="135"/>
      <c r="B482" s="135"/>
      <c r="C482" s="135"/>
      <c r="F482" s="135"/>
      <c r="K482" s="149"/>
      <c r="T482" s="153"/>
      <c r="U482" s="135"/>
      <c r="AK482" s="155"/>
      <c r="AL482" s="156"/>
      <c r="AM482" s="135"/>
      <c r="AN482" s="135"/>
      <c r="AO482" s="135"/>
      <c r="AP482" s="135"/>
      <c r="AQ482" s="156"/>
      <c r="AR482" s="135"/>
    </row>
    <row r="483" spans="1:44" ht="21.75" customHeight="1" x14ac:dyDescent="0.2">
      <c r="A483" s="135"/>
      <c r="B483" s="135"/>
      <c r="C483" s="135"/>
      <c r="F483" s="135"/>
      <c r="K483" s="149"/>
      <c r="T483" s="153"/>
      <c r="U483" s="135"/>
      <c r="AK483" s="155"/>
      <c r="AL483" s="156"/>
      <c r="AM483" s="135"/>
      <c r="AN483" s="135"/>
      <c r="AO483" s="135"/>
      <c r="AP483" s="135"/>
      <c r="AQ483" s="156"/>
      <c r="AR483" s="135"/>
    </row>
    <row r="484" spans="1:44" ht="21.75" customHeight="1" x14ac:dyDescent="0.2">
      <c r="A484" s="135"/>
      <c r="B484" s="135"/>
      <c r="C484" s="135"/>
      <c r="F484" s="135"/>
      <c r="K484" s="149"/>
      <c r="T484" s="153"/>
      <c r="U484" s="135"/>
      <c r="AK484" s="155"/>
      <c r="AL484" s="156"/>
      <c r="AM484" s="135"/>
      <c r="AN484" s="135"/>
      <c r="AO484" s="135"/>
      <c r="AP484" s="135"/>
      <c r="AQ484" s="156"/>
      <c r="AR484" s="135"/>
    </row>
    <row r="485" spans="1:44" ht="21.75" customHeight="1" x14ac:dyDescent="0.2">
      <c r="A485" s="135"/>
      <c r="B485" s="135"/>
      <c r="C485" s="135"/>
      <c r="F485" s="135"/>
      <c r="K485" s="149"/>
      <c r="T485" s="153"/>
      <c r="U485" s="135"/>
      <c r="AK485" s="155"/>
      <c r="AL485" s="156"/>
      <c r="AM485" s="135"/>
      <c r="AN485" s="135"/>
      <c r="AO485" s="135"/>
      <c r="AP485" s="135"/>
      <c r="AQ485" s="156"/>
      <c r="AR485" s="135"/>
    </row>
    <row r="486" spans="1:44" ht="21.75" customHeight="1" x14ac:dyDescent="0.2">
      <c r="A486" s="135"/>
      <c r="B486" s="135"/>
      <c r="C486" s="135"/>
      <c r="F486" s="135"/>
      <c r="K486" s="149"/>
      <c r="T486" s="153"/>
      <c r="U486" s="135"/>
      <c r="AK486" s="155"/>
      <c r="AL486" s="156"/>
      <c r="AM486" s="135"/>
      <c r="AN486" s="135"/>
      <c r="AO486" s="135"/>
      <c r="AP486" s="135"/>
      <c r="AQ486" s="156"/>
      <c r="AR486" s="135"/>
    </row>
    <row r="487" spans="1:44" ht="21.75" customHeight="1" x14ac:dyDescent="0.2">
      <c r="A487" s="135"/>
      <c r="B487" s="135"/>
      <c r="C487" s="135"/>
      <c r="F487" s="135"/>
      <c r="K487" s="149"/>
      <c r="T487" s="153"/>
      <c r="U487" s="135"/>
      <c r="AK487" s="155"/>
      <c r="AL487" s="156"/>
      <c r="AM487" s="135"/>
      <c r="AN487" s="135"/>
      <c r="AO487" s="135"/>
      <c r="AP487" s="135"/>
      <c r="AQ487" s="156"/>
      <c r="AR487" s="135"/>
    </row>
    <row r="488" spans="1:44" ht="21.75" customHeight="1" x14ac:dyDescent="0.2">
      <c r="A488" s="135"/>
      <c r="B488" s="135"/>
      <c r="C488" s="135"/>
      <c r="F488" s="135"/>
      <c r="K488" s="149"/>
      <c r="T488" s="153"/>
      <c r="U488" s="135"/>
      <c r="AK488" s="155"/>
      <c r="AL488" s="156"/>
      <c r="AM488" s="135"/>
      <c r="AN488" s="135"/>
      <c r="AO488" s="135"/>
      <c r="AP488" s="135"/>
      <c r="AQ488" s="156"/>
      <c r="AR488" s="135"/>
    </row>
    <row r="489" spans="1:44" ht="21.75" customHeight="1" x14ac:dyDescent="0.2">
      <c r="A489" s="135"/>
      <c r="B489" s="135"/>
      <c r="C489" s="135"/>
      <c r="F489" s="135"/>
      <c r="K489" s="149"/>
      <c r="T489" s="153"/>
      <c r="U489" s="135"/>
      <c r="AK489" s="155"/>
      <c r="AL489" s="156"/>
      <c r="AM489" s="135"/>
      <c r="AN489" s="135"/>
      <c r="AO489" s="135"/>
      <c r="AP489" s="135"/>
      <c r="AQ489" s="156"/>
      <c r="AR489" s="135"/>
    </row>
    <row r="490" spans="1:44" ht="21.75" customHeight="1" x14ac:dyDescent="0.2">
      <c r="A490" s="135"/>
      <c r="B490" s="135"/>
      <c r="C490" s="135"/>
      <c r="F490" s="135"/>
      <c r="K490" s="149"/>
      <c r="T490" s="153"/>
      <c r="U490" s="135"/>
      <c r="AK490" s="155"/>
      <c r="AL490" s="156"/>
      <c r="AM490" s="135"/>
      <c r="AN490" s="135"/>
      <c r="AO490" s="135"/>
      <c r="AP490" s="135"/>
      <c r="AQ490" s="156"/>
      <c r="AR490" s="135"/>
    </row>
    <row r="491" spans="1:44" ht="21.75" customHeight="1" x14ac:dyDescent="0.2">
      <c r="A491" s="135"/>
      <c r="B491" s="135"/>
      <c r="C491" s="135"/>
      <c r="F491" s="135"/>
      <c r="K491" s="149"/>
      <c r="T491" s="153"/>
      <c r="U491" s="135"/>
      <c r="AK491" s="155"/>
      <c r="AL491" s="156"/>
      <c r="AM491" s="135"/>
      <c r="AN491" s="135"/>
      <c r="AO491" s="135"/>
      <c r="AP491" s="135"/>
      <c r="AQ491" s="156"/>
      <c r="AR491" s="135"/>
    </row>
    <row r="492" spans="1:44" ht="21.75" customHeight="1" x14ac:dyDescent="0.2">
      <c r="A492" s="135"/>
      <c r="B492" s="135"/>
      <c r="C492" s="135"/>
      <c r="F492" s="135"/>
      <c r="K492" s="149"/>
      <c r="T492" s="153"/>
      <c r="U492" s="135"/>
      <c r="AK492" s="155"/>
      <c r="AL492" s="156"/>
      <c r="AM492" s="135"/>
      <c r="AN492" s="135"/>
      <c r="AO492" s="135"/>
      <c r="AP492" s="135"/>
      <c r="AQ492" s="156"/>
      <c r="AR492" s="135"/>
    </row>
    <row r="493" spans="1:44" ht="21.75" customHeight="1" x14ac:dyDescent="0.2">
      <c r="A493" s="135"/>
      <c r="B493" s="135"/>
      <c r="C493" s="135"/>
      <c r="F493" s="135"/>
      <c r="K493" s="149"/>
      <c r="T493" s="153"/>
      <c r="U493" s="135"/>
      <c r="AK493" s="155"/>
      <c r="AL493" s="156"/>
      <c r="AM493" s="135"/>
      <c r="AN493" s="135"/>
      <c r="AO493" s="135"/>
      <c r="AP493" s="135"/>
      <c r="AQ493" s="156"/>
      <c r="AR493" s="135"/>
    </row>
    <row r="494" spans="1:44" ht="21.75" customHeight="1" x14ac:dyDescent="0.2">
      <c r="A494" s="135"/>
      <c r="B494" s="135"/>
      <c r="C494" s="135"/>
      <c r="F494" s="135"/>
      <c r="K494" s="149"/>
      <c r="T494" s="153"/>
      <c r="U494" s="135"/>
      <c r="AK494" s="155"/>
      <c r="AL494" s="156"/>
      <c r="AM494" s="135"/>
      <c r="AN494" s="135"/>
      <c r="AO494" s="135"/>
      <c r="AP494" s="135"/>
      <c r="AQ494" s="156"/>
      <c r="AR494" s="135"/>
    </row>
    <row r="495" spans="1:44" ht="21.75" customHeight="1" x14ac:dyDescent="0.2">
      <c r="A495" s="135"/>
      <c r="B495" s="135"/>
      <c r="C495" s="135"/>
      <c r="F495" s="135"/>
      <c r="K495" s="149"/>
      <c r="T495" s="153"/>
      <c r="U495" s="135"/>
      <c r="AK495" s="155"/>
      <c r="AL495" s="156"/>
      <c r="AM495" s="135"/>
      <c r="AN495" s="135"/>
      <c r="AO495" s="135"/>
      <c r="AP495" s="135"/>
      <c r="AQ495" s="156"/>
      <c r="AR495" s="135"/>
    </row>
    <row r="496" spans="1:44" ht="21.75" customHeight="1" x14ac:dyDescent="0.2">
      <c r="A496" s="135"/>
      <c r="B496" s="135"/>
      <c r="C496" s="135"/>
      <c r="F496" s="135"/>
      <c r="K496" s="149"/>
      <c r="T496" s="153"/>
      <c r="U496" s="135"/>
      <c r="AK496" s="155"/>
      <c r="AL496" s="156"/>
      <c r="AM496" s="135"/>
      <c r="AN496" s="135"/>
      <c r="AO496" s="135"/>
      <c r="AP496" s="135"/>
      <c r="AQ496" s="156"/>
      <c r="AR496" s="135"/>
    </row>
    <row r="497" spans="1:44" ht="21.75" customHeight="1" x14ac:dyDescent="0.2">
      <c r="A497" s="135"/>
      <c r="B497" s="135"/>
      <c r="C497" s="135"/>
      <c r="F497" s="135"/>
      <c r="K497" s="149"/>
      <c r="T497" s="153"/>
      <c r="U497" s="135"/>
      <c r="AK497" s="155"/>
      <c r="AL497" s="156"/>
      <c r="AM497" s="135"/>
      <c r="AN497" s="135"/>
      <c r="AO497" s="135"/>
      <c r="AP497" s="135"/>
      <c r="AQ497" s="156"/>
      <c r="AR497" s="135"/>
    </row>
    <row r="498" spans="1:44" ht="21.75" customHeight="1" x14ac:dyDescent="0.2">
      <c r="A498" s="135"/>
      <c r="B498" s="135"/>
      <c r="C498" s="135"/>
      <c r="F498" s="135"/>
      <c r="K498" s="149"/>
      <c r="T498" s="153"/>
      <c r="U498" s="135"/>
      <c r="AK498" s="155"/>
      <c r="AL498" s="156"/>
      <c r="AM498" s="135"/>
      <c r="AN498" s="135"/>
      <c r="AO498" s="135"/>
      <c r="AP498" s="135"/>
      <c r="AQ498" s="156"/>
      <c r="AR498" s="135"/>
    </row>
    <row r="499" spans="1:44" ht="21.75" customHeight="1" x14ac:dyDescent="0.2">
      <c r="A499" s="135"/>
      <c r="B499" s="135"/>
      <c r="C499" s="135"/>
      <c r="F499" s="135"/>
      <c r="K499" s="149"/>
      <c r="T499" s="153"/>
      <c r="U499" s="135"/>
      <c r="AK499" s="155"/>
      <c r="AL499" s="156"/>
      <c r="AM499" s="135"/>
      <c r="AN499" s="135"/>
      <c r="AO499" s="135"/>
      <c r="AP499" s="135"/>
      <c r="AQ499" s="156"/>
      <c r="AR499" s="135"/>
    </row>
    <row r="500" spans="1:44" ht="21.75" customHeight="1" x14ac:dyDescent="0.2">
      <c r="A500" s="135"/>
      <c r="B500" s="135"/>
      <c r="C500" s="135"/>
      <c r="F500" s="135"/>
      <c r="K500" s="149"/>
      <c r="T500" s="153"/>
      <c r="U500" s="135"/>
      <c r="AK500" s="155"/>
      <c r="AL500" s="156"/>
      <c r="AM500" s="135"/>
      <c r="AN500" s="135"/>
      <c r="AO500" s="135"/>
      <c r="AP500" s="135"/>
      <c r="AQ500" s="156"/>
      <c r="AR500" s="135"/>
    </row>
    <row r="501" spans="1:44" ht="21.75" customHeight="1" x14ac:dyDescent="0.2">
      <c r="A501" s="135"/>
      <c r="B501" s="135"/>
      <c r="C501" s="135"/>
      <c r="F501" s="135"/>
      <c r="K501" s="149"/>
      <c r="T501" s="153"/>
      <c r="U501" s="135"/>
      <c r="AK501" s="155"/>
      <c r="AL501" s="156"/>
      <c r="AM501" s="135"/>
      <c r="AN501" s="135"/>
      <c r="AO501" s="135"/>
      <c r="AP501" s="135"/>
      <c r="AQ501" s="156"/>
      <c r="AR501" s="135"/>
    </row>
    <row r="502" spans="1:44" ht="21.75" customHeight="1" x14ac:dyDescent="0.2">
      <c r="A502" s="135"/>
      <c r="B502" s="135"/>
      <c r="C502" s="135"/>
      <c r="F502" s="135"/>
      <c r="K502" s="149"/>
      <c r="T502" s="153"/>
      <c r="U502" s="135"/>
      <c r="AK502" s="155"/>
      <c r="AL502" s="156"/>
      <c r="AM502" s="135"/>
      <c r="AN502" s="135"/>
      <c r="AO502" s="135"/>
      <c r="AP502" s="135"/>
      <c r="AQ502" s="156"/>
      <c r="AR502" s="135"/>
    </row>
    <row r="503" spans="1:44" ht="21.75" customHeight="1" x14ac:dyDescent="0.2">
      <c r="A503" s="135"/>
      <c r="B503" s="135"/>
      <c r="C503" s="135"/>
      <c r="F503" s="135"/>
      <c r="K503" s="149"/>
      <c r="T503" s="153"/>
      <c r="U503" s="135"/>
      <c r="AK503" s="155"/>
      <c r="AL503" s="156"/>
      <c r="AM503" s="135"/>
      <c r="AN503" s="135"/>
      <c r="AO503" s="135"/>
      <c r="AP503" s="135"/>
      <c r="AQ503" s="156"/>
      <c r="AR503" s="135"/>
    </row>
    <row r="504" spans="1:44" ht="21.75" customHeight="1" x14ac:dyDescent="0.2">
      <c r="A504" s="135"/>
      <c r="B504" s="135"/>
      <c r="C504" s="135"/>
      <c r="F504" s="135"/>
      <c r="K504" s="149"/>
      <c r="T504" s="153"/>
      <c r="U504" s="135"/>
      <c r="AK504" s="155"/>
      <c r="AL504" s="156"/>
      <c r="AM504" s="135"/>
      <c r="AN504" s="135"/>
      <c r="AO504" s="135"/>
      <c r="AP504" s="135"/>
      <c r="AQ504" s="156"/>
      <c r="AR504" s="135"/>
    </row>
    <row r="505" spans="1:44" ht="21.75" customHeight="1" x14ac:dyDescent="0.2">
      <c r="A505" s="135"/>
      <c r="B505" s="135"/>
      <c r="C505" s="135"/>
      <c r="F505" s="135"/>
      <c r="K505" s="149"/>
      <c r="T505" s="153"/>
      <c r="U505" s="135"/>
      <c r="AK505" s="155"/>
      <c r="AL505" s="156"/>
      <c r="AM505" s="135"/>
      <c r="AN505" s="135"/>
      <c r="AO505" s="135"/>
      <c r="AP505" s="135"/>
      <c r="AQ505" s="156"/>
      <c r="AR505" s="135"/>
    </row>
    <row r="506" spans="1:44" ht="21.75" customHeight="1" x14ac:dyDescent="0.2">
      <c r="A506" s="135"/>
      <c r="B506" s="135"/>
      <c r="C506" s="135"/>
      <c r="F506" s="135"/>
      <c r="K506" s="149"/>
      <c r="T506" s="153"/>
      <c r="U506" s="135"/>
      <c r="AK506" s="155"/>
      <c r="AL506" s="156"/>
      <c r="AM506" s="135"/>
      <c r="AN506" s="135"/>
      <c r="AO506" s="135"/>
      <c r="AP506" s="135"/>
      <c r="AQ506" s="156"/>
      <c r="AR506" s="135"/>
    </row>
    <row r="507" spans="1:44" ht="21.75" customHeight="1" x14ac:dyDescent="0.2">
      <c r="A507" s="135"/>
      <c r="B507" s="135"/>
      <c r="C507" s="135"/>
      <c r="F507" s="135"/>
      <c r="K507" s="149"/>
      <c r="T507" s="153"/>
      <c r="U507" s="135"/>
      <c r="AK507" s="155"/>
      <c r="AL507" s="156"/>
      <c r="AM507" s="135"/>
      <c r="AN507" s="135"/>
      <c r="AO507" s="135"/>
      <c r="AP507" s="135"/>
      <c r="AQ507" s="156"/>
      <c r="AR507" s="135"/>
    </row>
    <row r="508" spans="1:44" ht="21.75" customHeight="1" x14ac:dyDescent="0.2">
      <c r="A508" s="135"/>
      <c r="B508" s="135"/>
      <c r="C508" s="135"/>
      <c r="F508" s="135"/>
      <c r="K508" s="149"/>
      <c r="T508" s="153"/>
      <c r="U508" s="135"/>
      <c r="AK508" s="155"/>
      <c r="AL508" s="156"/>
      <c r="AM508" s="135"/>
      <c r="AN508" s="135"/>
      <c r="AO508" s="135"/>
      <c r="AP508" s="135"/>
      <c r="AQ508" s="156"/>
      <c r="AR508" s="135"/>
    </row>
    <row r="509" spans="1:44" ht="21.75" customHeight="1" x14ac:dyDescent="0.2">
      <c r="A509" s="135"/>
      <c r="B509" s="135"/>
      <c r="C509" s="135"/>
      <c r="F509" s="135"/>
      <c r="K509" s="149"/>
      <c r="T509" s="153"/>
      <c r="U509" s="135"/>
      <c r="AK509" s="155"/>
      <c r="AL509" s="156"/>
      <c r="AM509" s="135"/>
      <c r="AN509" s="135"/>
      <c r="AO509" s="135"/>
      <c r="AP509" s="135"/>
      <c r="AQ509" s="156"/>
      <c r="AR509" s="135"/>
    </row>
    <row r="510" spans="1:44" ht="21.75" customHeight="1" x14ac:dyDescent="0.2">
      <c r="A510" s="135"/>
      <c r="B510" s="135"/>
      <c r="C510" s="135"/>
      <c r="F510" s="135"/>
      <c r="K510" s="149"/>
      <c r="T510" s="153"/>
      <c r="U510" s="135"/>
      <c r="AK510" s="155"/>
      <c r="AL510" s="156"/>
      <c r="AM510" s="135"/>
      <c r="AN510" s="135"/>
      <c r="AO510" s="135"/>
      <c r="AP510" s="135"/>
      <c r="AQ510" s="156"/>
      <c r="AR510" s="135"/>
    </row>
    <row r="511" spans="1:44" ht="21.75" customHeight="1" x14ac:dyDescent="0.2">
      <c r="A511" s="135"/>
      <c r="B511" s="135"/>
      <c r="C511" s="135"/>
      <c r="F511" s="135"/>
      <c r="K511" s="149"/>
      <c r="T511" s="153"/>
      <c r="U511" s="135"/>
      <c r="AK511" s="155"/>
      <c r="AL511" s="156"/>
      <c r="AM511" s="135"/>
      <c r="AN511" s="135"/>
      <c r="AO511" s="135"/>
      <c r="AP511" s="135"/>
      <c r="AQ511" s="156"/>
      <c r="AR511" s="135"/>
    </row>
    <row r="512" spans="1:44" ht="21.75" customHeight="1" x14ac:dyDescent="0.2">
      <c r="A512" s="135"/>
      <c r="B512" s="135"/>
      <c r="C512" s="135"/>
      <c r="F512" s="135"/>
      <c r="K512" s="149"/>
      <c r="T512" s="153"/>
      <c r="U512" s="135"/>
      <c r="AK512" s="155"/>
      <c r="AL512" s="156"/>
      <c r="AM512" s="135"/>
      <c r="AN512" s="135"/>
      <c r="AO512" s="135"/>
      <c r="AP512" s="135"/>
      <c r="AQ512" s="156"/>
      <c r="AR512" s="135"/>
    </row>
    <row r="513" spans="1:44" ht="21.75" customHeight="1" x14ac:dyDescent="0.2">
      <c r="A513" s="135"/>
      <c r="B513" s="135"/>
      <c r="C513" s="135"/>
      <c r="F513" s="135"/>
      <c r="K513" s="149"/>
      <c r="T513" s="153"/>
      <c r="U513" s="135"/>
      <c r="AK513" s="155"/>
      <c r="AL513" s="156"/>
      <c r="AM513" s="135"/>
      <c r="AN513" s="135"/>
      <c r="AO513" s="135"/>
      <c r="AP513" s="135"/>
      <c r="AQ513" s="156"/>
      <c r="AR513" s="135"/>
    </row>
    <row r="514" spans="1:44" ht="21.75" customHeight="1" x14ac:dyDescent="0.2">
      <c r="A514" s="135"/>
      <c r="B514" s="135"/>
      <c r="C514" s="135"/>
      <c r="F514" s="135"/>
      <c r="K514" s="149"/>
      <c r="T514" s="153"/>
      <c r="U514" s="135"/>
      <c r="AK514" s="155"/>
      <c r="AL514" s="156"/>
      <c r="AM514" s="135"/>
      <c r="AN514" s="135"/>
      <c r="AO514" s="135"/>
      <c r="AP514" s="135"/>
      <c r="AQ514" s="156"/>
      <c r="AR514" s="135"/>
    </row>
    <row r="515" spans="1:44" ht="21.75" customHeight="1" x14ac:dyDescent="0.2">
      <c r="A515" s="135"/>
      <c r="B515" s="135"/>
      <c r="C515" s="135"/>
      <c r="F515" s="135"/>
      <c r="K515" s="149"/>
      <c r="T515" s="153"/>
      <c r="U515" s="135"/>
      <c r="AK515" s="155"/>
      <c r="AL515" s="156"/>
      <c r="AM515" s="135"/>
      <c r="AN515" s="135"/>
      <c r="AO515" s="135"/>
      <c r="AP515" s="135"/>
      <c r="AQ515" s="156"/>
      <c r="AR515" s="135"/>
    </row>
    <row r="516" spans="1:44" ht="21.75" customHeight="1" x14ac:dyDescent="0.2">
      <c r="A516" s="135"/>
      <c r="B516" s="135"/>
      <c r="C516" s="135"/>
      <c r="F516" s="135"/>
      <c r="K516" s="149"/>
      <c r="T516" s="153"/>
      <c r="U516" s="135"/>
      <c r="AK516" s="155"/>
      <c r="AL516" s="156"/>
      <c r="AM516" s="135"/>
      <c r="AN516" s="135"/>
      <c r="AO516" s="135"/>
      <c r="AP516" s="135"/>
      <c r="AQ516" s="156"/>
      <c r="AR516" s="135"/>
    </row>
    <row r="517" spans="1:44" ht="21.75" customHeight="1" x14ac:dyDescent="0.2">
      <c r="A517" s="135"/>
      <c r="B517" s="135"/>
      <c r="C517" s="135"/>
      <c r="F517" s="135"/>
      <c r="K517" s="149"/>
      <c r="T517" s="153"/>
      <c r="U517" s="135"/>
      <c r="AK517" s="155"/>
      <c r="AL517" s="156"/>
      <c r="AM517" s="135"/>
      <c r="AN517" s="135"/>
      <c r="AO517" s="135"/>
      <c r="AP517" s="135"/>
      <c r="AQ517" s="156"/>
      <c r="AR517" s="135"/>
    </row>
    <row r="518" spans="1:44" ht="21.75" customHeight="1" x14ac:dyDescent="0.2">
      <c r="A518" s="135"/>
      <c r="B518" s="135"/>
      <c r="C518" s="135"/>
      <c r="F518" s="135"/>
      <c r="K518" s="149"/>
      <c r="T518" s="153"/>
      <c r="U518" s="135"/>
      <c r="AK518" s="155"/>
      <c r="AL518" s="156"/>
      <c r="AM518" s="135"/>
      <c r="AN518" s="135"/>
      <c r="AO518" s="135"/>
      <c r="AP518" s="135"/>
      <c r="AQ518" s="156"/>
      <c r="AR518" s="135"/>
    </row>
    <row r="519" spans="1:44" ht="21.75" customHeight="1" x14ac:dyDescent="0.2">
      <c r="A519" s="135"/>
      <c r="B519" s="135"/>
      <c r="C519" s="135"/>
      <c r="F519" s="135"/>
      <c r="K519" s="149"/>
      <c r="T519" s="153"/>
      <c r="U519" s="135"/>
      <c r="AK519" s="155"/>
      <c r="AL519" s="156"/>
      <c r="AM519" s="135"/>
      <c r="AN519" s="135"/>
      <c r="AO519" s="135"/>
      <c r="AP519" s="135"/>
      <c r="AQ519" s="156"/>
      <c r="AR519" s="135"/>
    </row>
    <row r="520" spans="1:44" ht="21.75" customHeight="1" x14ac:dyDescent="0.2">
      <c r="A520" s="135"/>
      <c r="B520" s="135"/>
      <c r="C520" s="135"/>
      <c r="F520" s="135"/>
      <c r="K520" s="149"/>
      <c r="T520" s="153"/>
      <c r="U520" s="135"/>
      <c r="AK520" s="155"/>
      <c r="AL520" s="156"/>
      <c r="AM520" s="135"/>
      <c r="AN520" s="135"/>
      <c r="AO520" s="135"/>
      <c r="AP520" s="135"/>
      <c r="AQ520" s="156"/>
      <c r="AR520" s="135"/>
    </row>
    <row r="521" spans="1:44" ht="21.75" customHeight="1" x14ac:dyDescent="0.2">
      <c r="A521" s="135"/>
      <c r="B521" s="135"/>
      <c r="C521" s="135"/>
      <c r="F521" s="135"/>
      <c r="K521" s="149"/>
      <c r="T521" s="153"/>
      <c r="U521" s="135"/>
      <c r="AK521" s="155"/>
      <c r="AL521" s="156"/>
      <c r="AM521" s="135"/>
      <c r="AN521" s="135"/>
      <c r="AO521" s="135"/>
      <c r="AP521" s="135"/>
      <c r="AQ521" s="156"/>
      <c r="AR521" s="135"/>
    </row>
    <row r="522" spans="1:44" ht="21.75" customHeight="1" x14ac:dyDescent="0.2">
      <c r="A522" s="135"/>
      <c r="B522" s="135"/>
      <c r="C522" s="135"/>
      <c r="F522" s="135"/>
      <c r="K522" s="149"/>
      <c r="T522" s="153"/>
      <c r="U522" s="135"/>
      <c r="AK522" s="155"/>
      <c r="AL522" s="156"/>
      <c r="AM522" s="135"/>
      <c r="AN522" s="135"/>
      <c r="AO522" s="135"/>
      <c r="AP522" s="135"/>
      <c r="AQ522" s="156"/>
      <c r="AR522" s="135"/>
    </row>
    <row r="523" spans="1:44" ht="21.75" customHeight="1" x14ac:dyDescent="0.2">
      <c r="A523" s="135"/>
      <c r="B523" s="135"/>
      <c r="C523" s="135"/>
      <c r="F523" s="135"/>
      <c r="K523" s="149"/>
      <c r="T523" s="153"/>
      <c r="U523" s="135"/>
      <c r="AK523" s="155"/>
      <c r="AL523" s="156"/>
      <c r="AM523" s="135"/>
      <c r="AN523" s="135"/>
      <c r="AO523" s="135"/>
      <c r="AP523" s="135"/>
      <c r="AQ523" s="156"/>
      <c r="AR523" s="135"/>
    </row>
    <row r="524" spans="1:44" ht="21.75" customHeight="1" x14ac:dyDescent="0.2">
      <c r="A524" s="135"/>
      <c r="B524" s="135"/>
      <c r="C524" s="135"/>
      <c r="F524" s="135"/>
      <c r="K524" s="149"/>
      <c r="T524" s="153"/>
      <c r="U524" s="135"/>
      <c r="AK524" s="155"/>
      <c r="AL524" s="156"/>
      <c r="AM524" s="135"/>
      <c r="AN524" s="135"/>
      <c r="AO524" s="135"/>
      <c r="AP524" s="135"/>
      <c r="AQ524" s="156"/>
      <c r="AR524" s="135"/>
    </row>
    <row r="525" spans="1:44" ht="21.75" customHeight="1" x14ac:dyDescent="0.2">
      <c r="A525" s="135"/>
      <c r="B525" s="135"/>
      <c r="C525" s="135"/>
      <c r="F525" s="135"/>
      <c r="K525" s="149"/>
      <c r="T525" s="153"/>
      <c r="U525" s="135"/>
      <c r="AK525" s="155"/>
      <c r="AL525" s="156"/>
      <c r="AM525" s="135"/>
      <c r="AN525" s="135"/>
      <c r="AO525" s="135"/>
      <c r="AP525" s="135"/>
      <c r="AQ525" s="156"/>
      <c r="AR525" s="135"/>
    </row>
    <row r="526" spans="1:44" ht="21.75" customHeight="1" x14ac:dyDescent="0.2">
      <c r="A526" s="135"/>
      <c r="B526" s="135"/>
      <c r="C526" s="135"/>
      <c r="F526" s="135"/>
      <c r="K526" s="149"/>
      <c r="T526" s="153"/>
      <c r="U526" s="135"/>
      <c r="AK526" s="155"/>
      <c r="AL526" s="156"/>
      <c r="AM526" s="135"/>
      <c r="AN526" s="135"/>
      <c r="AO526" s="135"/>
      <c r="AP526" s="135"/>
      <c r="AQ526" s="156"/>
      <c r="AR526" s="135"/>
    </row>
    <row r="527" spans="1:44" ht="21.75" customHeight="1" x14ac:dyDescent="0.2">
      <c r="A527" s="135"/>
      <c r="B527" s="135"/>
      <c r="C527" s="135"/>
      <c r="F527" s="135"/>
      <c r="K527" s="149"/>
      <c r="T527" s="153"/>
      <c r="U527" s="135"/>
      <c r="AK527" s="155"/>
      <c r="AL527" s="156"/>
      <c r="AM527" s="135"/>
      <c r="AN527" s="135"/>
      <c r="AO527" s="135"/>
      <c r="AP527" s="135"/>
      <c r="AQ527" s="156"/>
      <c r="AR527" s="135"/>
    </row>
    <row r="528" spans="1:44" ht="21.75" customHeight="1" x14ac:dyDescent="0.2">
      <c r="A528" s="135"/>
      <c r="B528" s="135"/>
      <c r="C528" s="135"/>
      <c r="F528" s="135"/>
      <c r="K528" s="149"/>
      <c r="T528" s="153"/>
      <c r="U528" s="135"/>
      <c r="AK528" s="155"/>
      <c r="AL528" s="156"/>
      <c r="AM528" s="135"/>
      <c r="AN528" s="135"/>
      <c r="AO528" s="135"/>
      <c r="AP528" s="135"/>
      <c r="AQ528" s="156"/>
      <c r="AR528" s="135"/>
    </row>
    <row r="529" spans="1:44" ht="21.75" customHeight="1" x14ac:dyDescent="0.2">
      <c r="A529" s="135"/>
      <c r="B529" s="135"/>
      <c r="C529" s="135"/>
      <c r="F529" s="135"/>
      <c r="K529" s="149"/>
      <c r="T529" s="153"/>
      <c r="U529" s="135"/>
      <c r="AK529" s="155"/>
      <c r="AL529" s="156"/>
      <c r="AM529" s="135"/>
      <c r="AN529" s="135"/>
      <c r="AO529" s="135"/>
      <c r="AP529" s="135"/>
      <c r="AQ529" s="156"/>
      <c r="AR529" s="135"/>
    </row>
    <row r="530" spans="1:44" ht="21.75" customHeight="1" x14ac:dyDescent="0.2">
      <c r="A530" s="135"/>
      <c r="B530" s="135"/>
      <c r="C530" s="135"/>
      <c r="F530" s="135"/>
      <c r="K530" s="149"/>
      <c r="T530" s="153"/>
      <c r="U530" s="135"/>
      <c r="AK530" s="155"/>
      <c r="AL530" s="156"/>
      <c r="AM530" s="135"/>
      <c r="AN530" s="135"/>
      <c r="AO530" s="135"/>
      <c r="AP530" s="135"/>
      <c r="AQ530" s="156"/>
      <c r="AR530" s="135"/>
    </row>
    <row r="531" spans="1:44" ht="21.75" customHeight="1" x14ac:dyDescent="0.2">
      <c r="A531" s="135"/>
      <c r="B531" s="135"/>
      <c r="C531" s="135"/>
      <c r="F531" s="135"/>
      <c r="K531" s="149"/>
      <c r="T531" s="153"/>
      <c r="U531" s="135"/>
      <c r="AK531" s="155"/>
      <c r="AL531" s="156"/>
      <c r="AM531" s="135"/>
      <c r="AN531" s="135"/>
      <c r="AO531" s="135"/>
      <c r="AP531" s="135"/>
      <c r="AQ531" s="156"/>
      <c r="AR531" s="135"/>
    </row>
    <row r="532" spans="1:44" ht="21.75" customHeight="1" x14ac:dyDescent="0.2">
      <c r="A532" s="135"/>
      <c r="B532" s="135"/>
      <c r="C532" s="135"/>
      <c r="F532" s="135"/>
      <c r="K532" s="149"/>
      <c r="T532" s="153"/>
      <c r="U532" s="135"/>
      <c r="AK532" s="155"/>
      <c r="AL532" s="156"/>
      <c r="AM532" s="135"/>
      <c r="AN532" s="135"/>
      <c r="AO532" s="135"/>
      <c r="AP532" s="135"/>
      <c r="AQ532" s="156"/>
      <c r="AR532" s="135"/>
    </row>
    <row r="533" spans="1:44" ht="21.75" customHeight="1" x14ac:dyDescent="0.2">
      <c r="A533" s="135"/>
      <c r="B533" s="135"/>
      <c r="C533" s="135"/>
      <c r="F533" s="135"/>
      <c r="K533" s="149"/>
      <c r="T533" s="153"/>
      <c r="U533" s="135"/>
      <c r="AK533" s="155"/>
      <c r="AL533" s="156"/>
      <c r="AM533" s="135"/>
      <c r="AN533" s="135"/>
      <c r="AO533" s="135"/>
      <c r="AP533" s="135"/>
      <c r="AQ533" s="156"/>
      <c r="AR533" s="135"/>
    </row>
    <row r="534" spans="1:44" ht="21.75" customHeight="1" x14ac:dyDescent="0.2">
      <c r="A534" s="135"/>
      <c r="B534" s="135"/>
      <c r="C534" s="135"/>
      <c r="F534" s="135"/>
      <c r="K534" s="149"/>
      <c r="T534" s="153"/>
      <c r="U534" s="135"/>
      <c r="AK534" s="155"/>
      <c r="AL534" s="156"/>
      <c r="AM534" s="135"/>
      <c r="AN534" s="135"/>
      <c r="AO534" s="135"/>
      <c r="AP534" s="135"/>
      <c r="AQ534" s="156"/>
      <c r="AR534" s="135"/>
    </row>
    <row r="535" spans="1:44" ht="21.75" customHeight="1" x14ac:dyDescent="0.2">
      <c r="A535" s="135"/>
      <c r="B535" s="135"/>
      <c r="C535" s="135"/>
      <c r="F535" s="135"/>
      <c r="K535" s="149"/>
      <c r="T535" s="153"/>
      <c r="U535" s="135"/>
      <c r="AK535" s="155"/>
      <c r="AL535" s="156"/>
      <c r="AM535" s="135"/>
      <c r="AN535" s="135"/>
      <c r="AO535" s="135"/>
      <c r="AP535" s="135"/>
      <c r="AQ535" s="156"/>
      <c r="AR535" s="135"/>
    </row>
    <row r="536" spans="1:44" ht="21.75" customHeight="1" x14ac:dyDescent="0.2">
      <c r="A536" s="135"/>
      <c r="B536" s="135"/>
      <c r="C536" s="135"/>
      <c r="F536" s="135"/>
      <c r="K536" s="149"/>
      <c r="T536" s="153"/>
      <c r="U536" s="135"/>
      <c r="AK536" s="155"/>
      <c r="AL536" s="156"/>
      <c r="AM536" s="135"/>
      <c r="AN536" s="135"/>
      <c r="AO536" s="135"/>
      <c r="AP536" s="135"/>
      <c r="AQ536" s="156"/>
      <c r="AR536" s="135"/>
    </row>
    <row r="537" spans="1:44" ht="21.75" customHeight="1" x14ac:dyDescent="0.2">
      <c r="A537" s="135"/>
      <c r="B537" s="135"/>
      <c r="C537" s="135"/>
      <c r="F537" s="135"/>
      <c r="K537" s="149"/>
      <c r="T537" s="153"/>
      <c r="U537" s="135"/>
      <c r="AK537" s="155"/>
      <c r="AL537" s="156"/>
      <c r="AM537" s="135"/>
      <c r="AN537" s="135"/>
      <c r="AO537" s="135"/>
      <c r="AP537" s="135"/>
      <c r="AQ537" s="156"/>
      <c r="AR537" s="135"/>
    </row>
    <row r="538" spans="1:44" ht="21.75" customHeight="1" x14ac:dyDescent="0.2">
      <c r="A538" s="135"/>
      <c r="B538" s="135"/>
      <c r="C538" s="135"/>
      <c r="F538" s="135"/>
      <c r="K538" s="149"/>
      <c r="T538" s="153"/>
      <c r="U538" s="135"/>
      <c r="AK538" s="155"/>
      <c r="AL538" s="156"/>
      <c r="AM538" s="135"/>
      <c r="AN538" s="135"/>
      <c r="AO538" s="135"/>
      <c r="AP538" s="135"/>
      <c r="AQ538" s="156"/>
      <c r="AR538" s="135"/>
    </row>
    <row r="539" spans="1:44" ht="21.75" customHeight="1" x14ac:dyDescent="0.2">
      <c r="A539" s="135"/>
      <c r="B539" s="135"/>
      <c r="C539" s="135"/>
      <c r="F539" s="135"/>
      <c r="K539" s="149"/>
      <c r="T539" s="153"/>
      <c r="U539" s="135"/>
      <c r="AK539" s="155"/>
      <c r="AL539" s="156"/>
      <c r="AM539" s="135"/>
      <c r="AN539" s="135"/>
      <c r="AO539" s="135"/>
      <c r="AP539" s="135"/>
      <c r="AQ539" s="156"/>
      <c r="AR539" s="135"/>
    </row>
    <row r="540" spans="1:44" ht="21.75" customHeight="1" x14ac:dyDescent="0.2">
      <c r="A540" s="135"/>
      <c r="B540" s="135"/>
      <c r="C540" s="135"/>
      <c r="F540" s="135"/>
      <c r="K540" s="149"/>
      <c r="T540" s="153"/>
      <c r="U540" s="135"/>
      <c r="AK540" s="155"/>
      <c r="AL540" s="156"/>
      <c r="AM540" s="135"/>
      <c r="AN540" s="135"/>
      <c r="AO540" s="135"/>
      <c r="AP540" s="135"/>
      <c r="AQ540" s="156"/>
      <c r="AR540" s="135"/>
    </row>
    <row r="541" spans="1:44" ht="21.75" customHeight="1" x14ac:dyDescent="0.2">
      <c r="A541" s="135"/>
      <c r="B541" s="135"/>
      <c r="C541" s="135"/>
      <c r="F541" s="135"/>
      <c r="K541" s="149"/>
      <c r="T541" s="153"/>
      <c r="U541" s="135"/>
      <c r="AK541" s="155"/>
      <c r="AL541" s="156"/>
      <c r="AM541" s="135"/>
      <c r="AN541" s="135"/>
      <c r="AO541" s="135"/>
      <c r="AP541" s="135"/>
      <c r="AQ541" s="156"/>
      <c r="AR541" s="135"/>
    </row>
    <row r="542" spans="1:44" ht="21.75" customHeight="1" x14ac:dyDescent="0.2">
      <c r="A542" s="135"/>
      <c r="B542" s="135"/>
      <c r="C542" s="135"/>
      <c r="F542" s="135"/>
      <c r="K542" s="149"/>
      <c r="T542" s="153"/>
      <c r="U542" s="135"/>
      <c r="AK542" s="155"/>
      <c r="AL542" s="156"/>
      <c r="AM542" s="135"/>
      <c r="AN542" s="135"/>
      <c r="AO542" s="135"/>
      <c r="AP542" s="135"/>
      <c r="AQ542" s="156"/>
      <c r="AR542" s="135"/>
    </row>
    <row r="543" spans="1:44" ht="21.75" customHeight="1" x14ac:dyDescent="0.2">
      <c r="A543" s="135"/>
      <c r="B543" s="135"/>
      <c r="C543" s="135"/>
      <c r="F543" s="135"/>
      <c r="K543" s="149"/>
      <c r="T543" s="153"/>
      <c r="U543" s="135"/>
      <c r="AK543" s="155"/>
      <c r="AL543" s="156"/>
      <c r="AM543" s="135"/>
      <c r="AN543" s="135"/>
      <c r="AO543" s="135"/>
      <c r="AP543" s="135"/>
      <c r="AQ543" s="156"/>
      <c r="AR543" s="135"/>
    </row>
    <row r="544" spans="1:44" ht="21.75" customHeight="1" x14ac:dyDescent="0.2">
      <c r="A544" s="135"/>
      <c r="B544" s="135"/>
      <c r="C544" s="135"/>
      <c r="F544" s="135"/>
      <c r="K544" s="149"/>
      <c r="T544" s="153"/>
      <c r="U544" s="135"/>
      <c r="AK544" s="155"/>
      <c r="AL544" s="156"/>
      <c r="AM544" s="135"/>
      <c r="AN544" s="135"/>
      <c r="AO544" s="135"/>
      <c r="AP544" s="135"/>
      <c r="AQ544" s="156"/>
      <c r="AR544" s="135"/>
    </row>
    <row r="545" spans="1:44" ht="21.75" customHeight="1" x14ac:dyDescent="0.2">
      <c r="A545" s="135"/>
      <c r="B545" s="135"/>
      <c r="C545" s="135"/>
      <c r="F545" s="135"/>
      <c r="K545" s="149"/>
      <c r="T545" s="153"/>
      <c r="U545" s="135"/>
      <c r="AK545" s="155"/>
      <c r="AL545" s="156"/>
      <c r="AM545" s="135"/>
      <c r="AN545" s="135"/>
      <c r="AO545" s="135"/>
      <c r="AP545" s="135"/>
      <c r="AQ545" s="156"/>
      <c r="AR545" s="135"/>
    </row>
    <row r="546" spans="1:44" ht="21.75" customHeight="1" x14ac:dyDescent="0.2">
      <c r="A546" s="135"/>
      <c r="B546" s="135"/>
      <c r="C546" s="135"/>
      <c r="F546" s="135"/>
      <c r="K546" s="149"/>
      <c r="T546" s="153"/>
      <c r="U546" s="135"/>
      <c r="AK546" s="155"/>
      <c r="AL546" s="156"/>
      <c r="AM546" s="135"/>
      <c r="AN546" s="135"/>
      <c r="AO546" s="135"/>
      <c r="AP546" s="135"/>
      <c r="AQ546" s="156"/>
      <c r="AR546" s="135"/>
    </row>
    <row r="547" spans="1:44" ht="21.75" customHeight="1" x14ac:dyDescent="0.2">
      <c r="A547" s="135"/>
      <c r="B547" s="135"/>
      <c r="C547" s="135"/>
      <c r="F547" s="135"/>
      <c r="K547" s="149"/>
      <c r="T547" s="153"/>
      <c r="U547" s="135"/>
      <c r="AK547" s="155"/>
      <c r="AL547" s="156"/>
      <c r="AM547" s="135"/>
      <c r="AN547" s="135"/>
      <c r="AO547" s="135"/>
      <c r="AP547" s="135"/>
      <c r="AQ547" s="156"/>
      <c r="AR547" s="135"/>
    </row>
    <row r="548" spans="1:44" ht="21.75" customHeight="1" x14ac:dyDescent="0.2">
      <c r="A548" s="135"/>
      <c r="B548" s="135"/>
      <c r="C548" s="135"/>
      <c r="F548" s="135"/>
      <c r="K548" s="149"/>
      <c r="T548" s="153"/>
      <c r="U548" s="135"/>
      <c r="AK548" s="155"/>
      <c r="AL548" s="156"/>
      <c r="AM548" s="135"/>
      <c r="AN548" s="135"/>
      <c r="AO548" s="135"/>
      <c r="AP548" s="135"/>
      <c r="AQ548" s="156"/>
      <c r="AR548" s="135"/>
    </row>
    <row r="549" spans="1:44" ht="21.75" customHeight="1" x14ac:dyDescent="0.2">
      <c r="A549" s="135"/>
      <c r="B549" s="135"/>
      <c r="C549" s="135"/>
      <c r="F549" s="135"/>
      <c r="K549" s="149"/>
      <c r="T549" s="153"/>
      <c r="U549" s="135"/>
      <c r="AK549" s="155"/>
      <c r="AL549" s="156"/>
      <c r="AM549" s="135"/>
      <c r="AN549" s="135"/>
      <c r="AO549" s="135"/>
      <c r="AP549" s="135"/>
      <c r="AQ549" s="156"/>
      <c r="AR549" s="135"/>
    </row>
    <row r="550" spans="1:44" ht="21.75" customHeight="1" x14ac:dyDescent="0.2">
      <c r="A550" s="135"/>
      <c r="B550" s="135"/>
      <c r="C550" s="135"/>
      <c r="F550" s="135"/>
      <c r="K550" s="149"/>
      <c r="T550" s="153"/>
      <c r="U550" s="135"/>
      <c r="AK550" s="155"/>
      <c r="AL550" s="156"/>
      <c r="AM550" s="135"/>
      <c r="AN550" s="135"/>
      <c r="AO550" s="135"/>
      <c r="AP550" s="135"/>
      <c r="AQ550" s="156"/>
      <c r="AR550" s="135"/>
    </row>
    <row r="551" spans="1:44" ht="21.75" customHeight="1" x14ac:dyDescent="0.2">
      <c r="A551" s="135"/>
      <c r="B551" s="135"/>
      <c r="C551" s="135"/>
      <c r="F551" s="135"/>
      <c r="K551" s="149"/>
      <c r="T551" s="153"/>
      <c r="U551" s="135"/>
      <c r="AK551" s="155"/>
      <c r="AL551" s="156"/>
      <c r="AM551" s="135"/>
      <c r="AN551" s="135"/>
      <c r="AO551" s="135"/>
      <c r="AP551" s="135"/>
      <c r="AQ551" s="156"/>
      <c r="AR551" s="135"/>
    </row>
    <row r="552" spans="1:44" ht="21.75" customHeight="1" x14ac:dyDescent="0.2">
      <c r="A552" s="135"/>
      <c r="B552" s="135"/>
      <c r="C552" s="135"/>
      <c r="F552" s="135"/>
      <c r="K552" s="149"/>
      <c r="T552" s="153"/>
      <c r="U552" s="135"/>
      <c r="AK552" s="155"/>
      <c r="AL552" s="156"/>
      <c r="AM552" s="135"/>
      <c r="AN552" s="135"/>
      <c r="AO552" s="135"/>
      <c r="AP552" s="135"/>
      <c r="AQ552" s="156"/>
      <c r="AR552" s="135"/>
    </row>
    <row r="553" spans="1:44" ht="21.75" customHeight="1" x14ac:dyDescent="0.2">
      <c r="A553" s="135"/>
      <c r="B553" s="135"/>
      <c r="C553" s="135"/>
      <c r="F553" s="135"/>
      <c r="K553" s="149"/>
      <c r="T553" s="153"/>
      <c r="U553" s="135"/>
      <c r="AK553" s="155"/>
      <c r="AL553" s="156"/>
      <c r="AM553" s="135"/>
      <c r="AN553" s="135"/>
      <c r="AO553" s="135"/>
      <c r="AP553" s="135"/>
      <c r="AQ553" s="156"/>
      <c r="AR553" s="135"/>
    </row>
    <row r="554" spans="1:44" ht="21.75" customHeight="1" x14ac:dyDescent="0.2">
      <c r="A554" s="135"/>
      <c r="B554" s="135"/>
      <c r="C554" s="135"/>
      <c r="F554" s="135"/>
      <c r="K554" s="149"/>
      <c r="T554" s="153"/>
      <c r="U554" s="135"/>
      <c r="AK554" s="155"/>
      <c r="AL554" s="156"/>
      <c r="AM554" s="135"/>
      <c r="AN554" s="135"/>
      <c r="AO554" s="135"/>
      <c r="AP554" s="135"/>
      <c r="AQ554" s="156"/>
      <c r="AR554" s="135"/>
    </row>
    <row r="555" spans="1:44" ht="21.75" customHeight="1" x14ac:dyDescent="0.2">
      <c r="A555" s="135"/>
      <c r="B555" s="135"/>
      <c r="C555" s="135"/>
      <c r="F555" s="135"/>
      <c r="K555" s="149"/>
      <c r="T555" s="153"/>
      <c r="U555" s="135"/>
      <c r="AK555" s="155"/>
      <c r="AL555" s="156"/>
      <c r="AM555" s="135"/>
      <c r="AN555" s="135"/>
      <c r="AO555" s="135"/>
      <c r="AP555" s="135"/>
      <c r="AQ555" s="156"/>
      <c r="AR555" s="135"/>
    </row>
    <row r="556" spans="1:44" ht="21.75" customHeight="1" x14ac:dyDescent="0.2">
      <c r="A556" s="135"/>
      <c r="B556" s="135"/>
      <c r="C556" s="135"/>
      <c r="F556" s="135"/>
      <c r="K556" s="149"/>
      <c r="T556" s="153"/>
      <c r="U556" s="135"/>
      <c r="AK556" s="155"/>
      <c r="AL556" s="156"/>
      <c r="AM556" s="135"/>
      <c r="AN556" s="135"/>
      <c r="AO556" s="135"/>
      <c r="AP556" s="135"/>
      <c r="AQ556" s="156"/>
      <c r="AR556" s="135"/>
    </row>
    <row r="557" spans="1:44" ht="21.75" customHeight="1" x14ac:dyDescent="0.2">
      <c r="A557" s="135"/>
      <c r="B557" s="135"/>
      <c r="C557" s="135"/>
      <c r="F557" s="135"/>
      <c r="K557" s="149"/>
      <c r="T557" s="153"/>
      <c r="U557" s="135"/>
      <c r="AK557" s="155"/>
      <c r="AL557" s="156"/>
      <c r="AM557" s="135"/>
      <c r="AN557" s="135"/>
      <c r="AO557" s="135"/>
      <c r="AP557" s="135"/>
      <c r="AQ557" s="156"/>
      <c r="AR557" s="135"/>
    </row>
    <row r="558" spans="1:44" ht="21.75" customHeight="1" x14ac:dyDescent="0.2">
      <c r="A558" s="135"/>
      <c r="B558" s="135"/>
      <c r="C558" s="135"/>
      <c r="F558" s="135"/>
      <c r="K558" s="149"/>
      <c r="T558" s="153"/>
      <c r="U558" s="135"/>
      <c r="AK558" s="155"/>
      <c r="AL558" s="156"/>
      <c r="AM558" s="135"/>
      <c r="AN558" s="135"/>
      <c r="AO558" s="135"/>
      <c r="AP558" s="135"/>
      <c r="AQ558" s="156"/>
      <c r="AR558" s="135"/>
    </row>
    <row r="559" spans="1:44" ht="21.75" customHeight="1" x14ac:dyDescent="0.2">
      <c r="A559" s="135"/>
      <c r="B559" s="135"/>
      <c r="C559" s="135"/>
      <c r="F559" s="135"/>
      <c r="K559" s="149"/>
      <c r="T559" s="153"/>
      <c r="U559" s="135"/>
      <c r="AK559" s="155"/>
      <c r="AL559" s="156"/>
      <c r="AM559" s="135"/>
      <c r="AN559" s="135"/>
      <c r="AO559" s="135"/>
      <c r="AP559" s="135"/>
      <c r="AQ559" s="156"/>
      <c r="AR559" s="135"/>
    </row>
    <row r="560" spans="1:44" ht="21.75" customHeight="1" x14ac:dyDescent="0.2">
      <c r="A560" s="135"/>
      <c r="B560" s="135"/>
      <c r="C560" s="135"/>
      <c r="F560" s="135"/>
      <c r="K560" s="149"/>
      <c r="T560" s="153"/>
      <c r="U560" s="135"/>
      <c r="AK560" s="155"/>
      <c r="AL560" s="156"/>
      <c r="AM560" s="135"/>
      <c r="AN560" s="135"/>
      <c r="AO560" s="135"/>
      <c r="AP560" s="135"/>
      <c r="AQ560" s="156"/>
      <c r="AR560" s="135"/>
    </row>
    <row r="561" spans="1:44" ht="21.75" customHeight="1" x14ac:dyDescent="0.2">
      <c r="A561" s="135"/>
      <c r="B561" s="135"/>
      <c r="C561" s="135"/>
      <c r="F561" s="135"/>
      <c r="K561" s="149"/>
      <c r="T561" s="153"/>
      <c r="U561" s="135"/>
      <c r="AK561" s="155"/>
      <c r="AL561" s="156"/>
      <c r="AM561" s="135"/>
      <c r="AN561" s="135"/>
      <c r="AO561" s="135"/>
      <c r="AP561" s="135"/>
      <c r="AQ561" s="156"/>
      <c r="AR561" s="135"/>
    </row>
    <row r="562" spans="1:44" ht="21.75" customHeight="1" x14ac:dyDescent="0.2">
      <c r="A562" s="135"/>
      <c r="B562" s="135"/>
      <c r="C562" s="135"/>
      <c r="F562" s="135"/>
      <c r="K562" s="149"/>
      <c r="T562" s="153"/>
      <c r="U562" s="135"/>
      <c r="AK562" s="155"/>
      <c r="AL562" s="156"/>
      <c r="AM562" s="135"/>
      <c r="AN562" s="135"/>
      <c r="AO562" s="135"/>
      <c r="AP562" s="135"/>
      <c r="AQ562" s="156"/>
      <c r="AR562" s="135"/>
    </row>
    <row r="563" spans="1:44" ht="21.75" customHeight="1" x14ac:dyDescent="0.2">
      <c r="A563" s="135"/>
      <c r="B563" s="135"/>
      <c r="C563" s="135"/>
      <c r="F563" s="135"/>
      <c r="K563" s="149"/>
      <c r="T563" s="153"/>
      <c r="U563" s="135"/>
      <c r="AK563" s="155"/>
      <c r="AL563" s="156"/>
      <c r="AM563" s="135"/>
      <c r="AN563" s="135"/>
      <c r="AO563" s="135"/>
      <c r="AP563" s="135"/>
      <c r="AQ563" s="156"/>
      <c r="AR563" s="135"/>
    </row>
    <row r="564" spans="1:44" ht="21.75" customHeight="1" x14ac:dyDescent="0.2">
      <c r="A564" s="135"/>
      <c r="B564" s="135"/>
      <c r="C564" s="135"/>
      <c r="F564" s="135"/>
      <c r="K564" s="149"/>
      <c r="T564" s="153"/>
      <c r="U564" s="135"/>
      <c r="AK564" s="155"/>
      <c r="AL564" s="156"/>
      <c r="AM564" s="135"/>
      <c r="AN564" s="135"/>
      <c r="AO564" s="135"/>
      <c r="AP564" s="135"/>
      <c r="AQ564" s="156"/>
      <c r="AR564" s="135"/>
    </row>
    <row r="565" spans="1:44" ht="21.75" customHeight="1" x14ac:dyDescent="0.2">
      <c r="A565" s="135"/>
      <c r="B565" s="135"/>
      <c r="C565" s="135"/>
      <c r="F565" s="135"/>
      <c r="K565" s="149"/>
      <c r="T565" s="153"/>
      <c r="U565" s="135"/>
      <c r="AK565" s="155"/>
      <c r="AL565" s="156"/>
      <c r="AM565" s="135"/>
      <c r="AN565" s="135"/>
      <c r="AO565" s="135"/>
      <c r="AP565" s="135"/>
      <c r="AQ565" s="156"/>
      <c r="AR565" s="135"/>
    </row>
    <row r="566" spans="1:44" ht="21.75" customHeight="1" x14ac:dyDescent="0.2">
      <c r="A566" s="135"/>
      <c r="B566" s="135"/>
      <c r="C566" s="135"/>
      <c r="F566" s="135"/>
      <c r="K566" s="149"/>
      <c r="T566" s="153"/>
      <c r="U566" s="135"/>
      <c r="AK566" s="155"/>
      <c r="AL566" s="156"/>
      <c r="AM566" s="135"/>
      <c r="AN566" s="135"/>
      <c r="AO566" s="135"/>
      <c r="AP566" s="135"/>
      <c r="AQ566" s="156"/>
      <c r="AR566" s="135"/>
    </row>
    <row r="567" spans="1:44" ht="21.75" customHeight="1" x14ac:dyDescent="0.2">
      <c r="A567" s="135"/>
      <c r="B567" s="135"/>
      <c r="C567" s="135"/>
      <c r="F567" s="135"/>
      <c r="K567" s="149"/>
      <c r="T567" s="153"/>
      <c r="U567" s="135"/>
      <c r="AK567" s="155"/>
      <c r="AL567" s="156"/>
      <c r="AM567" s="135"/>
      <c r="AN567" s="135"/>
      <c r="AO567" s="135"/>
      <c r="AP567" s="135"/>
      <c r="AQ567" s="156"/>
      <c r="AR567" s="135"/>
    </row>
    <row r="568" spans="1:44" ht="21.75" customHeight="1" x14ac:dyDescent="0.2">
      <c r="A568" s="135"/>
      <c r="B568" s="135"/>
      <c r="C568" s="135"/>
      <c r="F568" s="135"/>
      <c r="K568" s="149"/>
      <c r="T568" s="153"/>
      <c r="U568" s="135"/>
      <c r="AK568" s="155"/>
      <c r="AL568" s="156"/>
      <c r="AM568" s="135"/>
      <c r="AN568" s="135"/>
      <c r="AO568" s="135"/>
      <c r="AP568" s="135"/>
      <c r="AQ568" s="156"/>
      <c r="AR568" s="135"/>
    </row>
    <row r="569" spans="1:44" ht="21.75" customHeight="1" x14ac:dyDescent="0.2">
      <c r="A569" s="135"/>
      <c r="B569" s="135"/>
      <c r="C569" s="135"/>
      <c r="F569" s="135"/>
      <c r="K569" s="149"/>
      <c r="T569" s="153"/>
      <c r="U569" s="135"/>
      <c r="AK569" s="155"/>
      <c r="AL569" s="156"/>
      <c r="AM569" s="135"/>
      <c r="AN569" s="135"/>
      <c r="AO569" s="135"/>
      <c r="AP569" s="135"/>
      <c r="AQ569" s="156"/>
      <c r="AR569" s="135"/>
    </row>
    <row r="570" spans="1:44" ht="21.75" customHeight="1" x14ac:dyDescent="0.2">
      <c r="A570" s="135"/>
      <c r="B570" s="135"/>
      <c r="C570" s="135"/>
      <c r="F570" s="135"/>
      <c r="K570" s="149"/>
      <c r="T570" s="153"/>
      <c r="U570" s="135"/>
      <c r="AK570" s="155"/>
      <c r="AL570" s="156"/>
      <c r="AM570" s="135"/>
      <c r="AN570" s="135"/>
      <c r="AO570" s="135"/>
      <c r="AP570" s="135"/>
      <c r="AQ570" s="156"/>
      <c r="AR570" s="135"/>
    </row>
    <row r="571" spans="1:44" ht="21.75" customHeight="1" x14ac:dyDescent="0.2">
      <c r="A571" s="135"/>
      <c r="B571" s="135"/>
      <c r="C571" s="135"/>
      <c r="F571" s="135"/>
      <c r="K571" s="149"/>
      <c r="T571" s="153"/>
      <c r="U571" s="135"/>
      <c r="AK571" s="155"/>
      <c r="AL571" s="156"/>
      <c r="AM571" s="135"/>
      <c r="AN571" s="135"/>
      <c r="AO571" s="135"/>
      <c r="AP571" s="135"/>
      <c r="AQ571" s="156"/>
      <c r="AR571" s="135"/>
    </row>
    <row r="572" spans="1:44" ht="21.75" customHeight="1" x14ac:dyDescent="0.2">
      <c r="A572" s="135"/>
      <c r="B572" s="135"/>
      <c r="C572" s="135"/>
      <c r="F572" s="135"/>
      <c r="K572" s="149"/>
      <c r="T572" s="153"/>
      <c r="U572" s="135"/>
      <c r="AK572" s="155"/>
      <c r="AL572" s="156"/>
      <c r="AM572" s="135"/>
      <c r="AN572" s="135"/>
      <c r="AO572" s="135"/>
      <c r="AP572" s="135"/>
      <c r="AQ572" s="156"/>
      <c r="AR572" s="135"/>
    </row>
    <row r="573" spans="1:44" ht="21.75" customHeight="1" x14ac:dyDescent="0.2">
      <c r="A573" s="135"/>
      <c r="B573" s="135"/>
      <c r="C573" s="135"/>
      <c r="F573" s="135"/>
      <c r="K573" s="149"/>
      <c r="T573" s="153"/>
      <c r="U573" s="135"/>
      <c r="AK573" s="155"/>
      <c r="AL573" s="156"/>
      <c r="AM573" s="135"/>
      <c r="AN573" s="135"/>
      <c r="AO573" s="135"/>
      <c r="AP573" s="135"/>
      <c r="AQ573" s="156"/>
      <c r="AR573" s="135"/>
    </row>
    <row r="574" spans="1:44" ht="21.75" customHeight="1" x14ac:dyDescent="0.2">
      <c r="A574" s="135"/>
      <c r="B574" s="135"/>
      <c r="C574" s="135"/>
      <c r="F574" s="135"/>
      <c r="K574" s="149"/>
      <c r="T574" s="153"/>
      <c r="U574" s="135"/>
      <c r="AK574" s="155"/>
      <c r="AL574" s="156"/>
      <c r="AM574" s="135"/>
      <c r="AN574" s="135"/>
      <c r="AO574" s="135"/>
      <c r="AP574" s="135"/>
      <c r="AQ574" s="156"/>
      <c r="AR574" s="135"/>
    </row>
    <row r="575" spans="1:44" ht="21.75" customHeight="1" x14ac:dyDescent="0.2">
      <c r="A575" s="135"/>
      <c r="B575" s="135"/>
      <c r="C575" s="135"/>
      <c r="F575" s="135"/>
      <c r="K575" s="149"/>
      <c r="T575" s="153"/>
      <c r="U575" s="135"/>
      <c r="AK575" s="155"/>
      <c r="AL575" s="156"/>
      <c r="AM575" s="135"/>
      <c r="AN575" s="135"/>
      <c r="AO575" s="135"/>
      <c r="AP575" s="135"/>
      <c r="AQ575" s="156"/>
      <c r="AR575" s="135"/>
    </row>
    <row r="576" spans="1:44" ht="21.75" customHeight="1" x14ac:dyDescent="0.2">
      <c r="A576" s="135"/>
      <c r="B576" s="135"/>
      <c r="C576" s="135"/>
      <c r="F576" s="135"/>
      <c r="K576" s="149"/>
      <c r="T576" s="153"/>
      <c r="U576" s="135"/>
      <c r="AK576" s="155"/>
      <c r="AL576" s="156"/>
      <c r="AM576" s="135"/>
      <c r="AN576" s="135"/>
      <c r="AO576" s="135"/>
      <c r="AP576" s="135"/>
      <c r="AQ576" s="156"/>
      <c r="AR576" s="135"/>
    </row>
    <row r="577" spans="1:44" ht="21.75" customHeight="1" x14ac:dyDescent="0.2">
      <c r="A577" s="135"/>
      <c r="B577" s="135"/>
      <c r="C577" s="135"/>
      <c r="F577" s="135"/>
      <c r="K577" s="149"/>
      <c r="T577" s="153"/>
      <c r="U577" s="135"/>
      <c r="AK577" s="155"/>
      <c r="AL577" s="156"/>
      <c r="AM577" s="135"/>
      <c r="AN577" s="135"/>
      <c r="AO577" s="135"/>
      <c r="AP577" s="135"/>
      <c r="AQ577" s="156"/>
      <c r="AR577" s="135"/>
    </row>
    <row r="578" spans="1:44" ht="21.75" customHeight="1" x14ac:dyDescent="0.2">
      <c r="A578" s="135"/>
      <c r="B578" s="135"/>
      <c r="C578" s="135"/>
      <c r="F578" s="135"/>
      <c r="K578" s="149"/>
      <c r="T578" s="153"/>
      <c r="U578" s="135"/>
      <c r="AK578" s="155"/>
      <c r="AL578" s="156"/>
      <c r="AM578" s="135"/>
      <c r="AN578" s="135"/>
      <c r="AO578" s="135"/>
      <c r="AP578" s="135"/>
      <c r="AQ578" s="156"/>
      <c r="AR578" s="135"/>
    </row>
    <row r="579" spans="1:44" ht="21.75" customHeight="1" x14ac:dyDescent="0.2">
      <c r="A579" s="135"/>
      <c r="B579" s="135"/>
      <c r="C579" s="135"/>
      <c r="F579" s="135"/>
      <c r="K579" s="149"/>
      <c r="T579" s="153"/>
      <c r="U579" s="135"/>
      <c r="AK579" s="155"/>
      <c r="AL579" s="156"/>
      <c r="AM579" s="135"/>
      <c r="AN579" s="135"/>
      <c r="AO579" s="135"/>
      <c r="AP579" s="135"/>
      <c r="AQ579" s="156"/>
      <c r="AR579" s="135"/>
    </row>
    <row r="580" spans="1:44" ht="21.75" customHeight="1" x14ac:dyDescent="0.2">
      <c r="A580" s="135"/>
      <c r="B580" s="135"/>
      <c r="C580" s="135"/>
      <c r="F580" s="135"/>
      <c r="K580" s="149"/>
      <c r="T580" s="153"/>
      <c r="U580" s="135"/>
      <c r="AK580" s="155"/>
      <c r="AL580" s="156"/>
      <c r="AM580" s="135"/>
      <c r="AN580" s="135"/>
      <c r="AO580" s="135"/>
      <c r="AP580" s="135"/>
      <c r="AQ580" s="156"/>
      <c r="AR580" s="135"/>
    </row>
    <row r="581" spans="1:44" ht="21.75" customHeight="1" x14ac:dyDescent="0.2">
      <c r="A581" s="135"/>
      <c r="B581" s="135"/>
      <c r="C581" s="135"/>
      <c r="F581" s="135"/>
      <c r="K581" s="149"/>
      <c r="T581" s="153"/>
      <c r="U581" s="135"/>
      <c r="AK581" s="155"/>
      <c r="AL581" s="156"/>
      <c r="AM581" s="135"/>
      <c r="AN581" s="135"/>
      <c r="AO581" s="135"/>
      <c r="AP581" s="135"/>
      <c r="AQ581" s="156"/>
      <c r="AR581" s="135"/>
    </row>
    <row r="582" spans="1:44" ht="21.75" customHeight="1" x14ac:dyDescent="0.2">
      <c r="A582" s="135"/>
      <c r="B582" s="135"/>
      <c r="C582" s="135"/>
      <c r="F582" s="135"/>
      <c r="K582" s="149"/>
      <c r="T582" s="153"/>
      <c r="U582" s="135"/>
      <c r="AK582" s="155"/>
      <c r="AL582" s="156"/>
      <c r="AM582" s="135"/>
      <c r="AN582" s="135"/>
      <c r="AO582" s="135"/>
      <c r="AP582" s="135"/>
      <c r="AQ582" s="156"/>
      <c r="AR582" s="135"/>
    </row>
    <row r="583" spans="1:44" ht="21.75" customHeight="1" x14ac:dyDescent="0.2">
      <c r="A583" s="135"/>
      <c r="B583" s="135"/>
      <c r="C583" s="135"/>
      <c r="F583" s="135"/>
      <c r="K583" s="149"/>
      <c r="T583" s="153"/>
      <c r="U583" s="135"/>
      <c r="AK583" s="155"/>
      <c r="AL583" s="156"/>
      <c r="AM583" s="135"/>
      <c r="AN583" s="135"/>
      <c r="AO583" s="135"/>
      <c r="AP583" s="135"/>
      <c r="AQ583" s="156"/>
      <c r="AR583" s="135"/>
    </row>
    <row r="584" spans="1:44" ht="21.75" customHeight="1" x14ac:dyDescent="0.2">
      <c r="A584" s="135"/>
      <c r="B584" s="135"/>
      <c r="C584" s="135"/>
      <c r="F584" s="135"/>
      <c r="K584" s="149"/>
      <c r="T584" s="153"/>
      <c r="U584" s="135"/>
      <c r="AK584" s="155"/>
      <c r="AL584" s="156"/>
      <c r="AM584" s="135"/>
      <c r="AN584" s="135"/>
      <c r="AO584" s="135"/>
      <c r="AP584" s="135"/>
      <c r="AQ584" s="156"/>
      <c r="AR584" s="135"/>
    </row>
    <row r="585" spans="1:44" ht="21.75" customHeight="1" x14ac:dyDescent="0.2">
      <c r="A585" s="135"/>
      <c r="B585" s="135"/>
      <c r="C585" s="135"/>
      <c r="F585" s="135"/>
      <c r="K585" s="149"/>
      <c r="T585" s="153"/>
      <c r="U585" s="135"/>
      <c r="AK585" s="155"/>
      <c r="AL585" s="156"/>
      <c r="AM585" s="135"/>
      <c r="AN585" s="135"/>
      <c r="AO585" s="135"/>
      <c r="AP585" s="135"/>
      <c r="AQ585" s="156"/>
      <c r="AR585" s="135"/>
    </row>
    <row r="586" spans="1:44" ht="21.75" customHeight="1" x14ac:dyDescent="0.2">
      <c r="A586" s="135"/>
      <c r="B586" s="135"/>
      <c r="C586" s="135"/>
      <c r="F586" s="135"/>
      <c r="K586" s="149"/>
      <c r="T586" s="153"/>
      <c r="U586" s="135"/>
      <c r="AK586" s="155"/>
      <c r="AL586" s="156"/>
      <c r="AM586" s="135"/>
      <c r="AN586" s="135"/>
      <c r="AO586" s="135"/>
      <c r="AP586" s="135"/>
      <c r="AQ586" s="156"/>
      <c r="AR586" s="135"/>
    </row>
    <row r="587" spans="1:44" ht="21.75" customHeight="1" x14ac:dyDescent="0.2">
      <c r="A587" s="135"/>
      <c r="B587" s="135"/>
      <c r="C587" s="135"/>
      <c r="F587" s="135"/>
      <c r="K587" s="149"/>
      <c r="T587" s="153"/>
      <c r="U587" s="135"/>
      <c r="AK587" s="155"/>
      <c r="AL587" s="156"/>
      <c r="AM587" s="135"/>
      <c r="AN587" s="135"/>
      <c r="AO587" s="135"/>
      <c r="AP587" s="135"/>
      <c r="AQ587" s="156"/>
      <c r="AR587" s="135"/>
    </row>
    <row r="588" spans="1:44" ht="21.75" customHeight="1" x14ac:dyDescent="0.2">
      <c r="A588" s="135"/>
      <c r="B588" s="135"/>
      <c r="C588" s="135"/>
      <c r="F588" s="135"/>
      <c r="K588" s="149"/>
      <c r="T588" s="153"/>
      <c r="U588" s="135"/>
      <c r="AK588" s="155"/>
      <c r="AL588" s="156"/>
      <c r="AM588" s="135"/>
      <c r="AN588" s="135"/>
      <c r="AO588" s="135"/>
      <c r="AP588" s="135"/>
      <c r="AQ588" s="156"/>
      <c r="AR588" s="135"/>
    </row>
    <row r="589" spans="1:44" ht="21.75" customHeight="1" x14ac:dyDescent="0.2">
      <c r="A589" s="135"/>
      <c r="B589" s="135"/>
      <c r="C589" s="135"/>
      <c r="F589" s="135"/>
      <c r="K589" s="149"/>
      <c r="T589" s="153"/>
      <c r="U589" s="135"/>
      <c r="AK589" s="155"/>
      <c r="AL589" s="156"/>
      <c r="AM589" s="135"/>
      <c r="AN589" s="135"/>
      <c r="AO589" s="135"/>
      <c r="AP589" s="135"/>
      <c r="AQ589" s="156"/>
      <c r="AR589" s="135"/>
    </row>
    <row r="590" spans="1:44" ht="21.75" customHeight="1" x14ac:dyDescent="0.2">
      <c r="A590" s="135"/>
      <c r="B590" s="135"/>
      <c r="C590" s="135"/>
      <c r="F590" s="135"/>
      <c r="K590" s="149"/>
      <c r="T590" s="153"/>
      <c r="U590" s="135"/>
      <c r="AK590" s="155"/>
      <c r="AL590" s="156"/>
      <c r="AM590" s="135"/>
      <c r="AN590" s="135"/>
      <c r="AO590" s="135"/>
      <c r="AP590" s="135"/>
      <c r="AQ590" s="156"/>
      <c r="AR590" s="135"/>
    </row>
    <row r="591" spans="1:44" ht="21.75" customHeight="1" x14ac:dyDescent="0.2">
      <c r="A591" s="135"/>
      <c r="B591" s="135"/>
      <c r="C591" s="135"/>
      <c r="F591" s="135"/>
      <c r="K591" s="149"/>
      <c r="T591" s="153"/>
      <c r="U591" s="135"/>
      <c r="AK591" s="155"/>
      <c r="AL591" s="156"/>
      <c r="AM591" s="135"/>
      <c r="AN591" s="135"/>
      <c r="AO591" s="135"/>
      <c r="AP591" s="135"/>
      <c r="AQ591" s="156"/>
      <c r="AR591" s="135"/>
    </row>
    <row r="592" spans="1:44" ht="21.75" customHeight="1" x14ac:dyDescent="0.2">
      <c r="A592" s="135"/>
      <c r="B592" s="135"/>
      <c r="C592" s="135"/>
      <c r="F592" s="135"/>
      <c r="K592" s="149"/>
      <c r="T592" s="153"/>
      <c r="U592" s="135"/>
      <c r="AK592" s="155"/>
      <c r="AL592" s="156"/>
      <c r="AM592" s="135"/>
      <c r="AN592" s="135"/>
      <c r="AO592" s="135"/>
      <c r="AP592" s="135"/>
      <c r="AQ592" s="156"/>
      <c r="AR592" s="135"/>
    </row>
    <row r="593" spans="1:44" ht="21.75" customHeight="1" x14ac:dyDescent="0.2">
      <c r="A593" s="135"/>
      <c r="B593" s="135"/>
      <c r="C593" s="135"/>
      <c r="F593" s="135"/>
      <c r="K593" s="149"/>
      <c r="T593" s="153"/>
      <c r="U593" s="135"/>
      <c r="AK593" s="155"/>
      <c r="AL593" s="156"/>
      <c r="AM593" s="135"/>
      <c r="AN593" s="135"/>
      <c r="AO593" s="135"/>
      <c r="AP593" s="135"/>
      <c r="AQ593" s="156"/>
      <c r="AR593" s="135"/>
    </row>
    <row r="594" spans="1:44" ht="21.75" customHeight="1" x14ac:dyDescent="0.2">
      <c r="A594" s="135"/>
      <c r="B594" s="135"/>
      <c r="C594" s="135"/>
      <c r="F594" s="135"/>
      <c r="K594" s="149"/>
      <c r="T594" s="153"/>
      <c r="U594" s="135"/>
      <c r="AK594" s="155"/>
      <c r="AL594" s="156"/>
      <c r="AM594" s="135"/>
      <c r="AN594" s="135"/>
      <c r="AO594" s="135"/>
      <c r="AP594" s="135"/>
      <c r="AQ594" s="156"/>
      <c r="AR594" s="135"/>
    </row>
    <row r="595" spans="1:44" ht="21.75" customHeight="1" x14ac:dyDescent="0.2">
      <c r="A595" s="135"/>
      <c r="B595" s="135"/>
      <c r="C595" s="135"/>
      <c r="F595" s="135"/>
      <c r="K595" s="149"/>
      <c r="T595" s="153"/>
      <c r="U595" s="135"/>
      <c r="AK595" s="155"/>
      <c r="AL595" s="156"/>
      <c r="AM595" s="135"/>
      <c r="AN595" s="135"/>
      <c r="AO595" s="135"/>
      <c r="AP595" s="135"/>
      <c r="AQ595" s="156"/>
      <c r="AR595" s="135"/>
    </row>
    <row r="596" spans="1:44" ht="21.75" customHeight="1" x14ac:dyDescent="0.2">
      <c r="A596" s="135"/>
      <c r="B596" s="135"/>
      <c r="C596" s="135"/>
      <c r="F596" s="135"/>
      <c r="K596" s="149"/>
      <c r="T596" s="153"/>
      <c r="U596" s="135"/>
      <c r="AK596" s="155"/>
      <c r="AL596" s="156"/>
      <c r="AM596" s="135"/>
      <c r="AN596" s="135"/>
      <c r="AO596" s="135"/>
      <c r="AP596" s="135"/>
      <c r="AQ596" s="156"/>
      <c r="AR596" s="135"/>
    </row>
    <row r="597" spans="1:44" ht="21.75" customHeight="1" x14ac:dyDescent="0.2">
      <c r="A597" s="135"/>
      <c r="B597" s="135"/>
      <c r="C597" s="135"/>
      <c r="F597" s="135"/>
      <c r="K597" s="149"/>
      <c r="T597" s="153"/>
      <c r="U597" s="135"/>
      <c r="AK597" s="155"/>
      <c r="AL597" s="156"/>
      <c r="AM597" s="135"/>
      <c r="AN597" s="135"/>
      <c r="AO597" s="135"/>
      <c r="AP597" s="135"/>
      <c r="AQ597" s="156"/>
      <c r="AR597" s="135"/>
    </row>
    <row r="598" spans="1:44" ht="21.75" customHeight="1" x14ac:dyDescent="0.2">
      <c r="A598" s="135"/>
      <c r="B598" s="135"/>
      <c r="C598" s="135"/>
      <c r="F598" s="135"/>
      <c r="K598" s="149"/>
      <c r="T598" s="153"/>
      <c r="U598" s="135"/>
      <c r="AK598" s="155"/>
      <c r="AL598" s="156"/>
      <c r="AM598" s="135"/>
      <c r="AN598" s="135"/>
      <c r="AO598" s="135"/>
      <c r="AP598" s="135"/>
      <c r="AQ598" s="156"/>
      <c r="AR598" s="135"/>
    </row>
    <row r="599" spans="1:44" ht="21.75" customHeight="1" x14ac:dyDescent="0.2">
      <c r="A599" s="135"/>
      <c r="B599" s="135"/>
      <c r="C599" s="135"/>
      <c r="F599" s="135"/>
      <c r="K599" s="149"/>
      <c r="T599" s="153"/>
      <c r="U599" s="135"/>
      <c r="AK599" s="155"/>
      <c r="AL599" s="156"/>
      <c r="AM599" s="135"/>
      <c r="AN599" s="135"/>
      <c r="AO599" s="135"/>
      <c r="AP599" s="135"/>
      <c r="AQ599" s="156"/>
      <c r="AR599" s="135"/>
    </row>
    <row r="600" spans="1:44" ht="21.75" customHeight="1" x14ac:dyDescent="0.2">
      <c r="A600" s="135"/>
      <c r="B600" s="135"/>
      <c r="C600" s="135"/>
      <c r="F600" s="135"/>
      <c r="K600" s="149"/>
      <c r="T600" s="153"/>
      <c r="U600" s="135"/>
      <c r="AK600" s="155"/>
      <c r="AL600" s="156"/>
      <c r="AM600" s="135"/>
      <c r="AN600" s="135"/>
      <c r="AO600" s="135"/>
      <c r="AP600" s="135"/>
      <c r="AQ600" s="156"/>
      <c r="AR600" s="135"/>
    </row>
    <row r="601" spans="1:44" ht="21.75" customHeight="1" x14ac:dyDescent="0.2">
      <c r="A601" s="135"/>
      <c r="B601" s="135"/>
      <c r="C601" s="135"/>
      <c r="F601" s="135"/>
      <c r="K601" s="149"/>
      <c r="T601" s="153"/>
      <c r="U601" s="135"/>
      <c r="AK601" s="155"/>
      <c r="AL601" s="156"/>
      <c r="AM601" s="135"/>
      <c r="AN601" s="135"/>
      <c r="AO601" s="135"/>
      <c r="AP601" s="135"/>
      <c r="AQ601" s="156"/>
      <c r="AR601" s="135"/>
    </row>
    <row r="602" spans="1:44" ht="21.75" customHeight="1" x14ac:dyDescent="0.2">
      <c r="A602" s="135"/>
      <c r="B602" s="135"/>
      <c r="C602" s="135"/>
      <c r="F602" s="135"/>
      <c r="K602" s="149"/>
      <c r="T602" s="153"/>
      <c r="U602" s="135"/>
      <c r="AK602" s="155"/>
      <c r="AL602" s="156"/>
      <c r="AM602" s="135"/>
      <c r="AN602" s="135"/>
      <c r="AO602" s="135"/>
      <c r="AP602" s="135"/>
      <c r="AQ602" s="156"/>
      <c r="AR602" s="135"/>
    </row>
    <row r="603" spans="1:44" ht="21.75" customHeight="1" x14ac:dyDescent="0.2">
      <c r="A603" s="135"/>
      <c r="B603" s="135"/>
      <c r="C603" s="135"/>
      <c r="F603" s="135"/>
      <c r="K603" s="149"/>
      <c r="T603" s="153"/>
      <c r="U603" s="135"/>
      <c r="AK603" s="155"/>
      <c r="AL603" s="156"/>
      <c r="AM603" s="135"/>
      <c r="AN603" s="135"/>
      <c r="AO603" s="135"/>
      <c r="AP603" s="135"/>
      <c r="AQ603" s="156"/>
      <c r="AR603" s="135"/>
    </row>
    <row r="604" spans="1:44" ht="21.75" customHeight="1" x14ac:dyDescent="0.2">
      <c r="A604" s="135"/>
      <c r="B604" s="135"/>
      <c r="C604" s="135"/>
      <c r="F604" s="135"/>
      <c r="K604" s="149"/>
      <c r="T604" s="153"/>
      <c r="U604" s="135"/>
      <c r="AK604" s="155"/>
      <c r="AL604" s="156"/>
      <c r="AM604" s="135"/>
      <c r="AN604" s="135"/>
      <c r="AO604" s="135"/>
      <c r="AP604" s="135"/>
      <c r="AQ604" s="156"/>
      <c r="AR604" s="135"/>
    </row>
    <row r="605" spans="1:44" ht="21.75" customHeight="1" x14ac:dyDescent="0.2">
      <c r="A605" s="135"/>
      <c r="B605" s="135"/>
      <c r="C605" s="135"/>
      <c r="F605" s="135"/>
      <c r="K605" s="149"/>
      <c r="T605" s="153"/>
      <c r="U605" s="135"/>
      <c r="AK605" s="155"/>
      <c r="AL605" s="156"/>
      <c r="AM605" s="135"/>
      <c r="AN605" s="135"/>
      <c r="AO605" s="135"/>
      <c r="AP605" s="135"/>
      <c r="AQ605" s="156"/>
      <c r="AR605" s="135"/>
    </row>
    <row r="606" spans="1:44" ht="21.75" customHeight="1" x14ac:dyDescent="0.2">
      <c r="A606" s="135"/>
      <c r="B606" s="135"/>
      <c r="C606" s="135"/>
      <c r="F606" s="135"/>
      <c r="K606" s="149"/>
      <c r="T606" s="153"/>
      <c r="U606" s="135"/>
      <c r="AK606" s="155"/>
      <c r="AL606" s="156"/>
      <c r="AM606" s="135"/>
      <c r="AN606" s="135"/>
      <c r="AO606" s="135"/>
      <c r="AP606" s="135"/>
      <c r="AQ606" s="156"/>
      <c r="AR606" s="135"/>
    </row>
    <row r="607" spans="1:44" ht="21.75" customHeight="1" x14ac:dyDescent="0.2">
      <c r="A607" s="135"/>
      <c r="B607" s="135"/>
      <c r="C607" s="135"/>
      <c r="F607" s="135"/>
      <c r="K607" s="149"/>
      <c r="T607" s="153"/>
      <c r="U607" s="135"/>
      <c r="AK607" s="155"/>
      <c r="AL607" s="156"/>
      <c r="AM607" s="135"/>
      <c r="AN607" s="135"/>
      <c r="AO607" s="135"/>
      <c r="AP607" s="135"/>
      <c r="AQ607" s="156"/>
      <c r="AR607" s="135"/>
    </row>
    <row r="608" spans="1:44" ht="21.75" customHeight="1" x14ac:dyDescent="0.2">
      <c r="A608" s="135"/>
      <c r="B608" s="135"/>
      <c r="C608" s="135"/>
      <c r="F608" s="135"/>
      <c r="K608" s="149"/>
      <c r="T608" s="153"/>
      <c r="U608" s="135"/>
      <c r="AK608" s="155"/>
      <c r="AL608" s="156"/>
      <c r="AM608" s="135"/>
      <c r="AN608" s="135"/>
      <c r="AO608" s="135"/>
      <c r="AP608" s="135"/>
      <c r="AQ608" s="156"/>
      <c r="AR608" s="135"/>
    </row>
    <row r="609" spans="1:44" ht="21.75" customHeight="1" x14ac:dyDescent="0.2">
      <c r="A609" s="135"/>
      <c r="B609" s="135"/>
      <c r="C609" s="135"/>
      <c r="F609" s="135"/>
      <c r="K609" s="149"/>
      <c r="T609" s="153"/>
      <c r="U609" s="135"/>
      <c r="AK609" s="155"/>
      <c r="AL609" s="156"/>
      <c r="AM609" s="135"/>
      <c r="AN609" s="135"/>
      <c r="AO609" s="135"/>
      <c r="AP609" s="135"/>
      <c r="AQ609" s="156"/>
      <c r="AR609" s="135"/>
    </row>
    <row r="610" spans="1:44" ht="21.75" customHeight="1" x14ac:dyDescent="0.2">
      <c r="A610" s="135"/>
      <c r="B610" s="135"/>
      <c r="C610" s="135"/>
      <c r="F610" s="135"/>
      <c r="K610" s="149"/>
      <c r="T610" s="153"/>
      <c r="U610" s="135"/>
      <c r="AK610" s="155"/>
      <c r="AL610" s="156"/>
      <c r="AM610" s="135"/>
      <c r="AN610" s="135"/>
      <c r="AO610" s="135"/>
      <c r="AP610" s="135"/>
      <c r="AQ610" s="156"/>
      <c r="AR610" s="135"/>
    </row>
    <row r="611" spans="1:44" ht="21.75" customHeight="1" x14ac:dyDescent="0.2">
      <c r="A611" s="135"/>
      <c r="B611" s="135"/>
      <c r="C611" s="135"/>
      <c r="F611" s="135"/>
      <c r="K611" s="149"/>
      <c r="T611" s="153"/>
      <c r="U611" s="135"/>
      <c r="AK611" s="155"/>
      <c r="AL611" s="156"/>
      <c r="AM611" s="135"/>
      <c r="AN611" s="135"/>
      <c r="AO611" s="135"/>
      <c r="AP611" s="135"/>
      <c r="AQ611" s="156"/>
      <c r="AR611" s="135"/>
    </row>
    <row r="612" spans="1:44" ht="21.75" customHeight="1" x14ac:dyDescent="0.2">
      <c r="A612" s="135"/>
      <c r="B612" s="135"/>
      <c r="C612" s="135"/>
      <c r="F612" s="135"/>
      <c r="K612" s="149"/>
      <c r="T612" s="153"/>
      <c r="U612" s="135"/>
      <c r="AK612" s="155"/>
      <c r="AL612" s="156"/>
      <c r="AM612" s="135"/>
      <c r="AN612" s="135"/>
      <c r="AO612" s="135"/>
      <c r="AP612" s="135"/>
      <c r="AQ612" s="156"/>
      <c r="AR612" s="135"/>
    </row>
    <row r="613" spans="1:44" ht="21.75" customHeight="1" x14ac:dyDescent="0.2">
      <c r="A613" s="135"/>
      <c r="B613" s="135"/>
      <c r="C613" s="135"/>
      <c r="F613" s="135"/>
      <c r="K613" s="149"/>
      <c r="T613" s="153"/>
      <c r="U613" s="135"/>
      <c r="AK613" s="155"/>
      <c r="AL613" s="156"/>
      <c r="AM613" s="135"/>
      <c r="AN613" s="135"/>
      <c r="AO613" s="135"/>
      <c r="AP613" s="135"/>
      <c r="AQ613" s="156"/>
      <c r="AR613" s="135"/>
    </row>
    <row r="614" spans="1:44" ht="21.75" customHeight="1" x14ac:dyDescent="0.2">
      <c r="A614" s="135"/>
      <c r="B614" s="135"/>
      <c r="C614" s="135"/>
      <c r="F614" s="135"/>
      <c r="K614" s="149"/>
      <c r="T614" s="153"/>
      <c r="U614" s="135"/>
      <c r="AK614" s="155"/>
      <c r="AL614" s="156"/>
      <c r="AM614" s="135"/>
      <c r="AN614" s="135"/>
      <c r="AO614" s="135"/>
      <c r="AP614" s="135"/>
      <c r="AQ614" s="156"/>
      <c r="AR614" s="135"/>
    </row>
    <row r="615" spans="1:44" ht="21.75" customHeight="1" x14ac:dyDescent="0.2">
      <c r="A615" s="135"/>
      <c r="B615" s="135"/>
      <c r="C615" s="135"/>
      <c r="F615" s="135"/>
      <c r="K615" s="149"/>
      <c r="T615" s="153"/>
      <c r="U615" s="135"/>
      <c r="AK615" s="155"/>
      <c r="AL615" s="156"/>
      <c r="AM615" s="135"/>
      <c r="AN615" s="135"/>
      <c r="AO615" s="135"/>
      <c r="AP615" s="135"/>
      <c r="AQ615" s="156"/>
      <c r="AR615" s="135"/>
    </row>
    <row r="616" spans="1:44" ht="21.75" customHeight="1" x14ac:dyDescent="0.2">
      <c r="A616" s="135"/>
      <c r="B616" s="135"/>
      <c r="C616" s="135"/>
      <c r="F616" s="135"/>
      <c r="K616" s="149"/>
      <c r="T616" s="153"/>
      <c r="U616" s="135"/>
      <c r="AK616" s="155"/>
      <c r="AL616" s="156"/>
      <c r="AM616" s="135"/>
      <c r="AN616" s="135"/>
      <c r="AO616" s="135"/>
      <c r="AP616" s="135"/>
      <c r="AQ616" s="156"/>
      <c r="AR616" s="135"/>
    </row>
    <row r="617" spans="1:44" ht="21.75" customHeight="1" x14ac:dyDescent="0.2">
      <c r="A617" s="135"/>
      <c r="B617" s="135"/>
      <c r="C617" s="135"/>
      <c r="F617" s="135"/>
      <c r="K617" s="149"/>
      <c r="T617" s="153"/>
      <c r="U617" s="135"/>
      <c r="AK617" s="155"/>
      <c r="AL617" s="156"/>
      <c r="AM617" s="135"/>
      <c r="AN617" s="135"/>
      <c r="AO617" s="135"/>
      <c r="AP617" s="135"/>
      <c r="AQ617" s="156"/>
      <c r="AR617" s="135"/>
    </row>
    <row r="618" spans="1:44" ht="21.75" customHeight="1" x14ac:dyDescent="0.2">
      <c r="A618" s="135"/>
      <c r="B618" s="135"/>
      <c r="C618" s="135"/>
      <c r="F618" s="135"/>
      <c r="K618" s="149"/>
      <c r="T618" s="153"/>
      <c r="U618" s="135"/>
      <c r="AK618" s="155"/>
      <c r="AL618" s="156"/>
      <c r="AM618" s="135"/>
      <c r="AN618" s="135"/>
      <c r="AO618" s="135"/>
      <c r="AP618" s="135"/>
      <c r="AQ618" s="156"/>
      <c r="AR618" s="135"/>
    </row>
    <row r="619" spans="1:44" ht="21.75" customHeight="1" x14ac:dyDescent="0.2">
      <c r="A619" s="135"/>
      <c r="B619" s="135"/>
      <c r="C619" s="135"/>
      <c r="F619" s="135"/>
      <c r="K619" s="149"/>
      <c r="T619" s="153"/>
      <c r="U619" s="135"/>
      <c r="AK619" s="155"/>
      <c r="AL619" s="156"/>
      <c r="AM619" s="135"/>
      <c r="AN619" s="135"/>
      <c r="AO619" s="135"/>
      <c r="AP619" s="135"/>
      <c r="AQ619" s="156"/>
      <c r="AR619" s="135"/>
    </row>
    <row r="620" spans="1:44" ht="21.75" customHeight="1" x14ac:dyDescent="0.2">
      <c r="A620" s="135"/>
      <c r="B620" s="135"/>
      <c r="C620" s="135"/>
      <c r="F620" s="135"/>
      <c r="K620" s="149"/>
      <c r="T620" s="153"/>
      <c r="U620" s="135"/>
      <c r="AK620" s="155"/>
      <c r="AL620" s="156"/>
      <c r="AM620" s="135"/>
      <c r="AN620" s="135"/>
      <c r="AO620" s="135"/>
      <c r="AP620" s="135"/>
      <c r="AQ620" s="156"/>
      <c r="AR620" s="135"/>
    </row>
    <row r="621" spans="1:44" ht="21.75" customHeight="1" x14ac:dyDescent="0.2">
      <c r="A621" s="135"/>
      <c r="B621" s="135"/>
      <c r="C621" s="135"/>
      <c r="F621" s="135"/>
      <c r="K621" s="149"/>
      <c r="T621" s="153"/>
      <c r="U621" s="135"/>
      <c r="AK621" s="155"/>
      <c r="AL621" s="156"/>
      <c r="AM621" s="135"/>
      <c r="AN621" s="135"/>
      <c r="AO621" s="135"/>
      <c r="AP621" s="135"/>
      <c r="AQ621" s="156"/>
      <c r="AR621" s="135"/>
    </row>
    <row r="622" spans="1:44" ht="21.75" customHeight="1" x14ac:dyDescent="0.2">
      <c r="A622" s="135"/>
      <c r="B622" s="135"/>
      <c r="C622" s="135"/>
      <c r="F622" s="135"/>
      <c r="K622" s="149"/>
      <c r="T622" s="153"/>
      <c r="U622" s="135"/>
      <c r="AK622" s="155"/>
      <c r="AL622" s="156"/>
      <c r="AM622" s="135"/>
      <c r="AN622" s="135"/>
      <c r="AO622" s="135"/>
      <c r="AP622" s="135"/>
      <c r="AQ622" s="156"/>
      <c r="AR622" s="135"/>
    </row>
    <row r="623" spans="1:44" ht="21.75" customHeight="1" x14ac:dyDescent="0.2">
      <c r="A623" s="135"/>
      <c r="B623" s="135"/>
      <c r="C623" s="135"/>
      <c r="F623" s="135"/>
      <c r="K623" s="149"/>
      <c r="T623" s="153"/>
      <c r="U623" s="135"/>
      <c r="AK623" s="155"/>
      <c r="AL623" s="156"/>
      <c r="AM623" s="135"/>
      <c r="AN623" s="135"/>
      <c r="AO623" s="135"/>
      <c r="AP623" s="135"/>
      <c r="AQ623" s="156"/>
      <c r="AR623" s="135"/>
    </row>
    <row r="624" spans="1:44" ht="21.75" customHeight="1" x14ac:dyDescent="0.2">
      <c r="A624" s="135"/>
      <c r="B624" s="135"/>
      <c r="C624" s="135"/>
      <c r="F624" s="135"/>
      <c r="K624" s="149"/>
      <c r="T624" s="153"/>
      <c r="U624" s="135"/>
      <c r="AK624" s="155"/>
      <c r="AL624" s="156"/>
      <c r="AM624" s="135"/>
      <c r="AN624" s="135"/>
      <c r="AO624" s="135"/>
      <c r="AP624" s="135"/>
      <c r="AQ624" s="156"/>
      <c r="AR624" s="135"/>
    </row>
    <row r="625" spans="1:44" ht="21.75" customHeight="1" x14ac:dyDescent="0.2">
      <c r="A625" s="135"/>
      <c r="B625" s="135"/>
      <c r="C625" s="135"/>
      <c r="F625" s="135"/>
      <c r="K625" s="149"/>
      <c r="T625" s="153"/>
      <c r="U625" s="135"/>
      <c r="AK625" s="155"/>
      <c r="AL625" s="156"/>
      <c r="AM625" s="135"/>
      <c r="AN625" s="135"/>
      <c r="AO625" s="135"/>
      <c r="AP625" s="135"/>
      <c r="AQ625" s="156"/>
      <c r="AR625" s="135"/>
    </row>
    <row r="626" spans="1:44" ht="21.75" customHeight="1" x14ac:dyDescent="0.2">
      <c r="A626" s="135"/>
      <c r="B626" s="135"/>
      <c r="C626" s="135"/>
      <c r="F626" s="135"/>
      <c r="K626" s="149"/>
      <c r="T626" s="153"/>
      <c r="U626" s="135"/>
      <c r="AK626" s="155"/>
      <c r="AL626" s="156"/>
      <c r="AM626" s="135"/>
      <c r="AN626" s="135"/>
      <c r="AO626" s="135"/>
      <c r="AP626" s="135"/>
      <c r="AQ626" s="156"/>
      <c r="AR626" s="135"/>
    </row>
    <row r="627" spans="1:44" ht="21.75" customHeight="1" x14ac:dyDescent="0.2">
      <c r="A627" s="135"/>
      <c r="B627" s="135"/>
      <c r="C627" s="135"/>
      <c r="F627" s="135"/>
      <c r="K627" s="149"/>
      <c r="T627" s="153"/>
      <c r="U627" s="135"/>
      <c r="AK627" s="155"/>
      <c r="AL627" s="156"/>
      <c r="AM627" s="135"/>
      <c r="AN627" s="135"/>
      <c r="AO627" s="135"/>
      <c r="AP627" s="135"/>
      <c r="AQ627" s="156"/>
      <c r="AR627" s="135"/>
    </row>
    <row r="628" spans="1:44" ht="21.75" customHeight="1" x14ac:dyDescent="0.2">
      <c r="A628" s="135"/>
      <c r="B628" s="135"/>
      <c r="C628" s="135"/>
      <c r="F628" s="135"/>
      <c r="K628" s="149"/>
      <c r="T628" s="153"/>
      <c r="U628" s="135"/>
      <c r="AK628" s="155"/>
      <c r="AL628" s="156"/>
      <c r="AM628" s="135"/>
      <c r="AN628" s="135"/>
      <c r="AO628" s="135"/>
      <c r="AP628" s="135"/>
      <c r="AQ628" s="156"/>
      <c r="AR628" s="135"/>
    </row>
    <row r="629" spans="1:44" ht="21.75" customHeight="1" x14ac:dyDescent="0.2">
      <c r="A629" s="135"/>
      <c r="B629" s="135"/>
      <c r="C629" s="135"/>
      <c r="F629" s="135"/>
      <c r="K629" s="149"/>
      <c r="T629" s="153"/>
      <c r="U629" s="135"/>
      <c r="AK629" s="155"/>
      <c r="AL629" s="156"/>
      <c r="AM629" s="135"/>
      <c r="AN629" s="135"/>
      <c r="AO629" s="135"/>
      <c r="AP629" s="135"/>
      <c r="AQ629" s="156"/>
      <c r="AR629" s="135"/>
    </row>
    <row r="630" spans="1:44" ht="21.75" customHeight="1" x14ac:dyDescent="0.2">
      <c r="A630" s="135"/>
      <c r="B630" s="135"/>
      <c r="C630" s="135"/>
      <c r="F630" s="135"/>
      <c r="K630" s="149"/>
      <c r="T630" s="153"/>
      <c r="U630" s="135"/>
      <c r="AK630" s="155"/>
      <c r="AL630" s="156"/>
      <c r="AM630" s="135"/>
      <c r="AN630" s="135"/>
      <c r="AO630" s="135"/>
      <c r="AP630" s="135"/>
      <c r="AQ630" s="156"/>
      <c r="AR630" s="135"/>
    </row>
    <row r="631" spans="1:44" ht="21.75" customHeight="1" x14ac:dyDescent="0.2">
      <c r="A631" s="135"/>
      <c r="B631" s="135"/>
      <c r="C631" s="135"/>
      <c r="F631" s="135"/>
      <c r="K631" s="149"/>
      <c r="T631" s="153"/>
      <c r="U631" s="135"/>
      <c r="AK631" s="155"/>
      <c r="AL631" s="156"/>
      <c r="AM631" s="135"/>
      <c r="AN631" s="135"/>
      <c r="AO631" s="135"/>
      <c r="AP631" s="135"/>
      <c r="AQ631" s="156"/>
      <c r="AR631" s="135"/>
    </row>
    <row r="632" spans="1:44" ht="21.75" customHeight="1" x14ac:dyDescent="0.2">
      <c r="A632" s="135"/>
      <c r="B632" s="135"/>
      <c r="C632" s="135"/>
      <c r="F632" s="135"/>
      <c r="K632" s="149"/>
      <c r="T632" s="153"/>
      <c r="U632" s="135"/>
      <c r="AK632" s="155"/>
      <c r="AL632" s="156"/>
      <c r="AM632" s="135"/>
      <c r="AN632" s="135"/>
      <c r="AO632" s="135"/>
      <c r="AP632" s="135"/>
      <c r="AQ632" s="156"/>
      <c r="AR632" s="135"/>
    </row>
    <row r="633" spans="1:44" ht="21.75" customHeight="1" x14ac:dyDescent="0.2">
      <c r="A633" s="135"/>
      <c r="B633" s="135"/>
      <c r="C633" s="135"/>
      <c r="F633" s="135"/>
      <c r="K633" s="149"/>
      <c r="T633" s="153"/>
      <c r="U633" s="135"/>
      <c r="AK633" s="155"/>
      <c r="AL633" s="156"/>
      <c r="AM633" s="135"/>
      <c r="AN633" s="135"/>
      <c r="AO633" s="135"/>
      <c r="AP633" s="135"/>
      <c r="AQ633" s="156"/>
      <c r="AR633" s="135"/>
    </row>
    <row r="634" spans="1:44" ht="21.75" customHeight="1" x14ac:dyDescent="0.2">
      <c r="A634" s="135"/>
      <c r="B634" s="135"/>
      <c r="C634" s="135"/>
      <c r="F634" s="135"/>
      <c r="K634" s="149"/>
      <c r="T634" s="153"/>
      <c r="U634" s="135"/>
      <c r="AK634" s="155"/>
      <c r="AL634" s="156"/>
      <c r="AM634" s="135"/>
      <c r="AN634" s="135"/>
      <c r="AO634" s="135"/>
      <c r="AP634" s="135"/>
      <c r="AQ634" s="156"/>
      <c r="AR634" s="135"/>
    </row>
    <row r="635" spans="1:44" ht="21.75" customHeight="1" x14ac:dyDescent="0.2">
      <c r="A635" s="135"/>
      <c r="B635" s="135"/>
      <c r="C635" s="135"/>
      <c r="F635" s="135"/>
      <c r="K635" s="149"/>
      <c r="T635" s="153"/>
      <c r="U635" s="135"/>
      <c r="AK635" s="155"/>
      <c r="AL635" s="156"/>
      <c r="AM635" s="135"/>
      <c r="AN635" s="135"/>
      <c r="AO635" s="135"/>
      <c r="AP635" s="135"/>
      <c r="AQ635" s="156"/>
      <c r="AR635" s="135"/>
    </row>
    <row r="636" spans="1:44" ht="21.75" customHeight="1" x14ac:dyDescent="0.2">
      <c r="A636" s="135"/>
      <c r="B636" s="135"/>
      <c r="C636" s="135"/>
      <c r="F636" s="135"/>
      <c r="K636" s="149"/>
      <c r="T636" s="153"/>
      <c r="U636" s="135"/>
      <c r="AK636" s="155"/>
      <c r="AL636" s="156"/>
      <c r="AM636" s="135"/>
      <c r="AN636" s="135"/>
      <c r="AO636" s="135"/>
      <c r="AP636" s="135"/>
      <c r="AQ636" s="156"/>
      <c r="AR636" s="135"/>
    </row>
    <row r="637" spans="1:44" ht="21.75" customHeight="1" x14ac:dyDescent="0.2">
      <c r="A637" s="135"/>
      <c r="B637" s="135"/>
      <c r="C637" s="135"/>
      <c r="F637" s="135"/>
      <c r="K637" s="149"/>
      <c r="T637" s="153"/>
      <c r="U637" s="135"/>
      <c r="AK637" s="155"/>
      <c r="AL637" s="156"/>
      <c r="AM637" s="135"/>
      <c r="AN637" s="135"/>
      <c r="AO637" s="135"/>
      <c r="AP637" s="135"/>
      <c r="AQ637" s="156"/>
      <c r="AR637" s="135"/>
    </row>
    <row r="638" spans="1:44" ht="21.75" customHeight="1" x14ac:dyDescent="0.2">
      <c r="A638" s="135"/>
      <c r="B638" s="135"/>
      <c r="C638" s="135"/>
      <c r="F638" s="135"/>
      <c r="K638" s="149"/>
      <c r="T638" s="153"/>
      <c r="U638" s="135"/>
      <c r="AK638" s="155"/>
      <c r="AL638" s="156"/>
      <c r="AM638" s="135"/>
      <c r="AN638" s="135"/>
      <c r="AO638" s="135"/>
      <c r="AP638" s="135"/>
      <c r="AQ638" s="156"/>
      <c r="AR638" s="135"/>
    </row>
    <row r="639" spans="1:44" ht="21.75" customHeight="1" x14ac:dyDescent="0.2">
      <c r="A639" s="135"/>
      <c r="B639" s="135"/>
      <c r="C639" s="135"/>
      <c r="F639" s="135"/>
      <c r="K639" s="149"/>
      <c r="T639" s="153"/>
      <c r="U639" s="135"/>
      <c r="AK639" s="155"/>
      <c r="AL639" s="156"/>
      <c r="AM639" s="135"/>
      <c r="AN639" s="135"/>
      <c r="AO639" s="135"/>
      <c r="AP639" s="135"/>
      <c r="AQ639" s="156"/>
      <c r="AR639" s="135"/>
    </row>
    <row r="640" spans="1:44" ht="21.75" customHeight="1" x14ac:dyDescent="0.2">
      <c r="A640" s="135"/>
      <c r="B640" s="135"/>
      <c r="C640" s="135"/>
      <c r="F640" s="135"/>
      <c r="K640" s="149"/>
      <c r="T640" s="153"/>
      <c r="U640" s="135"/>
      <c r="AK640" s="155"/>
      <c r="AL640" s="156"/>
      <c r="AM640" s="135"/>
      <c r="AN640" s="135"/>
      <c r="AO640" s="135"/>
      <c r="AP640" s="135"/>
      <c r="AQ640" s="156"/>
      <c r="AR640" s="135"/>
    </row>
    <row r="641" spans="1:44" ht="21.75" customHeight="1" x14ac:dyDescent="0.2">
      <c r="A641" s="135"/>
      <c r="B641" s="135"/>
      <c r="C641" s="135"/>
      <c r="F641" s="135"/>
      <c r="K641" s="149"/>
      <c r="T641" s="153"/>
      <c r="U641" s="135"/>
      <c r="AK641" s="155"/>
      <c r="AL641" s="156"/>
      <c r="AM641" s="135"/>
      <c r="AN641" s="135"/>
      <c r="AO641" s="135"/>
      <c r="AP641" s="135"/>
      <c r="AQ641" s="156"/>
      <c r="AR641" s="135"/>
    </row>
    <row r="642" spans="1:44" ht="21.75" customHeight="1" x14ac:dyDescent="0.2">
      <c r="A642" s="135"/>
      <c r="B642" s="135"/>
      <c r="C642" s="135"/>
      <c r="F642" s="135"/>
      <c r="K642" s="149"/>
      <c r="T642" s="153"/>
      <c r="U642" s="135"/>
      <c r="AK642" s="155"/>
      <c r="AL642" s="156"/>
      <c r="AM642" s="135"/>
      <c r="AN642" s="135"/>
      <c r="AO642" s="135"/>
      <c r="AP642" s="135"/>
      <c r="AQ642" s="156"/>
      <c r="AR642" s="135"/>
    </row>
    <row r="643" spans="1:44" ht="21.75" customHeight="1" x14ac:dyDescent="0.2">
      <c r="A643" s="135"/>
      <c r="B643" s="135"/>
      <c r="C643" s="135"/>
      <c r="F643" s="135"/>
      <c r="K643" s="149"/>
      <c r="T643" s="153"/>
      <c r="U643" s="135"/>
      <c r="AK643" s="155"/>
      <c r="AL643" s="156"/>
      <c r="AM643" s="135"/>
      <c r="AN643" s="135"/>
      <c r="AO643" s="135"/>
      <c r="AP643" s="135"/>
      <c r="AQ643" s="156"/>
      <c r="AR643" s="135"/>
    </row>
    <row r="644" spans="1:44" ht="21.75" customHeight="1" x14ac:dyDescent="0.2">
      <c r="A644" s="135"/>
      <c r="B644" s="135"/>
      <c r="C644" s="135"/>
      <c r="F644" s="135"/>
      <c r="K644" s="149"/>
      <c r="T644" s="153"/>
      <c r="U644" s="135"/>
      <c r="AK644" s="155"/>
      <c r="AL644" s="156"/>
      <c r="AM644" s="135"/>
      <c r="AN644" s="135"/>
      <c r="AO644" s="135"/>
      <c r="AP644" s="135"/>
      <c r="AQ644" s="156"/>
      <c r="AR644" s="135"/>
    </row>
    <row r="645" spans="1:44" ht="21.75" customHeight="1" x14ac:dyDescent="0.2">
      <c r="A645" s="135"/>
      <c r="B645" s="135"/>
      <c r="C645" s="135"/>
      <c r="F645" s="135"/>
      <c r="K645" s="149"/>
      <c r="T645" s="153"/>
      <c r="U645" s="135"/>
      <c r="AK645" s="155"/>
      <c r="AL645" s="156"/>
      <c r="AM645" s="135"/>
      <c r="AN645" s="135"/>
      <c r="AO645" s="135"/>
      <c r="AP645" s="135"/>
      <c r="AQ645" s="156"/>
      <c r="AR645" s="135"/>
    </row>
    <row r="646" spans="1:44" ht="21.75" customHeight="1" x14ac:dyDescent="0.2">
      <c r="A646" s="135"/>
      <c r="B646" s="135"/>
      <c r="C646" s="135"/>
      <c r="F646" s="135"/>
      <c r="K646" s="149"/>
      <c r="T646" s="153"/>
      <c r="U646" s="135"/>
      <c r="AK646" s="155"/>
      <c r="AL646" s="156"/>
      <c r="AM646" s="135"/>
      <c r="AN646" s="135"/>
      <c r="AO646" s="135"/>
      <c r="AP646" s="135"/>
      <c r="AQ646" s="156"/>
      <c r="AR646" s="135"/>
    </row>
    <row r="647" spans="1:44" ht="21.75" customHeight="1" x14ac:dyDescent="0.2">
      <c r="A647" s="135"/>
      <c r="B647" s="135"/>
      <c r="C647" s="135"/>
      <c r="F647" s="135"/>
      <c r="K647" s="149"/>
      <c r="T647" s="153"/>
      <c r="U647" s="135"/>
      <c r="AK647" s="155"/>
      <c r="AL647" s="156"/>
      <c r="AM647" s="135"/>
      <c r="AN647" s="135"/>
      <c r="AO647" s="135"/>
      <c r="AP647" s="135"/>
      <c r="AQ647" s="156"/>
      <c r="AR647" s="135"/>
    </row>
    <row r="648" spans="1:44" ht="21.75" customHeight="1" x14ac:dyDescent="0.2">
      <c r="A648" s="135"/>
      <c r="B648" s="135"/>
      <c r="C648" s="135"/>
      <c r="F648" s="135"/>
      <c r="K648" s="149"/>
      <c r="T648" s="153"/>
      <c r="U648" s="135"/>
      <c r="AK648" s="155"/>
      <c r="AL648" s="156"/>
      <c r="AM648" s="135"/>
      <c r="AN648" s="135"/>
      <c r="AO648" s="135"/>
      <c r="AP648" s="135"/>
      <c r="AQ648" s="156"/>
      <c r="AR648" s="135"/>
    </row>
    <row r="649" spans="1:44" ht="21.75" customHeight="1" x14ac:dyDescent="0.2">
      <c r="A649" s="135"/>
      <c r="B649" s="135"/>
      <c r="C649" s="135"/>
      <c r="F649" s="135"/>
      <c r="K649" s="149"/>
      <c r="T649" s="153"/>
      <c r="U649" s="135"/>
      <c r="AK649" s="155"/>
      <c r="AL649" s="156"/>
      <c r="AM649" s="135"/>
      <c r="AN649" s="135"/>
      <c r="AO649" s="135"/>
      <c r="AP649" s="135"/>
      <c r="AQ649" s="156"/>
      <c r="AR649" s="135"/>
    </row>
    <row r="650" spans="1:44" ht="21.75" customHeight="1" x14ac:dyDescent="0.2">
      <c r="A650" s="135"/>
      <c r="B650" s="135"/>
      <c r="C650" s="135"/>
      <c r="F650" s="135"/>
      <c r="K650" s="149"/>
      <c r="T650" s="153"/>
      <c r="U650" s="135"/>
      <c r="AK650" s="155"/>
      <c r="AL650" s="156"/>
      <c r="AM650" s="135"/>
      <c r="AN650" s="135"/>
      <c r="AO650" s="135"/>
      <c r="AP650" s="135"/>
      <c r="AQ650" s="156"/>
      <c r="AR650" s="135"/>
    </row>
    <row r="651" spans="1:44" ht="21.75" customHeight="1" x14ac:dyDescent="0.2">
      <c r="A651" s="135"/>
      <c r="B651" s="135"/>
      <c r="C651" s="135"/>
      <c r="F651" s="135"/>
      <c r="K651" s="149"/>
      <c r="T651" s="153"/>
      <c r="U651" s="135"/>
      <c r="AK651" s="155"/>
      <c r="AL651" s="156"/>
      <c r="AM651" s="135"/>
      <c r="AN651" s="135"/>
      <c r="AO651" s="135"/>
      <c r="AP651" s="135"/>
      <c r="AQ651" s="156"/>
      <c r="AR651" s="135"/>
    </row>
    <row r="652" spans="1:44" ht="21.75" customHeight="1" x14ac:dyDescent="0.2">
      <c r="A652" s="135"/>
      <c r="B652" s="135"/>
      <c r="C652" s="135"/>
      <c r="F652" s="135"/>
      <c r="K652" s="149"/>
      <c r="T652" s="153"/>
      <c r="U652" s="135"/>
      <c r="AK652" s="155"/>
      <c r="AL652" s="156"/>
      <c r="AM652" s="135"/>
      <c r="AN652" s="135"/>
      <c r="AO652" s="135"/>
      <c r="AP652" s="135"/>
      <c r="AQ652" s="156"/>
      <c r="AR652" s="135"/>
    </row>
    <row r="653" spans="1:44" ht="21.75" customHeight="1" x14ac:dyDescent="0.2">
      <c r="A653" s="135"/>
      <c r="B653" s="135"/>
      <c r="C653" s="135"/>
      <c r="F653" s="135"/>
      <c r="K653" s="149"/>
      <c r="T653" s="153"/>
      <c r="U653" s="135"/>
      <c r="AK653" s="155"/>
      <c r="AL653" s="156"/>
      <c r="AM653" s="135"/>
      <c r="AN653" s="135"/>
      <c r="AO653" s="135"/>
      <c r="AP653" s="135"/>
      <c r="AQ653" s="156"/>
      <c r="AR653" s="135"/>
    </row>
    <row r="654" spans="1:44" ht="21.75" customHeight="1" x14ac:dyDescent="0.2">
      <c r="A654" s="135"/>
      <c r="B654" s="135"/>
      <c r="C654" s="135"/>
      <c r="F654" s="135"/>
      <c r="K654" s="149"/>
      <c r="T654" s="153"/>
      <c r="U654" s="135"/>
      <c r="AK654" s="155"/>
      <c r="AL654" s="156"/>
      <c r="AM654" s="135"/>
      <c r="AN654" s="135"/>
      <c r="AO654" s="135"/>
      <c r="AP654" s="135"/>
      <c r="AQ654" s="156"/>
      <c r="AR654" s="135"/>
    </row>
    <row r="655" spans="1:44" ht="21.75" customHeight="1" x14ac:dyDescent="0.2">
      <c r="A655" s="135"/>
      <c r="B655" s="135"/>
      <c r="C655" s="135"/>
      <c r="F655" s="135"/>
      <c r="K655" s="149"/>
      <c r="T655" s="153"/>
      <c r="U655" s="135"/>
      <c r="AK655" s="155"/>
      <c r="AL655" s="156"/>
      <c r="AM655" s="135"/>
      <c r="AN655" s="135"/>
      <c r="AO655" s="135"/>
      <c r="AP655" s="135"/>
      <c r="AQ655" s="156"/>
      <c r="AR655" s="135"/>
    </row>
    <row r="656" spans="1:44" ht="21.75" customHeight="1" x14ac:dyDescent="0.2">
      <c r="A656" s="135"/>
      <c r="B656" s="135"/>
      <c r="C656" s="135"/>
      <c r="F656" s="135"/>
      <c r="K656" s="149"/>
      <c r="T656" s="153"/>
      <c r="U656" s="135"/>
      <c r="AK656" s="155"/>
      <c r="AL656" s="156"/>
      <c r="AM656" s="135"/>
      <c r="AN656" s="135"/>
      <c r="AO656" s="135"/>
      <c r="AP656" s="135"/>
      <c r="AQ656" s="156"/>
      <c r="AR656" s="135"/>
    </row>
    <row r="657" spans="1:44" ht="21.75" customHeight="1" x14ac:dyDescent="0.2">
      <c r="A657" s="135"/>
      <c r="B657" s="135"/>
      <c r="C657" s="135"/>
      <c r="F657" s="135"/>
      <c r="K657" s="149"/>
      <c r="T657" s="153"/>
      <c r="U657" s="135"/>
      <c r="AK657" s="155"/>
      <c r="AL657" s="156"/>
      <c r="AM657" s="135"/>
      <c r="AN657" s="135"/>
      <c r="AO657" s="135"/>
      <c r="AP657" s="135"/>
      <c r="AQ657" s="156"/>
      <c r="AR657" s="135"/>
    </row>
    <row r="658" spans="1:44" ht="21.75" customHeight="1" x14ac:dyDescent="0.2">
      <c r="A658" s="135"/>
      <c r="B658" s="135"/>
      <c r="C658" s="135"/>
      <c r="F658" s="135"/>
      <c r="K658" s="149"/>
      <c r="T658" s="153"/>
      <c r="U658" s="135"/>
      <c r="AK658" s="155"/>
      <c r="AL658" s="156"/>
      <c r="AM658" s="135"/>
      <c r="AN658" s="135"/>
      <c r="AO658" s="135"/>
      <c r="AP658" s="135"/>
      <c r="AQ658" s="156"/>
      <c r="AR658" s="135"/>
    </row>
    <row r="659" spans="1:44" ht="21.75" customHeight="1" x14ac:dyDescent="0.2">
      <c r="A659" s="135"/>
      <c r="B659" s="135"/>
      <c r="C659" s="135"/>
      <c r="F659" s="135"/>
      <c r="K659" s="149"/>
      <c r="T659" s="153"/>
      <c r="U659" s="135"/>
      <c r="AK659" s="155"/>
      <c r="AL659" s="156"/>
      <c r="AM659" s="135"/>
      <c r="AN659" s="135"/>
      <c r="AO659" s="135"/>
      <c r="AP659" s="135"/>
      <c r="AQ659" s="156"/>
      <c r="AR659" s="135"/>
    </row>
    <row r="660" spans="1:44" ht="21.75" customHeight="1" x14ac:dyDescent="0.2">
      <c r="A660" s="135"/>
      <c r="B660" s="135"/>
      <c r="C660" s="135"/>
      <c r="F660" s="135"/>
      <c r="K660" s="149"/>
      <c r="T660" s="153"/>
      <c r="U660" s="135"/>
      <c r="AK660" s="155"/>
      <c r="AL660" s="156"/>
      <c r="AM660" s="135"/>
      <c r="AN660" s="135"/>
      <c r="AO660" s="135"/>
      <c r="AP660" s="135"/>
      <c r="AQ660" s="156"/>
      <c r="AR660" s="135"/>
    </row>
    <row r="661" spans="1:44" ht="21.75" customHeight="1" x14ac:dyDescent="0.2">
      <c r="A661" s="135"/>
      <c r="B661" s="135"/>
      <c r="C661" s="135"/>
      <c r="F661" s="135"/>
      <c r="K661" s="149"/>
      <c r="T661" s="153"/>
      <c r="U661" s="135"/>
      <c r="AK661" s="155"/>
      <c r="AL661" s="156"/>
      <c r="AM661" s="135"/>
      <c r="AN661" s="135"/>
      <c r="AO661" s="135"/>
      <c r="AP661" s="135"/>
      <c r="AQ661" s="156"/>
      <c r="AR661" s="135"/>
    </row>
    <row r="662" spans="1:44" ht="21.75" customHeight="1" x14ac:dyDescent="0.2">
      <c r="A662" s="135"/>
      <c r="B662" s="135"/>
      <c r="C662" s="135"/>
      <c r="F662" s="135"/>
      <c r="K662" s="149"/>
      <c r="T662" s="153"/>
      <c r="U662" s="135"/>
      <c r="AK662" s="155"/>
      <c r="AL662" s="156"/>
      <c r="AM662" s="135"/>
      <c r="AN662" s="135"/>
      <c r="AO662" s="135"/>
      <c r="AP662" s="135"/>
      <c r="AQ662" s="156"/>
      <c r="AR662" s="135"/>
    </row>
    <row r="663" spans="1:44" ht="21.75" customHeight="1" x14ac:dyDescent="0.2">
      <c r="A663" s="135"/>
      <c r="B663" s="135"/>
      <c r="C663" s="135"/>
      <c r="F663" s="135"/>
      <c r="K663" s="149"/>
      <c r="T663" s="153"/>
      <c r="U663" s="135"/>
      <c r="AK663" s="155"/>
      <c r="AL663" s="156"/>
      <c r="AM663" s="135"/>
      <c r="AN663" s="135"/>
      <c r="AO663" s="135"/>
      <c r="AP663" s="135"/>
      <c r="AQ663" s="156"/>
      <c r="AR663" s="135"/>
    </row>
    <row r="664" spans="1:44" ht="21.75" customHeight="1" x14ac:dyDescent="0.2">
      <c r="A664" s="135"/>
      <c r="B664" s="135"/>
      <c r="C664" s="135"/>
      <c r="F664" s="135"/>
      <c r="K664" s="149"/>
      <c r="T664" s="153"/>
      <c r="U664" s="135"/>
      <c r="AK664" s="155"/>
      <c r="AL664" s="156"/>
      <c r="AM664" s="135"/>
      <c r="AN664" s="135"/>
      <c r="AO664" s="135"/>
      <c r="AP664" s="135"/>
      <c r="AQ664" s="156"/>
      <c r="AR664" s="135"/>
    </row>
    <row r="665" spans="1:44" ht="21.75" customHeight="1" x14ac:dyDescent="0.2">
      <c r="A665" s="135"/>
      <c r="B665" s="135"/>
      <c r="C665" s="135"/>
      <c r="F665" s="135"/>
      <c r="K665" s="149"/>
      <c r="T665" s="153"/>
      <c r="U665" s="135"/>
      <c r="AK665" s="155"/>
      <c r="AL665" s="156"/>
      <c r="AM665" s="135"/>
      <c r="AN665" s="135"/>
      <c r="AO665" s="135"/>
      <c r="AP665" s="135"/>
      <c r="AQ665" s="156"/>
      <c r="AR665" s="135"/>
    </row>
    <row r="666" spans="1:44" ht="21.75" customHeight="1" x14ac:dyDescent="0.2">
      <c r="A666" s="135"/>
      <c r="B666" s="135"/>
      <c r="C666" s="135"/>
      <c r="F666" s="135"/>
      <c r="K666" s="149"/>
      <c r="T666" s="153"/>
      <c r="U666" s="135"/>
      <c r="AK666" s="155"/>
      <c r="AL666" s="156"/>
      <c r="AM666" s="135"/>
      <c r="AN666" s="135"/>
      <c r="AO666" s="135"/>
      <c r="AP666" s="135"/>
      <c r="AQ666" s="156"/>
      <c r="AR666" s="135"/>
    </row>
    <row r="667" spans="1:44" ht="21.75" customHeight="1" x14ac:dyDescent="0.2">
      <c r="A667" s="135"/>
      <c r="B667" s="135"/>
      <c r="C667" s="135"/>
      <c r="F667" s="135"/>
      <c r="K667" s="149"/>
      <c r="T667" s="153"/>
      <c r="U667" s="135"/>
      <c r="AK667" s="155"/>
      <c r="AL667" s="156"/>
      <c r="AM667" s="135"/>
      <c r="AN667" s="135"/>
      <c r="AO667" s="135"/>
      <c r="AP667" s="135"/>
      <c r="AQ667" s="156"/>
      <c r="AR667" s="135"/>
    </row>
    <row r="668" spans="1:44" ht="21.75" customHeight="1" x14ac:dyDescent="0.2">
      <c r="A668" s="135"/>
      <c r="B668" s="135"/>
      <c r="C668" s="135"/>
      <c r="F668" s="135"/>
      <c r="K668" s="149"/>
      <c r="T668" s="153"/>
      <c r="U668" s="135"/>
      <c r="AK668" s="155"/>
      <c r="AL668" s="156"/>
      <c r="AM668" s="135"/>
      <c r="AN668" s="135"/>
      <c r="AO668" s="135"/>
      <c r="AP668" s="135"/>
      <c r="AQ668" s="156"/>
      <c r="AR668" s="135"/>
    </row>
    <row r="669" spans="1:44" ht="21.75" customHeight="1" x14ac:dyDescent="0.2">
      <c r="A669" s="135"/>
      <c r="B669" s="135"/>
      <c r="C669" s="135"/>
      <c r="F669" s="135"/>
      <c r="K669" s="149"/>
      <c r="T669" s="153"/>
      <c r="U669" s="135"/>
      <c r="AK669" s="155"/>
      <c r="AL669" s="156"/>
      <c r="AM669" s="135"/>
      <c r="AN669" s="135"/>
      <c r="AO669" s="135"/>
      <c r="AP669" s="135"/>
      <c r="AQ669" s="156"/>
      <c r="AR669" s="135"/>
    </row>
    <row r="670" spans="1:44" ht="21.75" customHeight="1" x14ac:dyDescent="0.2">
      <c r="A670" s="135"/>
      <c r="B670" s="135"/>
      <c r="C670" s="135"/>
      <c r="F670" s="135"/>
      <c r="K670" s="149"/>
      <c r="T670" s="153"/>
      <c r="U670" s="135"/>
      <c r="AK670" s="155"/>
      <c r="AL670" s="156"/>
      <c r="AM670" s="135"/>
      <c r="AN670" s="135"/>
      <c r="AO670" s="135"/>
      <c r="AP670" s="135"/>
      <c r="AQ670" s="156"/>
      <c r="AR670" s="135"/>
    </row>
    <row r="671" spans="1:44" ht="21.75" customHeight="1" x14ac:dyDescent="0.2">
      <c r="A671" s="135"/>
      <c r="B671" s="135"/>
      <c r="C671" s="135"/>
      <c r="F671" s="135"/>
      <c r="K671" s="149"/>
      <c r="T671" s="153"/>
      <c r="U671" s="135"/>
      <c r="AK671" s="155"/>
      <c r="AL671" s="156"/>
      <c r="AM671" s="135"/>
      <c r="AN671" s="135"/>
      <c r="AO671" s="135"/>
      <c r="AP671" s="135"/>
      <c r="AQ671" s="156"/>
      <c r="AR671" s="135"/>
    </row>
    <row r="672" spans="1:44" ht="21.75" customHeight="1" x14ac:dyDescent="0.2">
      <c r="A672" s="135"/>
      <c r="B672" s="135"/>
      <c r="C672" s="135"/>
      <c r="F672" s="135"/>
      <c r="K672" s="149"/>
      <c r="T672" s="153"/>
      <c r="U672" s="135"/>
      <c r="AK672" s="155"/>
      <c r="AL672" s="156"/>
      <c r="AM672" s="135"/>
      <c r="AN672" s="135"/>
      <c r="AO672" s="135"/>
      <c r="AP672" s="135"/>
      <c r="AQ672" s="156"/>
      <c r="AR672" s="135"/>
    </row>
    <row r="673" spans="1:44" ht="21.75" customHeight="1" x14ac:dyDescent="0.2">
      <c r="A673" s="135"/>
      <c r="B673" s="135"/>
      <c r="C673" s="135"/>
      <c r="F673" s="135"/>
      <c r="K673" s="149"/>
      <c r="T673" s="153"/>
      <c r="U673" s="135"/>
      <c r="AK673" s="155"/>
      <c r="AL673" s="156"/>
      <c r="AM673" s="135"/>
      <c r="AN673" s="135"/>
      <c r="AO673" s="135"/>
      <c r="AP673" s="135"/>
      <c r="AQ673" s="156"/>
      <c r="AR673" s="135"/>
    </row>
    <row r="674" spans="1:44" ht="21.75" customHeight="1" x14ac:dyDescent="0.2">
      <c r="A674" s="135"/>
      <c r="B674" s="135"/>
      <c r="C674" s="135"/>
      <c r="F674" s="135"/>
      <c r="K674" s="149"/>
      <c r="T674" s="153"/>
      <c r="U674" s="135"/>
      <c r="AK674" s="155"/>
      <c r="AL674" s="156"/>
      <c r="AM674" s="135"/>
      <c r="AN674" s="135"/>
      <c r="AO674" s="135"/>
      <c r="AP674" s="135"/>
      <c r="AQ674" s="156"/>
      <c r="AR674" s="135"/>
    </row>
    <row r="675" spans="1:44" ht="21.75" customHeight="1" x14ac:dyDescent="0.2">
      <c r="A675" s="135"/>
      <c r="B675" s="135"/>
      <c r="C675" s="135"/>
      <c r="F675" s="135"/>
      <c r="K675" s="149"/>
      <c r="T675" s="153"/>
      <c r="U675" s="135"/>
      <c r="AK675" s="155"/>
      <c r="AL675" s="156"/>
      <c r="AM675" s="135"/>
      <c r="AN675" s="135"/>
      <c r="AO675" s="135"/>
      <c r="AP675" s="135"/>
      <c r="AQ675" s="156"/>
      <c r="AR675" s="135"/>
    </row>
    <row r="676" spans="1:44" ht="21.75" customHeight="1" x14ac:dyDescent="0.2">
      <c r="A676" s="135"/>
      <c r="B676" s="135"/>
      <c r="C676" s="135"/>
      <c r="F676" s="135"/>
      <c r="K676" s="149"/>
      <c r="T676" s="153"/>
      <c r="U676" s="135"/>
      <c r="AK676" s="155"/>
      <c r="AL676" s="156"/>
      <c r="AM676" s="135"/>
      <c r="AN676" s="135"/>
      <c r="AO676" s="135"/>
      <c r="AP676" s="135"/>
      <c r="AQ676" s="156"/>
      <c r="AR676" s="135"/>
    </row>
    <row r="677" spans="1:44" ht="21.75" customHeight="1" x14ac:dyDescent="0.2">
      <c r="A677" s="135"/>
      <c r="B677" s="135"/>
      <c r="C677" s="135"/>
      <c r="F677" s="135"/>
      <c r="K677" s="149"/>
      <c r="T677" s="153"/>
      <c r="U677" s="135"/>
      <c r="AK677" s="155"/>
      <c r="AL677" s="156"/>
      <c r="AM677" s="135"/>
      <c r="AN677" s="135"/>
      <c r="AO677" s="135"/>
      <c r="AP677" s="135"/>
      <c r="AQ677" s="156"/>
      <c r="AR677" s="135"/>
    </row>
    <row r="678" spans="1:44" ht="21.75" customHeight="1" x14ac:dyDescent="0.2">
      <c r="A678" s="135"/>
      <c r="B678" s="135"/>
      <c r="C678" s="135"/>
      <c r="F678" s="135"/>
      <c r="K678" s="149"/>
      <c r="T678" s="153"/>
      <c r="U678" s="135"/>
      <c r="AK678" s="155"/>
      <c r="AL678" s="156"/>
      <c r="AM678" s="135"/>
      <c r="AN678" s="135"/>
      <c r="AO678" s="135"/>
      <c r="AP678" s="135"/>
      <c r="AQ678" s="156"/>
      <c r="AR678" s="135"/>
    </row>
    <row r="679" spans="1:44" ht="21.75" customHeight="1" x14ac:dyDescent="0.2">
      <c r="A679" s="135"/>
      <c r="B679" s="135"/>
      <c r="C679" s="135"/>
      <c r="F679" s="135"/>
      <c r="K679" s="149"/>
      <c r="T679" s="153"/>
      <c r="U679" s="135"/>
      <c r="AK679" s="155"/>
      <c r="AL679" s="156"/>
      <c r="AM679" s="135"/>
      <c r="AN679" s="135"/>
      <c r="AO679" s="135"/>
      <c r="AP679" s="135"/>
      <c r="AQ679" s="156"/>
      <c r="AR679" s="135"/>
    </row>
    <row r="680" spans="1:44" ht="21.75" customHeight="1" x14ac:dyDescent="0.2">
      <c r="A680" s="135"/>
      <c r="B680" s="135"/>
      <c r="C680" s="135"/>
      <c r="F680" s="135"/>
      <c r="K680" s="149"/>
      <c r="T680" s="153"/>
      <c r="U680" s="135"/>
      <c r="AK680" s="155"/>
      <c r="AL680" s="156"/>
      <c r="AM680" s="135"/>
      <c r="AN680" s="135"/>
      <c r="AO680" s="135"/>
      <c r="AP680" s="135"/>
      <c r="AQ680" s="156"/>
      <c r="AR680" s="135"/>
    </row>
    <row r="681" spans="1:44" ht="21.75" customHeight="1" x14ac:dyDescent="0.2">
      <c r="A681" s="135"/>
      <c r="B681" s="135"/>
      <c r="C681" s="135"/>
      <c r="F681" s="135"/>
      <c r="K681" s="149"/>
      <c r="T681" s="153"/>
      <c r="U681" s="135"/>
      <c r="AK681" s="155"/>
      <c r="AL681" s="156"/>
      <c r="AM681" s="135"/>
      <c r="AN681" s="135"/>
      <c r="AO681" s="135"/>
      <c r="AP681" s="135"/>
      <c r="AQ681" s="156"/>
      <c r="AR681" s="135"/>
    </row>
    <row r="682" spans="1:44" ht="21.75" customHeight="1" x14ac:dyDescent="0.2">
      <c r="A682" s="135"/>
      <c r="B682" s="135"/>
      <c r="C682" s="135"/>
      <c r="F682" s="135"/>
      <c r="K682" s="149"/>
      <c r="T682" s="153"/>
      <c r="U682" s="135"/>
      <c r="AK682" s="155"/>
      <c r="AL682" s="156"/>
      <c r="AM682" s="135"/>
      <c r="AN682" s="135"/>
      <c r="AO682" s="135"/>
      <c r="AP682" s="135"/>
      <c r="AQ682" s="156"/>
      <c r="AR682" s="135"/>
    </row>
    <row r="683" spans="1:44" ht="21.75" customHeight="1" x14ac:dyDescent="0.2">
      <c r="A683" s="135"/>
      <c r="B683" s="135"/>
      <c r="C683" s="135"/>
      <c r="F683" s="135"/>
      <c r="K683" s="149"/>
      <c r="T683" s="153"/>
      <c r="U683" s="135"/>
      <c r="AK683" s="155"/>
      <c r="AL683" s="156"/>
      <c r="AM683" s="135"/>
      <c r="AN683" s="135"/>
      <c r="AO683" s="135"/>
      <c r="AP683" s="135"/>
      <c r="AQ683" s="156"/>
      <c r="AR683" s="135"/>
    </row>
    <row r="684" spans="1:44" ht="21.75" customHeight="1" x14ac:dyDescent="0.2">
      <c r="A684" s="135"/>
      <c r="B684" s="135"/>
      <c r="C684" s="135"/>
      <c r="F684" s="135"/>
      <c r="K684" s="149"/>
      <c r="T684" s="153"/>
      <c r="U684" s="135"/>
      <c r="AK684" s="155"/>
      <c r="AL684" s="156"/>
      <c r="AM684" s="135"/>
      <c r="AN684" s="135"/>
      <c r="AO684" s="135"/>
      <c r="AP684" s="135"/>
      <c r="AQ684" s="156"/>
      <c r="AR684" s="135"/>
    </row>
    <row r="685" spans="1:44" ht="21.75" customHeight="1" x14ac:dyDescent="0.2">
      <c r="A685" s="135"/>
      <c r="B685" s="135"/>
      <c r="C685" s="135"/>
      <c r="F685" s="135"/>
      <c r="K685" s="149"/>
      <c r="T685" s="153"/>
      <c r="U685" s="135"/>
      <c r="AK685" s="155"/>
      <c r="AL685" s="156"/>
      <c r="AM685" s="135"/>
      <c r="AN685" s="135"/>
      <c r="AO685" s="135"/>
      <c r="AP685" s="135"/>
      <c r="AQ685" s="156"/>
      <c r="AR685" s="135"/>
    </row>
    <row r="686" spans="1:44" ht="21.75" customHeight="1" x14ac:dyDescent="0.2">
      <c r="A686" s="135"/>
      <c r="B686" s="135"/>
      <c r="C686" s="135"/>
      <c r="F686" s="135"/>
      <c r="K686" s="149"/>
      <c r="T686" s="153"/>
      <c r="U686" s="135"/>
      <c r="AK686" s="155"/>
      <c r="AL686" s="156"/>
      <c r="AM686" s="135"/>
      <c r="AN686" s="135"/>
      <c r="AO686" s="135"/>
      <c r="AP686" s="135"/>
      <c r="AQ686" s="156"/>
      <c r="AR686" s="135"/>
    </row>
    <row r="687" spans="1:44" ht="21.75" customHeight="1" x14ac:dyDescent="0.2">
      <c r="A687" s="135"/>
      <c r="B687" s="135"/>
      <c r="C687" s="135"/>
      <c r="F687" s="135"/>
      <c r="K687" s="149"/>
      <c r="T687" s="153"/>
      <c r="U687" s="135"/>
      <c r="AK687" s="155"/>
      <c r="AL687" s="156"/>
      <c r="AM687" s="135"/>
      <c r="AN687" s="135"/>
      <c r="AO687" s="135"/>
      <c r="AP687" s="135"/>
      <c r="AQ687" s="156"/>
      <c r="AR687" s="135"/>
    </row>
    <row r="688" spans="1:44" ht="21.75" customHeight="1" x14ac:dyDescent="0.2">
      <c r="A688" s="135"/>
      <c r="B688" s="135"/>
      <c r="C688" s="135"/>
      <c r="F688" s="135"/>
      <c r="K688" s="149"/>
      <c r="T688" s="153"/>
      <c r="U688" s="135"/>
      <c r="AK688" s="155"/>
      <c r="AL688" s="156"/>
      <c r="AM688" s="135"/>
      <c r="AN688" s="135"/>
      <c r="AO688" s="135"/>
      <c r="AP688" s="135"/>
      <c r="AQ688" s="156"/>
      <c r="AR688" s="135"/>
    </row>
    <row r="689" spans="1:44" ht="21.75" customHeight="1" x14ac:dyDescent="0.2">
      <c r="A689" s="135"/>
      <c r="B689" s="135"/>
      <c r="C689" s="135"/>
      <c r="F689" s="135"/>
      <c r="K689" s="149"/>
      <c r="T689" s="153"/>
      <c r="U689" s="135"/>
      <c r="AK689" s="155"/>
      <c r="AL689" s="156"/>
      <c r="AM689" s="135"/>
      <c r="AN689" s="135"/>
      <c r="AO689" s="135"/>
      <c r="AP689" s="135"/>
      <c r="AQ689" s="156"/>
      <c r="AR689" s="135"/>
    </row>
    <row r="690" spans="1:44" ht="21.75" customHeight="1" x14ac:dyDescent="0.2">
      <c r="A690" s="135"/>
      <c r="B690" s="135"/>
      <c r="C690" s="135"/>
      <c r="F690" s="135"/>
      <c r="K690" s="149"/>
      <c r="T690" s="153"/>
      <c r="U690" s="135"/>
      <c r="AK690" s="155"/>
      <c r="AL690" s="156"/>
      <c r="AM690" s="135"/>
      <c r="AN690" s="135"/>
      <c r="AO690" s="135"/>
      <c r="AP690" s="135"/>
      <c r="AQ690" s="156"/>
      <c r="AR690" s="135"/>
    </row>
    <row r="691" spans="1:44" ht="21.75" customHeight="1" x14ac:dyDescent="0.2">
      <c r="A691" s="135"/>
      <c r="B691" s="135"/>
      <c r="C691" s="135"/>
      <c r="F691" s="135"/>
      <c r="K691" s="149"/>
      <c r="T691" s="153"/>
      <c r="U691" s="135"/>
      <c r="AK691" s="155"/>
      <c r="AL691" s="156"/>
      <c r="AM691" s="135"/>
      <c r="AN691" s="135"/>
      <c r="AO691" s="135"/>
      <c r="AP691" s="135"/>
      <c r="AQ691" s="156"/>
      <c r="AR691" s="135"/>
    </row>
    <row r="692" spans="1:44" ht="21.75" customHeight="1" x14ac:dyDescent="0.2">
      <c r="A692" s="135"/>
      <c r="B692" s="135"/>
      <c r="C692" s="135"/>
      <c r="F692" s="135"/>
      <c r="K692" s="149"/>
      <c r="T692" s="153"/>
      <c r="U692" s="135"/>
      <c r="AK692" s="155"/>
      <c r="AL692" s="156"/>
      <c r="AM692" s="135"/>
      <c r="AN692" s="135"/>
      <c r="AO692" s="135"/>
      <c r="AP692" s="135"/>
      <c r="AQ692" s="156"/>
      <c r="AR692" s="135"/>
    </row>
    <row r="693" spans="1:44" ht="21.75" customHeight="1" x14ac:dyDescent="0.2">
      <c r="A693" s="135"/>
      <c r="B693" s="135"/>
      <c r="C693" s="135"/>
      <c r="F693" s="135"/>
      <c r="K693" s="149"/>
      <c r="T693" s="153"/>
      <c r="U693" s="135"/>
      <c r="AK693" s="155"/>
      <c r="AL693" s="156"/>
      <c r="AM693" s="135"/>
      <c r="AN693" s="135"/>
      <c r="AO693" s="135"/>
      <c r="AP693" s="135"/>
      <c r="AQ693" s="156"/>
      <c r="AR693" s="135"/>
    </row>
    <row r="694" spans="1:44" ht="21.75" customHeight="1" x14ac:dyDescent="0.2">
      <c r="A694" s="135"/>
      <c r="B694" s="135"/>
      <c r="C694" s="135"/>
      <c r="F694" s="135"/>
      <c r="K694" s="149"/>
      <c r="T694" s="153"/>
      <c r="U694" s="135"/>
      <c r="AK694" s="155"/>
      <c r="AL694" s="156"/>
      <c r="AM694" s="135"/>
      <c r="AN694" s="135"/>
      <c r="AO694" s="135"/>
      <c r="AP694" s="135"/>
      <c r="AQ694" s="156"/>
      <c r="AR694" s="135"/>
    </row>
    <row r="695" spans="1:44" ht="21.75" customHeight="1" x14ac:dyDescent="0.2">
      <c r="A695" s="135"/>
      <c r="B695" s="135"/>
      <c r="C695" s="135"/>
      <c r="F695" s="135"/>
      <c r="K695" s="149"/>
      <c r="T695" s="153"/>
      <c r="U695" s="135"/>
      <c r="AK695" s="155"/>
      <c r="AL695" s="156"/>
      <c r="AM695" s="135"/>
      <c r="AN695" s="135"/>
      <c r="AO695" s="135"/>
      <c r="AP695" s="135"/>
      <c r="AQ695" s="156"/>
      <c r="AR695" s="135"/>
    </row>
    <row r="696" spans="1:44" ht="21.75" customHeight="1" x14ac:dyDescent="0.2">
      <c r="A696" s="135"/>
      <c r="B696" s="135"/>
      <c r="C696" s="135"/>
      <c r="F696" s="135"/>
      <c r="K696" s="149"/>
      <c r="T696" s="153"/>
      <c r="U696" s="135"/>
      <c r="AK696" s="155"/>
      <c r="AL696" s="156"/>
      <c r="AM696" s="135"/>
      <c r="AN696" s="135"/>
      <c r="AO696" s="135"/>
      <c r="AP696" s="135"/>
      <c r="AQ696" s="156"/>
      <c r="AR696" s="135"/>
    </row>
    <row r="697" spans="1:44" ht="21.75" customHeight="1" x14ac:dyDescent="0.2">
      <c r="A697" s="135"/>
      <c r="B697" s="135"/>
      <c r="C697" s="135"/>
      <c r="F697" s="135"/>
      <c r="K697" s="149"/>
      <c r="T697" s="153"/>
      <c r="U697" s="135"/>
      <c r="AK697" s="155"/>
      <c r="AL697" s="156"/>
      <c r="AM697" s="135"/>
      <c r="AN697" s="135"/>
      <c r="AO697" s="135"/>
      <c r="AP697" s="135"/>
      <c r="AQ697" s="156"/>
      <c r="AR697" s="135"/>
    </row>
    <row r="698" spans="1:44" ht="21.75" customHeight="1" x14ac:dyDescent="0.2">
      <c r="A698" s="135"/>
      <c r="B698" s="135"/>
      <c r="C698" s="135"/>
      <c r="F698" s="135"/>
      <c r="K698" s="149"/>
      <c r="T698" s="153"/>
      <c r="U698" s="135"/>
      <c r="AK698" s="155"/>
      <c r="AL698" s="156"/>
      <c r="AM698" s="135"/>
      <c r="AN698" s="135"/>
      <c r="AO698" s="135"/>
      <c r="AP698" s="135"/>
      <c r="AQ698" s="156"/>
      <c r="AR698" s="135"/>
    </row>
    <row r="699" spans="1:44" ht="21.75" customHeight="1" x14ac:dyDescent="0.2">
      <c r="A699" s="135"/>
      <c r="B699" s="135"/>
      <c r="C699" s="135"/>
      <c r="F699" s="135"/>
      <c r="K699" s="149"/>
      <c r="T699" s="153"/>
      <c r="U699" s="135"/>
      <c r="AK699" s="155"/>
      <c r="AL699" s="156"/>
      <c r="AM699" s="135"/>
      <c r="AN699" s="135"/>
      <c r="AO699" s="135"/>
      <c r="AP699" s="135"/>
      <c r="AQ699" s="156"/>
      <c r="AR699" s="135"/>
    </row>
    <row r="700" spans="1:44" ht="21.75" customHeight="1" x14ac:dyDescent="0.2">
      <c r="A700" s="135"/>
      <c r="B700" s="135"/>
      <c r="C700" s="135"/>
      <c r="F700" s="135"/>
      <c r="K700" s="149"/>
      <c r="T700" s="153"/>
      <c r="U700" s="135"/>
      <c r="AK700" s="155"/>
      <c r="AL700" s="156"/>
      <c r="AM700" s="135"/>
      <c r="AN700" s="135"/>
      <c r="AO700" s="135"/>
      <c r="AP700" s="135"/>
      <c r="AQ700" s="156"/>
      <c r="AR700" s="135"/>
    </row>
    <row r="701" spans="1:44" ht="21.75" customHeight="1" x14ac:dyDescent="0.2">
      <c r="A701" s="135"/>
      <c r="B701" s="135"/>
      <c r="C701" s="135"/>
      <c r="F701" s="135"/>
      <c r="K701" s="149"/>
      <c r="T701" s="153"/>
      <c r="U701" s="135"/>
      <c r="AK701" s="155"/>
      <c r="AL701" s="156"/>
      <c r="AM701" s="135"/>
      <c r="AN701" s="135"/>
      <c r="AO701" s="135"/>
      <c r="AP701" s="135"/>
      <c r="AQ701" s="156"/>
      <c r="AR701" s="135"/>
    </row>
    <row r="702" spans="1:44" ht="21.75" customHeight="1" x14ac:dyDescent="0.2">
      <c r="A702" s="135"/>
      <c r="B702" s="135"/>
      <c r="C702" s="135"/>
      <c r="F702" s="135"/>
      <c r="K702" s="149"/>
      <c r="T702" s="153"/>
      <c r="U702" s="135"/>
      <c r="AK702" s="155"/>
      <c r="AL702" s="156"/>
      <c r="AM702" s="135"/>
      <c r="AN702" s="135"/>
      <c r="AO702" s="135"/>
      <c r="AP702" s="135"/>
      <c r="AQ702" s="156"/>
      <c r="AR702" s="135"/>
    </row>
    <row r="703" spans="1:44" ht="21.75" customHeight="1" x14ac:dyDescent="0.2">
      <c r="A703" s="135"/>
      <c r="B703" s="135"/>
      <c r="C703" s="135"/>
      <c r="F703" s="135"/>
      <c r="K703" s="149"/>
      <c r="T703" s="153"/>
      <c r="U703" s="135"/>
      <c r="AK703" s="155"/>
      <c r="AL703" s="156"/>
      <c r="AM703" s="135"/>
      <c r="AN703" s="135"/>
      <c r="AO703" s="135"/>
      <c r="AP703" s="135"/>
      <c r="AQ703" s="156"/>
      <c r="AR703" s="135"/>
    </row>
    <row r="704" spans="1:44" ht="21.75" customHeight="1" x14ac:dyDescent="0.2">
      <c r="A704" s="135"/>
      <c r="B704" s="135"/>
      <c r="C704" s="135"/>
      <c r="F704" s="135"/>
      <c r="K704" s="149"/>
      <c r="T704" s="153"/>
      <c r="U704" s="135"/>
      <c r="AK704" s="155"/>
      <c r="AL704" s="156"/>
      <c r="AM704" s="135"/>
      <c r="AN704" s="135"/>
      <c r="AO704" s="135"/>
      <c r="AP704" s="135"/>
      <c r="AQ704" s="156"/>
      <c r="AR704" s="135"/>
    </row>
    <row r="705" spans="1:44" ht="21.75" customHeight="1" x14ac:dyDescent="0.2">
      <c r="A705" s="135"/>
      <c r="B705" s="135"/>
      <c r="C705" s="135"/>
      <c r="F705" s="135"/>
      <c r="K705" s="149"/>
      <c r="T705" s="153"/>
      <c r="U705" s="135"/>
      <c r="AK705" s="155"/>
      <c r="AL705" s="156"/>
      <c r="AM705" s="135"/>
      <c r="AN705" s="135"/>
      <c r="AO705" s="135"/>
      <c r="AP705" s="135"/>
      <c r="AQ705" s="156"/>
      <c r="AR705" s="135"/>
    </row>
    <row r="706" spans="1:44" ht="21.75" customHeight="1" x14ac:dyDescent="0.2">
      <c r="A706" s="135"/>
      <c r="B706" s="135"/>
      <c r="C706" s="135"/>
      <c r="F706" s="135"/>
      <c r="K706" s="149"/>
      <c r="T706" s="153"/>
      <c r="U706" s="135"/>
      <c r="AK706" s="155"/>
      <c r="AL706" s="156"/>
      <c r="AM706" s="135"/>
      <c r="AN706" s="135"/>
      <c r="AO706" s="135"/>
      <c r="AP706" s="135"/>
      <c r="AQ706" s="156"/>
      <c r="AR706" s="135"/>
    </row>
    <row r="707" spans="1:44" ht="21.75" customHeight="1" x14ac:dyDescent="0.2">
      <c r="A707" s="135"/>
      <c r="B707" s="135"/>
      <c r="C707" s="135"/>
      <c r="F707" s="135"/>
      <c r="K707" s="149"/>
      <c r="T707" s="153"/>
      <c r="U707" s="135"/>
      <c r="AK707" s="155"/>
      <c r="AL707" s="156"/>
      <c r="AM707" s="135"/>
      <c r="AN707" s="135"/>
      <c r="AO707" s="135"/>
      <c r="AP707" s="135"/>
      <c r="AQ707" s="156"/>
      <c r="AR707" s="135"/>
    </row>
    <row r="708" spans="1:44" ht="21.75" customHeight="1" x14ac:dyDescent="0.2">
      <c r="A708" s="135"/>
      <c r="B708" s="135"/>
      <c r="C708" s="135"/>
      <c r="F708" s="135"/>
      <c r="K708" s="149"/>
      <c r="T708" s="153"/>
      <c r="U708" s="135"/>
      <c r="AK708" s="155"/>
      <c r="AL708" s="156"/>
      <c r="AM708" s="135"/>
      <c r="AN708" s="135"/>
      <c r="AO708" s="135"/>
      <c r="AP708" s="135"/>
      <c r="AQ708" s="156"/>
      <c r="AR708" s="135"/>
    </row>
    <row r="709" spans="1:44" ht="21.75" customHeight="1" x14ac:dyDescent="0.2">
      <c r="A709" s="135"/>
      <c r="B709" s="135"/>
      <c r="C709" s="135"/>
      <c r="F709" s="135"/>
      <c r="K709" s="149"/>
      <c r="T709" s="153"/>
      <c r="U709" s="135"/>
      <c r="AK709" s="155"/>
      <c r="AL709" s="156"/>
      <c r="AM709" s="135"/>
      <c r="AN709" s="135"/>
      <c r="AO709" s="135"/>
      <c r="AP709" s="135"/>
      <c r="AQ709" s="156"/>
      <c r="AR709" s="135"/>
    </row>
    <row r="710" spans="1:44" ht="21.75" customHeight="1" x14ac:dyDescent="0.2">
      <c r="A710" s="135"/>
      <c r="B710" s="135"/>
      <c r="C710" s="135"/>
      <c r="F710" s="135"/>
      <c r="K710" s="149"/>
      <c r="T710" s="153"/>
      <c r="U710" s="135"/>
      <c r="AK710" s="155"/>
      <c r="AL710" s="156"/>
      <c r="AM710" s="135"/>
      <c r="AN710" s="135"/>
      <c r="AO710" s="135"/>
      <c r="AP710" s="135"/>
      <c r="AQ710" s="156"/>
      <c r="AR710" s="135"/>
    </row>
    <row r="711" spans="1:44" ht="21.75" customHeight="1" x14ac:dyDescent="0.2">
      <c r="A711" s="135"/>
      <c r="B711" s="135"/>
      <c r="C711" s="135"/>
      <c r="F711" s="135"/>
      <c r="K711" s="149"/>
      <c r="T711" s="153"/>
      <c r="U711" s="135"/>
      <c r="AK711" s="155"/>
      <c r="AL711" s="156"/>
      <c r="AM711" s="135"/>
      <c r="AN711" s="135"/>
      <c r="AO711" s="135"/>
      <c r="AP711" s="135"/>
      <c r="AQ711" s="156"/>
      <c r="AR711" s="135"/>
    </row>
    <row r="712" spans="1:44" ht="21.75" customHeight="1" x14ac:dyDescent="0.2">
      <c r="A712" s="135"/>
      <c r="B712" s="135"/>
      <c r="C712" s="135"/>
      <c r="F712" s="135"/>
      <c r="K712" s="149"/>
      <c r="T712" s="153"/>
      <c r="U712" s="135"/>
      <c r="AK712" s="155"/>
      <c r="AL712" s="156"/>
      <c r="AM712" s="135"/>
      <c r="AN712" s="135"/>
      <c r="AO712" s="135"/>
      <c r="AP712" s="135"/>
      <c r="AQ712" s="156"/>
      <c r="AR712" s="135"/>
    </row>
    <row r="713" spans="1:44" ht="21.75" customHeight="1" x14ac:dyDescent="0.2">
      <c r="A713" s="135"/>
      <c r="B713" s="135"/>
      <c r="C713" s="135"/>
      <c r="F713" s="135"/>
      <c r="K713" s="149"/>
      <c r="T713" s="153"/>
      <c r="U713" s="135"/>
      <c r="AK713" s="155"/>
      <c r="AL713" s="156"/>
      <c r="AM713" s="135"/>
      <c r="AN713" s="135"/>
      <c r="AO713" s="135"/>
      <c r="AP713" s="135"/>
      <c r="AQ713" s="156"/>
      <c r="AR713" s="135"/>
    </row>
    <row r="714" spans="1:44" ht="21.75" customHeight="1" x14ac:dyDescent="0.2">
      <c r="A714" s="135"/>
      <c r="B714" s="135"/>
      <c r="C714" s="135"/>
      <c r="F714" s="135"/>
      <c r="K714" s="149"/>
      <c r="T714" s="153"/>
      <c r="U714" s="135"/>
      <c r="AK714" s="155"/>
      <c r="AL714" s="156"/>
      <c r="AM714" s="135"/>
      <c r="AN714" s="135"/>
      <c r="AO714" s="135"/>
      <c r="AP714" s="135"/>
      <c r="AQ714" s="156"/>
      <c r="AR714" s="135"/>
    </row>
    <row r="715" spans="1:44" ht="21.75" customHeight="1" x14ac:dyDescent="0.2">
      <c r="A715" s="135"/>
      <c r="B715" s="135"/>
      <c r="C715" s="135"/>
      <c r="F715" s="135"/>
      <c r="K715" s="149"/>
      <c r="T715" s="153"/>
      <c r="U715" s="135"/>
      <c r="AK715" s="155"/>
      <c r="AL715" s="156"/>
      <c r="AM715" s="135"/>
      <c r="AN715" s="135"/>
      <c r="AO715" s="135"/>
      <c r="AP715" s="135"/>
      <c r="AQ715" s="156"/>
      <c r="AR715" s="135"/>
    </row>
    <row r="716" spans="1:44" ht="21.75" customHeight="1" x14ac:dyDescent="0.2">
      <c r="A716" s="135"/>
      <c r="B716" s="135"/>
      <c r="C716" s="135"/>
      <c r="F716" s="135"/>
      <c r="K716" s="149"/>
      <c r="T716" s="153"/>
      <c r="U716" s="135"/>
      <c r="AK716" s="155"/>
      <c r="AL716" s="156"/>
      <c r="AM716" s="135"/>
      <c r="AN716" s="135"/>
      <c r="AO716" s="135"/>
      <c r="AP716" s="135"/>
      <c r="AQ716" s="156"/>
      <c r="AR716" s="135"/>
    </row>
    <row r="717" spans="1:44" ht="21.75" customHeight="1" x14ac:dyDescent="0.2">
      <c r="A717" s="135"/>
      <c r="B717" s="135"/>
      <c r="C717" s="135"/>
      <c r="F717" s="135"/>
      <c r="K717" s="149"/>
      <c r="T717" s="153"/>
      <c r="U717" s="135"/>
      <c r="AK717" s="155"/>
      <c r="AL717" s="156"/>
      <c r="AM717" s="135"/>
      <c r="AN717" s="135"/>
      <c r="AO717" s="135"/>
      <c r="AP717" s="135"/>
      <c r="AQ717" s="156"/>
      <c r="AR717" s="135"/>
    </row>
    <row r="718" spans="1:44" ht="21.75" customHeight="1" x14ac:dyDescent="0.2">
      <c r="A718" s="135"/>
      <c r="B718" s="135"/>
      <c r="C718" s="135"/>
      <c r="F718" s="135"/>
      <c r="K718" s="149"/>
      <c r="T718" s="153"/>
      <c r="U718" s="135"/>
      <c r="AK718" s="155"/>
      <c r="AL718" s="156"/>
      <c r="AM718" s="135"/>
      <c r="AN718" s="135"/>
      <c r="AO718" s="135"/>
      <c r="AP718" s="135"/>
      <c r="AQ718" s="156"/>
      <c r="AR718" s="135"/>
    </row>
    <row r="719" spans="1:44" ht="21.75" customHeight="1" x14ac:dyDescent="0.2">
      <c r="A719" s="135"/>
      <c r="B719" s="135"/>
      <c r="C719" s="135"/>
      <c r="F719" s="135"/>
      <c r="K719" s="149"/>
      <c r="T719" s="153"/>
      <c r="U719" s="135"/>
      <c r="AK719" s="155"/>
      <c r="AL719" s="156"/>
      <c r="AM719" s="135"/>
      <c r="AN719" s="135"/>
      <c r="AO719" s="135"/>
      <c r="AP719" s="135"/>
      <c r="AQ719" s="156"/>
      <c r="AR719" s="135"/>
    </row>
    <row r="720" spans="1:44" ht="21.75" customHeight="1" x14ac:dyDescent="0.2">
      <c r="A720" s="135"/>
      <c r="B720" s="135"/>
      <c r="C720" s="135"/>
      <c r="F720" s="135"/>
      <c r="K720" s="149"/>
      <c r="T720" s="153"/>
      <c r="U720" s="135"/>
      <c r="AK720" s="155"/>
      <c r="AL720" s="156"/>
      <c r="AM720" s="135"/>
      <c r="AN720" s="135"/>
      <c r="AO720" s="135"/>
      <c r="AP720" s="135"/>
      <c r="AQ720" s="156"/>
      <c r="AR720" s="135"/>
    </row>
    <row r="721" spans="1:44" ht="21.75" customHeight="1" x14ac:dyDescent="0.2">
      <c r="A721" s="135"/>
      <c r="B721" s="135"/>
      <c r="C721" s="135"/>
      <c r="F721" s="135"/>
      <c r="K721" s="149"/>
      <c r="T721" s="153"/>
      <c r="U721" s="135"/>
      <c r="AK721" s="155"/>
      <c r="AL721" s="156"/>
      <c r="AM721" s="135"/>
      <c r="AN721" s="135"/>
      <c r="AO721" s="135"/>
      <c r="AP721" s="135"/>
      <c r="AQ721" s="156"/>
      <c r="AR721" s="135"/>
    </row>
    <row r="722" spans="1:44" ht="21.75" customHeight="1" x14ac:dyDescent="0.2">
      <c r="A722" s="135"/>
      <c r="B722" s="135"/>
      <c r="C722" s="135"/>
      <c r="F722" s="135"/>
      <c r="K722" s="149"/>
      <c r="T722" s="153"/>
      <c r="U722" s="135"/>
      <c r="AK722" s="155"/>
      <c r="AL722" s="156"/>
      <c r="AM722" s="135"/>
      <c r="AN722" s="135"/>
      <c r="AO722" s="135"/>
      <c r="AP722" s="135"/>
      <c r="AQ722" s="156"/>
      <c r="AR722" s="135"/>
    </row>
    <row r="723" spans="1:44" ht="21.75" customHeight="1" x14ac:dyDescent="0.2">
      <c r="A723" s="135"/>
      <c r="B723" s="135"/>
      <c r="C723" s="135"/>
      <c r="F723" s="135"/>
      <c r="K723" s="149"/>
      <c r="T723" s="153"/>
      <c r="U723" s="135"/>
      <c r="AK723" s="155"/>
      <c r="AL723" s="156"/>
      <c r="AM723" s="135"/>
      <c r="AN723" s="135"/>
      <c r="AO723" s="135"/>
      <c r="AP723" s="135"/>
      <c r="AQ723" s="156"/>
      <c r="AR723" s="135"/>
    </row>
    <row r="724" spans="1:44" ht="21.75" customHeight="1" x14ac:dyDescent="0.2">
      <c r="A724" s="135"/>
      <c r="B724" s="135"/>
      <c r="C724" s="135"/>
      <c r="F724" s="135"/>
      <c r="K724" s="149"/>
      <c r="T724" s="153"/>
      <c r="U724" s="135"/>
      <c r="AK724" s="155"/>
      <c r="AL724" s="156"/>
      <c r="AM724" s="135"/>
      <c r="AN724" s="135"/>
      <c r="AO724" s="135"/>
      <c r="AP724" s="135"/>
      <c r="AQ724" s="156"/>
      <c r="AR724" s="135"/>
    </row>
    <row r="725" spans="1:44" ht="21.75" customHeight="1" x14ac:dyDescent="0.2">
      <c r="A725" s="135"/>
      <c r="B725" s="135"/>
      <c r="C725" s="135"/>
      <c r="F725" s="135"/>
      <c r="K725" s="149"/>
      <c r="T725" s="153"/>
      <c r="U725" s="135"/>
      <c r="AK725" s="155"/>
      <c r="AL725" s="156"/>
      <c r="AM725" s="135"/>
      <c r="AN725" s="135"/>
      <c r="AO725" s="135"/>
      <c r="AP725" s="135"/>
      <c r="AQ725" s="156"/>
      <c r="AR725" s="135"/>
    </row>
    <row r="726" spans="1:44" ht="21.75" customHeight="1" x14ac:dyDescent="0.2">
      <c r="A726" s="135"/>
      <c r="B726" s="135"/>
      <c r="C726" s="135"/>
      <c r="F726" s="135"/>
      <c r="K726" s="149"/>
      <c r="T726" s="153"/>
      <c r="U726" s="135"/>
      <c r="AK726" s="155"/>
      <c r="AL726" s="156"/>
      <c r="AM726" s="135"/>
      <c r="AN726" s="135"/>
      <c r="AO726" s="135"/>
      <c r="AP726" s="135"/>
      <c r="AQ726" s="156"/>
      <c r="AR726" s="135"/>
    </row>
    <row r="727" spans="1:44" ht="21.75" customHeight="1" x14ac:dyDescent="0.2">
      <c r="A727" s="135"/>
      <c r="B727" s="135"/>
      <c r="C727" s="135"/>
      <c r="F727" s="135"/>
      <c r="K727" s="149"/>
      <c r="T727" s="153"/>
      <c r="U727" s="135"/>
      <c r="AK727" s="155"/>
      <c r="AL727" s="156"/>
      <c r="AM727" s="135"/>
      <c r="AN727" s="135"/>
      <c r="AO727" s="135"/>
      <c r="AP727" s="135"/>
      <c r="AQ727" s="156"/>
      <c r="AR727" s="135"/>
    </row>
    <row r="728" spans="1:44" ht="21.75" customHeight="1" x14ac:dyDescent="0.2">
      <c r="A728" s="135"/>
      <c r="B728" s="135"/>
      <c r="C728" s="135"/>
      <c r="F728" s="135"/>
      <c r="K728" s="149"/>
      <c r="T728" s="153"/>
      <c r="U728" s="135"/>
      <c r="AK728" s="155"/>
      <c r="AL728" s="156"/>
      <c r="AM728" s="135"/>
      <c r="AN728" s="135"/>
      <c r="AO728" s="135"/>
      <c r="AP728" s="135"/>
      <c r="AQ728" s="156"/>
      <c r="AR728" s="135"/>
    </row>
    <row r="729" spans="1:44" ht="21.75" customHeight="1" x14ac:dyDescent="0.2">
      <c r="A729" s="135"/>
      <c r="B729" s="135"/>
      <c r="C729" s="135"/>
      <c r="F729" s="135"/>
      <c r="K729" s="149"/>
      <c r="T729" s="153"/>
      <c r="U729" s="135"/>
      <c r="AK729" s="155"/>
      <c r="AL729" s="156"/>
      <c r="AM729" s="135"/>
      <c r="AN729" s="135"/>
      <c r="AO729" s="135"/>
      <c r="AP729" s="135"/>
      <c r="AQ729" s="156"/>
      <c r="AR729" s="135"/>
    </row>
    <row r="730" spans="1:44" ht="21.75" customHeight="1" x14ac:dyDescent="0.2">
      <c r="A730" s="135"/>
      <c r="B730" s="135"/>
      <c r="C730" s="135"/>
      <c r="F730" s="135"/>
      <c r="K730" s="149"/>
      <c r="T730" s="153"/>
      <c r="U730" s="135"/>
      <c r="AK730" s="155"/>
      <c r="AL730" s="156"/>
      <c r="AM730" s="135"/>
      <c r="AN730" s="135"/>
      <c r="AO730" s="135"/>
      <c r="AP730" s="135"/>
      <c r="AQ730" s="156"/>
      <c r="AR730" s="135"/>
    </row>
    <row r="731" spans="1:44" ht="21.75" customHeight="1" x14ac:dyDescent="0.2">
      <c r="A731" s="135"/>
      <c r="B731" s="135"/>
      <c r="C731" s="135"/>
      <c r="F731" s="135"/>
      <c r="K731" s="149"/>
      <c r="T731" s="153"/>
      <c r="U731" s="135"/>
      <c r="AK731" s="155"/>
      <c r="AL731" s="156"/>
      <c r="AM731" s="135"/>
      <c r="AN731" s="135"/>
      <c r="AO731" s="135"/>
      <c r="AP731" s="135"/>
      <c r="AQ731" s="156"/>
      <c r="AR731" s="135"/>
    </row>
    <row r="732" spans="1:44" ht="21.75" customHeight="1" x14ac:dyDescent="0.2">
      <c r="A732" s="135"/>
      <c r="B732" s="135"/>
      <c r="C732" s="135"/>
      <c r="F732" s="135"/>
      <c r="K732" s="149"/>
      <c r="T732" s="153"/>
      <c r="U732" s="135"/>
      <c r="AK732" s="155"/>
      <c r="AL732" s="156"/>
      <c r="AM732" s="135"/>
      <c r="AN732" s="135"/>
      <c r="AO732" s="135"/>
      <c r="AP732" s="135"/>
      <c r="AQ732" s="156"/>
      <c r="AR732" s="135"/>
    </row>
    <row r="733" spans="1:44" ht="21.75" customHeight="1" x14ac:dyDescent="0.2">
      <c r="A733" s="135"/>
      <c r="B733" s="135"/>
      <c r="C733" s="135"/>
      <c r="F733" s="135"/>
      <c r="K733" s="149"/>
      <c r="T733" s="153"/>
      <c r="U733" s="135"/>
      <c r="AK733" s="155"/>
      <c r="AL733" s="156"/>
      <c r="AM733" s="135"/>
      <c r="AN733" s="135"/>
      <c r="AO733" s="135"/>
      <c r="AP733" s="135"/>
      <c r="AQ733" s="156"/>
      <c r="AR733" s="135"/>
    </row>
    <row r="734" spans="1:44" ht="21.75" customHeight="1" x14ac:dyDescent="0.2">
      <c r="A734" s="135"/>
      <c r="B734" s="135"/>
      <c r="C734" s="135"/>
      <c r="F734" s="135"/>
      <c r="K734" s="149"/>
      <c r="T734" s="153"/>
      <c r="U734" s="135"/>
      <c r="AK734" s="155"/>
      <c r="AL734" s="156"/>
      <c r="AM734" s="135"/>
      <c r="AN734" s="135"/>
      <c r="AO734" s="135"/>
      <c r="AP734" s="135"/>
      <c r="AQ734" s="156"/>
      <c r="AR734" s="135"/>
    </row>
  </sheetData>
  <autoFilter ref="J6:AZ41" xr:uid="{00000000-0009-0000-0000-000000000000}">
    <filterColumn colId="7">
      <filters>
        <filter val="A3"/>
      </filters>
    </filterColumn>
  </autoFilter>
  <dataConsolidate function="product"/>
  <mergeCells count="1">
    <mergeCell ref="G4:H4"/>
  </mergeCells>
  <pageMargins left="0.7" right="0.7" top="0.75" bottom="0.75" header="0" footer="0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Anh Bui Khanh</dc:creator>
  <cp:lastModifiedBy>Duy Anh Bui Khanh</cp:lastModifiedBy>
  <dcterms:created xsi:type="dcterms:W3CDTF">2025-10-06T11:31:48Z</dcterms:created>
  <dcterms:modified xsi:type="dcterms:W3CDTF">2025-10-06T11:32:37Z</dcterms:modified>
</cp:coreProperties>
</file>