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0730" windowHeight="11760"/>
  </bookViews>
  <sheets>
    <sheet name="00000" sheetId="1" r:id="rId1"/>
  </sheets>
  <definedNames>
    <definedName name="_xlnm.Print_Area" localSheetId="0">'00000'!$A$1:$J$66</definedName>
  </definedNames>
  <calcPr calcId="144525"/>
</workbook>
</file>

<file path=xl/calcChain.xml><?xml version="1.0" encoding="utf-8"?>
<calcChain xmlns="http://schemas.openxmlformats.org/spreadsheetml/2006/main">
  <c r="B56" i="1"/>
  <c r="F56" l="1"/>
  <c r="I22" l="1"/>
  <c r="F32" l="1"/>
  <c r="F22" l="1"/>
  <c r="C51"/>
  <c r="H52" s="1"/>
  <c r="H47"/>
  <c r="G47"/>
  <c r="C46"/>
  <c r="I47" s="1"/>
  <c r="I46"/>
  <c r="F47"/>
  <c r="C41"/>
  <c r="G42" s="1"/>
  <c r="I41"/>
  <c r="F42"/>
  <c r="I36"/>
  <c r="C36"/>
  <c r="H37" s="1"/>
  <c r="F37"/>
  <c r="I42" l="1"/>
  <c r="B47"/>
  <c r="B52"/>
  <c r="G52"/>
  <c r="B42"/>
  <c r="H42"/>
  <c r="I37"/>
  <c r="B37"/>
  <c r="G37"/>
  <c r="I31"/>
  <c r="C31"/>
  <c r="C26"/>
  <c r="G27" s="1"/>
  <c r="I26"/>
  <c r="F27"/>
  <c r="C21"/>
  <c r="C16"/>
  <c r="B17" s="1"/>
  <c r="I27" l="1"/>
  <c r="H27"/>
  <c r="G22"/>
  <c r="H22"/>
  <c r="G17"/>
  <c r="H17"/>
  <c r="B32"/>
  <c r="H32"/>
  <c r="I32"/>
  <c r="G32"/>
  <c r="B22"/>
  <c r="B27"/>
  <c r="I51" l="1"/>
  <c r="I52" s="1"/>
  <c r="F52"/>
  <c r="I21" l="1"/>
  <c r="I16" l="1"/>
  <c r="I17" l="1"/>
  <c r="F17" l="1"/>
</calcChain>
</file>

<file path=xl/sharedStrings.xml><?xml version="1.0" encoding="utf-8"?>
<sst xmlns="http://schemas.openxmlformats.org/spreadsheetml/2006/main" count="109" uniqueCount="55">
  <si>
    <t>散货</t>
  </si>
  <si>
    <t>TOTAL</t>
  </si>
  <si>
    <t>Meas(cbm)</t>
  </si>
  <si>
    <t>G.W.(kgs)</t>
  </si>
  <si>
    <t>N.W.(kgs)</t>
  </si>
  <si>
    <t>Description of Goods</t>
  </si>
  <si>
    <t>C/S</t>
  </si>
  <si>
    <t>Mark &amp; Nos.</t>
  </si>
  <si>
    <t>FM:</t>
  </si>
  <si>
    <t>A Bắc</t>
  </si>
  <si>
    <t>TO:</t>
  </si>
  <si>
    <t xml:space="preserve">ORDER NO : </t>
  </si>
  <si>
    <t xml:space="preserve">SHIP DATE : </t>
  </si>
  <si>
    <t>PACKING LIST</t>
  </si>
  <si>
    <t>TEL : (84)241714288    FAX : (84)241714491</t>
  </si>
  <si>
    <t>TS 13 ROAD ,TIEN SON INDUSTRIAL ZONE TU SON DIST,BAC NINH PROVINCE</t>
  </si>
  <si>
    <t>TISU PAPER COMPANY LTD.</t>
  </si>
  <si>
    <t>COMPBOOK</t>
    <phoneticPr fontId="19" type="noConversion"/>
  </si>
  <si>
    <t>Số trang: 100</t>
  </si>
  <si>
    <t>KT: 24.7*19cm</t>
  </si>
  <si>
    <t>Bìa nhựa PP</t>
  </si>
  <si>
    <t>PCS</t>
  </si>
  <si>
    <t>21*13*26.5cm</t>
  </si>
  <si>
    <t>Pcs/Ctns</t>
  </si>
  <si>
    <t>carton: 03/Feb/2020</t>
  </si>
  <si>
    <t>HVN20044</t>
  </si>
  <si>
    <t>Vở may gáy (Thun)</t>
  </si>
  <si>
    <t>Edna/Rosie</t>
  </si>
  <si>
    <t xml:space="preserve">Vở may gáy </t>
  </si>
  <si>
    <t>#09720</t>
  </si>
  <si>
    <t>HVN20009</t>
  </si>
  <si>
    <t>#11163</t>
  </si>
  <si>
    <t>NOTE BOOK</t>
  </si>
  <si>
    <t>CTNS</t>
  </si>
  <si>
    <t>30.7x17.6x29.2CM</t>
  </si>
  <si>
    <t>vở lò xo, bìa PP, 27.9x21.5cm, 200 trang</t>
  </si>
  <si>
    <t>HVN20045</t>
  </si>
  <si>
    <t>ACCO-WMT</t>
  </si>
  <si>
    <t>#09343</t>
  </si>
  <si>
    <t>HVN20007</t>
  </si>
  <si>
    <t>#09389</t>
  </si>
  <si>
    <t>HVN20008</t>
  </si>
  <si>
    <t>#09893</t>
  </si>
  <si>
    <t>HVN20043</t>
  </si>
  <si>
    <t>#09071</t>
  </si>
  <si>
    <t>HVN20042</t>
  </si>
  <si>
    <t>#09574</t>
  </si>
  <si>
    <t>#10067</t>
  </si>
  <si>
    <t>HVN20012</t>
  </si>
  <si>
    <t>5418092077 / 5418092059 5418094793</t>
  </si>
  <si>
    <t>PO:5418092077</t>
  </si>
  <si>
    <t>PO:5418092059</t>
  </si>
  <si>
    <t>PO:5418094793</t>
  </si>
  <si>
    <t>8,334.3</t>
  </si>
  <si>
    <t>8,953.5</t>
  </si>
</sst>
</file>

<file path=xl/styles.xml><?xml version="1.0" encoding="utf-8"?>
<styleSheet xmlns="http://schemas.openxmlformats.org/spreadsheetml/2006/main">
  <numFmts count="1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0_);[Red]\(0.00\)"/>
    <numFmt numFmtId="166" formatCode="_(* #,##0_);_(* \(#,##0\);_(* &quot;-&quot;??_);_(@_)"/>
    <numFmt numFmtId="167" formatCode="0.000_);[Red]\(0.000\)"/>
    <numFmt numFmtId="168" formatCode="_-* #,##0.000_-;\-* #,##0.000_-;_-* &quot;-&quot;??_-;_-@_-"/>
    <numFmt numFmtId="169" formatCode="m/d/yyyy;@"/>
    <numFmt numFmtId="170" formatCode="0.0"/>
    <numFmt numFmtId="171" formatCode="#,##0.0000_);[Red]\(#,##0.0000\)"/>
    <numFmt numFmtId="172" formatCode="#,##0.000_);[Red]\(#,##0.000\)"/>
    <numFmt numFmtId="173" formatCode="0.0000"/>
    <numFmt numFmtId="174" formatCode="0.00;[Red]0.00"/>
    <numFmt numFmtId="175" formatCode="#,##0.0_);\(#,##0.0\)"/>
    <numFmt numFmtId="176" formatCode="#,##0.000_);\(#,##0.000\)"/>
  </numFmts>
  <fonts count="25">
    <font>
      <sz val="12"/>
      <name val="新細明體"/>
      <family val="1"/>
      <charset val="134"/>
    </font>
    <font>
      <sz val="12"/>
      <name val="新細明體"/>
      <family val="1"/>
      <charset val="134"/>
    </font>
    <font>
      <b/>
      <sz val="14"/>
      <name val="Times New Roman"/>
      <family val="1"/>
    </font>
    <font>
      <sz val="12"/>
      <color indexed="8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20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color indexed="10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60"/>
      <name val="新細明體"/>
      <family val="1"/>
      <charset val="134"/>
    </font>
    <font>
      <sz val="12"/>
      <color indexed="52"/>
      <name val="新細明體"/>
      <family val="1"/>
      <charset val="134"/>
    </font>
    <font>
      <sz val="9"/>
      <name val="細明體"/>
      <family val="3"/>
      <charset val="136"/>
    </font>
    <font>
      <sz val="10"/>
      <name val="Arial"/>
      <family val="2"/>
    </font>
    <font>
      <sz val="14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sz val="14"/>
      <color indexed="8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 style="thick">
        <color auto="1"/>
      </top>
      <bottom/>
      <diagonal/>
    </border>
  </borders>
  <cellStyleXfs count="4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2" borderId="20" applyNumberFormat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" fillId="23" borderId="2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4" borderId="23" applyNumberFormat="0" applyAlignment="0" applyProtection="0">
      <alignment vertical="center"/>
    </xf>
    <xf numFmtId="0" fontId="15" fillId="9" borderId="23" applyNumberFormat="0" applyAlignment="0" applyProtection="0">
      <alignment vertical="center"/>
    </xf>
    <xf numFmtId="0" fontId="16" fillId="24" borderId="24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" fillId="0" borderId="0"/>
    <xf numFmtId="0" fontId="20" fillId="0" borderId="0">
      <alignment vertical="center"/>
    </xf>
  </cellStyleXfs>
  <cellXfs count="143">
    <xf numFmtId="0" fontId="0" fillId="0" borderId="0" xfId="0">
      <alignment vertical="center"/>
    </xf>
    <xf numFmtId="0" fontId="2" fillId="0" borderId="15" xfId="2" applyFont="1" applyBorder="1" applyAlignment="1">
      <alignment horizontal="center"/>
    </xf>
    <xf numFmtId="0" fontId="21" fillId="0" borderId="8" xfId="2" applyNumberFormat="1" applyFont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" fillId="0" borderId="11" xfId="2" applyFont="1" applyBorder="1" applyAlignment="1">
      <alignment horizontal="centerContinuous"/>
    </xf>
    <xf numFmtId="164" fontId="21" fillId="0" borderId="10" xfId="4" applyNumberFormat="1" applyFont="1" applyBorder="1" applyAlignment="1">
      <alignment horizontal="centerContinuous"/>
    </xf>
    <xf numFmtId="0" fontId="21" fillId="0" borderId="10" xfId="2" applyFont="1" applyBorder="1" applyAlignment="1">
      <alignment horizontal="centerContinuous"/>
    </xf>
    <xf numFmtId="165" fontId="21" fillId="0" borderId="10" xfId="4" applyNumberFormat="1" applyFont="1" applyBorder="1" applyAlignment="1">
      <alignment horizontal="centerContinuous"/>
    </xf>
    <xf numFmtId="2" fontId="21" fillId="0" borderId="10" xfId="4" applyNumberFormat="1" applyFont="1" applyBorder="1" applyAlignment="1">
      <alignment horizontal="centerContinuous"/>
    </xf>
    <xf numFmtId="0" fontId="21" fillId="0" borderId="10" xfId="2" applyFont="1" applyBorder="1"/>
    <xf numFmtId="0" fontId="21" fillId="0" borderId="9" xfId="2" applyFont="1" applyBorder="1" applyAlignment="1"/>
    <xf numFmtId="0" fontId="21" fillId="0" borderId="0" xfId="2" applyFont="1"/>
    <xf numFmtId="0" fontId="2" fillId="0" borderId="7" xfId="2" applyFont="1" applyBorder="1" applyAlignment="1">
      <alignment horizontal="centerContinuous"/>
    </xf>
    <xf numFmtId="164" fontId="21" fillId="0" borderId="0" xfId="4" applyNumberFormat="1" applyFont="1" applyBorder="1" applyAlignment="1">
      <alignment horizontal="centerContinuous"/>
    </xf>
    <xf numFmtId="0" fontId="21" fillId="0" borderId="0" xfId="2" applyFont="1" applyBorder="1" applyAlignment="1">
      <alignment horizontal="centerContinuous"/>
    </xf>
    <xf numFmtId="165" fontId="21" fillId="0" borderId="0" xfId="4" applyNumberFormat="1" applyFont="1" applyBorder="1" applyAlignment="1">
      <alignment horizontal="centerContinuous"/>
    </xf>
    <xf numFmtId="2" fontId="21" fillId="0" borderId="0" xfId="4" applyNumberFormat="1" applyFont="1" applyBorder="1" applyAlignment="1">
      <alignment horizontal="centerContinuous"/>
    </xf>
    <xf numFmtId="0" fontId="21" fillId="0" borderId="0" xfId="2" applyFont="1" applyBorder="1"/>
    <xf numFmtId="0" fontId="21" fillId="0" borderId="5" xfId="2" applyFont="1" applyBorder="1" applyAlignment="1"/>
    <xf numFmtId="0" fontId="21" fillId="0" borderId="7" xfId="2" applyFont="1" applyBorder="1" applyAlignment="1">
      <alignment horizontal="centerContinuous"/>
    </xf>
    <xf numFmtId="165" fontId="21" fillId="0" borderId="0" xfId="2" applyNumberFormat="1" applyFont="1" applyBorder="1" applyAlignment="1">
      <alignment horizontal="centerContinuous"/>
    </xf>
    <xf numFmtId="2" fontId="21" fillId="0" borderId="0" xfId="2" applyNumberFormat="1" applyFont="1" applyBorder="1" applyAlignment="1">
      <alignment horizontal="centerContinuous"/>
    </xf>
    <xf numFmtId="0" fontId="22" fillId="0" borderId="7" xfId="2" applyFont="1" applyBorder="1" applyAlignment="1">
      <alignment horizontal="centerContinuous"/>
    </xf>
    <xf numFmtId="0" fontId="22" fillId="0" borderId="0" xfId="2" applyFont="1" applyBorder="1" applyAlignment="1">
      <alignment horizontal="centerContinuous"/>
    </xf>
    <xf numFmtId="0" fontId="21" fillId="0" borderId="7" xfId="2" applyFont="1" applyBorder="1"/>
    <xf numFmtId="165" fontId="21" fillId="0" borderId="0" xfId="4" applyNumberFormat="1" applyFont="1" applyBorder="1" applyAlignment="1">
      <alignment horizontal="right"/>
    </xf>
    <xf numFmtId="169" fontId="23" fillId="0" borderId="16" xfId="2" applyNumberFormat="1" applyFont="1" applyBorder="1" applyAlignment="1">
      <alignment horizontal="left"/>
    </xf>
    <xf numFmtId="2" fontId="21" fillId="0" borderId="0" xfId="0" applyNumberFormat="1" applyFont="1">
      <alignment vertical="center"/>
    </xf>
    <xf numFmtId="0" fontId="21" fillId="0" borderId="7" xfId="2" applyFont="1" applyBorder="1" applyAlignment="1">
      <alignment horizontal="right"/>
    </xf>
    <xf numFmtId="49" fontId="2" fillId="0" borderId="16" xfId="2" applyNumberFormat="1" applyFont="1" applyBorder="1" applyAlignment="1">
      <alignment horizontal="left"/>
    </xf>
    <xf numFmtId="41" fontId="22" fillId="0" borderId="0" xfId="4" applyNumberFormat="1" applyFont="1" applyBorder="1" applyAlignment="1">
      <alignment horizontal="centerContinuous"/>
    </xf>
    <xf numFmtId="0" fontId="23" fillId="0" borderId="0" xfId="2" applyFont="1" applyBorder="1"/>
    <xf numFmtId="165" fontId="23" fillId="0" borderId="0" xfId="2" applyNumberFormat="1" applyFont="1" applyBorder="1"/>
    <xf numFmtId="2" fontId="23" fillId="0" borderId="0" xfId="4" applyNumberFormat="1" applyFont="1" applyBorder="1"/>
    <xf numFmtId="2" fontId="23" fillId="0" borderId="0" xfId="2" applyNumberFormat="1" applyFont="1" applyBorder="1"/>
    <xf numFmtId="41" fontId="23" fillId="0" borderId="0" xfId="4" applyNumberFormat="1" applyFont="1" applyBorder="1" applyAlignment="1">
      <alignment horizontal="centerContinuous"/>
    </xf>
    <xf numFmtId="0" fontId="23" fillId="0" borderId="0" xfId="2" applyNumberFormat="1" applyFont="1" applyBorder="1"/>
    <xf numFmtId="0" fontId="21" fillId="0" borderId="16" xfId="2" applyNumberFormat="1" applyFont="1" applyBorder="1"/>
    <xf numFmtId="0" fontId="23" fillId="0" borderId="0" xfId="2" applyFont="1" applyBorder="1" applyAlignment="1"/>
    <xf numFmtId="0" fontId="21" fillId="0" borderId="0" xfId="2" applyNumberFormat="1" applyFont="1" applyBorder="1"/>
    <xf numFmtId="2" fontId="21" fillId="0" borderId="0" xfId="4" applyNumberFormat="1" applyFont="1" applyBorder="1"/>
    <xf numFmtId="2" fontId="21" fillId="0" borderId="0" xfId="2" applyNumberFormat="1" applyFont="1" applyBorder="1"/>
    <xf numFmtId="0" fontId="22" fillId="26" borderId="0" xfId="2" applyFont="1" applyFill="1" applyBorder="1" applyAlignment="1">
      <alignment wrapText="1"/>
    </xf>
    <xf numFmtId="49" fontId="22" fillId="26" borderId="0" xfId="2" applyNumberFormat="1" applyFont="1" applyFill="1" applyBorder="1" applyAlignment="1">
      <alignment horizontal="left"/>
    </xf>
    <xf numFmtId="165" fontId="21" fillId="0" borderId="0" xfId="2" applyNumberFormat="1" applyFont="1" applyBorder="1"/>
    <xf numFmtId="0" fontId="23" fillId="0" borderId="7" xfId="2" applyFont="1" applyBorder="1" applyAlignment="1">
      <alignment horizontal="center"/>
    </xf>
    <xf numFmtId="0" fontId="21" fillId="0" borderId="0" xfId="2" applyFont="1" applyBorder="1" applyAlignment="1">
      <alignment horizontal="left"/>
    </xf>
    <xf numFmtId="0" fontId="21" fillId="0" borderId="0" xfId="2" applyFont="1" applyBorder="1" applyAlignment="1"/>
    <xf numFmtId="0" fontId="2" fillId="0" borderId="14" xfId="2" applyFont="1" applyBorder="1" applyAlignment="1">
      <alignment horizontal="center"/>
    </xf>
    <xf numFmtId="165" fontId="2" fillId="0" borderId="14" xfId="2" applyNumberFormat="1" applyFont="1" applyBorder="1" applyAlignment="1">
      <alignment horizontal="center"/>
    </xf>
    <xf numFmtId="2" fontId="2" fillId="0" borderId="14" xfId="2" applyNumberFormat="1" applyFont="1" applyBorder="1" applyAlignment="1">
      <alignment horizontal="center"/>
    </xf>
    <xf numFmtId="2" fontId="2" fillId="0" borderId="14" xfId="3" applyNumberFormat="1" applyFont="1" applyBorder="1" applyAlignment="1">
      <alignment horizontal="center"/>
    </xf>
    <xf numFmtId="0" fontId="2" fillId="0" borderId="14" xfId="2" applyFont="1" applyBorder="1"/>
    <xf numFmtId="0" fontId="2" fillId="0" borderId="13" xfId="2" applyFont="1" applyBorder="1" applyAlignment="1"/>
    <xf numFmtId="0" fontId="21" fillId="0" borderId="7" xfId="0" applyFont="1" applyBorder="1">
      <alignment vertic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166" fontId="21" fillId="0" borderId="0" xfId="1" applyNumberFormat="1" applyFont="1" applyBorder="1" applyAlignment="1">
      <alignment horizontal="center"/>
    </xf>
    <xf numFmtId="2" fontId="24" fillId="0" borderId="0" xfId="1" applyNumberFormat="1" applyFont="1" applyBorder="1" applyAlignment="1">
      <alignment horizontal="center"/>
    </xf>
    <xf numFmtId="168" fontId="24" fillId="0" borderId="5" xfId="1" applyNumberFormat="1" applyFont="1" applyBorder="1" applyAlignment="1">
      <alignment horizontal="center"/>
    </xf>
    <xf numFmtId="0" fontId="21" fillId="0" borderId="12" xfId="2" applyFont="1" applyBorder="1" applyAlignment="1"/>
    <xf numFmtId="0" fontId="21" fillId="0" borderId="0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166" fontId="2" fillId="0" borderId="2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Continuous" vertical="center"/>
    </xf>
    <xf numFmtId="165" fontId="21" fillId="0" borderId="0" xfId="0" applyNumberFormat="1" applyFont="1">
      <alignment vertical="center"/>
    </xf>
    <xf numFmtId="165" fontId="23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166" fontId="21" fillId="0" borderId="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1" fillId="0" borderId="7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6" fontId="21" fillId="0" borderId="0" xfId="1" applyNumberFormat="1" applyFont="1" applyBorder="1" applyAlignment="1">
      <alignment horizontal="center" vertical="center"/>
    </xf>
    <xf numFmtId="2" fontId="21" fillId="0" borderId="0" xfId="1" applyNumberFormat="1" applyFont="1" applyBorder="1" applyAlignment="1">
      <alignment horizontal="center" vertical="center"/>
    </xf>
    <xf numFmtId="167" fontId="24" fillId="0" borderId="5" xfId="1" applyNumberFormat="1" applyFont="1" applyBorder="1" applyAlignment="1">
      <alignment horizontal="center" vertical="center"/>
    </xf>
    <xf numFmtId="166" fontId="21" fillId="0" borderId="28" xfId="0" applyNumberFormat="1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166" fontId="21" fillId="0" borderId="8" xfId="1" applyNumberFormat="1" applyFont="1" applyBorder="1" applyAlignment="1">
      <alignment horizontal="center" vertical="center"/>
    </xf>
    <xf numFmtId="170" fontId="24" fillId="0" borderId="8" xfId="1" applyNumberFormat="1" applyFont="1" applyBorder="1" applyAlignment="1">
      <alignment horizontal="center" vertical="center"/>
    </xf>
    <xf numFmtId="171" fontId="24" fillId="0" borderId="29" xfId="1" applyNumberFormat="1" applyFont="1" applyBorder="1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2" fontId="24" fillId="0" borderId="0" xfId="1" applyNumberFormat="1" applyFont="1" applyBorder="1" applyAlignment="1">
      <alignment horizontal="center" vertical="center"/>
    </xf>
    <xf numFmtId="40" fontId="24" fillId="0" borderId="9" xfId="1" applyNumberFormat="1" applyFont="1" applyBorder="1" applyAlignment="1">
      <alignment horizontal="center" vertical="center"/>
    </xf>
    <xf numFmtId="166" fontId="21" fillId="0" borderId="4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" fillId="3" borderId="3" xfId="2" applyNumberFormat="1" applyFont="1" applyFill="1" applyBorder="1" applyAlignment="1">
      <alignment horizontal="center" vertical="center"/>
    </xf>
    <xf numFmtId="15" fontId="2" fillId="0" borderId="3" xfId="0" applyNumberFormat="1" applyFont="1" applyFill="1" applyBorder="1" applyAlignment="1">
      <alignment horizontal="center" vertical="center"/>
    </xf>
    <xf numFmtId="166" fontId="21" fillId="0" borderId="3" xfId="1" applyNumberFormat="1" applyFont="1" applyBorder="1" applyAlignment="1">
      <alignment horizontal="center" vertical="center"/>
    </xf>
    <xf numFmtId="2" fontId="24" fillId="0" borderId="3" xfId="1" applyNumberFormat="1" applyFont="1" applyBorder="1" applyAlignment="1">
      <alignment horizontal="center" vertical="center"/>
    </xf>
    <xf numFmtId="40" fontId="24" fillId="0" borderId="6" xfId="1" applyNumberFormat="1" applyFont="1" applyBorder="1" applyAlignment="1">
      <alignment horizontal="center" vertical="center"/>
    </xf>
    <xf numFmtId="49" fontId="2" fillId="26" borderId="0" xfId="2" applyNumberFormat="1" applyFont="1" applyFill="1" applyBorder="1" applyAlignment="1">
      <alignment horizontal="center" vertical="center"/>
    </xf>
    <xf numFmtId="40" fontId="24" fillId="0" borderId="5" xfId="1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72" fontId="24" fillId="0" borderId="5" xfId="1" applyNumberFormat="1" applyFont="1" applyBorder="1" applyAlignment="1">
      <alignment horizontal="center" vertical="center"/>
    </xf>
    <xf numFmtId="166" fontId="21" fillId="0" borderId="0" xfId="0" applyNumberFormat="1" applyFont="1" applyBorder="1" applyAlignment="1">
      <alignment horizontal="center" vertical="center"/>
    </xf>
    <xf numFmtId="166" fontId="21" fillId="0" borderId="30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49" fontId="2" fillId="3" borderId="26" xfId="2" applyNumberFormat="1" applyFont="1" applyFill="1" applyBorder="1" applyAlignment="1">
      <alignment horizontal="center" vertical="center"/>
    </xf>
    <xf numFmtId="15" fontId="2" fillId="0" borderId="26" xfId="0" applyNumberFormat="1" applyFont="1" applyFill="1" applyBorder="1" applyAlignment="1">
      <alignment horizontal="center" vertical="center"/>
    </xf>
    <xf numFmtId="166" fontId="21" fillId="0" borderId="26" xfId="1" applyNumberFormat="1" applyFont="1" applyBorder="1" applyAlignment="1">
      <alignment horizontal="center" vertical="center"/>
    </xf>
    <xf numFmtId="2" fontId="24" fillId="0" borderId="26" xfId="1" applyNumberFormat="1" applyFont="1" applyBorder="1" applyAlignment="1">
      <alignment horizontal="center" vertical="center"/>
    </xf>
    <xf numFmtId="40" fontId="24" fillId="0" borderId="27" xfId="1" applyNumberFormat="1" applyFont="1" applyBorder="1" applyAlignment="1">
      <alignment horizontal="center" vertical="center"/>
    </xf>
    <xf numFmtId="40" fontId="24" fillId="0" borderId="31" xfId="1" applyNumberFormat="1" applyFont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166" fontId="21" fillId="0" borderId="28" xfId="0" applyNumberFormat="1" applyFont="1" applyFill="1" applyBorder="1" applyAlignment="1">
      <alignment horizontal="center" vertical="center"/>
    </xf>
    <xf numFmtId="0" fontId="21" fillId="0" borderId="7" xfId="45" applyFont="1" applyBorder="1" applyAlignment="1">
      <alignment horizontal="center" vertical="center"/>
    </xf>
    <xf numFmtId="0" fontId="21" fillId="0" borderId="7" xfId="46" applyFont="1" applyFill="1" applyBorder="1" applyAlignment="1">
      <alignment horizontal="center" vertical="center"/>
    </xf>
    <xf numFmtId="0" fontId="21" fillId="0" borderId="0" xfId="45" applyFont="1" applyBorder="1" applyAlignment="1">
      <alignment horizontal="center" vertical="center" wrapText="1"/>
    </xf>
    <xf numFmtId="49" fontId="22" fillId="26" borderId="3" xfId="2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171" fontId="24" fillId="0" borderId="5" xfId="1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3" fontId="24" fillId="0" borderId="5" xfId="1" applyNumberFormat="1" applyFont="1" applyBorder="1" applyAlignment="1">
      <alignment horizontal="center" vertical="center"/>
    </xf>
    <xf numFmtId="174" fontId="24" fillId="0" borderId="8" xfId="1" applyNumberFormat="1" applyFont="1" applyBorder="1" applyAlignment="1">
      <alignment horizontal="center" vertical="center"/>
    </xf>
    <xf numFmtId="1" fontId="24" fillId="0" borderId="0" xfId="1" applyNumberFormat="1" applyFont="1" applyBorder="1" applyAlignment="1">
      <alignment horizontal="center" vertical="center"/>
    </xf>
    <xf numFmtId="49" fontId="2" fillId="3" borderId="0" xfId="2" applyNumberFormat="1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Continuous"/>
    </xf>
    <xf numFmtId="176" fontId="2" fillId="0" borderId="2" xfId="1" applyNumberFormat="1" applyFont="1" applyBorder="1" applyAlignment="1">
      <alignment horizontal="center" vertical="center"/>
    </xf>
    <xf numFmtId="175" fontId="2" fillId="0" borderId="2" xfId="1" quotePrefix="1" applyNumberFormat="1" applyFont="1" applyBorder="1" applyAlignment="1">
      <alignment horizontal="center" vertical="center"/>
    </xf>
    <xf numFmtId="171" fontId="21" fillId="0" borderId="0" xfId="0" applyNumberFormat="1" applyFont="1">
      <alignment vertical="center"/>
    </xf>
    <xf numFmtId="170" fontId="21" fillId="0" borderId="0" xfId="0" applyNumberFormat="1" applyFont="1">
      <alignment vertical="center"/>
    </xf>
    <xf numFmtId="0" fontId="2" fillId="27" borderId="0" xfId="2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7">
    <cellStyle name="20% - 强调文字颜色 1" xfId="5"/>
    <cellStyle name="20% - 强调文字颜色 2" xfId="6"/>
    <cellStyle name="20% - 强调文字颜色 3" xfId="7"/>
    <cellStyle name="20% - 强调文字颜色 4" xfId="8"/>
    <cellStyle name="20% - 强调文字颜色 5" xfId="9"/>
    <cellStyle name="20% - 强调文字颜色 6" xfId="10"/>
    <cellStyle name="40% - 强调文字颜色 1" xfId="11"/>
    <cellStyle name="40% - 强调文字颜色 2" xfId="12"/>
    <cellStyle name="40% - 强调文字颜色 3" xfId="13"/>
    <cellStyle name="40% - 强调文字颜色 4" xfId="14"/>
    <cellStyle name="40% - 强调文字颜色 5" xfId="15"/>
    <cellStyle name="40% - 强调文字颜色 6" xfId="16"/>
    <cellStyle name="60% - 强调文字颜色 1" xfId="17"/>
    <cellStyle name="60% - 强调文字颜色 2" xfId="18"/>
    <cellStyle name="60% - 强调文字颜色 3" xfId="19"/>
    <cellStyle name="60% - 强调文字颜色 4" xfId="20"/>
    <cellStyle name="60% - 强调文字颜色 5" xfId="21"/>
    <cellStyle name="60% - 强调文字颜色 6" xfId="22"/>
    <cellStyle name="Comma" xfId="1" builtinId="3"/>
    <cellStyle name="Normal" xfId="0" builtinId="0"/>
    <cellStyle name="Normal_INV &amp; PL" xfId="46"/>
    <cellStyle name="一般_Sheet1_HVN8041PACKINGLIST" xfId="2"/>
    <cellStyle name="一般_Sheet1_T-12178验货PACKING" xfId="45"/>
    <cellStyle name="千分位[0]_Sheet1" xfId="4"/>
    <cellStyle name="差" xfId="23"/>
    <cellStyle name="强调文字颜色 1" xfId="24"/>
    <cellStyle name="强调文字颜色 2" xfId="25"/>
    <cellStyle name="强调文字颜色 3" xfId="26"/>
    <cellStyle name="强调文字颜色 4" xfId="27"/>
    <cellStyle name="强调文字颜色 5" xfId="28"/>
    <cellStyle name="强调文字颜色 6" xfId="29"/>
    <cellStyle name="标题" xfId="30"/>
    <cellStyle name="标题 1" xfId="31"/>
    <cellStyle name="标题 2" xfId="32"/>
    <cellStyle name="标题 3" xfId="33"/>
    <cellStyle name="标题 4" xfId="34"/>
    <cellStyle name="检查单元格" xfId="35"/>
    <cellStyle name="汇总" xfId="36"/>
    <cellStyle name="注释" xfId="37"/>
    <cellStyle name="解释性文本" xfId="38"/>
    <cellStyle name="警告文本" xfId="39"/>
    <cellStyle name="计算" xfId="40"/>
    <cellStyle name="貨幣 [0]_Sheet1" xfId="3"/>
    <cellStyle name="输入" xfId="41"/>
    <cellStyle name="输出" xfId="42"/>
    <cellStyle name="适中" xfId="43"/>
    <cellStyle name="链接单元格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5"/>
  <sheetViews>
    <sheetView tabSelected="1" view="pageBreakPreview" topLeftCell="A40" zoomScale="85" zoomScaleNormal="90" zoomScaleSheetLayoutView="85" workbookViewId="0">
      <selection activeCell="F55" sqref="F55"/>
    </sheetView>
  </sheetViews>
  <sheetFormatPr defaultRowHeight="18.75"/>
  <cols>
    <col min="1" max="1" width="30.125" style="4" customWidth="1"/>
    <col min="2" max="2" width="14.875" style="4" customWidth="1"/>
    <col min="3" max="3" width="12.875" style="4" customWidth="1"/>
    <col min="4" max="4" width="29.625" style="4" customWidth="1"/>
    <col min="5" max="5" width="13.75" style="4" customWidth="1"/>
    <col min="6" max="6" width="10.75" style="72" customWidth="1"/>
    <col min="7" max="7" width="15.875" style="28" customWidth="1"/>
    <col min="8" max="8" width="16" style="28" customWidth="1"/>
    <col min="9" max="10" width="11.125" style="4" customWidth="1"/>
    <col min="11" max="16384" width="9" style="4"/>
  </cols>
  <sheetData>
    <row r="1" spans="1:25">
      <c r="A1" s="5" t="s">
        <v>16</v>
      </c>
      <c r="B1" s="5"/>
      <c r="C1" s="6"/>
      <c r="D1" s="7"/>
      <c r="E1" s="7"/>
      <c r="F1" s="8"/>
      <c r="G1" s="9"/>
      <c r="H1" s="9"/>
      <c r="I1" s="10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>
      <c r="A2" s="13" t="s">
        <v>15</v>
      </c>
      <c r="B2" s="13"/>
      <c r="C2" s="14"/>
      <c r="D2" s="15"/>
      <c r="E2" s="15"/>
      <c r="F2" s="16"/>
      <c r="G2" s="17"/>
      <c r="H2" s="17"/>
      <c r="I2" s="18"/>
      <c r="J2" s="19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>
      <c r="A3" s="20"/>
      <c r="B3" s="15"/>
      <c r="C3" s="14"/>
      <c r="D3" s="15"/>
      <c r="E3" s="15"/>
      <c r="F3" s="16"/>
      <c r="G3" s="17"/>
      <c r="H3" s="17"/>
      <c r="I3" s="18"/>
      <c r="J3" s="1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s="20" t="s">
        <v>14</v>
      </c>
      <c r="B4" s="15"/>
      <c r="C4" s="14"/>
      <c r="D4" s="15"/>
      <c r="E4" s="15"/>
      <c r="F4" s="16"/>
      <c r="G4" s="17"/>
      <c r="H4" s="17"/>
      <c r="I4" s="18"/>
      <c r="J4" s="19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20.25" customHeight="1">
      <c r="A5" s="20"/>
      <c r="B5" s="15"/>
      <c r="C5" s="15"/>
      <c r="D5" s="15"/>
      <c r="E5" s="15"/>
      <c r="F5" s="21"/>
      <c r="G5" s="17" t="s">
        <v>37</v>
      </c>
      <c r="H5" s="22"/>
      <c r="I5" s="18"/>
      <c r="J5" s="19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9.5">
      <c r="A6" s="23" t="s">
        <v>13</v>
      </c>
      <c r="B6" s="24"/>
      <c r="C6" s="24"/>
      <c r="D6" s="15"/>
      <c r="E6" s="15"/>
      <c r="F6" s="21"/>
      <c r="G6" s="17"/>
      <c r="H6" s="22"/>
      <c r="I6" s="18"/>
      <c r="J6" s="19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>
      <c r="A7" s="25"/>
      <c r="B7" s="18"/>
      <c r="C7" s="18"/>
      <c r="D7" s="18"/>
      <c r="E7" s="18"/>
      <c r="F7" s="26" t="s">
        <v>12</v>
      </c>
      <c r="G7" s="27">
        <v>44080</v>
      </c>
      <c r="I7" s="18"/>
      <c r="J7" s="19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9.5">
      <c r="A8" s="29" t="s">
        <v>11</v>
      </c>
      <c r="B8" s="30"/>
      <c r="C8" s="31"/>
      <c r="D8" s="32"/>
      <c r="E8" s="32"/>
      <c r="F8" s="33"/>
      <c r="G8" s="34"/>
      <c r="H8" s="35"/>
      <c r="I8" s="18"/>
      <c r="J8" s="19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3.5" customHeight="1">
      <c r="A9" s="25"/>
      <c r="B9" s="18"/>
      <c r="C9" s="36"/>
      <c r="D9" s="32"/>
      <c r="E9" s="32"/>
      <c r="F9" s="37"/>
      <c r="G9" s="34"/>
      <c r="H9" s="35"/>
      <c r="I9" s="18"/>
      <c r="J9" s="19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>
      <c r="A10" s="29" t="s">
        <v>10</v>
      </c>
      <c r="B10" s="38" t="s">
        <v>9</v>
      </c>
      <c r="C10" s="39"/>
      <c r="D10" s="138" t="s">
        <v>49</v>
      </c>
      <c r="E10" s="32"/>
      <c r="F10" s="40"/>
      <c r="G10" s="41"/>
      <c r="H10" s="42"/>
      <c r="I10" s="18"/>
      <c r="J10" s="19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42" customHeight="1">
      <c r="A11" s="29" t="s">
        <v>8</v>
      </c>
      <c r="B11" s="2" t="s">
        <v>27</v>
      </c>
      <c r="C11" s="43"/>
      <c r="D11" s="138"/>
      <c r="E11" s="44"/>
      <c r="F11" s="45"/>
      <c r="G11" s="41"/>
      <c r="H11" s="42"/>
      <c r="I11" s="18"/>
      <c r="J11" s="19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9.5" thickBot="1">
      <c r="A12" s="46"/>
      <c r="B12" s="47"/>
      <c r="C12" s="48"/>
      <c r="D12" s="18"/>
      <c r="E12" s="18"/>
      <c r="F12" s="45"/>
      <c r="G12" s="41"/>
      <c r="H12" s="42"/>
      <c r="I12" s="18"/>
      <c r="J12" s="19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8.5" customHeight="1" thickBot="1">
      <c r="A13" s="1" t="s">
        <v>7</v>
      </c>
      <c r="B13" s="139" t="s">
        <v>6</v>
      </c>
      <c r="C13" s="139"/>
      <c r="D13" s="49" t="s">
        <v>5</v>
      </c>
      <c r="E13" s="49" t="s">
        <v>23</v>
      </c>
      <c r="F13" s="50" t="s">
        <v>21</v>
      </c>
      <c r="G13" s="51" t="s">
        <v>4</v>
      </c>
      <c r="H13" s="52" t="s">
        <v>3</v>
      </c>
      <c r="I13" s="53" t="s">
        <v>2</v>
      </c>
      <c r="J13" s="54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s="63" customFormat="1" ht="10.5" hidden="1" customHeight="1">
      <c r="A14" s="55"/>
      <c r="B14" s="56"/>
      <c r="C14" s="57"/>
      <c r="D14" s="58"/>
      <c r="E14" s="58"/>
      <c r="F14" s="59"/>
      <c r="G14" s="60"/>
      <c r="H14" s="60"/>
      <c r="I14" s="61"/>
      <c r="J14" s="62"/>
    </row>
    <row r="15" spans="1:25" s="79" customFormat="1" ht="29.25" customHeight="1">
      <c r="A15" s="64" t="s">
        <v>26</v>
      </c>
      <c r="B15" s="64" t="s">
        <v>25</v>
      </c>
      <c r="C15" s="76"/>
      <c r="D15" s="65" t="s">
        <v>46</v>
      </c>
      <c r="E15" s="65"/>
      <c r="F15" s="76"/>
      <c r="G15" s="77"/>
      <c r="H15" s="77"/>
      <c r="I15" s="78"/>
      <c r="J15" s="140"/>
      <c r="K15" s="58"/>
    </row>
    <row r="16" spans="1:25" s="79" customFormat="1" ht="29.25" customHeight="1">
      <c r="A16" s="80" t="s">
        <v>18</v>
      </c>
      <c r="B16" s="83"/>
      <c r="C16" s="75">
        <f>F16/E16</f>
        <v>25</v>
      </c>
      <c r="D16" s="58" t="s">
        <v>17</v>
      </c>
      <c r="E16" s="84">
        <v>9</v>
      </c>
      <c r="F16" s="85">
        <v>225</v>
      </c>
      <c r="G16" s="86">
        <v>3.7</v>
      </c>
      <c r="H16" s="86">
        <v>4</v>
      </c>
      <c r="I16" s="87">
        <f>0.21*0.13*0.265</f>
        <v>7.2345000000000005E-3</v>
      </c>
      <c r="J16" s="141"/>
    </row>
    <row r="17" spans="1:10" s="79" customFormat="1" ht="29.25" customHeight="1" thickBot="1">
      <c r="A17" s="80" t="s">
        <v>19</v>
      </c>
      <c r="B17" s="88">
        <f>C16</f>
        <v>25</v>
      </c>
      <c r="C17" s="89" t="s">
        <v>33</v>
      </c>
      <c r="D17" s="58" t="s">
        <v>22</v>
      </c>
      <c r="E17" s="58"/>
      <c r="F17" s="90">
        <f>F16</f>
        <v>225</v>
      </c>
      <c r="G17" s="91">
        <f>G16*B17</f>
        <v>92.5</v>
      </c>
      <c r="H17" s="130">
        <f>H16*C16</f>
        <v>100</v>
      </c>
      <c r="I17" s="92">
        <f>I16*C16</f>
        <v>0.18086250000000001</v>
      </c>
      <c r="J17" s="141"/>
    </row>
    <row r="18" spans="1:10" s="81" customFormat="1" ht="29.25" customHeight="1">
      <c r="A18" s="80" t="s">
        <v>20</v>
      </c>
      <c r="B18" s="83"/>
      <c r="C18" s="79"/>
      <c r="D18" s="58" t="s">
        <v>24</v>
      </c>
      <c r="E18" s="93"/>
      <c r="F18" s="85"/>
      <c r="G18" s="94"/>
      <c r="H18" s="94"/>
      <c r="I18" s="95"/>
      <c r="J18" s="141"/>
    </row>
    <row r="19" spans="1:10" s="81" customFormat="1" ht="29.25" customHeight="1" thickBot="1">
      <c r="A19" s="82"/>
      <c r="B19" s="96"/>
      <c r="C19" s="97"/>
      <c r="D19" s="98" t="s">
        <v>50</v>
      </c>
      <c r="E19" s="99"/>
      <c r="F19" s="100"/>
      <c r="G19" s="101"/>
      <c r="H19" s="101"/>
      <c r="I19" s="102"/>
      <c r="J19" s="141"/>
    </row>
    <row r="20" spans="1:10" s="81" customFormat="1" ht="29.25" customHeight="1">
      <c r="A20" s="64" t="s">
        <v>28</v>
      </c>
      <c r="B20" s="64" t="s">
        <v>36</v>
      </c>
      <c r="C20" s="79"/>
      <c r="D20" s="103" t="s">
        <v>29</v>
      </c>
      <c r="E20" s="93"/>
      <c r="F20" s="85"/>
      <c r="G20" s="94"/>
      <c r="H20" s="94"/>
      <c r="I20" s="104"/>
      <c r="J20" s="66"/>
    </row>
    <row r="21" spans="1:10" s="81" customFormat="1" ht="29.25" customHeight="1">
      <c r="A21" s="80" t="s">
        <v>18</v>
      </c>
      <c r="B21" s="83"/>
      <c r="C21" s="107">
        <f>F21/E21</f>
        <v>51</v>
      </c>
      <c r="D21" s="58" t="s">
        <v>17</v>
      </c>
      <c r="E21" s="105">
        <v>12</v>
      </c>
      <c r="F21" s="85">
        <v>612</v>
      </c>
      <c r="G21" s="94">
        <v>3.7</v>
      </c>
      <c r="H21" s="94">
        <v>4</v>
      </c>
      <c r="I21" s="106">
        <f>0.21*0.13*0.265</f>
        <v>7.2345000000000005E-3</v>
      </c>
      <c r="J21" s="66"/>
    </row>
    <row r="22" spans="1:10" s="81" customFormat="1" ht="29.25" customHeight="1">
      <c r="A22" s="80" t="s">
        <v>19</v>
      </c>
      <c r="B22" s="83">
        <f>C21</f>
        <v>51</v>
      </c>
      <c r="C22" s="107" t="s">
        <v>33</v>
      </c>
      <c r="D22" s="58" t="s">
        <v>22</v>
      </c>
      <c r="E22" s="105"/>
      <c r="F22" s="85">
        <f>F21</f>
        <v>612</v>
      </c>
      <c r="G22" s="94">
        <f>G21*C21</f>
        <v>188.70000000000002</v>
      </c>
      <c r="H22" s="94">
        <f>H21*C21</f>
        <v>204</v>
      </c>
      <c r="I22" s="126">
        <f>I21*C21</f>
        <v>0.36895950000000005</v>
      </c>
      <c r="J22" s="66"/>
    </row>
    <row r="23" spans="1:10" s="81" customFormat="1" ht="29.25" customHeight="1">
      <c r="A23" s="80" t="s">
        <v>20</v>
      </c>
      <c r="B23" s="83"/>
      <c r="C23" s="79"/>
      <c r="D23" s="58" t="s">
        <v>24</v>
      </c>
      <c r="E23" s="93"/>
      <c r="F23" s="85"/>
      <c r="G23" s="94"/>
      <c r="H23" s="94"/>
      <c r="I23" s="104"/>
      <c r="J23" s="66"/>
    </row>
    <row r="24" spans="1:10" s="81" customFormat="1" ht="29.25" customHeight="1" thickBot="1">
      <c r="A24" s="122"/>
      <c r="B24" s="108"/>
      <c r="C24" s="109"/>
      <c r="D24" s="110" t="s">
        <v>51</v>
      </c>
      <c r="E24" s="111"/>
      <c r="F24" s="112"/>
      <c r="G24" s="113"/>
      <c r="H24" s="113"/>
      <c r="I24" s="114"/>
      <c r="J24" s="66"/>
    </row>
    <row r="25" spans="1:10" s="81" customFormat="1" ht="29.25" customHeight="1" thickTop="1">
      <c r="A25" s="64" t="s">
        <v>28</v>
      </c>
      <c r="B25" s="64" t="s">
        <v>39</v>
      </c>
      <c r="C25" s="79"/>
      <c r="D25" s="103" t="s">
        <v>38</v>
      </c>
      <c r="E25" s="93"/>
      <c r="F25" s="85"/>
      <c r="G25" s="94"/>
      <c r="H25" s="94"/>
      <c r="I25" s="104"/>
      <c r="J25" s="124"/>
    </row>
    <row r="26" spans="1:10" s="81" customFormat="1" ht="29.25" customHeight="1">
      <c r="A26" s="80" t="s">
        <v>18</v>
      </c>
      <c r="B26" s="83"/>
      <c r="C26" s="107">
        <f>F26/12</f>
        <v>91</v>
      </c>
      <c r="D26" s="58" t="s">
        <v>17</v>
      </c>
      <c r="E26" s="105">
        <v>12</v>
      </c>
      <c r="F26" s="85">
        <v>1092</v>
      </c>
      <c r="G26" s="94">
        <v>3.7</v>
      </c>
      <c r="H26" s="94">
        <v>4</v>
      </c>
      <c r="I26" s="106">
        <f>0.21*0.13*0.265</f>
        <v>7.2345000000000005E-3</v>
      </c>
      <c r="J26" s="124"/>
    </row>
    <row r="27" spans="1:10" s="81" customFormat="1" ht="29.25" customHeight="1">
      <c r="A27" s="80" t="s">
        <v>19</v>
      </c>
      <c r="B27" s="83">
        <f>C26</f>
        <v>91</v>
      </c>
      <c r="C27" s="79" t="s">
        <v>33</v>
      </c>
      <c r="D27" s="58" t="s">
        <v>22</v>
      </c>
      <c r="E27" s="93"/>
      <c r="F27" s="85">
        <f>F26</f>
        <v>1092</v>
      </c>
      <c r="G27" s="94">
        <f>G26*C26</f>
        <v>336.7</v>
      </c>
      <c r="H27" s="94">
        <f>H26*C26</f>
        <v>364</v>
      </c>
      <c r="I27" s="126">
        <f>I26*C26</f>
        <v>0.65833950000000008</v>
      </c>
      <c r="J27" s="124"/>
    </row>
    <row r="28" spans="1:10" s="81" customFormat="1" ht="29.25" customHeight="1">
      <c r="A28" s="80" t="s">
        <v>20</v>
      </c>
      <c r="B28" s="83"/>
      <c r="C28" s="79"/>
      <c r="D28" s="58" t="s">
        <v>24</v>
      </c>
      <c r="E28" s="93"/>
      <c r="F28" s="85"/>
      <c r="G28" s="94"/>
      <c r="H28" s="94"/>
      <c r="I28" s="104"/>
      <c r="J28" s="124"/>
    </row>
    <row r="29" spans="1:10" s="81" customFormat="1" ht="29.25" customHeight="1" thickBot="1">
      <c r="A29" s="82"/>
      <c r="B29" s="96"/>
      <c r="C29" s="97"/>
      <c r="D29" s="98" t="s">
        <v>52</v>
      </c>
      <c r="E29" s="99"/>
      <c r="F29" s="100"/>
      <c r="G29" s="101"/>
      <c r="H29" s="101"/>
      <c r="I29" s="102"/>
      <c r="J29" s="124"/>
    </row>
    <row r="30" spans="1:10" s="81" customFormat="1" ht="29.25" customHeight="1">
      <c r="A30" s="64" t="s">
        <v>28</v>
      </c>
      <c r="B30" s="64" t="s">
        <v>41</v>
      </c>
      <c r="C30" s="79"/>
      <c r="D30" s="103" t="s">
        <v>40</v>
      </c>
      <c r="E30" s="93"/>
      <c r="F30" s="85"/>
      <c r="G30" s="94"/>
      <c r="H30" s="94"/>
      <c r="I30" s="104"/>
      <c r="J30" s="124"/>
    </row>
    <row r="31" spans="1:10" s="81" customFormat="1" ht="29.25" customHeight="1">
      <c r="A31" s="80" t="s">
        <v>18</v>
      </c>
      <c r="B31" s="83"/>
      <c r="C31" s="107">
        <f>F31/12</f>
        <v>19</v>
      </c>
      <c r="D31" s="58" t="s">
        <v>17</v>
      </c>
      <c r="E31" s="105">
        <v>12</v>
      </c>
      <c r="F31" s="85">
        <v>228</v>
      </c>
      <c r="G31" s="94">
        <v>3.7</v>
      </c>
      <c r="H31" s="94">
        <v>4</v>
      </c>
      <c r="I31" s="106">
        <f>0.21*0.13*0.265</f>
        <v>7.2345000000000005E-3</v>
      </c>
      <c r="J31" s="124"/>
    </row>
    <row r="32" spans="1:10" s="81" customFormat="1" ht="29.25" customHeight="1">
      <c r="A32" s="80" t="s">
        <v>19</v>
      </c>
      <c r="B32" s="83">
        <f>C31</f>
        <v>19</v>
      </c>
      <c r="C32" s="79" t="s">
        <v>33</v>
      </c>
      <c r="D32" s="58" t="s">
        <v>22</v>
      </c>
      <c r="E32" s="93"/>
      <c r="F32" s="85">
        <f>F31</f>
        <v>228</v>
      </c>
      <c r="G32" s="94">
        <f>G31*C31</f>
        <v>70.3</v>
      </c>
      <c r="H32" s="94">
        <f>H31*C31</f>
        <v>76</v>
      </c>
      <c r="I32" s="126">
        <f>I31*C31</f>
        <v>0.13745550000000001</v>
      </c>
      <c r="J32" s="124"/>
    </row>
    <row r="33" spans="1:10" s="81" customFormat="1" ht="29.25" customHeight="1">
      <c r="A33" s="80" t="s">
        <v>20</v>
      </c>
      <c r="B33" s="83"/>
      <c r="C33" s="79"/>
      <c r="D33" s="58" t="s">
        <v>24</v>
      </c>
      <c r="E33" s="93"/>
      <c r="F33" s="85"/>
      <c r="G33" s="94"/>
      <c r="H33" s="94"/>
      <c r="I33" s="104"/>
      <c r="J33" s="124"/>
    </row>
    <row r="34" spans="1:10" s="81" customFormat="1" ht="29.25" customHeight="1" thickBot="1">
      <c r="A34" s="82"/>
      <c r="B34" s="96"/>
      <c r="C34" s="97"/>
      <c r="D34" s="98" t="s">
        <v>52</v>
      </c>
      <c r="E34" s="99"/>
      <c r="F34" s="100"/>
      <c r="G34" s="101"/>
      <c r="H34" s="101"/>
      <c r="I34" s="102"/>
      <c r="J34" s="124"/>
    </row>
    <row r="35" spans="1:10" s="81" customFormat="1" ht="29.25" customHeight="1">
      <c r="A35" s="64" t="s">
        <v>28</v>
      </c>
      <c r="B35" s="64" t="s">
        <v>48</v>
      </c>
      <c r="C35" s="79"/>
      <c r="D35" s="103" t="s">
        <v>42</v>
      </c>
      <c r="E35" s="93"/>
      <c r="F35" s="85"/>
      <c r="G35" s="94"/>
      <c r="H35" s="94"/>
      <c r="I35" s="104"/>
      <c r="J35" s="125"/>
    </row>
    <row r="36" spans="1:10" s="81" customFormat="1" ht="29.25" customHeight="1">
      <c r="A36" s="80" t="s">
        <v>18</v>
      </c>
      <c r="B36" s="83"/>
      <c r="C36" s="107">
        <f>F36/E36</f>
        <v>76</v>
      </c>
      <c r="D36" s="58" t="s">
        <v>17</v>
      </c>
      <c r="E36" s="105">
        <v>12</v>
      </c>
      <c r="F36" s="85">
        <v>912</v>
      </c>
      <c r="G36" s="94">
        <v>3.8</v>
      </c>
      <c r="H36" s="94">
        <v>4.12</v>
      </c>
      <c r="I36" s="106">
        <f>0.21*0.13*0.265</f>
        <v>7.2345000000000005E-3</v>
      </c>
      <c r="J36" s="125"/>
    </row>
    <row r="37" spans="1:10" s="81" customFormat="1" ht="29.25" customHeight="1">
      <c r="A37" s="80" t="s">
        <v>19</v>
      </c>
      <c r="B37" s="83">
        <f>C36</f>
        <v>76</v>
      </c>
      <c r="C37" s="79" t="s">
        <v>33</v>
      </c>
      <c r="D37" s="58" t="s">
        <v>22</v>
      </c>
      <c r="E37" s="93"/>
      <c r="F37" s="85">
        <f>F36</f>
        <v>912</v>
      </c>
      <c r="G37" s="94">
        <f>G36*C36</f>
        <v>288.8</v>
      </c>
      <c r="H37" s="94">
        <f>H36*C36</f>
        <v>313.12</v>
      </c>
      <c r="I37" s="126">
        <f>I36*C36</f>
        <v>0.54982200000000003</v>
      </c>
      <c r="J37" s="125"/>
    </row>
    <row r="38" spans="1:10" s="81" customFormat="1" ht="29.25" customHeight="1">
      <c r="A38" s="80" t="s">
        <v>20</v>
      </c>
      <c r="B38" s="83"/>
      <c r="C38" s="79"/>
      <c r="D38" s="58" t="s">
        <v>24</v>
      </c>
      <c r="E38" s="93"/>
      <c r="F38" s="85"/>
      <c r="G38" s="94"/>
      <c r="H38" s="94"/>
      <c r="I38" s="104"/>
      <c r="J38" s="125"/>
    </row>
    <row r="39" spans="1:10" s="81" customFormat="1" ht="29.25" customHeight="1" thickBot="1">
      <c r="A39" s="82"/>
      <c r="B39" s="96"/>
      <c r="C39" s="97"/>
      <c r="D39" s="98" t="s">
        <v>52</v>
      </c>
      <c r="E39" s="99"/>
      <c r="F39" s="100"/>
      <c r="G39" s="101"/>
      <c r="H39" s="101"/>
      <c r="I39" s="102"/>
      <c r="J39" s="125"/>
    </row>
    <row r="40" spans="1:10" s="81" customFormat="1" ht="29.25" customHeight="1">
      <c r="A40" s="64" t="s">
        <v>28</v>
      </c>
      <c r="B40" s="64" t="s">
        <v>43</v>
      </c>
      <c r="C40" s="79"/>
      <c r="D40" s="103" t="s">
        <v>44</v>
      </c>
      <c r="E40" s="93"/>
      <c r="F40" s="85"/>
      <c r="G40" s="94"/>
      <c r="H40" s="94"/>
      <c r="I40" s="104"/>
      <c r="J40" s="125"/>
    </row>
    <row r="41" spans="1:10" s="81" customFormat="1" ht="29.25" customHeight="1">
      <c r="A41" s="80" t="s">
        <v>18</v>
      </c>
      <c r="B41" s="83"/>
      <c r="C41" s="107">
        <f>F41/12</f>
        <v>406</v>
      </c>
      <c r="D41" s="58" t="s">
        <v>17</v>
      </c>
      <c r="E41" s="105">
        <v>12</v>
      </c>
      <c r="F41" s="85">
        <v>4872</v>
      </c>
      <c r="G41" s="94">
        <v>3.7</v>
      </c>
      <c r="H41" s="94">
        <v>4</v>
      </c>
      <c r="I41" s="106">
        <f>0.21*0.13*0.265</f>
        <v>7.2345000000000005E-3</v>
      </c>
      <c r="J41" s="125"/>
    </row>
    <row r="42" spans="1:10" s="81" customFormat="1" ht="29.25" customHeight="1">
      <c r="A42" s="80" t="s">
        <v>19</v>
      </c>
      <c r="B42" s="83">
        <f>C41</f>
        <v>406</v>
      </c>
      <c r="C42" s="79" t="s">
        <v>33</v>
      </c>
      <c r="D42" s="58" t="s">
        <v>22</v>
      </c>
      <c r="E42" s="93"/>
      <c r="F42" s="85">
        <f>F41</f>
        <v>4872</v>
      </c>
      <c r="G42" s="94">
        <f>G41*C41</f>
        <v>1502.2</v>
      </c>
      <c r="H42" s="94">
        <f>H41*C41</f>
        <v>1624</v>
      </c>
      <c r="I42" s="126">
        <f>I41*C41</f>
        <v>2.9372070000000003</v>
      </c>
      <c r="J42" s="125"/>
    </row>
    <row r="43" spans="1:10" s="81" customFormat="1" ht="29.25" customHeight="1">
      <c r="A43" s="80" t="s">
        <v>20</v>
      </c>
      <c r="B43" s="83"/>
      <c r="C43" s="79"/>
      <c r="D43" s="58" t="s">
        <v>24</v>
      </c>
      <c r="E43" s="93"/>
      <c r="F43" s="85"/>
      <c r="G43" s="94"/>
      <c r="H43" s="94"/>
      <c r="I43" s="104"/>
      <c r="J43" s="125"/>
    </row>
    <row r="44" spans="1:10" s="81" customFormat="1" ht="29.25" customHeight="1" thickBot="1">
      <c r="A44" s="82"/>
      <c r="B44" s="96"/>
      <c r="C44" s="97"/>
      <c r="D44" s="98" t="s">
        <v>52</v>
      </c>
      <c r="E44" s="99"/>
      <c r="F44" s="100"/>
      <c r="G44" s="101"/>
      <c r="H44" s="101"/>
      <c r="I44" s="102"/>
      <c r="J44" s="125"/>
    </row>
    <row r="45" spans="1:10" s="81" customFormat="1" ht="29.25" customHeight="1">
      <c r="A45" s="64" t="s">
        <v>28</v>
      </c>
      <c r="B45" s="64" t="s">
        <v>45</v>
      </c>
      <c r="C45" s="79"/>
      <c r="D45" s="103" t="s">
        <v>47</v>
      </c>
      <c r="E45" s="93"/>
      <c r="F45" s="85"/>
      <c r="G45" s="94"/>
      <c r="H45" s="94"/>
      <c r="I45" s="104"/>
      <c r="J45" s="125"/>
    </row>
    <row r="46" spans="1:10" s="81" customFormat="1" ht="29.25" customHeight="1">
      <c r="A46" s="80" t="s">
        <v>18</v>
      </c>
      <c r="B46" s="83"/>
      <c r="C46" s="107">
        <f>F46/12</f>
        <v>283</v>
      </c>
      <c r="D46" s="58" t="s">
        <v>17</v>
      </c>
      <c r="E46" s="105">
        <v>12</v>
      </c>
      <c r="F46" s="85">
        <v>3396</v>
      </c>
      <c r="G46" s="94">
        <v>3.7</v>
      </c>
      <c r="H46" s="94">
        <v>4</v>
      </c>
      <c r="I46" s="106">
        <f>0.21*0.13*0.265</f>
        <v>7.2345000000000005E-3</v>
      </c>
      <c r="J46" s="125"/>
    </row>
    <row r="47" spans="1:10" s="81" customFormat="1" ht="29.25" customHeight="1">
      <c r="A47" s="80" t="s">
        <v>19</v>
      </c>
      <c r="B47" s="83">
        <f>C46</f>
        <v>283</v>
      </c>
      <c r="C47" s="79" t="s">
        <v>33</v>
      </c>
      <c r="D47" s="58" t="s">
        <v>22</v>
      </c>
      <c r="E47" s="93"/>
      <c r="F47" s="85">
        <f>F46</f>
        <v>3396</v>
      </c>
      <c r="G47" s="94">
        <f>G46*C46</f>
        <v>1047.1000000000001</v>
      </c>
      <c r="H47" s="94">
        <f>H46*C46</f>
        <v>1132</v>
      </c>
      <c r="I47" s="126">
        <f>I46*C46</f>
        <v>2.0473635000000003</v>
      </c>
      <c r="J47" s="125"/>
    </row>
    <row r="48" spans="1:10" s="81" customFormat="1" ht="29.25" customHeight="1">
      <c r="A48" s="80" t="s">
        <v>20</v>
      </c>
      <c r="B48" s="83"/>
      <c r="C48" s="79"/>
      <c r="D48" s="58" t="s">
        <v>24</v>
      </c>
      <c r="E48" s="93"/>
      <c r="F48" s="85"/>
      <c r="G48" s="94"/>
      <c r="H48" s="94"/>
      <c r="I48" s="104"/>
      <c r="J48" s="125"/>
    </row>
    <row r="49" spans="1:10" s="81" customFormat="1" ht="29.25" customHeight="1" thickBot="1">
      <c r="A49" s="80"/>
      <c r="B49" s="96"/>
      <c r="C49" s="97"/>
      <c r="D49" s="98" t="s">
        <v>52</v>
      </c>
      <c r="E49" s="99"/>
      <c r="F49" s="100"/>
      <c r="G49" s="101"/>
      <c r="H49" s="101"/>
      <c r="I49" s="104"/>
      <c r="J49" s="124"/>
    </row>
    <row r="50" spans="1:10" s="81" customFormat="1" ht="29.25" customHeight="1" thickTop="1">
      <c r="A50" s="123"/>
      <c r="B50" s="127" t="s">
        <v>30</v>
      </c>
      <c r="C50" s="79"/>
      <c r="D50" s="128" t="s">
        <v>31</v>
      </c>
      <c r="E50" s="93"/>
      <c r="F50" s="85"/>
      <c r="G50" s="94"/>
      <c r="H50" s="94"/>
      <c r="I50" s="115"/>
      <c r="J50" s="66"/>
    </row>
    <row r="51" spans="1:10" s="81" customFormat="1" ht="29.25" customHeight="1">
      <c r="A51" s="80"/>
      <c r="B51" s="116"/>
      <c r="C51" s="75">
        <f>F51/7</f>
        <v>665</v>
      </c>
      <c r="D51" s="67" t="s">
        <v>32</v>
      </c>
      <c r="E51" s="105">
        <v>7</v>
      </c>
      <c r="F51" s="85">
        <v>4655</v>
      </c>
      <c r="G51" s="94">
        <v>7.23</v>
      </c>
      <c r="H51" s="94">
        <v>7.73</v>
      </c>
      <c r="I51" s="106">
        <f>0.307*0.176*0.292</f>
        <v>1.5777343999999999E-2</v>
      </c>
      <c r="J51" s="66"/>
    </row>
    <row r="52" spans="1:10" s="81" customFormat="1" ht="29.25" customHeight="1">
      <c r="A52" s="80"/>
      <c r="B52" s="117">
        <f>C51</f>
        <v>665</v>
      </c>
      <c r="C52" s="89" t="s">
        <v>33</v>
      </c>
      <c r="D52" s="67" t="s">
        <v>34</v>
      </c>
      <c r="E52" s="93"/>
      <c r="F52" s="85">
        <f>F51</f>
        <v>4655</v>
      </c>
      <c r="G52" s="131">
        <f>G51*C51</f>
        <v>4807.9500000000007</v>
      </c>
      <c r="H52" s="94">
        <f>H51*C51</f>
        <v>5140.4500000000007</v>
      </c>
      <c r="I52" s="129">
        <f>I51*C51</f>
        <v>10.491933759999998</v>
      </c>
      <c r="J52" s="66"/>
    </row>
    <row r="53" spans="1:10" s="81" customFormat="1" ht="29.25" customHeight="1">
      <c r="A53" s="80"/>
      <c r="B53" s="118"/>
      <c r="C53" s="79"/>
      <c r="D53" s="132" t="s">
        <v>52</v>
      </c>
      <c r="E53" s="93"/>
      <c r="F53" s="85"/>
      <c r="G53" s="94"/>
      <c r="H53" s="94"/>
      <c r="I53" s="104"/>
      <c r="J53" s="66"/>
    </row>
    <row r="54" spans="1:10" s="81" customFormat="1" ht="36.75" customHeight="1">
      <c r="A54" s="80"/>
      <c r="B54" s="119"/>
      <c r="C54" s="79"/>
      <c r="D54" s="120" t="s">
        <v>35</v>
      </c>
      <c r="E54" s="93"/>
      <c r="F54" s="85"/>
      <c r="G54" s="94"/>
      <c r="H54" s="94"/>
      <c r="I54" s="104"/>
      <c r="J54" s="66"/>
    </row>
    <row r="55" spans="1:10" s="81" customFormat="1" ht="29.25" customHeight="1" thickBot="1">
      <c r="A55" s="82"/>
      <c r="B55" s="96"/>
      <c r="C55" s="97"/>
      <c r="D55" s="121"/>
      <c r="E55" s="99"/>
      <c r="F55" s="100"/>
      <c r="G55" s="101"/>
      <c r="H55" s="101"/>
      <c r="I55" s="102"/>
      <c r="J55" s="66"/>
    </row>
    <row r="56" spans="1:10" ht="30" customHeight="1" thickBot="1">
      <c r="A56" s="3" t="s">
        <v>1</v>
      </c>
      <c r="B56" s="68">
        <f>B17+B22+B27+B32+B37+B42+B47+B52</f>
        <v>1616</v>
      </c>
      <c r="C56" s="133" t="s">
        <v>33</v>
      </c>
      <c r="D56" s="69"/>
      <c r="E56" s="69"/>
      <c r="F56" s="70">
        <f>F17+F22+F27+F32+F37+F42+F47+F52</f>
        <v>15992</v>
      </c>
      <c r="G56" s="135" t="s">
        <v>53</v>
      </c>
      <c r="H56" s="135" t="s">
        <v>54</v>
      </c>
      <c r="I56" s="134">
        <v>17.38</v>
      </c>
      <c r="J56" s="71" t="s">
        <v>0</v>
      </c>
    </row>
    <row r="58" spans="1:10" ht="12" customHeight="1">
      <c r="G58" s="137"/>
      <c r="I58" s="136"/>
    </row>
    <row r="59" spans="1:10" ht="11.25" customHeight="1"/>
    <row r="60" spans="1:10" ht="12.75" customHeight="1">
      <c r="F60" s="73"/>
    </row>
    <row r="61" spans="1:10" ht="12.75" customHeight="1">
      <c r="C61" s="142"/>
      <c r="D61" s="142"/>
      <c r="E61" s="74"/>
    </row>
    <row r="62" spans="1:10">
      <c r="C62" s="142"/>
      <c r="D62" s="142"/>
      <c r="E62" s="74"/>
    </row>
    <row r="63" spans="1:10">
      <c r="C63" s="142"/>
      <c r="D63" s="142"/>
      <c r="E63" s="74"/>
    </row>
    <row r="65" spans="6:6">
      <c r="F65" s="73"/>
    </row>
  </sheetData>
  <mergeCells count="4">
    <mergeCell ref="D10:D11"/>
    <mergeCell ref="B13:C13"/>
    <mergeCell ref="J15:J19"/>
    <mergeCell ref="C61:D63"/>
  </mergeCells>
  <phoneticPr fontId="19" type="noConversion"/>
  <printOptions horizontalCentered="1"/>
  <pageMargins left="0" right="0" top="1.5" bottom="0.31" header="0.24" footer="0.2"/>
  <pageSetup paperSize="9" scale="44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00000</vt:lpstr>
      <vt:lpstr>'00000'!Print_Area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2020-06-02T09:05:08Z</cp:lastPrinted>
  <dcterms:created xsi:type="dcterms:W3CDTF">2019-03-13T02:46:26Z</dcterms:created>
  <dcterms:modified xsi:type="dcterms:W3CDTF">2020-06-04T04:43:07Z</dcterms:modified>
</cp:coreProperties>
</file>