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O\Downloads\"/>
    </mc:Choice>
  </mc:AlternateContent>
  <xr:revisionPtr revIDLastSave="0" documentId="13_ncr:1_{82878E1E-B3CA-4670-9EB5-CDE2215FF976}" xr6:coauthVersionLast="45" xr6:coauthVersionMax="45" xr10:uidLastSave="{00000000-0000-0000-0000-000000000000}"/>
  <bookViews>
    <workbookView xWindow="-110" yWindow="-110" windowWidth="25820" windowHeight="15500" xr2:uid="{77381041-E7E0-42FA-87A4-FF119B9254F5}"/>
  </bookViews>
  <sheets>
    <sheet name="Danh_sách" sheetId="1" r:id="rId1"/>
    <sheet name="Quan_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3" i="2"/>
  <c r="B5" i="2"/>
  <c r="B6" i="2"/>
  <c r="B2" i="2"/>
  <c r="M1" i="1"/>
  <c r="M2" i="1"/>
  <c r="M3" i="1"/>
  <c r="I3" i="1"/>
  <c r="I5" i="1"/>
  <c r="I6" i="1"/>
  <c r="I2" i="1"/>
  <c r="G3" i="1"/>
  <c r="G4" i="1"/>
  <c r="G5" i="1"/>
  <c r="G6" i="1"/>
  <c r="G2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<sst xmlns="http://schemas.openxmlformats.org/spreadsheetml/2006/main" count="58" uniqueCount="48">
  <si>
    <t>Mã DV</t>
  </si>
  <si>
    <t>DV01</t>
  </si>
  <si>
    <t>DV02</t>
  </si>
  <si>
    <t>DV03</t>
  </si>
  <si>
    <t>DV04</t>
  </si>
  <si>
    <t>DV05</t>
  </si>
  <si>
    <t>Tên động vật</t>
  </si>
  <si>
    <t>Voi châu á</t>
  </si>
  <si>
    <t>Hồ Bengal</t>
  </si>
  <si>
    <t>Huơu cao cổ</t>
  </si>
  <si>
    <t>Sư tử châu phi</t>
  </si>
  <si>
    <t>Gấu ngựa</t>
  </si>
  <si>
    <t>Loài</t>
  </si>
  <si>
    <t>Voi</t>
  </si>
  <si>
    <t>Huơu</t>
  </si>
  <si>
    <t>Gấu</t>
  </si>
  <si>
    <t>Hổ</t>
  </si>
  <si>
    <t>Sư tử</t>
  </si>
  <si>
    <t>Ngày sinh</t>
  </si>
  <si>
    <t>Tuổi</t>
  </si>
  <si>
    <t>Cân nặng</t>
  </si>
  <si>
    <t>số lượng</t>
  </si>
  <si>
    <t>Cân nặng trung bình</t>
  </si>
  <si>
    <t>Mức độ</t>
  </si>
  <si>
    <t>khu nuôi</t>
  </si>
  <si>
    <t>Khu A</t>
  </si>
  <si>
    <t>Khu B</t>
  </si>
  <si>
    <t>khu A</t>
  </si>
  <si>
    <t>khu B</t>
  </si>
  <si>
    <t>Khu C</t>
  </si>
  <si>
    <t xml:space="preserve">số động vật được nuôi ở khu B </t>
  </si>
  <si>
    <t xml:space="preserve">cân nặng trung bình của các động vật </t>
  </si>
  <si>
    <t>tổng số động vật ở khu A</t>
  </si>
  <si>
    <t>loài</t>
  </si>
  <si>
    <t>người chăm sóc</t>
  </si>
  <si>
    <t>Anh Nam</t>
  </si>
  <si>
    <t>Chị Lan</t>
  </si>
  <si>
    <t>Anh Minh</t>
  </si>
  <si>
    <t>Anh khánh</t>
  </si>
  <si>
    <t>Chị Hằng</t>
  </si>
  <si>
    <t>LOÀI</t>
  </si>
  <si>
    <t>VOI</t>
  </si>
  <si>
    <t>HỔ</t>
  </si>
  <si>
    <t>HƯƠU</t>
  </si>
  <si>
    <t>SƯ TỬ</t>
  </si>
  <si>
    <t>GẤU</t>
  </si>
  <si>
    <t>NGƯỜI CHĂM SÓC</t>
  </si>
  <si>
    <t>Anh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</si>
</sst>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4649-4F6A-4E73-8A47-5AAF8ACBEF04}">
  <dimension ref="A1:M13"/>
  <sheetViews>
    <sheetView tabSelected="1" workbookViewId="0">
      <selection activeCell="D12" sqref="D12"/>
    </sheetView>
  </sheetViews>
  <sheetFormatPr defaultRowHeight="14.5" x14ac:dyDescent="0.35"/>
  <cols>
    <col min="2" max="2" width="16.36328125" bestFit="1" customWidth="1"/>
    <col min="3" max="3" width="14" customWidth="1"/>
    <col min="4" max="4" width="10.453125" bestFit="1" customWidth="1"/>
    <col min="5" max="5" width="9" style="1" customWidth="1"/>
    <col min="6" max="6" width="11.08984375" customWidth="1"/>
    <col min="9" max="9" width="17.81640625" bestFit="1" customWidth="1"/>
    <col min="10" max="10" width="12.54296875" customWidth="1"/>
    <col min="11" max="11" width="13.90625" bestFit="1" customWidth="1"/>
    <col min="12" max="12" width="31.90625" bestFit="1" customWidth="1"/>
  </cols>
  <sheetData>
    <row r="1" spans="1:13" x14ac:dyDescent="0.35">
      <c r="A1" s="3" t="s">
        <v>0</v>
      </c>
      <c r="B1" s="3" t="s">
        <v>6</v>
      </c>
      <c r="C1" s="3" t="s">
        <v>12</v>
      </c>
      <c r="D1" s="3" t="s">
        <v>18</v>
      </c>
      <c r="E1" s="4" t="s">
        <v>19</v>
      </c>
      <c r="F1" s="3" t="s">
        <v>20</v>
      </c>
      <c r="G1" s="3" t="s">
        <v>23</v>
      </c>
      <c r="H1" s="3" t="s">
        <v>21</v>
      </c>
      <c r="I1" s="3" t="s">
        <v>22</v>
      </c>
      <c r="J1" s="8" t="s">
        <v>24</v>
      </c>
      <c r="K1" s="8" t="s">
        <v>34</v>
      </c>
      <c r="L1" s="3" t="s">
        <v>31</v>
      </c>
      <c r="M1" s="7">
        <f>AVERAGE(F2:F6)</f>
        <v>882</v>
      </c>
    </row>
    <row r="2" spans="1:13" x14ac:dyDescent="0.35">
      <c r="A2" s="3" t="s">
        <v>1</v>
      </c>
      <c r="B2" s="3" t="s">
        <v>7</v>
      </c>
      <c r="C2" s="3" t="s">
        <v>13</v>
      </c>
      <c r="D2" s="5">
        <v>40280</v>
      </c>
      <c r="E2" s="6">
        <f ca="1">DATEDIF(D2,  TODAY(), "Y")</f>
        <v>15</v>
      </c>
      <c r="F2" s="7">
        <v>3000</v>
      </c>
      <c r="G2" s="3" t="str">
        <f>IF(F2&gt;=1000,"rất nặng",IF(F2&gt;=200,"nặng","nhẹ"))</f>
        <v>rất nặng</v>
      </c>
      <c r="H2" s="3">
        <v>2</v>
      </c>
      <c r="I2" s="7">
        <f>AVERAGE((F2*H2)/H2)</f>
        <v>3000</v>
      </c>
      <c r="J2" s="3" t="s">
        <v>25</v>
      </c>
      <c r="K2" s="3" t="s">
        <v>35</v>
      </c>
      <c r="L2" s="3" t="s">
        <v>30</v>
      </c>
      <c r="M2" s="9">
        <f>COUNTIF(H3:J5, "khu B")</f>
        <v>2</v>
      </c>
    </row>
    <row r="3" spans="1:13" x14ac:dyDescent="0.35">
      <c r="A3" s="3" t="s">
        <v>2</v>
      </c>
      <c r="B3" s="3" t="s">
        <v>8</v>
      </c>
      <c r="C3" s="3" t="s">
        <v>16</v>
      </c>
      <c r="D3" s="5">
        <v>42265</v>
      </c>
      <c r="E3" s="6">
        <f t="shared" ref="E3:E6" ca="1" si="0">DATEDIF(D3,  TODAY(), "Y")</f>
        <v>10</v>
      </c>
      <c r="F3" s="7">
        <v>220</v>
      </c>
      <c r="G3" s="3" t="str">
        <f t="shared" ref="G3:G6" si="1">IF(F3&gt;=1000,"rất nặng",IF(F3&gt;=200,"nặng","nhẹ"))</f>
        <v>nặng</v>
      </c>
      <c r="H3" s="3">
        <v>3</v>
      </c>
      <c r="I3" s="7">
        <f t="shared" ref="I3:I6" si="2">AVERAGE((F3*H3)/H3)</f>
        <v>220</v>
      </c>
      <c r="J3" s="3" t="s">
        <v>26</v>
      </c>
      <c r="K3" s="3" t="s">
        <v>36</v>
      </c>
      <c r="L3" s="3" t="s">
        <v>32</v>
      </c>
      <c r="M3" s="7">
        <f>SUM(H2,H4)</f>
        <v>3</v>
      </c>
    </row>
    <row r="4" spans="1:13" x14ac:dyDescent="0.35">
      <c r="A4" s="3" t="s">
        <v>3</v>
      </c>
      <c r="B4" s="3" t="s">
        <v>9</v>
      </c>
      <c r="C4" s="3" t="s">
        <v>14</v>
      </c>
      <c r="D4" s="5">
        <v>41082</v>
      </c>
      <c r="E4" s="6">
        <f t="shared" ca="1" si="0"/>
        <v>13</v>
      </c>
      <c r="F4" s="7">
        <v>800</v>
      </c>
      <c r="G4" s="3" t="str">
        <f t="shared" si="1"/>
        <v>nặng</v>
      </c>
      <c r="H4" s="3">
        <v>1</v>
      </c>
      <c r="I4" s="7">
        <v>800</v>
      </c>
      <c r="J4" s="3" t="s">
        <v>27</v>
      </c>
      <c r="K4" s="3" t="s">
        <v>37</v>
      </c>
      <c r="L4" s="3"/>
      <c r="M4" s="3"/>
    </row>
    <row r="5" spans="1:13" x14ac:dyDescent="0.35">
      <c r="A5" s="3" t="s">
        <v>4</v>
      </c>
      <c r="B5" s="3" t="s">
        <v>10</v>
      </c>
      <c r="C5" s="3" t="s">
        <v>17</v>
      </c>
      <c r="D5" s="5">
        <v>42374</v>
      </c>
      <c r="E5" s="6">
        <f t="shared" ca="1" si="0"/>
        <v>9</v>
      </c>
      <c r="F5" s="7">
        <v>250</v>
      </c>
      <c r="G5" s="3" t="str">
        <f t="shared" si="1"/>
        <v>nặng</v>
      </c>
      <c r="H5" s="3">
        <v>2</v>
      </c>
      <c r="I5" s="7">
        <f t="shared" si="2"/>
        <v>250</v>
      </c>
      <c r="J5" s="3" t="s">
        <v>28</v>
      </c>
      <c r="K5" s="3" t="s">
        <v>38</v>
      </c>
      <c r="L5" s="3"/>
      <c r="M5" s="3"/>
    </row>
    <row r="6" spans="1:13" x14ac:dyDescent="0.35">
      <c r="A6" s="3" t="s">
        <v>5</v>
      </c>
      <c r="B6" s="3" t="s">
        <v>11</v>
      </c>
      <c r="C6" s="3" t="s">
        <v>15</v>
      </c>
      <c r="D6" s="5">
        <v>39537</v>
      </c>
      <c r="E6" s="6">
        <f t="shared" ca="1" si="0"/>
        <v>17</v>
      </c>
      <c r="F6" s="7">
        <v>140</v>
      </c>
      <c r="G6" s="3" t="str">
        <f t="shared" si="1"/>
        <v>nhẹ</v>
      </c>
      <c r="H6" s="3">
        <v>4</v>
      </c>
      <c r="I6" s="7">
        <f t="shared" si="2"/>
        <v>140</v>
      </c>
      <c r="J6" s="3" t="s">
        <v>29</v>
      </c>
      <c r="K6" s="3" t="s">
        <v>39</v>
      </c>
      <c r="L6" s="3"/>
      <c r="M6" s="3"/>
    </row>
    <row r="7" spans="1:13" x14ac:dyDescent="0.35">
      <c r="F7" s="2"/>
    </row>
    <row r="8" spans="1:13" x14ac:dyDescent="0.35">
      <c r="A8" s="3" t="s">
        <v>40</v>
      </c>
      <c r="B8" s="3" t="s">
        <v>46</v>
      </c>
    </row>
    <row r="9" spans="1:13" x14ac:dyDescent="0.35">
      <c r="A9" s="3" t="s">
        <v>41</v>
      </c>
      <c r="B9" s="3" t="s">
        <v>35</v>
      </c>
    </row>
    <row r="10" spans="1:13" x14ac:dyDescent="0.35">
      <c r="A10" s="3" t="s">
        <v>42</v>
      </c>
      <c r="B10" s="3" t="s">
        <v>36</v>
      </c>
    </row>
    <row r="11" spans="1:13" x14ac:dyDescent="0.35">
      <c r="A11" s="3" t="s">
        <v>43</v>
      </c>
      <c r="B11" s="3" t="s">
        <v>37</v>
      </c>
    </row>
    <row r="12" spans="1:13" x14ac:dyDescent="0.35">
      <c r="A12" s="3" t="s">
        <v>44</v>
      </c>
      <c r="B12" s="3" t="s">
        <v>47</v>
      </c>
    </row>
    <row r="13" spans="1:13" x14ac:dyDescent="0.35">
      <c r="A13" s="3" t="s">
        <v>45</v>
      </c>
      <c r="B13" s="3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B1A7-7F5E-4CAC-A7E7-4301CCBE2401}">
  <dimension ref="A1:B6"/>
  <sheetViews>
    <sheetView workbookViewId="0">
      <selection activeCell="D7" sqref="D7"/>
    </sheetView>
  </sheetViews>
  <sheetFormatPr defaultRowHeight="14.5" x14ac:dyDescent="0.35"/>
  <cols>
    <col min="2" max="2" width="13.90625" bestFit="1" customWidth="1"/>
  </cols>
  <sheetData>
    <row r="1" spans="1:2" x14ac:dyDescent="0.35">
      <c r="A1" s="3" t="s">
        <v>33</v>
      </c>
      <c r="B1" s="3" t="s">
        <v>34</v>
      </c>
    </row>
    <row r="2" spans="1:2" x14ac:dyDescent="0.35">
      <c r="A2" s="3" t="s">
        <v>13</v>
      </c>
      <c r="B2" s="3" t="str">
        <f>VLOOKUP(A2,Danh_sách!A8:B13,2,0)</f>
        <v>Anh Nam</v>
      </c>
    </row>
    <row r="3" spans="1:2" x14ac:dyDescent="0.35">
      <c r="A3" s="3" t="s">
        <v>16</v>
      </c>
      <c r="B3" s="3" t="str">
        <f>VLOOKUP(A3,Danh_sách!A9:B14,2,0)</f>
        <v>Chị Lan</v>
      </c>
    </row>
    <row r="4" spans="1:2" x14ac:dyDescent="0.35">
      <c r="A4" s="3" t="s">
        <v>14</v>
      </c>
      <c r="B4" s="3" t="str">
        <f>VLOOKUP(A4,Danh_sách!A8:B13,2,1)</f>
        <v>Chị Lan</v>
      </c>
    </row>
    <row r="5" spans="1:2" x14ac:dyDescent="0.35">
      <c r="A5" s="3" t="s">
        <v>17</v>
      </c>
      <c r="B5" s="3" t="str">
        <f>VLOOKUP(A5,Danh_sách!A11:B16,2,0)</f>
        <v>Anh Khánh</v>
      </c>
    </row>
    <row r="6" spans="1:2" x14ac:dyDescent="0.35">
      <c r="A6" s="3" t="s">
        <v>15</v>
      </c>
      <c r="B6" s="3" t="str">
        <f>VLOOKUP(A6,Danh_sách!A12:B17,2,0)</f>
        <v>Chị Hằng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Danh_sách</vt:lpstr>
      <vt:lpstr>Quan_Ly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LECOO</dc:creator>
  <cp:lastModifiedBy>LECOO</cp:lastModifiedBy>
  <dcterms:created xsi:type="dcterms:W3CDTF">2025-10-01T06:21:31Z</dcterms:created>
  <dcterms:modified xsi:type="dcterms:W3CDTF">2025-10-01T08:31:01Z</dcterms:modified>
</cp:coreProperties>
</file>