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BIBIAM\TestCase\"/>
    </mc:Choice>
  </mc:AlternateContent>
  <bookViews>
    <workbookView xWindow="360" yWindow="132" windowWidth="13392" windowHeight="7488" tabRatio="839" activeTab="2"/>
  </bookViews>
  <sheets>
    <sheet name="Cover" sheetId="10" r:id="rId1"/>
    <sheet name="Report" sheetId="9" r:id="rId2"/>
    <sheet name="ActivateScheme" sheetId="8" r:id="rId3"/>
    <sheet name="EditDealBudget" sheetId="1" r:id="rId4"/>
    <sheet name="TrackingReports" sheetId="2" r:id="rId5"/>
    <sheet name="AutoSendInterface" sheetId="6" r:id="rId6"/>
    <sheet name="Sheet7" sheetId="7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L6" i="9" l="1"/>
  <c r="L5" i="9"/>
  <c r="G4" i="2" l="1"/>
  <c r="I7" i="9" s="1"/>
  <c r="F4" i="2"/>
  <c r="H7" i="9" s="1"/>
  <c r="E4" i="2"/>
  <c r="G7" i="9" s="1"/>
  <c r="D4" i="2"/>
  <c r="F7" i="9" s="1"/>
  <c r="J7" i="9" s="1"/>
  <c r="C4" i="2"/>
  <c r="E7" i="9" s="1"/>
  <c r="K7" i="9" l="1"/>
  <c r="C4" i="1"/>
  <c r="E6" i="9" s="1"/>
  <c r="G4" i="8" l="1"/>
  <c r="I5" i="9" s="1"/>
  <c r="F4" i="8"/>
  <c r="H5" i="9" s="1"/>
  <c r="E4" i="8"/>
  <c r="G5" i="9" s="1"/>
  <c r="D4" i="8"/>
  <c r="F5" i="9" s="1"/>
  <c r="C4" i="8"/>
  <c r="E5" i="9" s="1"/>
  <c r="J5" i="9" l="1"/>
  <c r="K5" i="9"/>
  <c r="G4" i="1"/>
  <c r="I6" i="9" s="1"/>
  <c r="K6" i="9" s="1"/>
  <c r="G4" i="6" l="1"/>
  <c r="I8" i="9" s="1"/>
  <c r="F4" i="6"/>
  <c r="H8" i="9" s="1"/>
  <c r="E4" i="6"/>
  <c r="G8" i="9" s="1"/>
  <c r="D4" i="6"/>
  <c r="F8" i="9" s="1"/>
  <c r="C4" i="6"/>
  <c r="E8" i="9" s="1"/>
  <c r="E10" i="9" s="1"/>
  <c r="F4" i="1"/>
  <c r="H6" i="9" s="1"/>
  <c r="H10" i="9" s="1"/>
  <c r="E4" i="1"/>
  <c r="G6" i="9" s="1"/>
  <c r="G10" i="9" s="1"/>
  <c r="D4" i="1"/>
  <c r="F6" i="9" s="1"/>
  <c r="E11" i="9" l="1"/>
  <c r="K8" i="9"/>
  <c r="J6" i="9"/>
  <c r="J10" i="9" s="1"/>
  <c r="F10" i="9"/>
  <c r="F11" i="9" s="1"/>
  <c r="J8" i="9"/>
  <c r="G11" i="9"/>
  <c r="I10" i="9"/>
  <c r="H11" i="9" s="1"/>
  <c r="K10" i="9" l="1"/>
</calcChain>
</file>

<file path=xl/sharedStrings.xml><?xml version="1.0" encoding="utf-8"?>
<sst xmlns="http://schemas.openxmlformats.org/spreadsheetml/2006/main" count="492" uniqueCount="214">
  <si>
    <t>Edit Deal Budget</t>
  </si>
  <si>
    <t>Passed</t>
  </si>
  <si>
    <t>Failed</t>
  </si>
  <si>
    <t>Pending</t>
  </si>
  <si>
    <t>Not Yet Test</t>
  </si>
  <si>
    <t>Total</t>
  </si>
  <si>
    <t>No</t>
  </si>
  <si>
    <t>Priority</t>
  </si>
  <si>
    <t>Description</t>
  </si>
  <si>
    <t>Pre-condition</t>
  </si>
  <si>
    <t>Steps</t>
  </si>
  <si>
    <t>Expected Result</t>
  </si>
  <si>
    <t>Actual Result</t>
  </si>
  <si>
    <t>Status</t>
  </si>
  <si>
    <t>Test environment</t>
  </si>
  <si>
    <t>Version</t>
  </si>
  <si>
    <t>Note</t>
  </si>
  <si>
    <t xml:space="preserve">Verify Deal Management screen has 3 new fields: Deal Amount textbox, Allocated textbox, Available Scheme Budget textbox. </t>
  </si>
  <si>
    <t>1. Go to Deal Management screen.
2. Search Deal
3. Click Edit on a specific Deal ID</t>
  </si>
  <si>
    <t>Deal Management screen is added 3 new fields: Deal Amount textbox, Allocated textbox, Available Scheme Budget textbox and system loads correct values into these fields.</t>
  </si>
  <si>
    <t>Verify system does not allow user to edit Allocated</t>
  </si>
  <si>
    <t>Check system does not allow user to edit Allocated</t>
  </si>
  <si>
    <t>Verify system does not allow user to edit Available Scheme Budget</t>
  </si>
  <si>
    <t>Check system does not allow user to edit Available Scheme Budget</t>
  </si>
  <si>
    <t>Verify system allows user to edit Deal Amount</t>
  </si>
  <si>
    <t>Deal B has 2 conditions:
- Final Allocation Date &gt; = Current Date
- Status = Active</t>
  </si>
  <si>
    <t>1. Go to Deal Management screen.
2. Search Deal B
3. Click Edit on a specific Deal ID</t>
  </si>
  <si>
    <t>Check system allows user to edit Deal Amount field.</t>
  </si>
  <si>
    <t>1. Go to Allocation Inquiry screen.
2. Search Deal A that has:
=&gt; Total Amount = 35.000.000
=&gt; Remain Amount = 5.000.000</t>
  </si>
  <si>
    <t>1. Go to Deal Management screen.
2. Search Deal A
3. Click Edit on a specific Deal ID</t>
  </si>
  <si>
    <t xml:space="preserve">System loads value of Allocated is total budget that is allocated for DT(s) under deal ( 35.000.000 - 5.000.000 = 30.000.000 )
</t>
  </si>
  <si>
    <t>Verify system loads Available Scheme Budget = New budget of scheme – total budget of Deals under scheme</t>
  </si>
  <si>
    <t>1. Go to Scheme Master screen.
2. Edit Budget of Scheme A from 100.000.000 to 150.000.000 successfully
3. Go to Deal Master screen.
4. Search Scheme A
=&gt; Total budget of Deals (total Deals amount) under scheme A = 50.000.000</t>
  </si>
  <si>
    <t>System loads Available Scheme Budget = New budget of scheme – total budget of Deals under scheme ( 150.000.000 - 50.000.000 = 100.000.000 )</t>
  </si>
  <si>
    <t>Verify user cannot edit Deal Amount &gt; (current Deal’s budget + Available scheme’s budget)</t>
  </si>
  <si>
    <t>1. Go to Deal Management screen.
2. Search Deal
3. Click Edit on a specific Deal ID
4. Edit Deal Amount &gt; (current Deal’s budget + Available scheme’s budget)
5. Click Update button</t>
  </si>
  <si>
    <t>System displays error message.</t>
  </si>
  <si>
    <t>Verify user cannot edit Deal Amount &lt; Allocated</t>
  </si>
  <si>
    <t>1. Go to Deal Management screen.
2. Search Deal
3. Click Edit on a specific Deal ID
4. Edit Deal Amount &lt; Allocated
5. Click Update button</t>
  </si>
  <si>
    <t>Deal B has 3 conditions:
- Current Date &gt; FAD (Final Allocation Date)
- Status = Active
- Is Stop = No</t>
  </si>
  <si>
    <t>1. Go to Deal Management screen.
2. Search Deal B
3. Click Edit on a specific Deal ID
4. Edit Deal Amount &gt; (current Deal’s budget + Available scheme’s budget) and &gt; =  Allocated
5. Click Update button</t>
  </si>
  <si>
    <t>Deal B has 3 conditions:
- Current Date &lt; = FAD (Final Allocation Date)
- Status = Inactive.
- Is Stop = No</t>
  </si>
  <si>
    <t>Verify system allows user to increase New Deal Amount successfully</t>
  </si>
  <si>
    <t>Deal B has 2 conditions:
- Current Date &lt; = FAD (Final Allocation Date)
- Status = Active, not in Stop status</t>
  </si>
  <si>
    <t xml:space="preserve"> - System displays message successfully.
- System updates value into conlunm DealAmount of table SCHEME_MASTER.
- Check New Deal Amount of deal B in file PromotionHeaderAndBudget.xml is the same with value at step 4.</t>
  </si>
  <si>
    <t>Verify system allows user to decrease New Deal Amount successfully</t>
  </si>
  <si>
    <t>Tracking reports</t>
  </si>
  <si>
    <t>Verify GUI when selecting Type = Scheme</t>
  </si>
  <si>
    <t>1. Go to Extend Budget Historical Log
2. Select Type = Scheme</t>
  </si>
  <si>
    <t>Sceen loads GUI as below:
- Combobox Type = Scheme: cannot edit value.
- Combobox Sale Org: only select, cannot edit value.
- Scheme ID: textbox
- From Date: textbox and calendar control
- To Date: textbox and calendar control
- Search button.</t>
  </si>
  <si>
    <t>1. Go to Extend Budget Historical Log
2. Select Type = Scheme
3. Input Scheme ID = A
4. Click Search button</t>
  </si>
  <si>
    <t>1. Go to Extend Budget Historical Log
2. Select Type = Scheme
3. Input Scheme ID = A
4. Select Sale Org = V001
5. Click Search button</t>
  </si>
  <si>
    <t>1. Go to Extend Budget Historical Log
2. Select Type = Scheme
3. Input Scheme ID = A
4. Select Sale Org = V001
5. Select From Date = 20/10/2014
6. Click Search button</t>
  </si>
  <si>
    <t>1. Go to Extend Budget Historical Log
2. Select Type = Scheme
3. Input Scheme ID = A
4. Select Sale Org = V001
5. Select To Date = 20/10/2014
6. Click Search button</t>
  </si>
  <si>
    <t>1. Go to Extend Budget Historical Log
2. Select Type = Scheme
3. Input Scheme ID = A
4. Select Sale Org = V001
5. Select From Date = To Date = 20/10/2014
6. Click Search button</t>
  </si>
  <si>
    <t>Active Scheme ID A first time with:
- Budget = 12.000.000
- Sale Org = V001
- Source = ECC
- Allocated = 7.000.000
- Available = 5.000.000
- Updated Date = 20/11/2014 09:09:09</t>
  </si>
  <si>
    <t>1. Go to Extend Budget Historical Log
2. Select Type = Scheme
3. Input Scheme ID = A
4. Select Sale Org = V001
5. Select From Date = 20/11/2014
6. Click Search button</t>
  </si>
  <si>
    <t>1. Go to Extend Budget Historical Log
2. Select Type = Scheme
3. Input Scheme ID = A
4. Select Sale Org = V001
5. Select To Date = 20/11/2014
6. Click Search button</t>
  </si>
  <si>
    <t>1. Go to Extend Budget Historical Log
2. Select Type = Scheme
3. Input Scheme ID = A
4. Select Sale Org = V001
5. Select From Date = To Date = 20/11/2014
6. Click Search button</t>
  </si>
  <si>
    <t xml:space="preserve">Verify user can sort data when clicking on header column </t>
  </si>
  <si>
    <t>Active Scheme ID A</t>
  </si>
  <si>
    <t>1. Go to Extend Budget Historical Log
2. Select conditions to search scheme A
3. Click Search button
4. Click on header of column Version, Sales Org, Source, Scheme ID, Original Budget, New Budget, Allocated, Available, User, Updated Date.</t>
  </si>
  <si>
    <t>Screen sorts data in grid base on Version, Sales Org, Source, Scheme ID, Original Budget, New Budget, Allocated, Available, User, Updated Date.</t>
  </si>
  <si>
    <t>Verify user can export to excel file when tracking by Scheme</t>
  </si>
  <si>
    <t>1. Go to Extend Budget Historical Log
2. Select conditions to search scheme A
3. Click Search button
4. Click on Export to Excel button</t>
  </si>
  <si>
    <t>System exports data to excel file successfully</t>
  </si>
  <si>
    <t>Verify data in excel file when tracking by Scheme</t>
  </si>
  <si>
    <t>1. System exports data to excel file successfully
2. Check data in excel file is the same with search result on main screen.</t>
  </si>
  <si>
    <t>Verify GUI when selecting Type = Deal</t>
  </si>
  <si>
    <t xml:space="preserve">1. Go to Extend Budget Historical Log
2. Select Type = Deal   </t>
  </si>
  <si>
    <t>Sceen loads GUI as below:
- Combobox Type = Deal : cannot edit value.
- Combobox Sale Org: only select, cannot edit value.
- Deal ID: textbox
- From Date: textbox and calendar control
- To Date: textbox and calendar control
- Search button.</t>
  </si>
  <si>
    <t>Active Deal ID B first time with:
- Budget = 5.000.000
- Sale Org = V001
- Source = ECC
- Allocated = 4.000.000
- Available = 1.000.000
- Updated Date = 20/10/2014 09:09:09</t>
  </si>
  <si>
    <t>1. Go to Extend Budget Historical Log
2. Select Type = Deal;
3. Input Deal ID = B
4. Click Search button</t>
  </si>
  <si>
    <t>1. Go to Extend Budget Historical Log
2. Select Type = Deal
3. Input Deal ID = B
4. Select Sale Org = V001
5. Click Search button</t>
  </si>
  <si>
    <t>1. Go to Extend Budget Historical Log
2. Select Type = Deal
3. Input Deal ID = B
4. Select Sale Org = V001
5. Select From Date = 20/10/2014
6. Click Search button</t>
  </si>
  <si>
    <t>1. Go to Extend Budget Historical Log
2. Select Type = Deal
3. Input Deal ID = B
4. Select Sale Org = V001
5. Select To Date = 20/10/2014
6. Click Search button</t>
  </si>
  <si>
    <t>1. Go to Extend Budget Historical Log
2. Select Type = Deal
3. Input Deal ID = B
4. Select Sale Org = V001
5. Select From Date = To Date = 20/10/2014
6. Click Search button</t>
  </si>
  <si>
    <t>Active Deal ID B second time with:
- Budget = 6.000.000
- Sale Org = V001
- Source = ECC
- Allocated = 4.000.000
- Available = 2.000.000
- Updated Date = 20/11/2014 09:09:09</t>
  </si>
  <si>
    <t>1. Go to Extend Budget Historical Log
2. Select Type = Deal
3. Input Deal ID = B
4. Click Search button</t>
  </si>
  <si>
    <t>1. Go to Extend Budget Historical Log
2. Select Type = Deal
3. Input Deal ID = B
4. Select Sale Org = V001
5. Select From Date = 20/11/2014
6. Click Search button</t>
  </si>
  <si>
    <t>1. Go to Extend Budget Historical Log
2. Select Type = Deal
3. Input Deal ID = B
4. Select Sale Org = V001
5. Select To Date = 20/11/2014
6. Click Search button</t>
  </si>
  <si>
    <t>1. Go to Extend Budget Historical Log
2. Select Type = Deal
3. Input Deal ID = B
4. Select Sale Org = V001
5. Select From Date = To Date = 20/11/2014
6. Click Search button</t>
  </si>
  <si>
    <t>Verify user can sort data of column Version when clicking on header column</t>
  </si>
  <si>
    <t>Active Deal ID B</t>
  </si>
  <si>
    <t>1. Go to Extend Budget Historical Log
2. Select conditions to search deal B
3. Click Search button
4. Click on header of column Version, Sales Org, Source, Deal ID, Original Budget, New Budget, Allocated, Available, User, Updated Date.</t>
  </si>
  <si>
    <t>Screen sorts data in grid base on Version, Sales Org, Source, Deal ID, Original Budget, New Budget, Allocated, Available, User, Updated Date.</t>
  </si>
  <si>
    <t>Modify budget of deal B</t>
  </si>
  <si>
    <t>1. Go to Extend Budget Historical Log
2. Select Type = Deal
3. Select conditions to search deal B
4. Click Search button
5. Click on Export to Excel button</t>
  </si>
  <si>
    <t>http://10.88.4.62/NUTI2014/</t>
  </si>
  <si>
    <t xml:space="preserve">Send promotion header &amp; budget interface to ISR when system auto change from temp allocation to final allocation
</t>
  </si>
  <si>
    <t>Verify system auto sends promotion header &amp; budget interface to ISR when system auto change from temp allocation to final allocation</t>
  </si>
  <si>
    <t>- Deal A is in temp allocation status.
- Current date is over Final allocation date of deal A.</t>
  </si>
  <si>
    <t>1. Update current date time is over Final allocation date of deal A.
2. Start Import Excel service</t>
  </si>
  <si>
    <t>- System auto change to final allocation status by service.
- System exports interface (promotion header &amp; budget)
- System sends email to distributor.</t>
  </si>
  <si>
    <t>Verify system does not auto sends promotion header &amp; budget interface to ISR if current date is less than FAD</t>
  </si>
  <si>
    <t>- Deal A is in temp allocation status.
- Current date &lt; Final allocation date of deal A.</t>
  </si>
  <si>
    <t>1. Update current date time is less than Final allocation date of deal A.
2. Start Import Excel service</t>
  </si>
  <si>
    <t>System does not do anything (does not auto sends promotion header &amp; budget interface to ISR)</t>
  </si>
  <si>
    <t>Verify system does not auto sends promotion header &amp; budget interface to ISR if current date is the same with FAD</t>
  </si>
  <si>
    <t>- Deal A is in temp allocation status.
- Current date = Final allocation date of deal A.</t>
  </si>
  <si>
    <t>1. Update current date time is the same with Final allocation date of deal A.
2. Start Import Excel service</t>
  </si>
  <si>
    <t>Email template when sending to distributor</t>
  </si>
  <si>
    <t>Deal B has 1 condition:
- Status = Active.</t>
  </si>
  <si>
    <t>1. Go to Deal Management screen.
2. Search Deal B
3. Click Edit on a specific Deal ID
4. Increase Deal Amount &lt; = (current Deal’s budget + Available scheme’s budget) and  &gt;= Allocated
5. Click Update button</t>
  </si>
  <si>
    <r>
      <t xml:space="preserve">1. Go to Deal Management screen.
2. Search Deal B
3. Click Edit on a specific Deal ID
4. </t>
    </r>
    <r>
      <rPr>
        <sz val="11"/>
        <color rgb="FFFF0000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 xml:space="preserve"> Deal Amount &lt; = (current Deal’s budget + Available scheme’s budget) and  &gt; = Allocated
5. Click Update button</t>
    </r>
  </si>
  <si>
    <r>
      <t xml:space="preserve">1. Go to Deal Management screen.
2. Search Deal B
3. Click Edit on a specific Deal ID
4. </t>
    </r>
    <r>
      <rPr>
        <sz val="11"/>
        <color rgb="FFFF0000"/>
        <rFont val="Calibri"/>
        <family val="2"/>
        <scheme val="minor"/>
      </rPr>
      <t>Increase</t>
    </r>
    <r>
      <rPr>
        <sz val="11"/>
        <color theme="1"/>
        <rFont val="Calibri"/>
        <family val="2"/>
        <scheme val="minor"/>
      </rPr>
      <t xml:space="preserve"> Deal Amount &lt; = (current Deal’s budget + Available scheme’s budget) and  &gt;= Allocated
5. Click Update button</t>
    </r>
  </si>
  <si>
    <t>Verify system allows user to increase Deal Amount after decreasing</t>
  </si>
  <si>
    <t>Deal B has 2 conditions:
- Decrease Deal Amount B successfully
- Current Date &lt; = FAD (Final Allocation Date)
- Status = Active, not in Stop status</t>
  </si>
  <si>
    <t>Verify system does not allow user to increase Deal Amount if current date exceeds FAD</t>
  </si>
  <si>
    <t>1. Go to Deal Management screen.
2. Search Deal B
3. Click Edit on a specific Deal ID
4. Increase Deal Amount &gt; (current Deal’s budget + Available scheme’s budget) and &gt; =  Allocated
5. Click Update button</t>
  </si>
  <si>
    <t>Verify system does not allow user to decrease Deal Amount if status of Deal is inactive</t>
  </si>
  <si>
    <t>Verify system does not allow user to increase Deal Amount if status of Deal is inactive</t>
  </si>
  <si>
    <t>Verify system does not allow user to increase Deal Amount if status of Deal is in stop status (Is Stop = Yes)</t>
  </si>
  <si>
    <t xml:space="preserve">Verify system does not allow user to increase Deal Amount if current date exceeds FAD, status of Deal = Inactive &amp; Is Stop = Yes </t>
  </si>
  <si>
    <t>Verify system allows user to decrease Deal Amount regardless stop status, FAD or Closing.</t>
  </si>
  <si>
    <t>Deal B has 3 conditions:
- Current Date &gt; FAD (Final Allocation Date)
- Status = Inactive.
- Is Stop = Yes</t>
  </si>
  <si>
    <t>Deal B has 3 conditions:
- Current Date &lt; = FAD (Final Allocation Date)
- Status = Active.
- Is Stop = Yes</t>
  </si>
  <si>
    <t>Deal B has 3 conditions:
- Status = Active
- Is Stop = Yes
- Current Date &gt; Closing Date or FAD</t>
  </si>
  <si>
    <r>
      <t xml:space="preserve">1. Go to Deal Management screen.
2. Search Deal B
3. Click Edit on a specific Deal ID
4. </t>
    </r>
    <r>
      <rPr>
        <sz val="11"/>
        <color rgb="FFFF0000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 xml:space="preserve"> Deal Amount &lt; = (current Deal’s budget + Available scheme’s budget) and  &gt;= Allocated
5. Click Update button</t>
    </r>
  </si>
  <si>
    <t>Verify screen loads Allocated is total budget that is allocated for DT under deal by real time</t>
  </si>
  <si>
    <t>Active Scheme ID A with:
- Budget = 10.000.000
- Sale Org = V001
- Source = ECC
- Updated Date = 20/10/2014 09:09:09</t>
  </si>
  <si>
    <t>Active Scheme ID A with:
- Budget = 10.000.000
- Sale Org = V001
- Source = ECC
- Allocated = 7.000.000
- Available = 3.000.000
- Updated Date = 20/10/2014 09:09:09</t>
  </si>
  <si>
    <t>Tracking report with Type = Scheme</t>
  </si>
  <si>
    <t>Tracking report with Type = Deal</t>
  </si>
  <si>
    <t>Verify tracking for scheme budget successfully after user activates scheme</t>
  </si>
  <si>
    <t>Verify tracking for scheme budget successfully after user edits Scheme</t>
  </si>
  <si>
    <t>Verify tracking for Deal budget successfully after user activates deal</t>
  </si>
  <si>
    <t>Verify tracking for Deal budget successfully after user activates deal.</t>
  </si>
  <si>
    <t>Edit Scheme ID A with:
- Budget = 12.000.000
- Sale Org = V001
- Source = ECC
- Allocated = 7.000.000
- Available = 5.000.000
- Updated Date = 20/11/2014 09:09:09</t>
  </si>
  <si>
    <t>Verify system calculates and load correct allocated and available scheme budget</t>
  </si>
  <si>
    <t>Sceen loads information about scheme budget of scheme A as below:
- Version = 1
- Sale Org = V001
- Source = ECC
- Scheme ID = A 
- Allocated scheme budget = total deals budget
- Available scheme budget = scheme budget - allocated + recall deal budget
- User = User activated scheme A ( user01 )
- Updated Date = Date when user activated scheme budget (20/10/2014 09:09:09)</t>
  </si>
  <si>
    <t>Active Scheme ID A with:
- Budget = 10.000.000 
- Sale Org = V001
- Source = ECC
- Updated Date = 20/10/2014 09:09:09</t>
  </si>
  <si>
    <t>Sceen loads information about scheme budget of scheme A as below:
- Version = 1
- Sale Org = V001
- Source = ECC
- Scheme ID = A 
- Original Budget = 10.000.000
- New Budget = 10.000.000
- Allocated scheme budget = total deals budget = 7.000.000
- Available scheme budget = scheme budget - allocated + recall deal budget= 10.000.000 - 7.000.000 = 3.000.000
- User = User activated scheme A ( user01 )
- Updated Date = Date when user activated scheme budget (20/10/2014 09:09:09)</t>
  </si>
  <si>
    <t>Sceen loads information about scheme budget of scheme A as below:
- Version = 2
- Sale Org = V001
- Source = ECC
- Scheme ID = A 
- Original Budget = 10.000.000
- New Budget = 12.000.000
- Allocated scheme budget = total deals budget = 7.000.000
- Available scheme budget = scheme budget - allocated + recall deal budget = 12.000.000 - 7.000.000 = 5.000.000
- User = User activated scheme A ( user01 )
- Updated Date = Date when user activated scheme budget (20/11/2014 09:09:09)</t>
  </si>
  <si>
    <t>System displays error message</t>
  </si>
  <si>
    <t>Verify format date time of To Date must be dd/mm/yyyy</t>
  </si>
  <si>
    <t>Verify format date time of From Date must be dd/mm/yyyy</t>
  </si>
  <si>
    <t>Verify system cannot search if To date is greater than From date</t>
  </si>
  <si>
    <t>Verify format date in exported file</t>
  </si>
  <si>
    <t>1. Go to Extend Budget Historical Log
2. Select conditions to search scheme A
3. Click Search button
4. Click on Export to Excel button
5. Open excel file</t>
  </si>
  <si>
    <t>System loads correct format date of Updated Date: DD/MM/YYYY HH:MM:SS</t>
  </si>
  <si>
    <t>1. Go to Extend Budget Historical Log
2. Select Type = Deal 
3. Select search conditions
4. Input From Date = 10/31/2014
5. Click Search button</t>
  </si>
  <si>
    <t>1. Go to Extend Budget Historical Log
2. Select Type = Deal 
3. Select search conditions
4. Input To Date = 10/31/2014
5. Click Search button</t>
  </si>
  <si>
    <t>1. Go to Extend Budget Historical Log
2. Select Type = Deal 
3. Select search conditions
4. Input To Date = 10/10/2014 and To Date = 01/10/2014
5. Click Search button</t>
  </si>
  <si>
    <t>1. Go to Extend Budget Historical Log
2. Select Type = Scheme
3. Select search conditions
4. Input From Date = 10/31/2014
5. Click Search button</t>
  </si>
  <si>
    <t>1. Go to Extend Budget Historical Log
2. Select Type = Scheme
3. Select search conditions
4. Input To Date = 10/31/2014
5. Click Search button</t>
  </si>
  <si>
    <t>1. Go to Extend Budget Historical Log
2. Select Type = Scheme
3. Select search conditions
4. Input To Date = 10/10/2014 and To Date = 01/10/2014
5. Click Search button</t>
  </si>
  <si>
    <t>Active Deal ID A</t>
  </si>
  <si>
    <t>1. Go to Extend Budget Historical Log
2. Select Type = Deal
3. Select conditions to search scheme A
4. Click Search button
5. Click on Export to Excel button
6. Open excel file</t>
  </si>
  <si>
    <t>Verify system calculates and load correct allocated and available deal budget</t>
  </si>
  <si>
    <t>1. Go to Extend Budget Historical Log
2. Select Type = Deal
3. Input Deal ID = A
4. Click Search button</t>
  </si>
  <si>
    <t>Sceen loads information about scheme budget of scheme A as below:
- Version = 1
- Sale Org = V001
- Source = ECC
- Deal ID = A 
- Allocated deal budget = total DT budget (status = approved of 3 first, temp, final allocation status)
- Available deal budget = deal budget - allocated budget
- User = User activated scheme A ( user01 )
- Updated Date = Date when user activated scheme budget (20/10/2014 09:09:09)</t>
  </si>
  <si>
    <t>Sceen loads information about deal budget of deal B as below:
- Version = 1
- Sale Org = V001
- Source = ECC
- Deal ID = B 
- Original Budget = 5.000.000
- New Budget = 5.000.000
- Allocated deal budget = total DT budget ( status = approved of 3: first, temp, final allocation status) = 4.000.000.
- Available deal budget = deal budget - allocated budget = 5.000.000 - 4.000.000 = 1.000.000
- User = User activated deal B ( user01 )
- Updated Date = Date when user activated deal budget (20/10/2014 09:09:09)</t>
  </si>
  <si>
    <t>Sceen loads information about deal budget of deal B as below:
- Version = 2
- Sale Org = V001
- Source = ECC
- Deal ID = B 
- Original Budget = 5.000.000
- New Budget = 6.000.000
- Allocated deal budget = total DT budget ( status = approved of 3: first, temp, final allocation status)  = 4.000.000
- Available deal budget = deal budget - allocated budget = 6.000.000 - 4.000.000 = 2.000.000
- User = User activated deal B ( user01 )
- Updated Date = Date when user activated deal budget (20/11/2014 09:09:09)</t>
  </si>
  <si>
    <t>Activate Scheme</t>
  </si>
  <si>
    <t>1. Go to Activate Scheme screen
2. Search IO Number A
3. Activate IO Number A</t>
  </si>
  <si>
    <t>Verify system does not allow activate IO Number that has an Active scheme</t>
  </si>
  <si>
    <t>Check in table SCHEME_EVALUATION: there are IO Number: A has a scheme ID that has status IsActive = Y</t>
  </si>
  <si>
    <t>Check in table SCHEME_EVALUATION: there are IO Number: A has many schemes ID that have status IsActive = Y</t>
  </si>
  <si>
    <t>Verify system does not allow activate IO Number that has many Active scheme</t>
  </si>
  <si>
    <t>Verify system does not allow activate IO Number that contains New End Date &lt; Old End date</t>
  </si>
  <si>
    <t>Verify system does not allow activate IO Number that contains New budget &lt; Old budget</t>
  </si>
  <si>
    <t>Check in DB to get:
 - New Budget of IO Number A from table VN_OPSONUTI_IMP If IO Number from OPSO.
 - New Budget IO Number A from table VN_ECCNUTI_HEADER_IMP if IO Number from ECC.
 - Old Budget = Budget of Deal</t>
  </si>
  <si>
    <t>Check in DB to get:
 - New End Date of IO Number A from table VN_OPSONUTI_IMP If IO Number from OPSO.
 - New End Date of IO Number A from table VN_ECCNUTI_HEADER_IMP if IO Number from ECC.
 - Old End Date from table SCHEME_EVALUATION</t>
  </si>
  <si>
    <t>Verify system creates new scheme successfully after activate IO number</t>
  </si>
  <si>
    <t>There is not any Active Scheme of IO Number A in DB</t>
  </si>
  <si>
    <t>Create new Scheme with Sequence = 1</t>
  </si>
  <si>
    <t>There are 5 Inactive Scheme(s) of IO Number A in DB</t>
  </si>
  <si>
    <t>Create new Scheme with Sequence = 6</t>
  </si>
  <si>
    <t>Verify system updates scheme successfully after activate IO number</t>
  </si>
  <si>
    <t>Verify system creates updates scheme successfully after activate IO number</t>
  </si>
  <si>
    <t>There is one Active Scheme of IO Number A (Sequence = 1) and 4 Inactive Scheme of IO Number A in DB</t>
  </si>
  <si>
    <t>There is one Active Scheme of IO Number A (Sequence = 1) in DB</t>
  </si>
  <si>
    <t>- Update Scheme of this IO which has Sequqence = 1
- Update Scheme Plan of this Scheme which has Sequence=1</t>
  </si>
  <si>
    <t>Verify Budget Available and Scheme Budget on Scheme Master</t>
  </si>
  <si>
    <t>Verify Budget Available and Scheme Budget on Edit Scheme</t>
  </si>
  <si>
    <t>Verify Scheme Budget on Add New Deal</t>
  </si>
  <si>
    <t>Verify Scheme Budget on Activate Deal</t>
  </si>
  <si>
    <t>1. Activate IO Number A succesfully
2. Go to Scheme Master screen
3. Search Scheme ID of IO Number A</t>
  </si>
  <si>
    <t>System loads correct Budget Available and Scheme Budget: Budget Available and Scheme Budget are the same with DB (table SCHEME_EVALUATION)</t>
  </si>
  <si>
    <t>1. Activate IO Number A succesfully
2. Go to Edit Scheme screen
3. Search Scheme ID of IO Number A</t>
  </si>
  <si>
    <t>1. Activate IO Number A succesfully
2. Go to Activate Deal screen
3. Select Scheme ID of IO Number A</t>
  </si>
  <si>
    <t>System loads correct Scheme Budget: Budget Available and Scheme Budget are the same with DB (table SCHEME_EVALUATION)</t>
  </si>
  <si>
    <t>1. Activate IO Number A succesfully
2. Go to Add New Deal screen
3. Select Scheme ID of IO Number A</t>
  </si>
  <si>
    <t xml:space="preserve">Allocate -&gt; </t>
  </si>
  <si>
    <t>Than chao 15147857-CTY TNHH TM DV VINH TUONG HUNG
He thong eClaim thong bao: CTKM AA444444441111 da chot ngan sach la: 8,500,000.00 VND
Loai KM: Auto - claim 1 lan vao cuoi chuong trinh..
Ngay bat dau: 1/1/2015 12:00:00 AM.
Ngay ket thuc: 1/31/2015 12:00:00 AM.
Han chot thanh toan: 5/1/2015 12:00:00 AM.
Day la mail duoc tao tu dong, vui long khong tra loi.</t>
  </si>
  <si>
    <t xml:space="preserve">v001.r977-20150103 </t>
  </si>
  <si>
    <t>Hiện tại, nhập dấu . và / và click Update thì văng lỗi Server error.
Hiện tại, ko cho gõ dấu , nhưng gõ dấu . Cũng bị lỗi</t>
  </si>
  <si>
    <t>Edit successfully</t>
  </si>
  <si>
    <t>Verify system does not allow user to decrease Deal Amount if status of Deal is inactive, current date exceeds FAD and Closing Date</t>
  </si>
  <si>
    <t>Verify system does not allow user to decrease Deal Amount if status of Deal is inactive, Is_Stopped = No.</t>
  </si>
  <si>
    <t>Deal B has 2 conditions:
- Status = Inactive.
- Is Stop = No</t>
  </si>
  <si>
    <t>Deal B has 3 conditions:
- Status = Inactive
- Is Stop = No
- Current Date &gt; Closing Date or FAD</t>
  </si>
  <si>
    <t>System displays error message.
User can edit FAD &gt; current date and increase Deal Amount successfully</t>
  </si>
  <si>
    <t>http://s303-osdc14-ho/NUTI2014/</t>
  </si>
  <si>
    <t xml:space="preserve">v001.r1074-20150107 </t>
  </si>
  <si>
    <t>v001.r1074-20150107</t>
  </si>
  <si>
    <t>Ko show message cho trường hợp exceed FAD</t>
  </si>
  <si>
    <t>TEST REPORT</t>
  </si>
  <si>
    <t>#</t>
  </si>
  <si>
    <t>Sheet ID</t>
  </si>
  <si>
    <t>Name</t>
  </si>
  <si>
    <t>Total test case open</t>
  </si>
  <si>
    <t>Percent
Passed</t>
  </si>
  <si>
    <t>High priority TC open</t>
  </si>
  <si>
    <t>Insert above this row</t>
  </si>
  <si>
    <t>Rate</t>
  </si>
  <si>
    <t>-</t>
  </si>
  <si>
    <t>ActivateScheme</t>
  </si>
  <si>
    <t>EditDealBudget</t>
  </si>
  <si>
    <t>TrackingReports</t>
  </si>
  <si>
    <t>AutoSendInterface</t>
  </si>
  <si>
    <t>Tracking Reports</t>
  </si>
  <si>
    <t>Auto Send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</si>
</sst>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ourier New"/>
      <family val="3"/>
    </font>
    <font>
      <u/>
      <sz val="11"/>
      <color theme="10"/>
      <name val="Calibri"/>
      <family val="2"/>
      <scheme val="minor"/>
    </font>
    <font>
      <sz val="11"/>
      <color theme="1"/>
      <name val="Courier New"/>
      <family val="3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3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2" fillId="0" borderId="0"/>
  </cellStyleXfs>
  <cellXfs count="106">
    <xf numFmtId="0" fontId="0" fillId="0" borderId="0" xfId="0"/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horizontal="left" vertical="center" indent="13"/>
    </xf>
    <xf numFmtId="0" fontId="7" fillId="0" borderId="0" xfId="0" applyFont="1" applyAlignment="1">
      <alignment horizontal="left" vertical="center" indent="13"/>
    </xf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3" applyBorder="1" applyAlignment="1">
      <alignment vertical="top" wrapText="1"/>
    </xf>
    <xf numFmtId="0" fontId="1" fillId="0" borderId="0" xfId="0" applyFont="1"/>
    <xf numFmtId="0" fontId="0" fillId="0" borderId="1" xfId="0" applyBorder="1" applyAlignment="1">
      <alignment vertical="top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1" xfId="0" quotePrefix="1" applyFont="1" applyBorder="1" applyAlignment="1">
      <alignment vertical="top" wrapText="1"/>
    </xf>
    <xf numFmtId="0" fontId="8" fillId="0" borderId="0" xfId="0" applyFont="1"/>
    <xf numFmtId="0" fontId="1" fillId="2" borderId="1" xfId="0" applyFont="1" applyFill="1" applyBorder="1" applyAlignment="1">
      <alignment horizontal="center" wrapText="1"/>
    </xf>
    <xf numFmtId="0" fontId="0" fillId="2" borderId="0" xfId="0" applyFill="1"/>
    <xf numFmtId="0" fontId="8" fillId="0" borderId="2" xfId="0" applyFont="1" applyBorder="1" applyAlignment="1">
      <alignment vertical="top" wrapText="1"/>
    </xf>
    <xf numFmtId="0" fontId="9" fillId="0" borderId="1" xfId="3" applyFont="1" applyBorder="1" applyAlignment="1">
      <alignment vertical="top" wrapText="1"/>
    </xf>
    <xf numFmtId="0" fontId="8" fillId="0" borderId="0" xfId="0" applyFont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wrapText="1"/>
    </xf>
    <xf numFmtId="0" fontId="10" fillId="0" borderId="1" xfId="0" applyFont="1" applyBorder="1" applyAlignment="1">
      <alignment vertical="top" wrapText="1"/>
    </xf>
    <xf numFmtId="0" fontId="10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3" fillId="7" borderId="0" xfId="5" applyFont="1" applyFill="1"/>
    <xf numFmtId="0" fontId="14" fillId="7" borderId="0" xfId="5" applyFont="1" applyFill="1" applyAlignment="1">
      <alignment horizontal="center"/>
    </xf>
    <xf numFmtId="0" fontId="13" fillId="7" borderId="0" xfId="5" applyFont="1" applyFill="1" applyAlignment="1">
      <alignment horizontal="center"/>
    </xf>
    <xf numFmtId="0" fontId="15" fillId="8" borderId="2" xfId="1" applyFont="1" applyFill="1" applyBorder="1" applyAlignment="1">
      <alignment vertical="center"/>
    </xf>
    <xf numFmtId="0" fontId="15" fillId="8" borderId="4" xfId="1" applyFont="1" applyFill="1" applyBorder="1" applyAlignment="1">
      <alignment vertical="center"/>
    </xf>
    <xf numFmtId="0" fontId="15" fillId="0" borderId="1" xfId="1" applyFont="1" applyFill="1" applyBorder="1" applyAlignment="1">
      <alignment horizontal="center"/>
    </xf>
    <xf numFmtId="0" fontId="6" fillId="0" borderId="0" xfId="3" applyAlignment="1" applyProtection="1"/>
    <xf numFmtId="0" fontId="0" fillId="0" borderId="1" xfId="0" applyBorder="1"/>
    <xf numFmtId="0" fontId="15" fillId="0" borderId="1" xfId="1" quotePrefix="1" applyFont="1" applyFill="1" applyBorder="1" applyAlignment="1">
      <alignment horizontal="right"/>
    </xf>
    <xf numFmtId="0" fontId="15" fillId="0" borderId="1" xfId="1" applyFont="1" applyFill="1" applyBorder="1" applyAlignment="1">
      <alignment horizontal="right"/>
    </xf>
    <xf numFmtId="9" fontId="15" fillId="0" borderId="1" xfId="4" applyNumberFormat="1" applyFont="1" applyFill="1" applyBorder="1" applyAlignment="1">
      <alignment horizontal="right"/>
    </xf>
    <xf numFmtId="0" fontId="13" fillId="7" borderId="1" xfId="5" applyFont="1" applyFill="1" applyBorder="1"/>
    <xf numFmtId="0" fontId="15" fillId="0" borderId="0" xfId="1" applyFont="1" applyFill="1" applyBorder="1" applyAlignment="1">
      <alignment horizontal="right"/>
    </xf>
    <xf numFmtId="0" fontId="6" fillId="9" borderId="1" xfId="3" applyFill="1" applyBorder="1" applyAlignment="1" applyProtection="1">
      <alignment vertical="top" wrapText="1"/>
    </xf>
    <xf numFmtId="0" fontId="17" fillId="9" borderId="1" xfId="0" applyFont="1" applyFill="1" applyBorder="1" applyAlignment="1">
      <alignment vertical="top"/>
    </xf>
    <xf numFmtId="0" fontId="16" fillId="0" borderId="1" xfId="1" applyFont="1" applyBorder="1" applyAlignment="1"/>
    <xf numFmtId="0" fontId="15" fillId="8" borderId="1" xfId="1" applyFont="1" applyFill="1" applyBorder="1" applyAlignment="1">
      <alignment horizontal="center"/>
    </xf>
    <xf numFmtId="9" fontId="15" fillId="0" borderId="1" xfId="4" applyFont="1" applyFill="1" applyBorder="1" applyAlignment="1">
      <alignment horizontal="right"/>
    </xf>
    <xf numFmtId="9" fontId="15" fillId="0" borderId="1" xfId="1" applyNumberFormat="1" applyFont="1" applyFill="1" applyBorder="1" applyAlignment="1">
      <alignment horizontal="right"/>
    </xf>
    <xf numFmtId="14" fontId="13" fillId="7" borderId="0" xfId="5" applyNumberFormat="1" applyFont="1" applyFill="1"/>
    <xf numFmtId="0" fontId="15" fillId="8" borderId="2" xfId="1" applyFont="1" applyFill="1" applyBorder="1" applyAlignment="1">
      <alignment horizontal="center" vertical="center" wrapText="1"/>
    </xf>
    <xf numFmtId="0" fontId="15" fillId="8" borderId="4" xfId="1" applyFont="1" applyFill="1" applyBorder="1" applyAlignment="1">
      <alignment horizontal="center" vertical="center" wrapText="1"/>
    </xf>
    <xf numFmtId="0" fontId="15" fillId="10" borderId="1" xfId="1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1" xfId="1" applyFont="1" applyBorder="1" applyAlignment="1"/>
    <xf numFmtId="0" fontId="15" fillId="8" borderId="1" xfId="1" applyFont="1" applyFill="1" applyBorder="1" applyAlignment="1">
      <alignment horizontal="center"/>
    </xf>
    <xf numFmtId="0" fontId="14" fillId="7" borderId="0" xfId="5" applyFont="1" applyFill="1" applyAlignment="1">
      <alignment horizontal="center"/>
    </xf>
    <xf numFmtId="0" fontId="15" fillId="8" borderId="1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8" borderId="2" xfId="1" applyFont="1" applyFill="1" applyBorder="1" applyAlignment="1">
      <alignment horizontal="center" vertical="center"/>
    </xf>
    <xf numFmtId="0" fontId="15" fillId="8" borderId="4" xfId="1" applyFont="1" applyFill="1" applyBorder="1" applyAlignment="1">
      <alignment horizontal="center" vertical="center"/>
    </xf>
    <xf numFmtId="0" fontId="15" fillId="8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</cellXfs>
  <cellStyles count="6">
    <cellStyle name="Hyperlink" xfId="3" builtinId="8"/>
    <cellStyle name="Normal" xfId="0" builtinId="0"/>
    <cellStyle name="Normal 2 2" xfId="2"/>
    <cellStyle name="Normal 3" xfId="1"/>
    <cellStyle name="Normal_HIBUNSI_PCL_PolicyGroupSettingDialog (2)" xfId="5"/>
    <cellStyle name="Percent" xfId="4" builtinId="5"/>
  </cellStyles>
  <dxfs count="16">
    <dxf>
      <font>
        <strike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</xdr:row>
      <xdr:rowOff>9526</xdr:rowOff>
    </xdr:from>
    <xdr:to>
      <xdr:col>23</xdr:col>
      <xdr:colOff>28575</xdr:colOff>
      <xdr:row>11</xdr:row>
      <xdr:rowOff>828674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40050" y="1390651"/>
          <a:ext cx="7419975" cy="38195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133350</xdr:rowOff>
    </xdr:from>
    <xdr:to>
      <xdr:col>4</xdr:col>
      <xdr:colOff>798830</xdr:colOff>
      <xdr:row>15</xdr:row>
      <xdr:rowOff>1904365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6067425"/>
          <a:ext cx="4342130" cy="17710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/ODC/UDMS-D/03.%20Implementation/02.%20QualityControl/00.%20Test%20records/HO/eClaim/OSDC_14_ULV_ST_TC_NUTI-NewPromotionPhase%202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port"/>
      <sheetName val="ImportMechanic"/>
      <sheetName val="Upload New Promotion screen"/>
      <sheetName val="ImportMechanic_Mapping"/>
      <sheetName val="Error message"/>
      <sheetName val="NewInterfaceType_KPI"/>
      <sheetName val="Data TEST"/>
      <sheetName val="Email_Export Passoverfile"/>
      <sheetName val="KPI_PromotionHeader"/>
      <sheetName val="KPI_PromotionDetail"/>
      <sheetName val="KPI_SubTypeRegistration"/>
    </sheetNames>
    <sheetDataSet>
      <sheetData sheetId="0"/>
      <sheetData sheetId="1"/>
      <sheetData sheetId="2">
        <row r="7">
          <cell r="B7"/>
          <cell r="G7"/>
        </row>
        <row r="8">
          <cell r="B8">
            <v>1</v>
          </cell>
          <cell r="G8" t="str">
            <v>Passed</v>
          </cell>
        </row>
        <row r="9">
          <cell r="B9">
            <v>1</v>
          </cell>
          <cell r="G9" t="str">
            <v>Passed</v>
          </cell>
        </row>
        <row r="10">
          <cell r="B10">
            <v>1</v>
          </cell>
          <cell r="G10" t="str">
            <v>Passed</v>
          </cell>
        </row>
        <row r="11">
          <cell r="B11">
            <v>1</v>
          </cell>
          <cell r="G11" t="str">
            <v>Passed</v>
          </cell>
        </row>
        <row r="12">
          <cell r="B12">
            <v>1</v>
          </cell>
          <cell r="G12" t="str">
            <v>Passed</v>
          </cell>
        </row>
        <row r="13">
          <cell r="B13"/>
          <cell r="G13" t="str">
            <v>Passed</v>
          </cell>
        </row>
        <row r="14">
          <cell r="B14"/>
          <cell r="G14"/>
        </row>
        <row r="15">
          <cell r="B15"/>
          <cell r="G15"/>
        </row>
        <row r="16">
          <cell r="B16">
            <v>1</v>
          </cell>
          <cell r="G16" t="str">
            <v>Passed</v>
          </cell>
        </row>
        <row r="17">
          <cell r="B17">
            <v>1</v>
          </cell>
          <cell r="G17" t="str">
            <v>Passed</v>
          </cell>
        </row>
        <row r="18">
          <cell r="B18">
            <v>1</v>
          </cell>
          <cell r="G18" t="str">
            <v>Passed</v>
          </cell>
        </row>
        <row r="19">
          <cell r="B19">
            <v>1</v>
          </cell>
          <cell r="G19" t="str">
            <v>Passed</v>
          </cell>
        </row>
        <row r="20">
          <cell r="B20">
            <v>1</v>
          </cell>
          <cell r="G20" t="str">
            <v>Passed</v>
          </cell>
        </row>
        <row r="21">
          <cell r="B21">
            <v>1</v>
          </cell>
          <cell r="G21" t="str">
            <v>Passed</v>
          </cell>
        </row>
        <row r="22">
          <cell r="B22">
            <v>1</v>
          </cell>
          <cell r="G22" t="str">
            <v>Passed</v>
          </cell>
        </row>
        <row r="23">
          <cell r="B23">
            <v>1</v>
          </cell>
          <cell r="G23" t="str">
            <v>Passed</v>
          </cell>
        </row>
        <row r="24">
          <cell r="B24">
            <v>1</v>
          </cell>
          <cell r="G24" t="str">
            <v>Passed</v>
          </cell>
        </row>
        <row r="25">
          <cell r="B25">
            <v>1</v>
          </cell>
          <cell r="G25" t="str">
            <v>Passed</v>
          </cell>
        </row>
        <row r="26">
          <cell r="B26"/>
          <cell r="G26" t="str">
            <v>Passed</v>
          </cell>
        </row>
        <row r="27">
          <cell r="B27"/>
          <cell r="G27" t="str">
            <v>Passed</v>
          </cell>
        </row>
        <row r="28">
          <cell r="B28"/>
          <cell r="G28" t="str">
            <v>Passed</v>
          </cell>
        </row>
        <row r="29">
          <cell r="B29"/>
          <cell r="G29" t="str">
            <v>Passed</v>
          </cell>
        </row>
        <row r="30">
          <cell r="B30"/>
          <cell r="G30" t="str">
            <v>Passed</v>
          </cell>
        </row>
        <row r="31">
          <cell r="B31">
            <v>1</v>
          </cell>
          <cell r="G31" t="str">
            <v>Passed</v>
          </cell>
        </row>
        <row r="32">
          <cell r="B32">
            <v>1</v>
          </cell>
          <cell r="G32" t="str">
            <v>Passed</v>
          </cell>
        </row>
        <row r="33">
          <cell r="B33"/>
          <cell r="G33" t="str">
            <v>Passed</v>
          </cell>
        </row>
        <row r="34">
          <cell r="B34">
            <v>1</v>
          </cell>
          <cell r="G34" t="str">
            <v>Passed</v>
          </cell>
        </row>
        <row r="35">
          <cell r="B35">
            <v>1</v>
          </cell>
          <cell r="G35" t="str">
            <v>Passed</v>
          </cell>
        </row>
        <row r="36">
          <cell r="B36"/>
          <cell r="G36" t="str">
            <v>Passed</v>
          </cell>
        </row>
        <row r="37">
          <cell r="B37">
            <v>1</v>
          </cell>
          <cell r="G37" t="str">
            <v>Passed</v>
          </cell>
        </row>
        <row r="38">
          <cell r="B38">
            <v>1</v>
          </cell>
          <cell r="G38" t="str">
            <v>Passed</v>
          </cell>
        </row>
        <row r="39">
          <cell r="B39">
            <v>1</v>
          </cell>
          <cell r="G39" t="str">
            <v>Passed</v>
          </cell>
        </row>
        <row r="40">
          <cell r="B40">
            <v>1</v>
          </cell>
          <cell r="G40" t="str">
            <v>Passed</v>
          </cell>
        </row>
        <row r="41">
          <cell r="B41">
            <v>1</v>
          </cell>
          <cell r="G41" t="str">
            <v>Passed</v>
          </cell>
        </row>
        <row r="42">
          <cell r="B42">
            <v>1</v>
          </cell>
          <cell r="G42" t="str">
            <v>Passed</v>
          </cell>
        </row>
      </sheetData>
      <sheetData sheetId="3"/>
      <sheetData sheetId="4"/>
      <sheetData sheetId="5"/>
      <sheetData sheetId="6">
        <row r="7">
          <cell r="B7"/>
          <cell r="G7"/>
        </row>
        <row r="8">
          <cell r="B8">
            <v>1</v>
          </cell>
          <cell r="G8" t="str">
            <v>Passed</v>
          </cell>
        </row>
        <row r="9">
          <cell r="B9">
            <v>1</v>
          </cell>
          <cell r="G9" t="str">
            <v>Passed</v>
          </cell>
        </row>
        <row r="10">
          <cell r="B10">
            <v>0</v>
          </cell>
          <cell r="G10" t="str">
            <v>Passed</v>
          </cell>
        </row>
        <row r="11">
          <cell r="B11"/>
          <cell r="G11"/>
        </row>
        <row r="12">
          <cell r="B12">
            <v>1</v>
          </cell>
          <cell r="G12" t="str">
            <v>Passed</v>
          </cell>
        </row>
        <row r="13">
          <cell r="B13">
            <v>1</v>
          </cell>
          <cell r="G13" t="str">
            <v>Passed</v>
          </cell>
        </row>
        <row r="14">
          <cell r="B14"/>
          <cell r="G14"/>
        </row>
        <row r="15">
          <cell r="B15"/>
          <cell r="G15" t="str">
            <v>Passed</v>
          </cell>
        </row>
        <row r="16">
          <cell r="B16">
            <v>1</v>
          </cell>
          <cell r="G16" t="str">
            <v>Passed</v>
          </cell>
        </row>
        <row r="17">
          <cell r="B17"/>
          <cell r="G17" t="str">
            <v>Passed</v>
          </cell>
        </row>
        <row r="18">
          <cell r="B18">
            <v>1</v>
          </cell>
          <cell r="G18" t="str">
            <v>Passed</v>
          </cell>
        </row>
        <row r="19">
          <cell r="B19">
            <v>1</v>
          </cell>
          <cell r="G19" t="str">
            <v>Passed</v>
          </cell>
        </row>
        <row r="20">
          <cell r="B20">
            <v>0</v>
          </cell>
          <cell r="G20" t="str">
            <v>Passed</v>
          </cell>
        </row>
        <row r="21">
          <cell r="B21"/>
          <cell r="G21"/>
        </row>
        <row r="22">
          <cell r="B22">
            <v>1</v>
          </cell>
          <cell r="G22" t="str">
            <v>Passed</v>
          </cell>
        </row>
        <row r="23">
          <cell r="B23">
            <v>1</v>
          </cell>
          <cell r="G23" t="str">
            <v>Passed</v>
          </cell>
        </row>
        <row r="24">
          <cell r="B24">
            <v>1</v>
          </cell>
          <cell r="G24" t="str">
            <v>Passed</v>
          </cell>
        </row>
        <row r="25">
          <cell r="B25"/>
          <cell r="G25"/>
        </row>
        <row r="26">
          <cell r="B26">
            <v>1</v>
          </cell>
          <cell r="G26" t="str">
            <v>Passed</v>
          </cell>
        </row>
        <row r="27">
          <cell r="B27">
            <v>0</v>
          </cell>
          <cell r="G27" t="str">
            <v>Passed</v>
          </cell>
        </row>
        <row r="28">
          <cell r="B28">
            <v>0</v>
          </cell>
          <cell r="G28" t="str">
            <v>Passed</v>
          </cell>
        </row>
        <row r="29">
          <cell r="B29">
            <v>0</v>
          </cell>
          <cell r="G29" t="str">
            <v>Passed</v>
          </cell>
        </row>
        <row r="30">
          <cell r="B30">
            <v>0</v>
          </cell>
          <cell r="G30" t="str">
            <v>Passed</v>
          </cell>
        </row>
        <row r="31">
          <cell r="B31">
            <v>0</v>
          </cell>
          <cell r="G31" t="str">
            <v>Passed</v>
          </cell>
        </row>
        <row r="32">
          <cell r="B32">
            <v>0</v>
          </cell>
          <cell r="G32" t="str">
            <v>Passed</v>
          </cell>
        </row>
        <row r="33">
          <cell r="B33">
            <v>0</v>
          </cell>
          <cell r="G33" t="str">
            <v>Passed</v>
          </cell>
        </row>
        <row r="34">
          <cell r="B34">
            <v>0</v>
          </cell>
          <cell r="G34" t="str">
            <v>Passed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L6" sqref="L6"/>
    </sheetView>
  </sheetViews>
  <sheetFormatPr defaultRowHeight="10.199999999999999" x14ac:dyDescent="0.2"/>
  <cols>
    <col min="1" max="1" width="10" style="67" customWidth="1"/>
    <col min="2" max="2" width="3.6640625" style="67" bestFit="1" customWidth="1"/>
    <col min="3" max="3" width="27.5546875" style="67" bestFit="1" customWidth="1"/>
    <col min="4" max="4" width="54.109375" style="67" customWidth="1"/>
    <col min="5" max="5" width="11.44140625" style="67" customWidth="1"/>
    <col min="6" max="6" width="10.5546875" style="67" customWidth="1"/>
    <col min="7" max="7" width="10" style="67" customWidth="1"/>
    <col min="8" max="8" width="9.88671875" style="67" customWidth="1"/>
    <col min="9" max="9" width="9.109375" style="67" customWidth="1"/>
    <col min="10" max="10" width="8.6640625" style="67" customWidth="1"/>
    <col min="11" max="12" width="9.44140625" style="67" customWidth="1"/>
    <col min="13" max="257" width="9.109375" style="67"/>
    <col min="258" max="258" width="10" style="67" customWidth="1"/>
    <col min="259" max="259" width="3.6640625" style="67" bestFit="1" customWidth="1"/>
    <col min="260" max="260" width="27.5546875" style="67" customWidth="1"/>
    <col min="261" max="261" width="10.88671875" style="67" customWidth="1"/>
    <col min="262" max="262" width="11.44140625" style="67" customWidth="1"/>
    <col min="263" max="263" width="9.109375" style="67"/>
    <col min="264" max="264" width="9.88671875" style="67" bestFit="1" customWidth="1"/>
    <col min="265" max="265" width="9.109375" style="67"/>
    <col min="266" max="266" width="8.6640625" style="67" bestFit="1" customWidth="1"/>
    <col min="267" max="267" width="9.44140625" style="67" bestFit="1" customWidth="1"/>
    <col min="268" max="513" width="9.109375" style="67"/>
    <col min="514" max="514" width="10" style="67" customWidth="1"/>
    <col min="515" max="515" width="3.6640625" style="67" bestFit="1" customWidth="1"/>
    <col min="516" max="516" width="27.5546875" style="67" customWidth="1"/>
    <col min="517" max="517" width="10.88671875" style="67" customWidth="1"/>
    <col min="518" max="518" width="11.44140625" style="67" customWidth="1"/>
    <col min="519" max="519" width="9.109375" style="67"/>
    <col min="520" max="520" width="9.88671875" style="67" bestFit="1" customWidth="1"/>
    <col min="521" max="521" width="9.109375" style="67"/>
    <col min="522" max="522" width="8.6640625" style="67" bestFit="1" customWidth="1"/>
    <col min="523" max="523" width="9.44140625" style="67" bestFit="1" customWidth="1"/>
    <col min="524" max="769" width="9.109375" style="67"/>
    <col min="770" max="770" width="10" style="67" customWidth="1"/>
    <col min="771" max="771" width="3.6640625" style="67" bestFit="1" customWidth="1"/>
    <col min="772" max="772" width="27.5546875" style="67" customWidth="1"/>
    <col min="773" max="773" width="10.88671875" style="67" customWidth="1"/>
    <col min="774" max="774" width="11.44140625" style="67" customWidth="1"/>
    <col min="775" max="775" width="9.109375" style="67"/>
    <col min="776" max="776" width="9.88671875" style="67" bestFit="1" customWidth="1"/>
    <col min="777" max="777" width="9.109375" style="67"/>
    <col min="778" max="778" width="8.6640625" style="67" bestFit="1" customWidth="1"/>
    <col min="779" max="779" width="9.44140625" style="67" bestFit="1" customWidth="1"/>
    <col min="780" max="1025" width="9.109375" style="67"/>
    <col min="1026" max="1026" width="10" style="67" customWidth="1"/>
    <col min="1027" max="1027" width="3.6640625" style="67" bestFit="1" customWidth="1"/>
    <col min="1028" max="1028" width="27.5546875" style="67" customWidth="1"/>
    <col min="1029" max="1029" width="10.88671875" style="67" customWidth="1"/>
    <col min="1030" max="1030" width="11.44140625" style="67" customWidth="1"/>
    <col min="1031" max="1031" width="9.109375" style="67"/>
    <col min="1032" max="1032" width="9.88671875" style="67" bestFit="1" customWidth="1"/>
    <col min="1033" max="1033" width="9.109375" style="67"/>
    <col min="1034" max="1034" width="8.6640625" style="67" bestFit="1" customWidth="1"/>
    <col min="1035" max="1035" width="9.44140625" style="67" bestFit="1" customWidth="1"/>
    <col min="1036" max="1281" width="9.109375" style="67"/>
    <col min="1282" max="1282" width="10" style="67" customWidth="1"/>
    <col min="1283" max="1283" width="3.6640625" style="67" bestFit="1" customWidth="1"/>
    <col min="1284" max="1284" width="27.5546875" style="67" customWidth="1"/>
    <col min="1285" max="1285" width="10.88671875" style="67" customWidth="1"/>
    <col min="1286" max="1286" width="11.44140625" style="67" customWidth="1"/>
    <col min="1287" max="1287" width="9.109375" style="67"/>
    <col min="1288" max="1288" width="9.88671875" style="67" bestFit="1" customWidth="1"/>
    <col min="1289" max="1289" width="9.109375" style="67"/>
    <col min="1290" max="1290" width="8.6640625" style="67" bestFit="1" customWidth="1"/>
    <col min="1291" max="1291" width="9.44140625" style="67" bestFit="1" customWidth="1"/>
    <col min="1292" max="1537" width="9.109375" style="67"/>
    <col min="1538" max="1538" width="10" style="67" customWidth="1"/>
    <col min="1539" max="1539" width="3.6640625" style="67" bestFit="1" customWidth="1"/>
    <col min="1540" max="1540" width="27.5546875" style="67" customWidth="1"/>
    <col min="1541" max="1541" width="10.88671875" style="67" customWidth="1"/>
    <col min="1542" max="1542" width="11.44140625" style="67" customWidth="1"/>
    <col min="1543" max="1543" width="9.109375" style="67"/>
    <col min="1544" max="1544" width="9.88671875" style="67" bestFit="1" customWidth="1"/>
    <col min="1545" max="1545" width="9.109375" style="67"/>
    <col min="1546" max="1546" width="8.6640625" style="67" bestFit="1" customWidth="1"/>
    <col min="1547" max="1547" width="9.44140625" style="67" bestFit="1" customWidth="1"/>
    <col min="1548" max="1793" width="9.109375" style="67"/>
    <col min="1794" max="1794" width="10" style="67" customWidth="1"/>
    <col min="1795" max="1795" width="3.6640625" style="67" bestFit="1" customWidth="1"/>
    <col min="1796" max="1796" width="27.5546875" style="67" customWidth="1"/>
    <col min="1797" max="1797" width="10.88671875" style="67" customWidth="1"/>
    <col min="1798" max="1798" width="11.44140625" style="67" customWidth="1"/>
    <col min="1799" max="1799" width="9.109375" style="67"/>
    <col min="1800" max="1800" width="9.88671875" style="67" bestFit="1" customWidth="1"/>
    <col min="1801" max="1801" width="9.109375" style="67"/>
    <col min="1802" max="1802" width="8.6640625" style="67" bestFit="1" customWidth="1"/>
    <col min="1803" max="1803" width="9.44140625" style="67" bestFit="1" customWidth="1"/>
    <col min="1804" max="2049" width="9.109375" style="67"/>
    <col min="2050" max="2050" width="10" style="67" customWidth="1"/>
    <col min="2051" max="2051" width="3.6640625" style="67" bestFit="1" customWidth="1"/>
    <col min="2052" max="2052" width="27.5546875" style="67" customWidth="1"/>
    <col min="2053" max="2053" width="10.88671875" style="67" customWidth="1"/>
    <col min="2054" max="2054" width="11.44140625" style="67" customWidth="1"/>
    <col min="2055" max="2055" width="9.109375" style="67"/>
    <col min="2056" max="2056" width="9.88671875" style="67" bestFit="1" customWidth="1"/>
    <col min="2057" max="2057" width="9.109375" style="67"/>
    <col min="2058" max="2058" width="8.6640625" style="67" bestFit="1" customWidth="1"/>
    <col min="2059" max="2059" width="9.44140625" style="67" bestFit="1" customWidth="1"/>
    <col min="2060" max="2305" width="9.109375" style="67"/>
    <col min="2306" max="2306" width="10" style="67" customWidth="1"/>
    <col min="2307" max="2307" width="3.6640625" style="67" bestFit="1" customWidth="1"/>
    <col min="2308" max="2308" width="27.5546875" style="67" customWidth="1"/>
    <col min="2309" max="2309" width="10.88671875" style="67" customWidth="1"/>
    <col min="2310" max="2310" width="11.44140625" style="67" customWidth="1"/>
    <col min="2311" max="2311" width="9.109375" style="67"/>
    <col min="2312" max="2312" width="9.88671875" style="67" bestFit="1" customWidth="1"/>
    <col min="2313" max="2313" width="9.109375" style="67"/>
    <col min="2314" max="2314" width="8.6640625" style="67" bestFit="1" customWidth="1"/>
    <col min="2315" max="2315" width="9.44140625" style="67" bestFit="1" customWidth="1"/>
    <col min="2316" max="2561" width="9.109375" style="67"/>
    <col min="2562" max="2562" width="10" style="67" customWidth="1"/>
    <col min="2563" max="2563" width="3.6640625" style="67" bestFit="1" customWidth="1"/>
    <col min="2564" max="2564" width="27.5546875" style="67" customWidth="1"/>
    <col min="2565" max="2565" width="10.88671875" style="67" customWidth="1"/>
    <col min="2566" max="2566" width="11.44140625" style="67" customWidth="1"/>
    <col min="2567" max="2567" width="9.109375" style="67"/>
    <col min="2568" max="2568" width="9.88671875" style="67" bestFit="1" customWidth="1"/>
    <col min="2569" max="2569" width="9.109375" style="67"/>
    <col min="2570" max="2570" width="8.6640625" style="67" bestFit="1" customWidth="1"/>
    <col min="2571" max="2571" width="9.44140625" style="67" bestFit="1" customWidth="1"/>
    <col min="2572" max="2817" width="9.109375" style="67"/>
    <col min="2818" max="2818" width="10" style="67" customWidth="1"/>
    <col min="2819" max="2819" width="3.6640625" style="67" bestFit="1" customWidth="1"/>
    <col min="2820" max="2820" width="27.5546875" style="67" customWidth="1"/>
    <col min="2821" max="2821" width="10.88671875" style="67" customWidth="1"/>
    <col min="2822" max="2822" width="11.44140625" style="67" customWidth="1"/>
    <col min="2823" max="2823" width="9.109375" style="67"/>
    <col min="2824" max="2824" width="9.88671875" style="67" bestFit="1" customWidth="1"/>
    <col min="2825" max="2825" width="9.109375" style="67"/>
    <col min="2826" max="2826" width="8.6640625" style="67" bestFit="1" customWidth="1"/>
    <col min="2827" max="2827" width="9.44140625" style="67" bestFit="1" customWidth="1"/>
    <col min="2828" max="3073" width="9.109375" style="67"/>
    <col min="3074" max="3074" width="10" style="67" customWidth="1"/>
    <col min="3075" max="3075" width="3.6640625" style="67" bestFit="1" customWidth="1"/>
    <col min="3076" max="3076" width="27.5546875" style="67" customWidth="1"/>
    <col min="3077" max="3077" width="10.88671875" style="67" customWidth="1"/>
    <col min="3078" max="3078" width="11.44140625" style="67" customWidth="1"/>
    <col min="3079" max="3079" width="9.109375" style="67"/>
    <col min="3080" max="3080" width="9.88671875" style="67" bestFit="1" customWidth="1"/>
    <col min="3081" max="3081" width="9.109375" style="67"/>
    <col min="3082" max="3082" width="8.6640625" style="67" bestFit="1" customWidth="1"/>
    <col min="3083" max="3083" width="9.44140625" style="67" bestFit="1" customWidth="1"/>
    <col min="3084" max="3329" width="9.109375" style="67"/>
    <col min="3330" max="3330" width="10" style="67" customWidth="1"/>
    <col min="3331" max="3331" width="3.6640625" style="67" bestFit="1" customWidth="1"/>
    <col min="3332" max="3332" width="27.5546875" style="67" customWidth="1"/>
    <col min="3333" max="3333" width="10.88671875" style="67" customWidth="1"/>
    <col min="3334" max="3334" width="11.44140625" style="67" customWidth="1"/>
    <col min="3335" max="3335" width="9.109375" style="67"/>
    <col min="3336" max="3336" width="9.88671875" style="67" bestFit="1" customWidth="1"/>
    <col min="3337" max="3337" width="9.109375" style="67"/>
    <col min="3338" max="3338" width="8.6640625" style="67" bestFit="1" customWidth="1"/>
    <col min="3339" max="3339" width="9.44140625" style="67" bestFit="1" customWidth="1"/>
    <col min="3340" max="3585" width="9.109375" style="67"/>
    <col min="3586" max="3586" width="10" style="67" customWidth="1"/>
    <col min="3587" max="3587" width="3.6640625" style="67" bestFit="1" customWidth="1"/>
    <col min="3588" max="3588" width="27.5546875" style="67" customWidth="1"/>
    <col min="3589" max="3589" width="10.88671875" style="67" customWidth="1"/>
    <col min="3590" max="3590" width="11.44140625" style="67" customWidth="1"/>
    <col min="3591" max="3591" width="9.109375" style="67"/>
    <col min="3592" max="3592" width="9.88671875" style="67" bestFit="1" customWidth="1"/>
    <col min="3593" max="3593" width="9.109375" style="67"/>
    <col min="3594" max="3594" width="8.6640625" style="67" bestFit="1" customWidth="1"/>
    <col min="3595" max="3595" width="9.44140625" style="67" bestFit="1" customWidth="1"/>
    <col min="3596" max="3841" width="9.109375" style="67"/>
    <col min="3842" max="3842" width="10" style="67" customWidth="1"/>
    <col min="3843" max="3843" width="3.6640625" style="67" bestFit="1" customWidth="1"/>
    <col min="3844" max="3844" width="27.5546875" style="67" customWidth="1"/>
    <col min="3845" max="3845" width="10.88671875" style="67" customWidth="1"/>
    <col min="3846" max="3846" width="11.44140625" style="67" customWidth="1"/>
    <col min="3847" max="3847" width="9.109375" style="67"/>
    <col min="3848" max="3848" width="9.88671875" style="67" bestFit="1" customWidth="1"/>
    <col min="3849" max="3849" width="9.109375" style="67"/>
    <col min="3850" max="3850" width="8.6640625" style="67" bestFit="1" customWidth="1"/>
    <col min="3851" max="3851" width="9.44140625" style="67" bestFit="1" customWidth="1"/>
    <col min="3852" max="4097" width="9.109375" style="67"/>
    <col min="4098" max="4098" width="10" style="67" customWidth="1"/>
    <col min="4099" max="4099" width="3.6640625" style="67" bestFit="1" customWidth="1"/>
    <col min="4100" max="4100" width="27.5546875" style="67" customWidth="1"/>
    <col min="4101" max="4101" width="10.88671875" style="67" customWidth="1"/>
    <col min="4102" max="4102" width="11.44140625" style="67" customWidth="1"/>
    <col min="4103" max="4103" width="9.109375" style="67"/>
    <col min="4104" max="4104" width="9.88671875" style="67" bestFit="1" customWidth="1"/>
    <col min="4105" max="4105" width="9.109375" style="67"/>
    <col min="4106" max="4106" width="8.6640625" style="67" bestFit="1" customWidth="1"/>
    <col min="4107" max="4107" width="9.44140625" style="67" bestFit="1" customWidth="1"/>
    <col min="4108" max="4353" width="9.109375" style="67"/>
    <col min="4354" max="4354" width="10" style="67" customWidth="1"/>
    <col min="4355" max="4355" width="3.6640625" style="67" bestFit="1" customWidth="1"/>
    <col min="4356" max="4356" width="27.5546875" style="67" customWidth="1"/>
    <col min="4357" max="4357" width="10.88671875" style="67" customWidth="1"/>
    <col min="4358" max="4358" width="11.44140625" style="67" customWidth="1"/>
    <col min="4359" max="4359" width="9.109375" style="67"/>
    <col min="4360" max="4360" width="9.88671875" style="67" bestFit="1" customWidth="1"/>
    <col min="4361" max="4361" width="9.109375" style="67"/>
    <col min="4362" max="4362" width="8.6640625" style="67" bestFit="1" customWidth="1"/>
    <col min="4363" max="4363" width="9.44140625" style="67" bestFit="1" customWidth="1"/>
    <col min="4364" max="4609" width="9.109375" style="67"/>
    <col min="4610" max="4610" width="10" style="67" customWidth="1"/>
    <col min="4611" max="4611" width="3.6640625" style="67" bestFit="1" customWidth="1"/>
    <col min="4612" max="4612" width="27.5546875" style="67" customWidth="1"/>
    <col min="4613" max="4613" width="10.88671875" style="67" customWidth="1"/>
    <col min="4614" max="4614" width="11.44140625" style="67" customWidth="1"/>
    <col min="4615" max="4615" width="9.109375" style="67"/>
    <col min="4616" max="4616" width="9.88671875" style="67" bestFit="1" customWidth="1"/>
    <col min="4617" max="4617" width="9.109375" style="67"/>
    <col min="4618" max="4618" width="8.6640625" style="67" bestFit="1" customWidth="1"/>
    <col min="4619" max="4619" width="9.44140625" style="67" bestFit="1" customWidth="1"/>
    <col min="4620" max="4865" width="9.109375" style="67"/>
    <col min="4866" max="4866" width="10" style="67" customWidth="1"/>
    <col min="4867" max="4867" width="3.6640625" style="67" bestFit="1" customWidth="1"/>
    <col min="4868" max="4868" width="27.5546875" style="67" customWidth="1"/>
    <col min="4869" max="4869" width="10.88671875" style="67" customWidth="1"/>
    <col min="4870" max="4870" width="11.44140625" style="67" customWidth="1"/>
    <col min="4871" max="4871" width="9.109375" style="67"/>
    <col min="4872" max="4872" width="9.88671875" style="67" bestFit="1" customWidth="1"/>
    <col min="4873" max="4873" width="9.109375" style="67"/>
    <col min="4874" max="4874" width="8.6640625" style="67" bestFit="1" customWidth="1"/>
    <col min="4875" max="4875" width="9.44140625" style="67" bestFit="1" customWidth="1"/>
    <col min="4876" max="5121" width="9.109375" style="67"/>
    <col min="5122" max="5122" width="10" style="67" customWidth="1"/>
    <col min="5123" max="5123" width="3.6640625" style="67" bestFit="1" customWidth="1"/>
    <col min="5124" max="5124" width="27.5546875" style="67" customWidth="1"/>
    <col min="5125" max="5125" width="10.88671875" style="67" customWidth="1"/>
    <col min="5126" max="5126" width="11.44140625" style="67" customWidth="1"/>
    <col min="5127" max="5127" width="9.109375" style="67"/>
    <col min="5128" max="5128" width="9.88671875" style="67" bestFit="1" customWidth="1"/>
    <col min="5129" max="5129" width="9.109375" style="67"/>
    <col min="5130" max="5130" width="8.6640625" style="67" bestFit="1" customWidth="1"/>
    <col min="5131" max="5131" width="9.44140625" style="67" bestFit="1" customWidth="1"/>
    <col min="5132" max="5377" width="9.109375" style="67"/>
    <col min="5378" max="5378" width="10" style="67" customWidth="1"/>
    <col min="5379" max="5379" width="3.6640625" style="67" bestFit="1" customWidth="1"/>
    <col min="5380" max="5380" width="27.5546875" style="67" customWidth="1"/>
    <col min="5381" max="5381" width="10.88671875" style="67" customWidth="1"/>
    <col min="5382" max="5382" width="11.44140625" style="67" customWidth="1"/>
    <col min="5383" max="5383" width="9.109375" style="67"/>
    <col min="5384" max="5384" width="9.88671875" style="67" bestFit="1" customWidth="1"/>
    <col min="5385" max="5385" width="9.109375" style="67"/>
    <col min="5386" max="5386" width="8.6640625" style="67" bestFit="1" customWidth="1"/>
    <col min="5387" max="5387" width="9.44140625" style="67" bestFit="1" customWidth="1"/>
    <col min="5388" max="5633" width="9.109375" style="67"/>
    <col min="5634" max="5634" width="10" style="67" customWidth="1"/>
    <col min="5635" max="5635" width="3.6640625" style="67" bestFit="1" customWidth="1"/>
    <col min="5636" max="5636" width="27.5546875" style="67" customWidth="1"/>
    <col min="5637" max="5637" width="10.88671875" style="67" customWidth="1"/>
    <col min="5638" max="5638" width="11.44140625" style="67" customWidth="1"/>
    <col min="5639" max="5639" width="9.109375" style="67"/>
    <col min="5640" max="5640" width="9.88671875" style="67" bestFit="1" customWidth="1"/>
    <col min="5641" max="5641" width="9.109375" style="67"/>
    <col min="5642" max="5642" width="8.6640625" style="67" bestFit="1" customWidth="1"/>
    <col min="5643" max="5643" width="9.44140625" style="67" bestFit="1" customWidth="1"/>
    <col min="5644" max="5889" width="9.109375" style="67"/>
    <col min="5890" max="5890" width="10" style="67" customWidth="1"/>
    <col min="5891" max="5891" width="3.6640625" style="67" bestFit="1" customWidth="1"/>
    <col min="5892" max="5892" width="27.5546875" style="67" customWidth="1"/>
    <col min="5893" max="5893" width="10.88671875" style="67" customWidth="1"/>
    <col min="5894" max="5894" width="11.44140625" style="67" customWidth="1"/>
    <col min="5895" max="5895" width="9.109375" style="67"/>
    <col min="5896" max="5896" width="9.88671875" style="67" bestFit="1" customWidth="1"/>
    <col min="5897" max="5897" width="9.109375" style="67"/>
    <col min="5898" max="5898" width="8.6640625" style="67" bestFit="1" customWidth="1"/>
    <col min="5899" max="5899" width="9.44140625" style="67" bestFit="1" customWidth="1"/>
    <col min="5900" max="6145" width="9.109375" style="67"/>
    <col min="6146" max="6146" width="10" style="67" customWidth="1"/>
    <col min="6147" max="6147" width="3.6640625" style="67" bestFit="1" customWidth="1"/>
    <col min="6148" max="6148" width="27.5546875" style="67" customWidth="1"/>
    <col min="6149" max="6149" width="10.88671875" style="67" customWidth="1"/>
    <col min="6150" max="6150" width="11.44140625" style="67" customWidth="1"/>
    <col min="6151" max="6151" width="9.109375" style="67"/>
    <col min="6152" max="6152" width="9.88671875" style="67" bestFit="1" customWidth="1"/>
    <col min="6153" max="6153" width="9.109375" style="67"/>
    <col min="6154" max="6154" width="8.6640625" style="67" bestFit="1" customWidth="1"/>
    <col min="6155" max="6155" width="9.44140625" style="67" bestFit="1" customWidth="1"/>
    <col min="6156" max="6401" width="9.109375" style="67"/>
    <col min="6402" max="6402" width="10" style="67" customWidth="1"/>
    <col min="6403" max="6403" width="3.6640625" style="67" bestFit="1" customWidth="1"/>
    <col min="6404" max="6404" width="27.5546875" style="67" customWidth="1"/>
    <col min="6405" max="6405" width="10.88671875" style="67" customWidth="1"/>
    <col min="6406" max="6406" width="11.44140625" style="67" customWidth="1"/>
    <col min="6407" max="6407" width="9.109375" style="67"/>
    <col min="6408" max="6408" width="9.88671875" style="67" bestFit="1" customWidth="1"/>
    <col min="6409" max="6409" width="9.109375" style="67"/>
    <col min="6410" max="6410" width="8.6640625" style="67" bestFit="1" customWidth="1"/>
    <col min="6411" max="6411" width="9.44140625" style="67" bestFit="1" customWidth="1"/>
    <col min="6412" max="6657" width="9.109375" style="67"/>
    <col min="6658" max="6658" width="10" style="67" customWidth="1"/>
    <col min="6659" max="6659" width="3.6640625" style="67" bestFit="1" customWidth="1"/>
    <col min="6660" max="6660" width="27.5546875" style="67" customWidth="1"/>
    <col min="6661" max="6661" width="10.88671875" style="67" customWidth="1"/>
    <col min="6662" max="6662" width="11.44140625" style="67" customWidth="1"/>
    <col min="6663" max="6663" width="9.109375" style="67"/>
    <col min="6664" max="6664" width="9.88671875" style="67" bestFit="1" customWidth="1"/>
    <col min="6665" max="6665" width="9.109375" style="67"/>
    <col min="6666" max="6666" width="8.6640625" style="67" bestFit="1" customWidth="1"/>
    <col min="6667" max="6667" width="9.44140625" style="67" bestFit="1" customWidth="1"/>
    <col min="6668" max="6913" width="9.109375" style="67"/>
    <col min="6914" max="6914" width="10" style="67" customWidth="1"/>
    <col min="6915" max="6915" width="3.6640625" style="67" bestFit="1" customWidth="1"/>
    <col min="6916" max="6916" width="27.5546875" style="67" customWidth="1"/>
    <col min="6917" max="6917" width="10.88671875" style="67" customWidth="1"/>
    <col min="6918" max="6918" width="11.44140625" style="67" customWidth="1"/>
    <col min="6919" max="6919" width="9.109375" style="67"/>
    <col min="6920" max="6920" width="9.88671875" style="67" bestFit="1" customWidth="1"/>
    <col min="6921" max="6921" width="9.109375" style="67"/>
    <col min="6922" max="6922" width="8.6640625" style="67" bestFit="1" customWidth="1"/>
    <col min="6923" max="6923" width="9.44140625" style="67" bestFit="1" customWidth="1"/>
    <col min="6924" max="7169" width="9.109375" style="67"/>
    <col min="7170" max="7170" width="10" style="67" customWidth="1"/>
    <col min="7171" max="7171" width="3.6640625" style="67" bestFit="1" customWidth="1"/>
    <col min="7172" max="7172" width="27.5546875" style="67" customWidth="1"/>
    <col min="7173" max="7173" width="10.88671875" style="67" customWidth="1"/>
    <col min="7174" max="7174" width="11.44140625" style="67" customWidth="1"/>
    <col min="7175" max="7175" width="9.109375" style="67"/>
    <col min="7176" max="7176" width="9.88671875" style="67" bestFit="1" customWidth="1"/>
    <col min="7177" max="7177" width="9.109375" style="67"/>
    <col min="7178" max="7178" width="8.6640625" style="67" bestFit="1" customWidth="1"/>
    <col min="7179" max="7179" width="9.44140625" style="67" bestFit="1" customWidth="1"/>
    <col min="7180" max="7425" width="9.109375" style="67"/>
    <col min="7426" max="7426" width="10" style="67" customWidth="1"/>
    <col min="7427" max="7427" width="3.6640625" style="67" bestFit="1" customWidth="1"/>
    <col min="7428" max="7428" width="27.5546875" style="67" customWidth="1"/>
    <col min="7429" max="7429" width="10.88671875" style="67" customWidth="1"/>
    <col min="7430" max="7430" width="11.44140625" style="67" customWidth="1"/>
    <col min="7431" max="7431" width="9.109375" style="67"/>
    <col min="7432" max="7432" width="9.88671875" style="67" bestFit="1" customWidth="1"/>
    <col min="7433" max="7433" width="9.109375" style="67"/>
    <col min="7434" max="7434" width="8.6640625" style="67" bestFit="1" customWidth="1"/>
    <col min="7435" max="7435" width="9.44140625" style="67" bestFit="1" customWidth="1"/>
    <col min="7436" max="7681" width="9.109375" style="67"/>
    <col min="7682" max="7682" width="10" style="67" customWidth="1"/>
    <col min="7683" max="7683" width="3.6640625" style="67" bestFit="1" customWidth="1"/>
    <col min="7684" max="7684" width="27.5546875" style="67" customWidth="1"/>
    <col min="7685" max="7685" width="10.88671875" style="67" customWidth="1"/>
    <col min="7686" max="7686" width="11.44140625" style="67" customWidth="1"/>
    <col min="7687" max="7687" width="9.109375" style="67"/>
    <col min="7688" max="7688" width="9.88671875" style="67" bestFit="1" customWidth="1"/>
    <col min="7689" max="7689" width="9.109375" style="67"/>
    <col min="7690" max="7690" width="8.6640625" style="67" bestFit="1" customWidth="1"/>
    <col min="7691" max="7691" width="9.44140625" style="67" bestFit="1" customWidth="1"/>
    <col min="7692" max="7937" width="9.109375" style="67"/>
    <col min="7938" max="7938" width="10" style="67" customWidth="1"/>
    <col min="7939" max="7939" width="3.6640625" style="67" bestFit="1" customWidth="1"/>
    <col min="7940" max="7940" width="27.5546875" style="67" customWidth="1"/>
    <col min="7941" max="7941" width="10.88671875" style="67" customWidth="1"/>
    <col min="7942" max="7942" width="11.44140625" style="67" customWidth="1"/>
    <col min="7943" max="7943" width="9.109375" style="67"/>
    <col min="7944" max="7944" width="9.88671875" style="67" bestFit="1" customWidth="1"/>
    <col min="7945" max="7945" width="9.109375" style="67"/>
    <col min="7946" max="7946" width="8.6640625" style="67" bestFit="1" customWidth="1"/>
    <col min="7947" max="7947" width="9.44140625" style="67" bestFit="1" customWidth="1"/>
    <col min="7948" max="8193" width="9.109375" style="67"/>
    <col min="8194" max="8194" width="10" style="67" customWidth="1"/>
    <col min="8195" max="8195" width="3.6640625" style="67" bestFit="1" customWidth="1"/>
    <col min="8196" max="8196" width="27.5546875" style="67" customWidth="1"/>
    <col min="8197" max="8197" width="10.88671875" style="67" customWidth="1"/>
    <col min="8198" max="8198" width="11.44140625" style="67" customWidth="1"/>
    <col min="8199" max="8199" width="9.109375" style="67"/>
    <col min="8200" max="8200" width="9.88671875" style="67" bestFit="1" customWidth="1"/>
    <col min="8201" max="8201" width="9.109375" style="67"/>
    <col min="8202" max="8202" width="8.6640625" style="67" bestFit="1" customWidth="1"/>
    <col min="8203" max="8203" width="9.44140625" style="67" bestFit="1" customWidth="1"/>
    <col min="8204" max="8449" width="9.109375" style="67"/>
    <col min="8450" max="8450" width="10" style="67" customWidth="1"/>
    <col min="8451" max="8451" width="3.6640625" style="67" bestFit="1" customWidth="1"/>
    <col min="8452" max="8452" width="27.5546875" style="67" customWidth="1"/>
    <col min="8453" max="8453" width="10.88671875" style="67" customWidth="1"/>
    <col min="8454" max="8454" width="11.44140625" style="67" customWidth="1"/>
    <col min="8455" max="8455" width="9.109375" style="67"/>
    <col min="8456" max="8456" width="9.88671875" style="67" bestFit="1" customWidth="1"/>
    <col min="8457" max="8457" width="9.109375" style="67"/>
    <col min="8458" max="8458" width="8.6640625" style="67" bestFit="1" customWidth="1"/>
    <col min="8459" max="8459" width="9.44140625" style="67" bestFit="1" customWidth="1"/>
    <col min="8460" max="8705" width="9.109375" style="67"/>
    <col min="8706" max="8706" width="10" style="67" customWidth="1"/>
    <col min="8707" max="8707" width="3.6640625" style="67" bestFit="1" customWidth="1"/>
    <col min="8708" max="8708" width="27.5546875" style="67" customWidth="1"/>
    <col min="8709" max="8709" width="10.88671875" style="67" customWidth="1"/>
    <col min="8710" max="8710" width="11.44140625" style="67" customWidth="1"/>
    <col min="8711" max="8711" width="9.109375" style="67"/>
    <col min="8712" max="8712" width="9.88671875" style="67" bestFit="1" customWidth="1"/>
    <col min="8713" max="8713" width="9.109375" style="67"/>
    <col min="8714" max="8714" width="8.6640625" style="67" bestFit="1" customWidth="1"/>
    <col min="8715" max="8715" width="9.44140625" style="67" bestFit="1" customWidth="1"/>
    <col min="8716" max="8961" width="9.109375" style="67"/>
    <col min="8962" max="8962" width="10" style="67" customWidth="1"/>
    <col min="8963" max="8963" width="3.6640625" style="67" bestFit="1" customWidth="1"/>
    <col min="8964" max="8964" width="27.5546875" style="67" customWidth="1"/>
    <col min="8965" max="8965" width="10.88671875" style="67" customWidth="1"/>
    <col min="8966" max="8966" width="11.44140625" style="67" customWidth="1"/>
    <col min="8967" max="8967" width="9.109375" style="67"/>
    <col min="8968" max="8968" width="9.88671875" style="67" bestFit="1" customWidth="1"/>
    <col min="8969" max="8969" width="9.109375" style="67"/>
    <col min="8970" max="8970" width="8.6640625" style="67" bestFit="1" customWidth="1"/>
    <col min="8971" max="8971" width="9.44140625" style="67" bestFit="1" customWidth="1"/>
    <col min="8972" max="9217" width="9.109375" style="67"/>
    <col min="9218" max="9218" width="10" style="67" customWidth="1"/>
    <col min="9219" max="9219" width="3.6640625" style="67" bestFit="1" customWidth="1"/>
    <col min="9220" max="9220" width="27.5546875" style="67" customWidth="1"/>
    <col min="9221" max="9221" width="10.88671875" style="67" customWidth="1"/>
    <col min="9222" max="9222" width="11.44140625" style="67" customWidth="1"/>
    <col min="9223" max="9223" width="9.109375" style="67"/>
    <col min="9224" max="9224" width="9.88671875" style="67" bestFit="1" customWidth="1"/>
    <col min="9225" max="9225" width="9.109375" style="67"/>
    <col min="9226" max="9226" width="8.6640625" style="67" bestFit="1" customWidth="1"/>
    <col min="9227" max="9227" width="9.44140625" style="67" bestFit="1" customWidth="1"/>
    <col min="9228" max="9473" width="9.109375" style="67"/>
    <col min="9474" max="9474" width="10" style="67" customWidth="1"/>
    <col min="9475" max="9475" width="3.6640625" style="67" bestFit="1" customWidth="1"/>
    <col min="9476" max="9476" width="27.5546875" style="67" customWidth="1"/>
    <col min="9477" max="9477" width="10.88671875" style="67" customWidth="1"/>
    <col min="9478" max="9478" width="11.44140625" style="67" customWidth="1"/>
    <col min="9479" max="9479" width="9.109375" style="67"/>
    <col min="9480" max="9480" width="9.88671875" style="67" bestFit="1" customWidth="1"/>
    <col min="9481" max="9481" width="9.109375" style="67"/>
    <col min="9482" max="9482" width="8.6640625" style="67" bestFit="1" customWidth="1"/>
    <col min="9483" max="9483" width="9.44140625" style="67" bestFit="1" customWidth="1"/>
    <col min="9484" max="9729" width="9.109375" style="67"/>
    <col min="9730" max="9730" width="10" style="67" customWidth="1"/>
    <col min="9731" max="9731" width="3.6640625" style="67" bestFit="1" customWidth="1"/>
    <col min="9732" max="9732" width="27.5546875" style="67" customWidth="1"/>
    <col min="9733" max="9733" width="10.88671875" style="67" customWidth="1"/>
    <col min="9734" max="9734" width="11.44140625" style="67" customWidth="1"/>
    <col min="9735" max="9735" width="9.109375" style="67"/>
    <col min="9736" max="9736" width="9.88671875" style="67" bestFit="1" customWidth="1"/>
    <col min="9737" max="9737" width="9.109375" style="67"/>
    <col min="9738" max="9738" width="8.6640625" style="67" bestFit="1" customWidth="1"/>
    <col min="9739" max="9739" width="9.44140625" style="67" bestFit="1" customWidth="1"/>
    <col min="9740" max="9985" width="9.109375" style="67"/>
    <col min="9986" max="9986" width="10" style="67" customWidth="1"/>
    <col min="9987" max="9987" width="3.6640625" style="67" bestFit="1" customWidth="1"/>
    <col min="9988" max="9988" width="27.5546875" style="67" customWidth="1"/>
    <col min="9989" max="9989" width="10.88671875" style="67" customWidth="1"/>
    <col min="9990" max="9990" width="11.44140625" style="67" customWidth="1"/>
    <col min="9991" max="9991" width="9.109375" style="67"/>
    <col min="9992" max="9992" width="9.88671875" style="67" bestFit="1" customWidth="1"/>
    <col min="9993" max="9993" width="9.109375" style="67"/>
    <col min="9994" max="9994" width="8.6640625" style="67" bestFit="1" customWidth="1"/>
    <col min="9995" max="9995" width="9.44140625" style="67" bestFit="1" customWidth="1"/>
    <col min="9996" max="10241" width="9.109375" style="67"/>
    <col min="10242" max="10242" width="10" style="67" customWidth="1"/>
    <col min="10243" max="10243" width="3.6640625" style="67" bestFit="1" customWidth="1"/>
    <col min="10244" max="10244" width="27.5546875" style="67" customWidth="1"/>
    <col min="10245" max="10245" width="10.88671875" style="67" customWidth="1"/>
    <col min="10246" max="10246" width="11.44140625" style="67" customWidth="1"/>
    <col min="10247" max="10247" width="9.109375" style="67"/>
    <col min="10248" max="10248" width="9.88671875" style="67" bestFit="1" customWidth="1"/>
    <col min="10249" max="10249" width="9.109375" style="67"/>
    <col min="10250" max="10250" width="8.6640625" style="67" bestFit="1" customWidth="1"/>
    <col min="10251" max="10251" width="9.44140625" style="67" bestFit="1" customWidth="1"/>
    <col min="10252" max="10497" width="9.109375" style="67"/>
    <col min="10498" max="10498" width="10" style="67" customWidth="1"/>
    <col min="10499" max="10499" width="3.6640625" style="67" bestFit="1" customWidth="1"/>
    <col min="10500" max="10500" width="27.5546875" style="67" customWidth="1"/>
    <col min="10501" max="10501" width="10.88671875" style="67" customWidth="1"/>
    <col min="10502" max="10502" width="11.44140625" style="67" customWidth="1"/>
    <col min="10503" max="10503" width="9.109375" style="67"/>
    <col min="10504" max="10504" width="9.88671875" style="67" bestFit="1" customWidth="1"/>
    <col min="10505" max="10505" width="9.109375" style="67"/>
    <col min="10506" max="10506" width="8.6640625" style="67" bestFit="1" customWidth="1"/>
    <col min="10507" max="10507" width="9.44140625" style="67" bestFit="1" customWidth="1"/>
    <col min="10508" max="10753" width="9.109375" style="67"/>
    <col min="10754" max="10754" width="10" style="67" customWidth="1"/>
    <col min="10755" max="10755" width="3.6640625" style="67" bestFit="1" customWidth="1"/>
    <col min="10756" max="10756" width="27.5546875" style="67" customWidth="1"/>
    <col min="10757" max="10757" width="10.88671875" style="67" customWidth="1"/>
    <col min="10758" max="10758" width="11.44140625" style="67" customWidth="1"/>
    <col min="10759" max="10759" width="9.109375" style="67"/>
    <col min="10760" max="10760" width="9.88671875" style="67" bestFit="1" customWidth="1"/>
    <col min="10761" max="10761" width="9.109375" style="67"/>
    <col min="10762" max="10762" width="8.6640625" style="67" bestFit="1" customWidth="1"/>
    <col min="10763" max="10763" width="9.44140625" style="67" bestFit="1" customWidth="1"/>
    <col min="10764" max="11009" width="9.109375" style="67"/>
    <col min="11010" max="11010" width="10" style="67" customWidth="1"/>
    <col min="11011" max="11011" width="3.6640625" style="67" bestFit="1" customWidth="1"/>
    <col min="11012" max="11012" width="27.5546875" style="67" customWidth="1"/>
    <col min="11013" max="11013" width="10.88671875" style="67" customWidth="1"/>
    <col min="11014" max="11014" width="11.44140625" style="67" customWidth="1"/>
    <col min="11015" max="11015" width="9.109375" style="67"/>
    <col min="11016" max="11016" width="9.88671875" style="67" bestFit="1" customWidth="1"/>
    <col min="11017" max="11017" width="9.109375" style="67"/>
    <col min="11018" max="11018" width="8.6640625" style="67" bestFit="1" customWidth="1"/>
    <col min="11019" max="11019" width="9.44140625" style="67" bestFit="1" customWidth="1"/>
    <col min="11020" max="11265" width="9.109375" style="67"/>
    <col min="11266" max="11266" width="10" style="67" customWidth="1"/>
    <col min="11267" max="11267" width="3.6640625" style="67" bestFit="1" customWidth="1"/>
    <col min="11268" max="11268" width="27.5546875" style="67" customWidth="1"/>
    <col min="11269" max="11269" width="10.88671875" style="67" customWidth="1"/>
    <col min="11270" max="11270" width="11.44140625" style="67" customWidth="1"/>
    <col min="11271" max="11271" width="9.109375" style="67"/>
    <col min="11272" max="11272" width="9.88671875" style="67" bestFit="1" customWidth="1"/>
    <col min="11273" max="11273" width="9.109375" style="67"/>
    <col min="11274" max="11274" width="8.6640625" style="67" bestFit="1" customWidth="1"/>
    <col min="11275" max="11275" width="9.44140625" style="67" bestFit="1" customWidth="1"/>
    <col min="11276" max="11521" width="9.109375" style="67"/>
    <col min="11522" max="11522" width="10" style="67" customWidth="1"/>
    <col min="11523" max="11523" width="3.6640625" style="67" bestFit="1" customWidth="1"/>
    <col min="11524" max="11524" width="27.5546875" style="67" customWidth="1"/>
    <col min="11525" max="11525" width="10.88671875" style="67" customWidth="1"/>
    <col min="11526" max="11526" width="11.44140625" style="67" customWidth="1"/>
    <col min="11527" max="11527" width="9.109375" style="67"/>
    <col min="11528" max="11528" width="9.88671875" style="67" bestFit="1" customWidth="1"/>
    <col min="11529" max="11529" width="9.109375" style="67"/>
    <col min="11530" max="11530" width="8.6640625" style="67" bestFit="1" customWidth="1"/>
    <col min="11531" max="11531" width="9.44140625" style="67" bestFit="1" customWidth="1"/>
    <col min="11532" max="11777" width="9.109375" style="67"/>
    <col min="11778" max="11778" width="10" style="67" customWidth="1"/>
    <col min="11779" max="11779" width="3.6640625" style="67" bestFit="1" customWidth="1"/>
    <col min="11780" max="11780" width="27.5546875" style="67" customWidth="1"/>
    <col min="11781" max="11781" width="10.88671875" style="67" customWidth="1"/>
    <col min="11782" max="11782" width="11.44140625" style="67" customWidth="1"/>
    <col min="11783" max="11783" width="9.109375" style="67"/>
    <col min="11784" max="11784" width="9.88671875" style="67" bestFit="1" customWidth="1"/>
    <col min="11785" max="11785" width="9.109375" style="67"/>
    <col min="11786" max="11786" width="8.6640625" style="67" bestFit="1" customWidth="1"/>
    <col min="11787" max="11787" width="9.44140625" style="67" bestFit="1" customWidth="1"/>
    <col min="11788" max="12033" width="9.109375" style="67"/>
    <col min="12034" max="12034" width="10" style="67" customWidth="1"/>
    <col min="12035" max="12035" width="3.6640625" style="67" bestFit="1" customWidth="1"/>
    <col min="12036" max="12036" width="27.5546875" style="67" customWidth="1"/>
    <col min="12037" max="12037" width="10.88671875" style="67" customWidth="1"/>
    <col min="12038" max="12038" width="11.44140625" style="67" customWidth="1"/>
    <col min="12039" max="12039" width="9.109375" style="67"/>
    <col min="12040" max="12040" width="9.88671875" style="67" bestFit="1" customWidth="1"/>
    <col min="12041" max="12041" width="9.109375" style="67"/>
    <col min="12042" max="12042" width="8.6640625" style="67" bestFit="1" customWidth="1"/>
    <col min="12043" max="12043" width="9.44140625" style="67" bestFit="1" customWidth="1"/>
    <col min="12044" max="12289" width="9.109375" style="67"/>
    <col min="12290" max="12290" width="10" style="67" customWidth="1"/>
    <col min="12291" max="12291" width="3.6640625" style="67" bestFit="1" customWidth="1"/>
    <col min="12292" max="12292" width="27.5546875" style="67" customWidth="1"/>
    <col min="12293" max="12293" width="10.88671875" style="67" customWidth="1"/>
    <col min="12294" max="12294" width="11.44140625" style="67" customWidth="1"/>
    <col min="12295" max="12295" width="9.109375" style="67"/>
    <col min="12296" max="12296" width="9.88671875" style="67" bestFit="1" customWidth="1"/>
    <col min="12297" max="12297" width="9.109375" style="67"/>
    <col min="12298" max="12298" width="8.6640625" style="67" bestFit="1" customWidth="1"/>
    <col min="12299" max="12299" width="9.44140625" style="67" bestFit="1" customWidth="1"/>
    <col min="12300" max="12545" width="9.109375" style="67"/>
    <col min="12546" max="12546" width="10" style="67" customWidth="1"/>
    <col min="12547" max="12547" width="3.6640625" style="67" bestFit="1" customWidth="1"/>
    <col min="12548" max="12548" width="27.5546875" style="67" customWidth="1"/>
    <col min="12549" max="12549" width="10.88671875" style="67" customWidth="1"/>
    <col min="12550" max="12550" width="11.44140625" style="67" customWidth="1"/>
    <col min="12551" max="12551" width="9.109375" style="67"/>
    <col min="12552" max="12552" width="9.88671875" style="67" bestFit="1" customWidth="1"/>
    <col min="12553" max="12553" width="9.109375" style="67"/>
    <col min="12554" max="12554" width="8.6640625" style="67" bestFit="1" customWidth="1"/>
    <col min="12555" max="12555" width="9.44140625" style="67" bestFit="1" customWidth="1"/>
    <col min="12556" max="12801" width="9.109375" style="67"/>
    <col min="12802" max="12802" width="10" style="67" customWidth="1"/>
    <col min="12803" max="12803" width="3.6640625" style="67" bestFit="1" customWidth="1"/>
    <col min="12804" max="12804" width="27.5546875" style="67" customWidth="1"/>
    <col min="12805" max="12805" width="10.88671875" style="67" customWidth="1"/>
    <col min="12806" max="12806" width="11.44140625" style="67" customWidth="1"/>
    <col min="12807" max="12807" width="9.109375" style="67"/>
    <col min="12808" max="12808" width="9.88671875" style="67" bestFit="1" customWidth="1"/>
    <col min="12809" max="12809" width="9.109375" style="67"/>
    <col min="12810" max="12810" width="8.6640625" style="67" bestFit="1" customWidth="1"/>
    <col min="12811" max="12811" width="9.44140625" style="67" bestFit="1" customWidth="1"/>
    <col min="12812" max="13057" width="9.109375" style="67"/>
    <col min="13058" max="13058" width="10" style="67" customWidth="1"/>
    <col min="13059" max="13059" width="3.6640625" style="67" bestFit="1" customWidth="1"/>
    <col min="13060" max="13060" width="27.5546875" style="67" customWidth="1"/>
    <col min="13061" max="13061" width="10.88671875" style="67" customWidth="1"/>
    <col min="13062" max="13062" width="11.44140625" style="67" customWidth="1"/>
    <col min="13063" max="13063" width="9.109375" style="67"/>
    <col min="13064" max="13064" width="9.88671875" style="67" bestFit="1" customWidth="1"/>
    <col min="13065" max="13065" width="9.109375" style="67"/>
    <col min="13066" max="13066" width="8.6640625" style="67" bestFit="1" customWidth="1"/>
    <col min="13067" max="13067" width="9.44140625" style="67" bestFit="1" customWidth="1"/>
    <col min="13068" max="13313" width="9.109375" style="67"/>
    <col min="13314" max="13314" width="10" style="67" customWidth="1"/>
    <col min="13315" max="13315" width="3.6640625" style="67" bestFit="1" customWidth="1"/>
    <col min="13316" max="13316" width="27.5546875" style="67" customWidth="1"/>
    <col min="13317" max="13317" width="10.88671875" style="67" customWidth="1"/>
    <col min="13318" max="13318" width="11.44140625" style="67" customWidth="1"/>
    <col min="13319" max="13319" width="9.109375" style="67"/>
    <col min="13320" max="13320" width="9.88671875" style="67" bestFit="1" customWidth="1"/>
    <col min="13321" max="13321" width="9.109375" style="67"/>
    <col min="13322" max="13322" width="8.6640625" style="67" bestFit="1" customWidth="1"/>
    <col min="13323" max="13323" width="9.44140625" style="67" bestFit="1" customWidth="1"/>
    <col min="13324" max="13569" width="9.109375" style="67"/>
    <col min="13570" max="13570" width="10" style="67" customWidth="1"/>
    <col min="13571" max="13571" width="3.6640625" style="67" bestFit="1" customWidth="1"/>
    <col min="13572" max="13572" width="27.5546875" style="67" customWidth="1"/>
    <col min="13573" max="13573" width="10.88671875" style="67" customWidth="1"/>
    <col min="13574" max="13574" width="11.44140625" style="67" customWidth="1"/>
    <col min="13575" max="13575" width="9.109375" style="67"/>
    <col min="13576" max="13576" width="9.88671875" style="67" bestFit="1" customWidth="1"/>
    <col min="13577" max="13577" width="9.109375" style="67"/>
    <col min="13578" max="13578" width="8.6640625" style="67" bestFit="1" customWidth="1"/>
    <col min="13579" max="13579" width="9.44140625" style="67" bestFit="1" customWidth="1"/>
    <col min="13580" max="13825" width="9.109375" style="67"/>
    <col min="13826" max="13826" width="10" style="67" customWidth="1"/>
    <col min="13827" max="13827" width="3.6640625" style="67" bestFit="1" customWidth="1"/>
    <col min="13828" max="13828" width="27.5546875" style="67" customWidth="1"/>
    <col min="13829" max="13829" width="10.88671875" style="67" customWidth="1"/>
    <col min="13830" max="13830" width="11.44140625" style="67" customWidth="1"/>
    <col min="13831" max="13831" width="9.109375" style="67"/>
    <col min="13832" max="13832" width="9.88671875" style="67" bestFit="1" customWidth="1"/>
    <col min="13833" max="13833" width="9.109375" style="67"/>
    <col min="13834" max="13834" width="8.6640625" style="67" bestFit="1" customWidth="1"/>
    <col min="13835" max="13835" width="9.44140625" style="67" bestFit="1" customWidth="1"/>
    <col min="13836" max="14081" width="9.109375" style="67"/>
    <col min="14082" max="14082" width="10" style="67" customWidth="1"/>
    <col min="14083" max="14083" width="3.6640625" style="67" bestFit="1" customWidth="1"/>
    <col min="14084" max="14084" width="27.5546875" style="67" customWidth="1"/>
    <col min="14085" max="14085" width="10.88671875" style="67" customWidth="1"/>
    <col min="14086" max="14086" width="11.44140625" style="67" customWidth="1"/>
    <col min="14087" max="14087" width="9.109375" style="67"/>
    <col min="14088" max="14088" width="9.88671875" style="67" bestFit="1" customWidth="1"/>
    <col min="14089" max="14089" width="9.109375" style="67"/>
    <col min="14090" max="14090" width="8.6640625" style="67" bestFit="1" customWidth="1"/>
    <col min="14091" max="14091" width="9.44140625" style="67" bestFit="1" customWidth="1"/>
    <col min="14092" max="14337" width="9.109375" style="67"/>
    <col min="14338" max="14338" width="10" style="67" customWidth="1"/>
    <col min="14339" max="14339" width="3.6640625" style="67" bestFit="1" customWidth="1"/>
    <col min="14340" max="14340" width="27.5546875" style="67" customWidth="1"/>
    <col min="14341" max="14341" width="10.88671875" style="67" customWidth="1"/>
    <col min="14342" max="14342" width="11.44140625" style="67" customWidth="1"/>
    <col min="14343" max="14343" width="9.109375" style="67"/>
    <col min="14344" max="14344" width="9.88671875" style="67" bestFit="1" customWidth="1"/>
    <col min="14345" max="14345" width="9.109375" style="67"/>
    <col min="14346" max="14346" width="8.6640625" style="67" bestFit="1" customWidth="1"/>
    <col min="14347" max="14347" width="9.44140625" style="67" bestFit="1" customWidth="1"/>
    <col min="14348" max="14593" width="9.109375" style="67"/>
    <col min="14594" max="14594" width="10" style="67" customWidth="1"/>
    <col min="14595" max="14595" width="3.6640625" style="67" bestFit="1" customWidth="1"/>
    <col min="14596" max="14596" width="27.5546875" style="67" customWidth="1"/>
    <col min="14597" max="14597" width="10.88671875" style="67" customWidth="1"/>
    <col min="14598" max="14598" width="11.44140625" style="67" customWidth="1"/>
    <col min="14599" max="14599" width="9.109375" style="67"/>
    <col min="14600" max="14600" width="9.88671875" style="67" bestFit="1" customWidth="1"/>
    <col min="14601" max="14601" width="9.109375" style="67"/>
    <col min="14602" max="14602" width="8.6640625" style="67" bestFit="1" customWidth="1"/>
    <col min="14603" max="14603" width="9.44140625" style="67" bestFit="1" customWidth="1"/>
    <col min="14604" max="14849" width="9.109375" style="67"/>
    <col min="14850" max="14850" width="10" style="67" customWidth="1"/>
    <col min="14851" max="14851" width="3.6640625" style="67" bestFit="1" customWidth="1"/>
    <col min="14852" max="14852" width="27.5546875" style="67" customWidth="1"/>
    <col min="14853" max="14853" width="10.88671875" style="67" customWidth="1"/>
    <col min="14854" max="14854" width="11.44140625" style="67" customWidth="1"/>
    <col min="14855" max="14855" width="9.109375" style="67"/>
    <col min="14856" max="14856" width="9.88671875" style="67" bestFit="1" customWidth="1"/>
    <col min="14857" max="14857" width="9.109375" style="67"/>
    <col min="14858" max="14858" width="8.6640625" style="67" bestFit="1" customWidth="1"/>
    <col min="14859" max="14859" width="9.44140625" style="67" bestFit="1" customWidth="1"/>
    <col min="14860" max="15105" width="9.109375" style="67"/>
    <col min="15106" max="15106" width="10" style="67" customWidth="1"/>
    <col min="15107" max="15107" width="3.6640625" style="67" bestFit="1" customWidth="1"/>
    <col min="15108" max="15108" width="27.5546875" style="67" customWidth="1"/>
    <col min="15109" max="15109" width="10.88671875" style="67" customWidth="1"/>
    <col min="15110" max="15110" width="11.44140625" style="67" customWidth="1"/>
    <col min="15111" max="15111" width="9.109375" style="67"/>
    <col min="15112" max="15112" width="9.88671875" style="67" bestFit="1" customWidth="1"/>
    <col min="15113" max="15113" width="9.109375" style="67"/>
    <col min="15114" max="15114" width="8.6640625" style="67" bestFit="1" customWidth="1"/>
    <col min="15115" max="15115" width="9.44140625" style="67" bestFit="1" customWidth="1"/>
    <col min="15116" max="15361" width="9.109375" style="67"/>
    <col min="15362" max="15362" width="10" style="67" customWidth="1"/>
    <col min="15363" max="15363" width="3.6640625" style="67" bestFit="1" customWidth="1"/>
    <col min="15364" max="15364" width="27.5546875" style="67" customWidth="1"/>
    <col min="15365" max="15365" width="10.88671875" style="67" customWidth="1"/>
    <col min="15366" max="15366" width="11.44140625" style="67" customWidth="1"/>
    <col min="15367" max="15367" width="9.109375" style="67"/>
    <col min="15368" max="15368" width="9.88671875" style="67" bestFit="1" customWidth="1"/>
    <col min="15369" max="15369" width="9.109375" style="67"/>
    <col min="15370" max="15370" width="8.6640625" style="67" bestFit="1" customWidth="1"/>
    <col min="15371" max="15371" width="9.44140625" style="67" bestFit="1" customWidth="1"/>
    <col min="15372" max="15617" width="9.109375" style="67"/>
    <col min="15618" max="15618" width="10" style="67" customWidth="1"/>
    <col min="15619" max="15619" width="3.6640625" style="67" bestFit="1" customWidth="1"/>
    <col min="15620" max="15620" width="27.5546875" style="67" customWidth="1"/>
    <col min="15621" max="15621" width="10.88671875" style="67" customWidth="1"/>
    <col min="15622" max="15622" width="11.44140625" style="67" customWidth="1"/>
    <col min="15623" max="15623" width="9.109375" style="67"/>
    <col min="15624" max="15624" width="9.88671875" style="67" bestFit="1" customWidth="1"/>
    <col min="15625" max="15625" width="9.109375" style="67"/>
    <col min="15626" max="15626" width="8.6640625" style="67" bestFit="1" customWidth="1"/>
    <col min="15627" max="15627" width="9.44140625" style="67" bestFit="1" customWidth="1"/>
    <col min="15628" max="15873" width="9.109375" style="67"/>
    <col min="15874" max="15874" width="10" style="67" customWidth="1"/>
    <col min="15875" max="15875" width="3.6640625" style="67" bestFit="1" customWidth="1"/>
    <col min="15876" max="15876" width="27.5546875" style="67" customWidth="1"/>
    <col min="15877" max="15877" width="10.88671875" style="67" customWidth="1"/>
    <col min="15878" max="15878" width="11.44140625" style="67" customWidth="1"/>
    <col min="15879" max="15879" width="9.109375" style="67"/>
    <col min="15880" max="15880" width="9.88671875" style="67" bestFit="1" customWidth="1"/>
    <col min="15881" max="15881" width="9.109375" style="67"/>
    <col min="15882" max="15882" width="8.6640625" style="67" bestFit="1" customWidth="1"/>
    <col min="15883" max="15883" width="9.44140625" style="67" bestFit="1" customWidth="1"/>
    <col min="15884" max="16129" width="9.109375" style="67"/>
    <col min="16130" max="16130" width="10" style="67" customWidth="1"/>
    <col min="16131" max="16131" width="3.6640625" style="67" bestFit="1" customWidth="1"/>
    <col min="16132" max="16132" width="27.5546875" style="67" customWidth="1"/>
    <col min="16133" max="16133" width="10.88671875" style="67" customWidth="1"/>
    <col min="16134" max="16134" width="11.44140625" style="67" customWidth="1"/>
    <col min="16135" max="16135" width="9.109375" style="67"/>
    <col min="16136" max="16136" width="9.88671875" style="67" bestFit="1" customWidth="1"/>
    <col min="16137" max="16137" width="9.109375" style="67"/>
    <col min="16138" max="16138" width="8.6640625" style="67" bestFit="1" customWidth="1"/>
    <col min="16139" max="16139" width="9.44140625" style="67" bestFit="1" customWidth="1"/>
    <col min="16140" max="16384" width="9.109375" style="67"/>
  </cols>
  <sheetData>
    <row r="1" spans="1:14" ht="37.799999999999997" x14ac:dyDescent="0.65">
      <c r="B1" s="93" t="s">
        <v>198</v>
      </c>
      <c r="C1" s="93"/>
      <c r="D1" s="93"/>
      <c r="E1" s="93"/>
      <c r="F1" s="93"/>
      <c r="G1" s="93"/>
      <c r="H1" s="93"/>
      <c r="I1" s="93"/>
      <c r="J1" s="93"/>
      <c r="K1" s="93"/>
      <c r="L1" s="68"/>
    </row>
    <row r="3" spans="1:14" ht="13.2" x14ac:dyDescent="0.2">
      <c r="A3" s="69"/>
      <c r="B3" s="94" t="s">
        <v>199</v>
      </c>
      <c r="C3" s="94" t="s">
        <v>200</v>
      </c>
      <c r="D3" s="70" t="s">
        <v>201</v>
      </c>
      <c r="E3" s="96" t="s">
        <v>1</v>
      </c>
      <c r="F3" s="96" t="s">
        <v>2</v>
      </c>
      <c r="G3" s="96" t="s">
        <v>3</v>
      </c>
      <c r="H3" s="96" t="s">
        <v>4</v>
      </c>
      <c r="I3" s="94" t="s">
        <v>5</v>
      </c>
      <c r="J3" s="98" t="s">
        <v>202</v>
      </c>
      <c r="K3" s="87" t="s">
        <v>203</v>
      </c>
      <c r="L3" s="87" t="s">
        <v>204</v>
      </c>
      <c r="M3" s="87" t="s">
        <v>16</v>
      </c>
    </row>
    <row r="4" spans="1:14" ht="13.2" x14ac:dyDescent="0.2">
      <c r="A4" s="69"/>
      <c r="B4" s="95"/>
      <c r="C4" s="95"/>
      <c r="D4" s="71"/>
      <c r="E4" s="97"/>
      <c r="F4" s="97"/>
      <c r="G4" s="97"/>
      <c r="H4" s="97"/>
      <c r="I4" s="95"/>
      <c r="J4" s="95"/>
      <c r="K4" s="88"/>
      <c r="L4" s="88"/>
      <c r="M4" s="88"/>
    </row>
    <row r="5" spans="1:14" ht="14.4" x14ac:dyDescent="0.3">
      <c r="A5" s="69"/>
      <c r="B5" s="72">
        <v>1</v>
      </c>
      <c r="C5" s="73" t="s">
        <v>208</v>
      </c>
      <c r="D5" s="74" t="s">
        <v>154</v>
      </c>
      <c r="E5" s="75">
        <f>ActivateScheme!$C$4</f>
        <v>12</v>
      </c>
      <c r="F5" s="75">
        <f>ActivateScheme!$D$4</f>
        <v>0</v>
      </c>
      <c r="G5" s="75">
        <f>ActivateScheme!$E$4</f>
        <v>0</v>
      </c>
      <c r="H5" s="75">
        <f>ActivateScheme!$F$4</f>
        <v>0</v>
      </c>
      <c r="I5" s="75">
        <f>ActivateScheme!$G$4</f>
        <v>12</v>
      </c>
      <c r="J5" s="76">
        <f>SUM(F5:H5)</f>
        <v>0</v>
      </c>
      <c r="K5" s="77">
        <f>IF(I5&lt;&gt;0,ROUND(E5/I5,2),0)</f>
        <v>1</v>
      </c>
      <c r="L5" s="75" t="e">
        <f>SUM(COUNTIFS([1]ImportMechanic!$B$7:$B$42,1,[1]ImportMechanic!$G$7:$G$42,{"Failed","Cancelled","Not Yet Test"}))</f>
        <v>#VALUE!</v>
      </c>
      <c r="M5" s="78"/>
      <c r="N5" s="79"/>
    </row>
    <row r="6" spans="1:14" ht="14.4" x14ac:dyDescent="0.25">
      <c r="A6" s="69"/>
      <c r="B6" s="72">
        <v>2</v>
      </c>
      <c r="C6" s="80" t="s">
        <v>209</v>
      </c>
      <c r="D6" s="81" t="s">
        <v>0</v>
      </c>
      <c r="E6" s="75">
        <f>EditDealBudget!$C$4</f>
        <v>19</v>
      </c>
      <c r="F6" s="75">
        <f>EditDealBudget!$D$4</f>
        <v>0</v>
      </c>
      <c r="G6" s="75">
        <f>EditDealBudget!$E$4</f>
        <v>0</v>
      </c>
      <c r="H6" s="75">
        <f>EditDealBudget!$F$4</f>
        <v>0</v>
      </c>
      <c r="I6" s="75">
        <f>EditDealBudget!$G$4</f>
        <v>19</v>
      </c>
      <c r="J6" s="76">
        <f t="shared" ref="J6:J8" si="0">SUM(F6:H6)</f>
        <v>0</v>
      </c>
      <c r="K6" s="77">
        <f>IF(I6&lt;&gt;0,ROUND(E6/I6,2),0)</f>
        <v>1</v>
      </c>
      <c r="L6" s="75" t="e">
        <f>SUM(COUNTIFS([1]NewInterfaceType_KPI!$B$7:$B$34,1,[1]NewInterfaceType_KPI!$G$7:$G$34,{"Failed","Cancelled","Not Yet Test"}))</f>
        <v>#VALUE!</v>
      </c>
      <c r="M6" s="78"/>
    </row>
    <row r="7" spans="1:14" ht="14.4" x14ac:dyDescent="0.25">
      <c r="A7" s="69"/>
      <c r="B7" s="72">
        <v>3</v>
      </c>
      <c r="C7" s="80" t="s">
        <v>210</v>
      </c>
      <c r="D7" s="81" t="s">
        <v>212</v>
      </c>
      <c r="E7" s="75">
        <f>TrackingReports!$C$4</f>
        <v>38</v>
      </c>
      <c r="F7" s="75">
        <f>TrackingReports!$D$4</f>
        <v>0</v>
      </c>
      <c r="G7" s="75">
        <f>TrackingReports!$E$4</f>
        <v>0</v>
      </c>
      <c r="H7" s="75">
        <f>TrackingReports!$F$4</f>
        <v>0</v>
      </c>
      <c r="I7" s="75">
        <f>TrackingReports!$G$4</f>
        <v>38</v>
      </c>
      <c r="J7" s="76">
        <f t="shared" si="0"/>
        <v>0</v>
      </c>
      <c r="K7" s="77">
        <f t="shared" ref="K7:K8" si="1">IF(I7&lt;&gt;0,ROUND(E7/I7,2),0)</f>
        <v>1</v>
      </c>
      <c r="L7" s="75"/>
      <c r="M7" s="78"/>
    </row>
    <row r="8" spans="1:14" ht="14.4" x14ac:dyDescent="0.25">
      <c r="A8" s="69"/>
      <c r="B8" s="72">
        <v>4</v>
      </c>
      <c r="C8" s="80" t="s">
        <v>211</v>
      </c>
      <c r="D8" s="81" t="s">
        <v>213</v>
      </c>
      <c r="E8" s="75">
        <f>AutoSendInterface!$C$4</f>
        <v>3</v>
      </c>
      <c r="F8" s="75">
        <f>AutoSendInterface!$D$4</f>
        <v>0</v>
      </c>
      <c r="G8" s="75">
        <f>AutoSendInterface!$E$4</f>
        <v>0</v>
      </c>
      <c r="H8" s="75">
        <f>AutoSendInterface!$F$4</f>
        <v>0</v>
      </c>
      <c r="I8" s="75">
        <f>AutoSendInterface!$G$4</f>
        <v>3</v>
      </c>
      <c r="J8" s="76">
        <f t="shared" si="0"/>
        <v>0</v>
      </c>
      <c r="K8" s="77">
        <f t="shared" si="1"/>
        <v>1</v>
      </c>
      <c r="L8" s="75"/>
      <c r="M8" s="78"/>
    </row>
    <row r="9" spans="1:14" ht="13.8" x14ac:dyDescent="0.25">
      <c r="A9" s="69"/>
      <c r="B9" s="89" t="s">
        <v>205</v>
      </c>
      <c r="C9" s="89"/>
      <c r="D9" s="89"/>
      <c r="E9" s="90"/>
      <c r="F9" s="90"/>
      <c r="G9" s="90"/>
      <c r="H9" s="90"/>
      <c r="I9" s="90"/>
      <c r="J9" s="90"/>
      <c r="K9" s="91"/>
      <c r="L9" s="82"/>
      <c r="M9" s="78"/>
    </row>
    <row r="10" spans="1:14" ht="12.75" customHeight="1" x14ac:dyDescent="0.25">
      <c r="A10" s="69"/>
      <c r="B10" s="92" t="s">
        <v>5</v>
      </c>
      <c r="C10" s="92"/>
      <c r="D10" s="83"/>
      <c r="E10" s="76">
        <f>SUM(E5:E8)</f>
        <v>72</v>
      </c>
      <c r="F10" s="76">
        <f t="shared" ref="F10:J10" si="2">SUM(F5:F8)</f>
        <v>0</v>
      </c>
      <c r="G10" s="76">
        <f t="shared" si="2"/>
        <v>0</v>
      </c>
      <c r="H10" s="76">
        <f t="shared" si="2"/>
        <v>0</v>
      </c>
      <c r="I10" s="76">
        <f t="shared" si="2"/>
        <v>72</v>
      </c>
      <c r="J10" s="76">
        <f t="shared" si="2"/>
        <v>0</v>
      </c>
      <c r="K10" s="84" t="str">
        <f>ROUND(E10/I10,2)*100&amp;"%"</f>
        <v>100%</v>
      </c>
      <c r="L10" s="76"/>
      <c r="M10" s="78"/>
    </row>
    <row r="11" spans="1:14" ht="12.75" customHeight="1" x14ac:dyDescent="0.25">
      <c r="A11" s="69"/>
      <c r="B11" s="92" t="s">
        <v>206</v>
      </c>
      <c r="C11" s="92"/>
      <c r="D11" s="83"/>
      <c r="E11" s="85">
        <f>E10/$I$10</f>
        <v>1</v>
      </c>
      <c r="F11" s="85">
        <f>F10/$I$10</f>
        <v>0</v>
      </c>
      <c r="G11" s="85">
        <f>G10/$I$10</f>
        <v>0</v>
      </c>
      <c r="H11" s="85">
        <f>H10/$I$10</f>
        <v>0</v>
      </c>
      <c r="I11" s="76" t="s">
        <v>207</v>
      </c>
      <c r="J11" s="76" t="s">
        <v>207</v>
      </c>
      <c r="K11" s="76" t="s">
        <v>207</v>
      </c>
      <c r="L11" s="76"/>
      <c r="M11" s="78"/>
    </row>
    <row r="17" spans="7:7" x14ac:dyDescent="0.2">
      <c r="G17" s="86"/>
    </row>
  </sheetData>
  <mergeCells count="15">
    <mergeCell ref="B1:K1"/>
    <mergeCell ref="B3:B4"/>
    <mergeCell ref="C3:C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B9:K9"/>
    <mergeCell ref="B10:C10"/>
    <mergeCell ref="B11:C11"/>
  </mergeCells>
  <hyperlinks>
    <hyperlink ref="C6" location="EditDealBudget!A1" display="EditDealBudget"/>
    <hyperlink ref="C5" location="ActivateScheme!A1" display="Import Mechanic"/>
    <hyperlink ref="C7" location="TrackingReports!A1" display="TrackingReports"/>
    <hyperlink ref="C8" location="AutoSendInterface!A1" display="AutoSendInterfac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A4" sqref="A4"/>
    </sheetView>
  </sheetViews>
  <sheetFormatPr defaultColWidth="9.109375" defaultRowHeight="14.4" x14ac:dyDescent="0.3"/>
  <cols>
    <col min="1" max="1" width="9.109375" style="29"/>
    <col min="2" max="2" width="9.44140625" style="29" customWidth="1"/>
    <col min="3" max="3" width="40.44140625" style="29" customWidth="1"/>
    <col min="4" max="4" width="46.6640625" style="29" customWidth="1"/>
    <col min="5" max="5" width="38.33203125" style="29" customWidth="1"/>
    <col min="6" max="6" width="36.5546875" style="29" customWidth="1"/>
    <col min="7" max="7" width="26.5546875" style="29" customWidth="1"/>
    <col min="8" max="8" width="16.5546875" style="29" customWidth="1"/>
    <col min="9" max="9" width="16.6640625" style="29" customWidth="1"/>
    <col min="10" max="10" width="11.88671875" style="29" customWidth="1"/>
    <col min="11" max="11" width="11.44140625" style="29" customWidth="1"/>
    <col min="12" max="17" width="9.109375" style="29"/>
    <col min="18" max="18" width="19.44140625" style="29" customWidth="1"/>
    <col min="19" max="24" width="9.109375" style="29"/>
    <col min="25" max="25" width="14.6640625" style="29" hidden="1" customWidth="1"/>
    <col min="26" max="16384" width="9.109375" style="29"/>
  </cols>
  <sheetData>
    <row r="1" spans="1:25" ht="18" x14ac:dyDescent="0.3">
      <c r="A1" s="99" t="s">
        <v>154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25" x14ac:dyDescent="0.3">
      <c r="C3" s="32" t="s">
        <v>1</v>
      </c>
      <c r="D3" s="32" t="s">
        <v>2</v>
      </c>
      <c r="E3" s="33" t="s">
        <v>3</v>
      </c>
      <c r="F3" s="32" t="s">
        <v>4</v>
      </c>
      <c r="G3" s="32" t="s">
        <v>5</v>
      </c>
      <c r="Y3" s="45" t="s">
        <v>1</v>
      </c>
    </row>
    <row r="4" spans="1:25" x14ac:dyDescent="0.3">
      <c r="C4" s="49">
        <f>COUNTIF(H9:H20,"Passed")</f>
        <v>12</v>
      </c>
      <c r="D4" s="49">
        <f>COUNTIF(H9:H20,"Failed")</f>
        <v>0</v>
      </c>
      <c r="E4" s="49">
        <f>COUNTIF(H9:H20,"Pending")</f>
        <v>0</v>
      </c>
      <c r="F4" s="49">
        <f>COUNTIF(H9:H20,"Not Yet Test")</f>
        <v>0</v>
      </c>
      <c r="G4" s="50">
        <f>COUNTA(A9:A20)</f>
        <v>12</v>
      </c>
      <c r="Y4" s="46" t="s">
        <v>2</v>
      </c>
    </row>
    <row r="5" spans="1:25" x14ac:dyDescent="0.3">
      <c r="Y5" s="47" t="s">
        <v>3</v>
      </c>
    </row>
    <row r="6" spans="1:25" x14ac:dyDescent="0.3">
      <c r="Y6" s="28" t="s">
        <v>4</v>
      </c>
    </row>
    <row r="8" spans="1:25" x14ac:dyDescent="0.3">
      <c r="A8" s="27" t="s">
        <v>6</v>
      </c>
      <c r="B8" s="27" t="s">
        <v>7</v>
      </c>
      <c r="C8" s="27" t="s">
        <v>8</v>
      </c>
      <c r="D8" s="27" t="s">
        <v>9</v>
      </c>
      <c r="E8" s="27" t="s">
        <v>10</v>
      </c>
      <c r="F8" s="27" t="s">
        <v>11</v>
      </c>
      <c r="G8" s="27" t="s">
        <v>12</v>
      </c>
      <c r="H8" s="40" t="s">
        <v>13</v>
      </c>
      <c r="I8" s="27" t="s">
        <v>14</v>
      </c>
      <c r="J8" s="27" t="s">
        <v>15</v>
      </c>
      <c r="K8" s="27" t="s">
        <v>16</v>
      </c>
    </row>
    <row r="9" spans="1:25" ht="50.25" customHeight="1" x14ac:dyDescent="0.3">
      <c r="A9" s="44">
        <v>1</v>
      </c>
      <c r="B9" s="44"/>
      <c r="C9" s="44" t="s">
        <v>156</v>
      </c>
      <c r="D9" s="44" t="s">
        <v>157</v>
      </c>
      <c r="E9" s="44" t="s">
        <v>155</v>
      </c>
      <c r="F9" s="44" t="s">
        <v>36</v>
      </c>
      <c r="G9" s="44"/>
      <c r="H9" s="48" t="s">
        <v>1</v>
      </c>
      <c r="I9" s="44"/>
      <c r="J9" s="44"/>
      <c r="K9" s="44"/>
    </row>
    <row r="10" spans="1:25" ht="57" customHeight="1" x14ac:dyDescent="0.3">
      <c r="A10" s="44">
        <v>2</v>
      </c>
      <c r="B10" s="44"/>
      <c r="C10" s="44" t="s">
        <v>159</v>
      </c>
      <c r="D10" s="44" t="s">
        <v>158</v>
      </c>
      <c r="E10" s="44" t="s">
        <v>155</v>
      </c>
      <c r="F10" s="44" t="s">
        <v>36</v>
      </c>
      <c r="G10" s="44"/>
      <c r="H10" s="48" t="s">
        <v>1</v>
      </c>
      <c r="I10" s="44"/>
      <c r="J10" s="44"/>
      <c r="K10" s="44"/>
    </row>
    <row r="11" spans="1:25" ht="99" customHeight="1" x14ac:dyDescent="0.3">
      <c r="A11" s="44">
        <v>3</v>
      </c>
      <c r="B11" s="44"/>
      <c r="C11" s="44" t="s">
        <v>161</v>
      </c>
      <c r="D11" s="44" t="s">
        <v>162</v>
      </c>
      <c r="E11" s="44" t="s">
        <v>155</v>
      </c>
      <c r="F11" s="44" t="s">
        <v>36</v>
      </c>
      <c r="G11" s="44"/>
      <c r="H11" s="48" t="s">
        <v>1</v>
      </c>
      <c r="I11" s="44"/>
      <c r="J11" s="44"/>
      <c r="K11" s="44"/>
    </row>
    <row r="12" spans="1:25" ht="86.4" x14ac:dyDescent="0.3">
      <c r="A12" s="44">
        <v>4</v>
      </c>
      <c r="B12" s="44"/>
      <c r="C12" s="44" t="s">
        <v>160</v>
      </c>
      <c r="D12" s="44" t="s">
        <v>163</v>
      </c>
      <c r="E12" s="44" t="s">
        <v>155</v>
      </c>
      <c r="F12" s="44" t="s">
        <v>36</v>
      </c>
      <c r="G12" s="44"/>
      <c r="H12" s="48" t="s">
        <v>1</v>
      </c>
      <c r="I12" s="44"/>
      <c r="J12" s="44"/>
      <c r="K12" s="44"/>
    </row>
    <row r="13" spans="1:25" ht="51" customHeight="1" x14ac:dyDescent="0.3">
      <c r="A13" s="44">
        <v>5</v>
      </c>
      <c r="B13" s="44"/>
      <c r="C13" s="59" t="s">
        <v>164</v>
      </c>
      <c r="D13" s="59" t="s">
        <v>165</v>
      </c>
      <c r="E13" s="59" t="s">
        <v>155</v>
      </c>
      <c r="F13" s="59" t="s">
        <v>166</v>
      </c>
      <c r="G13" s="44"/>
      <c r="H13" s="48" t="s">
        <v>1</v>
      </c>
      <c r="I13" s="44"/>
      <c r="J13" s="44"/>
      <c r="K13" s="44"/>
    </row>
    <row r="14" spans="1:25" ht="43.2" x14ac:dyDescent="0.3">
      <c r="A14" s="44">
        <v>6</v>
      </c>
      <c r="B14" s="44"/>
      <c r="C14" s="59" t="s">
        <v>164</v>
      </c>
      <c r="D14" s="59" t="s">
        <v>167</v>
      </c>
      <c r="E14" s="59" t="s">
        <v>155</v>
      </c>
      <c r="F14" s="59" t="s">
        <v>168</v>
      </c>
      <c r="G14" s="44"/>
      <c r="H14" s="48" t="s">
        <v>1</v>
      </c>
      <c r="I14" s="44"/>
      <c r="J14" s="44"/>
      <c r="K14" s="44"/>
    </row>
    <row r="15" spans="1:25" ht="60.75" customHeight="1" x14ac:dyDescent="0.3">
      <c r="A15" s="44">
        <v>7</v>
      </c>
      <c r="B15" s="44"/>
      <c r="C15" s="59" t="s">
        <v>169</v>
      </c>
      <c r="D15" s="59" t="s">
        <v>172</v>
      </c>
      <c r="E15" s="59" t="s">
        <v>155</v>
      </c>
      <c r="F15" s="60" t="s">
        <v>173</v>
      </c>
      <c r="G15" s="44"/>
      <c r="H15" s="48" t="s">
        <v>1</v>
      </c>
      <c r="I15" s="44"/>
      <c r="J15" s="44"/>
      <c r="K15" s="44"/>
    </row>
    <row r="16" spans="1:25" ht="45.75" customHeight="1" x14ac:dyDescent="0.3">
      <c r="A16" s="44">
        <v>8</v>
      </c>
      <c r="B16" s="44"/>
      <c r="C16" s="59" t="s">
        <v>170</v>
      </c>
      <c r="D16" s="59" t="s">
        <v>171</v>
      </c>
      <c r="E16" s="59" t="s">
        <v>155</v>
      </c>
      <c r="F16" s="60" t="s">
        <v>173</v>
      </c>
      <c r="G16" s="44"/>
      <c r="H16" s="48" t="s">
        <v>1</v>
      </c>
      <c r="I16" s="44"/>
      <c r="J16" s="44"/>
      <c r="K16" s="44"/>
    </row>
    <row r="17" spans="1:11" ht="62.25" customHeight="1" x14ac:dyDescent="0.3">
      <c r="A17" s="44">
        <v>9</v>
      </c>
      <c r="B17" s="44"/>
      <c r="C17" s="44" t="s">
        <v>174</v>
      </c>
      <c r="D17" s="44"/>
      <c r="E17" s="44" t="s">
        <v>178</v>
      </c>
      <c r="F17" s="44" t="s">
        <v>179</v>
      </c>
      <c r="G17" s="44"/>
      <c r="H17" s="48" t="s">
        <v>1</v>
      </c>
      <c r="I17" s="44"/>
      <c r="J17" s="44"/>
      <c r="K17" s="44"/>
    </row>
    <row r="18" spans="1:11" ht="63" customHeight="1" x14ac:dyDescent="0.3">
      <c r="A18" s="44">
        <v>10</v>
      </c>
      <c r="B18" s="44"/>
      <c r="C18" s="44" t="s">
        <v>175</v>
      </c>
      <c r="D18" s="44"/>
      <c r="E18" s="44" t="s">
        <v>180</v>
      </c>
      <c r="F18" s="44" t="s">
        <v>179</v>
      </c>
      <c r="G18" s="44"/>
      <c r="H18" s="48" t="s">
        <v>1</v>
      </c>
      <c r="I18" s="44"/>
      <c r="J18" s="44"/>
      <c r="K18" s="44"/>
    </row>
    <row r="19" spans="1:11" s="62" customFormat="1" ht="51" customHeight="1" x14ac:dyDescent="0.3">
      <c r="A19" s="61">
        <v>11</v>
      </c>
      <c r="B19" s="61"/>
      <c r="C19" s="61" t="s">
        <v>176</v>
      </c>
      <c r="D19" s="61"/>
      <c r="E19" s="44" t="s">
        <v>183</v>
      </c>
      <c r="F19" s="44" t="s">
        <v>182</v>
      </c>
      <c r="G19" s="61"/>
      <c r="H19" s="48" t="s">
        <v>1</v>
      </c>
      <c r="I19" s="61"/>
      <c r="J19" s="61"/>
      <c r="K19" s="61"/>
    </row>
    <row r="20" spans="1:11" ht="57.6" x14ac:dyDescent="0.3">
      <c r="A20" s="44">
        <v>12</v>
      </c>
      <c r="B20" s="44"/>
      <c r="C20" s="61" t="s">
        <v>177</v>
      </c>
      <c r="D20" s="51"/>
      <c r="E20" s="44" t="s">
        <v>181</v>
      </c>
      <c r="F20" s="44" t="s">
        <v>182</v>
      </c>
      <c r="G20" s="44"/>
      <c r="H20" s="48" t="s">
        <v>1</v>
      </c>
      <c r="I20" s="44"/>
      <c r="J20" s="44"/>
      <c r="K20" s="44"/>
    </row>
  </sheetData>
  <mergeCells count="1">
    <mergeCell ref="A1:K1"/>
  </mergeCells>
  <conditionalFormatting sqref="Y6">
    <cfRule type="cellIs" dxfId="15" priority="4" operator="equal">
      <formula>$Y$6</formula>
    </cfRule>
  </conditionalFormatting>
  <conditionalFormatting sqref="H9:H20">
    <cfRule type="cellIs" dxfId="14" priority="37" operator="equal">
      <formula>$Y$5</formula>
    </cfRule>
    <cfRule type="cellIs" dxfId="13" priority="38" operator="equal">
      <formula>$Y$4</formula>
    </cfRule>
    <cfRule type="cellIs" dxfId="12" priority="39" operator="equal">
      <formula>$Y$3</formula>
    </cfRule>
  </conditionalFormatting>
  <dataValidations count="1">
    <dataValidation type="list" allowBlank="1" showInputMessage="1" showErrorMessage="1" sqref="H9:H20">
      <formula1>$Y$2:$Y$6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13" sqref="A13"/>
    </sheetView>
  </sheetViews>
  <sheetFormatPr defaultRowHeight="14.4" x14ac:dyDescent="0.3"/>
  <cols>
    <col min="1" max="1" width="5.5546875" customWidth="1"/>
    <col min="2" max="2" width="7.88671875" customWidth="1"/>
    <col min="3" max="3" width="42.6640625" customWidth="1"/>
    <col min="4" max="4" width="39.88671875" customWidth="1"/>
    <col min="5" max="5" width="36.33203125" customWidth="1"/>
    <col min="6" max="6" width="39.44140625" customWidth="1"/>
    <col min="7" max="7" width="25.5546875" customWidth="1"/>
    <col min="8" max="8" width="14.109375" customWidth="1"/>
    <col min="9" max="9" width="19" customWidth="1"/>
    <col min="10" max="10" width="19.109375" style="64" customWidth="1"/>
    <col min="11" max="11" width="19.33203125" customWidth="1"/>
  </cols>
  <sheetData>
    <row r="1" spans="1:11" ht="18" x14ac:dyDescent="0.3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11" x14ac:dyDescent="0.3">
      <c r="A3" s="1"/>
      <c r="B3" s="1"/>
      <c r="C3" s="4" t="s">
        <v>1</v>
      </c>
      <c r="D3" s="4" t="s">
        <v>2</v>
      </c>
      <c r="E3" s="5" t="s">
        <v>3</v>
      </c>
      <c r="F3" s="4" t="s">
        <v>4</v>
      </c>
      <c r="G3" s="4" t="s">
        <v>5</v>
      </c>
      <c r="H3" s="1"/>
      <c r="I3" s="1"/>
      <c r="K3" s="1"/>
    </row>
    <row r="4" spans="1:11" x14ac:dyDescent="0.3">
      <c r="A4" s="1"/>
      <c r="B4" s="1"/>
      <c r="C4" s="49">
        <f>COUNTIF(H9:H30,"Passed")</f>
        <v>19</v>
      </c>
      <c r="D4" s="49">
        <f>COUNTIF(H9:H26,"Failed")</f>
        <v>0</v>
      </c>
      <c r="E4" s="49">
        <f>COUNTIF(H9:H26,"Pending")</f>
        <v>0</v>
      </c>
      <c r="F4" s="49">
        <f>COUNTIF(H9:H26,"Not Yet Test")</f>
        <v>0</v>
      </c>
      <c r="G4" s="7">
        <f>COUNTA(A9:A30)</f>
        <v>19</v>
      </c>
      <c r="H4" s="1"/>
      <c r="I4" s="1"/>
      <c r="K4" s="1"/>
    </row>
    <row r="8" spans="1:11" s="41" customFormat="1" x14ac:dyDescent="0.3">
      <c r="A8" s="40" t="s">
        <v>6</v>
      </c>
      <c r="B8" s="40" t="s">
        <v>7</v>
      </c>
      <c r="C8" s="40" t="s">
        <v>8</v>
      </c>
      <c r="D8" s="40" t="s">
        <v>9</v>
      </c>
      <c r="E8" s="40" t="s">
        <v>10</v>
      </c>
      <c r="F8" s="40" t="s">
        <v>11</v>
      </c>
      <c r="G8" s="40" t="s">
        <v>12</v>
      </c>
      <c r="H8" s="40" t="s">
        <v>13</v>
      </c>
      <c r="I8" s="40" t="s">
        <v>14</v>
      </c>
      <c r="J8" s="40" t="s">
        <v>15</v>
      </c>
      <c r="K8" s="40" t="s">
        <v>16</v>
      </c>
    </row>
    <row r="9" spans="1:11" ht="75" customHeight="1" x14ac:dyDescent="0.3">
      <c r="A9" s="2">
        <v>1</v>
      </c>
      <c r="B9" s="2">
        <v>1</v>
      </c>
      <c r="C9" s="2" t="s">
        <v>17</v>
      </c>
      <c r="D9" s="2"/>
      <c r="E9" s="2" t="s">
        <v>18</v>
      </c>
      <c r="F9" s="2" t="s">
        <v>19</v>
      </c>
      <c r="G9" s="2"/>
      <c r="H9" s="8" t="s">
        <v>1</v>
      </c>
      <c r="I9" s="42" t="s">
        <v>194</v>
      </c>
      <c r="J9" s="66" t="s">
        <v>195</v>
      </c>
      <c r="K9" s="2"/>
    </row>
    <row r="10" spans="1:11" ht="43.2" x14ac:dyDescent="0.3">
      <c r="A10" s="2">
        <v>2</v>
      </c>
      <c r="B10" s="2">
        <v>1</v>
      </c>
      <c r="C10" s="2" t="s">
        <v>20</v>
      </c>
      <c r="D10" s="2"/>
      <c r="E10" s="2" t="s">
        <v>18</v>
      </c>
      <c r="F10" s="2" t="s">
        <v>21</v>
      </c>
      <c r="G10" s="2"/>
      <c r="H10" s="48" t="s">
        <v>1</v>
      </c>
      <c r="I10" s="42" t="s">
        <v>194</v>
      </c>
      <c r="J10" s="66" t="s">
        <v>195</v>
      </c>
      <c r="K10" s="2"/>
    </row>
    <row r="11" spans="1:11" ht="43.2" x14ac:dyDescent="0.3">
      <c r="A11" s="44">
        <v>3</v>
      </c>
      <c r="B11" s="2">
        <v>1</v>
      </c>
      <c r="C11" s="2" t="s">
        <v>22</v>
      </c>
      <c r="D11" s="2"/>
      <c r="E11" s="2" t="s">
        <v>18</v>
      </c>
      <c r="F11" s="2" t="s">
        <v>23</v>
      </c>
      <c r="G11" s="2"/>
      <c r="H11" s="48" t="s">
        <v>1</v>
      </c>
      <c r="I11" s="42" t="s">
        <v>194</v>
      </c>
      <c r="J11" s="66" t="s">
        <v>195</v>
      </c>
      <c r="K11" s="2"/>
    </row>
    <row r="12" spans="1:11" ht="84" customHeight="1" x14ac:dyDescent="0.3">
      <c r="A12" s="44">
        <v>4</v>
      </c>
      <c r="B12" s="2">
        <v>1</v>
      </c>
      <c r="C12" s="2" t="s">
        <v>24</v>
      </c>
      <c r="D12" s="2" t="s">
        <v>25</v>
      </c>
      <c r="E12" s="2" t="s">
        <v>26</v>
      </c>
      <c r="F12" s="3" t="s">
        <v>27</v>
      </c>
      <c r="G12" s="2" t="s">
        <v>187</v>
      </c>
      <c r="H12" s="48" t="s">
        <v>1</v>
      </c>
      <c r="I12" s="42" t="s">
        <v>194</v>
      </c>
      <c r="J12" s="66" t="s">
        <v>196</v>
      </c>
      <c r="K12" s="2"/>
    </row>
    <row r="13" spans="1:11" ht="57.6" x14ac:dyDescent="0.3">
      <c r="A13" s="44">
        <v>5</v>
      </c>
      <c r="B13" s="44">
        <v>1</v>
      </c>
      <c r="C13" s="2" t="s">
        <v>119</v>
      </c>
      <c r="D13" s="2" t="s">
        <v>28</v>
      </c>
      <c r="E13" s="2" t="s">
        <v>29</v>
      </c>
      <c r="F13" s="2" t="s">
        <v>30</v>
      </c>
      <c r="G13" s="2"/>
      <c r="H13" s="48" t="s">
        <v>1</v>
      </c>
      <c r="I13" s="42" t="s">
        <v>194</v>
      </c>
      <c r="J13" s="66" t="s">
        <v>196</v>
      </c>
      <c r="K13" s="2"/>
    </row>
    <row r="14" spans="1:11" ht="63.75" customHeight="1" x14ac:dyDescent="0.3">
      <c r="A14" s="44">
        <v>6</v>
      </c>
      <c r="B14" s="44">
        <v>1</v>
      </c>
      <c r="C14" s="2" t="s">
        <v>31</v>
      </c>
      <c r="D14" s="2" t="s">
        <v>32</v>
      </c>
      <c r="E14" s="2" t="s">
        <v>29</v>
      </c>
      <c r="F14" s="2" t="s">
        <v>33</v>
      </c>
      <c r="G14" s="2"/>
      <c r="H14" s="48" t="s">
        <v>1</v>
      </c>
      <c r="I14" s="42" t="s">
        <v>194</v>
      </c>
      <c r="J14" s="66" t="s">
        <v>196</v>
      </c>
      <c r="K14" s="2"/>
    </row>
    <row r="15" spans="1:11" ht="121.5" customHeight="1" x14ac:dyDescent="0.3">
      <c r="A15" s="44">
        <v>7</v>
      </c>
      <c r="B15" s="44">
        <v>1</v>
      </c>
      <c r="C15" s="2" t="s">
        <v>34</v>
      </c>
      <c r="D15" s="2"/>
      <c r="E15" s="2" t="s">
        <v>35</v>
      </c>
      <c r="F15" s="2" t="s">
        <v>36</v>
      </c>
      <c r="G15" s="2"/>
      <c r="H15" s="48" t="s">
        <v>1</v>
      </c>
      <c r="I15" s="42" t="s">
        <v>194</v>
      </c>
      <c r="J15" s="66" t="s">
        <v>196</v>
      </c>
      <c r="K15" s="2"/>
    </row>
    <row r="16" spans="1:11" ht="93.75" customHeight="1" x14ac:dyDescent="0.3">
      <c r="A16" s="44">
        <v>8</v>
      </c>
      <c r="B16" s="44">
        <v>1</v>
      </c>
      <c r="C16" s="2" t="s">
        <v>37</v>
      </c>
      <c r="D16" s="2"/>
      <c r="E16" s="2" t="s">
        <v>38</v>
      </c>
      <c r="F16" s="2" t="s">
        <v>36</v>
      </c>
      <c r="G16" s="2"/>
      <c r="H16" s="48" t="s">
        <v>1</v>
      </c>
      <c r="I16" s="42" t="s">
        <v>194</v>
      </c>
      <c r="J16" s="66" t="s">
        <v>196</v>
      </c>
      <c r="K16" s="2"/>
    </row>
    <row r="17" spans="1:11" ht="110.25" customHeight="1" x14ac:dyDescent="0.3">
      <c r="A17" s="44">
        <v>9</v>
      </c>
      <c r="B17" s="44">
        <v>1</v>
      </c>
      <c r="C17" s="51" t="s">
        <v>108</v>
      </c>
      <c r="D17" s="51" t="s">
        <v>39</v>
      </c>
      <c r="E17" s="51" t="s">
        <v>109</v>
      </c>
      <c r="F17" s="51" t="s">
        <v>193</v>
      </c>
      <c r="G17" s="2"/>
      <c r="H17" s="48" t="s">
        <v>1</v>
      </c>
      <c r="I17" s="42" t="s">
        <v>194</v>
      </c>
      <c r="J17" s="66" t="s">
        <v>196</v>
      </c>
      <c r="K17" s="2"/>
    </row>
    <row r="18" spans="1:11" ht="110.25" customHeight="1" x14ac:dyDescent="0.3">
      <c r="A18" s="44">
        <v>10</v>
      </c>
      <c r="B18" s="44">
        <v>1</v>
      </c>
      <c r="C18" s="51" t="s">
        <v>111</v>
      </c>
      <c r="D18" s="51" t="s">
        <v>41</v>
      </c>
      <c r="E18" s="51" t="s">
        <v>40</v>
      </c>
      <c r="F18" s="51" t="s">
        <v>36</v>
      </c>
      <c r="G18" s="2"/>
      <c r="H18" s="48" t="s">
        <v>1</v>
      </c>
      <c r="I18" s="42" t="s">
        <v>194</v>
      </c>
      <c r="J18" s="66" t="s">
        <v>196</v>
      </c>
      <c r="K18" s="2"/>
    </row>
    <row r="19" spans="1:11" s="29" customFormat="1" ht="105.75" customHeight="1" x14ac:dyDescent="0.3">
      <c r="A19" s="44">
        <v>11</v>
      </c>
      <c r="B19" s="44">
        <v>1</v>
      </c>
      <c r="C19" s="51" t="s">
        <v>110</v>
      </c>
      <c r="D19" s="51" t="s">
        <v>41</v>
      </c>
      <c r="E19" s="51" t="s">
        <v>40</v>
      </c>
      <c r="F19" s="51" t="s">
        <v>36</v>
      </c>
      <c r="G19" s="44" t="s">
        <v>188</v>
      </c>
      <c r="H19" s="48" t="s">
        <v>1</v>
      </c>
      <c r="I19" s="42" t="s">
        <v>194</v>
      </c>
      <c r="J19" s="66" t="s">
        <v>196</v>
      </c>
      <c r="K19" s="44"/>
    </row>
    <row r="20" spans="1:11" ht="106.5" customHeight="1" x14ac:dyDescent="0.3">
      <c r="A20" s="44">
        <v>12</v>
      </c>
      <c r="B20" s="44">
        <v>1</v>
      </c>
      <c r="C20" s="51" t="s">
        <v>112</v>
      </c>
      <c r="D20" s="51" t="s">
        <v>116</v>
      </c>
      <c r="E20" s="51" t="s">
        <v>40</v>
      </c>
      <c r="F20" s="51" t="s">
        <v>36</v>
      </c>
      <c r="G20" s="2"/>
      <c r="H20" s="48" t="s">
        <v>1</v>
      </c>
      <c r="I20" s="42" t="s">
        <v>194</v>
      </c>
      <c r="J20" s="66" t="s">
        <v>196</v>
      </c>
      <c r="K20" s="2"/>
    </row>
    <row r="21" spans="1:11" ht="106.5" customHeight="1" x14ac:dyDescent="0.3">
      <c r="A21" s="44">
        <v>13</v>
      </c>
      <c r="B21" s="44">
        <v>1</v>
      </c>
      <c r="C21" s="51" t="s">
        <v>113</v>
      </c>
      <c r="D21" s="51" t="s">
        <v>115</v>
      </c>
      <c r="E21" s="51" t="s">
        <v>40</v>
      </c>
      <c r="F21" s="51" t="s">
        <v>36</v>
      </c>
      <c r="G21" s="2" t="s">
        <v>197</v>
      </c>
      <c r="H21" s="48" t="s">
        <v>1</v>
      </c>
      <c r="I21" s="42" t="s">
        <v>194</v>
      </c>
      <c r="J21" s="66" t="s">
        <v>196</v>
      </c>
      <c r="K21" s="2"/>
    </row>
    <row r="22" spans="1:11" s="29" customFormat="1" ht="106.5" customHeight="1" x14ac:dyDescent="0.3">
      <c r="A22" s="44">
        <v>14</v>
      </c>
      <c r="B22" s="44"/>
      <c r="C22" s="51" t="s">
        <v>190</v>
      </c>
      <c r="D22" s="51" t="s">
        <v>191</v>
      </c>
      <c r="E22" s="44" t="s">
        <v>118</v>
      </c>
      <c r="F22" s="51" t="s">
        <v>36</v>
      </c>
      <c r="G22" s="44"/>
      <c r="H22" s="48" t="s">
        <v>1</v>
      </c>
      <c r="I22" s="42" t="s">
        <v>194</v>
      </c>
      <c r="J22" s="66" t="s">
        <v>196</v>
      </c>
      <c r="K22" s="44"/>
    </row>
    <row r="23" spans="1:11" s="29" customFormat="1" ht="107.25" customHeight="1" x14ac:dyDescent="0.3">
      <c r="A23" s="44">
        <v>15</v>
      </c>
      <c r="B23" s="44"/>
      <c r="C23" s="51" t="s">
        <v>189</v>
      </c>
      <c r="D23" s="51" t="s">
        <v>192</v>
      </c>
      <c r="E23" s="44" t="s">
        <v>118</v>
      </c>
      <c r="F23" s="51" t="s">
        <v>36</v>
      </c>
      <c r="G23" s="44"/>
      <c r="H23" s="48" t="s">
        <v>1</v>
      </c>
      <c r="I23" s="42" t="s">
        <v>194</v>
      </c>
      <c r="J23" s="66" t="s">
        <v>196</v>
      </c>
      <c r="K23" s="44"/>
    </row>
    <row r="24" spans="1:11" s="29" customFormat="1" ht="111" customHeight="1" x14ac:dyDescent="0.3">
      <c r="A24" s="44">
        <v>16</v>
      </c>
      <c r="B24" s="44">
        <v>1</v>
      </c>
      <c r="C24" s="51" t="s">
        <v>114</v>
      </c>
      <c r="D24" s="51" t="s">
        <v>117</v>
      </c>
      <c r="E24" s="44" t="s">
        <v>118</v>
      </c>
      <c r="F24" s="31" t="s">
        <v>44</v>
      </c>
      <c r="G24" s="44"/>
      <c r="H24" s="48" t="s">
        <v>1</v>
      </c>
      <c r="I24" s="42" t="s">
        <v>194</v>
      </c>
      <c r="J24" s="66" t="s">
        <v>196</v>
      </c>
      <c r="K24" s="44"/>
    </row>
    <row r="25" spans="1:11" ht="111" customHeight="1" x14ac:dyDescent="0.3">
      <c r="A25" s="44">
        <v>17</v>
      </c>
      <c r="B25" s="44">
        <v>1</v>
      </c>
      <c r="C25" s="2" t="s">
        <v>42</v>
      </c>
      <c r="D25" s="2" t="s">
        <v>43</v>
      </c>
      <c r="E25" s="2" t="s">
        <v>105</v>
      </c>
      <c r="F25" s="3" t="s">
        <v>44</v>
      </c>
      <c r="G25" s="2"/>
      <c r="H25" s="48" t="s">
        <v>1</v>
      </c>
      <c r="I25" s="42" t="s">
        <v>194</v>
      </c>
      <c r="J25" s="66" t="s">
        <v>196</v>
      </c>
      <c r="K25" s="2"/>
    </row>
    <row r="26" spans="1:11" ht="112.5" customHeight="1" x14ac:dyDescent="0.3">
      <c r="A26" s="44">
        <v>18</v>
      </c>
      <c r="B26" s="44">
        <v>1</v>
      </c>
      <c r="C26" s="2" t="s">
        <v>45</v>
      </c>
      <c r="D26" s="51" t="s">
        <v>102</v>
      </c>
      <c r="E26" s="2" t="s">
        <v>104</v>
      </c>
      <c r="F26" s="3" t="s">
        <v>44</v>
      </c>
      <c r="G26" s="2"/>
      <c r="H26" s="48" t="s">
        <v>1</v>
      </c>
      <c r="I26" s="42" t="s">
        <v>194</v>
      </c>
      <c r="J26" s="66" t="s">
        <v>196</v>
      </c>
      <c r="K26" s="2"/>
    </row>
    <row r="27" spans="1:11" s="53" customFormat="1" ht="111" customHeight="1" x14ac:dyDescent="0.3">
      <c r="A27" s="44">
        <v>19</v>
      </c>
      <c r="B27" s="44">
        <v>1</v>
      </c>
      <c r="C27" s="51" t="s">
        <v>106</v>
      </c>
      <c r="D27" s="51" t="s">
        <v>107</v>
      </c>
      <c r="E27" s="51" t="s">
        <v>103</v>
      </c>
      <c r="F27" s="52" t="s">
        <v>44</v>
      </c>
      <c r="G27" s="51"/>
      <c r="H27" s="48" t="s">
        <v>1</v>
      </c>
      <c r="I27" s="42" t="s">
        <v>194</v>
      </c>
      <c r="J27" s="66" t="s">
        <v>196</v>
      </c>
      <c r="K27" s="51"/>
    </row>
    <row r="28" spans="1:11" x14ac:dyDescent="0.3">
      <c r="A28" s="9"/>
      <c r="B28" s="9"/>
      <c r="C28" s="11"/>
      <c r="D28" s="9"/>
      <c r="E28" s="9"/>
      <c r="F28" s="9"/>
      <c r="G28" s="9"/>
      <c r="H28" s="10"/>
      <c r="I28" s="9"/>
      <c r="J28" s="65"/>
      <c r="K28" s="9"/>
    </row>
    <row r="29" spans="1:11" x14ac:dyDescent="0.3">
      <c r="A29" s="9"/>
      <c r="B29" s="9"/>
      <c r="C29" s="12"/>
      <c r="D29" s="9"/>
      <c r="E29" s="9"/>
      <c r="F29" s="9"/>
      <c r="G29" s="9"/>
      <c r="H29" s="10"/>
      <c r="I29" s="9"/>
      <c r="J29" s="65"/>
      <c r="K29" s="9"/>
    </row>
    <row r="30" spans="1:11" x14ac:dyDescent="0.3">
      <c r="A30" s="9"/>
      <c r="B30" s="9"/>
      <c r="C30" s="9"/>
      <c r="D30" s="9"/>
      <c r="E30" s="9"/>
      <c r="F30" s="9"/>
      <c r="G30" s="9"/>
      <c r="H30" s="10"/>
      <c r="I30" s="9"/>
      <c r="J30" s="65"/>
      <c r="K30" s="9"/>
    </row>
    <row r="31" spans="1:11" x14ac:dyDescent="0.3">
      <c r="A31" s="9"/>
      <c r="B31" s="9"/>
      <c r="C31" s="9"/>
      <c r="D31" s="9"/>
      <c r="E31" s="9"/>
      <c r="F31" s="9"/>
      <c r="G31" s="9"/>
      <c r="H31" s="10"/>
      <c r="I31" s="9"/>
      <c r="J31" s="65"/>
      <c r="K31" s="9"/>
    </row>
    <row r="32" spans="1:11" x14ac:dyDescent="0.3">
      <c r="A32" s="9"/>
      <c r="B32" s="9"/>
      <c r="C32" s="9"/>
      <c r="D32" s="9"/>
      <c r="E32" s="9"/>
      <c r="F32" s="9"/>
      <c r="G32" s="9"/>
      <c r="H32" s="10"/>
      <c r="I32" s="9"/>
      <c r="J32" s="65"/>
      <c r="K32" s="9"/>
    </row>
    <row r="33" spans="5:5" ht="23.25" customHeight="1" x14ac:dyDescent="0.3"/>
    <row r="34" spans="5:5" hidden="1" x14ac:dyDescent="0.3">
      <c r="E34" s="45" t="s">
        <v>1</v>
      </c>
    </row>
    <row r="35" spans="5:5" hidden="1" x14ac:dyDescent="0.3">
      <c r="E35" s="46" t="s">
        <v>2</v>
      </c>
    </row>
    <row r="36" spans="5:5" hidden="1" x14ac:dyDescent="0.3">
      <c r="E36" s="47" t="s">
        <v>3</v>
      </c>
    </row>
    <row r="37" spans="5:5" hidden="1" x14ac:dyDescent="0.3">
      <c r="E37" s="6" t="s">
        <v>4</v>
      </c>
    </row>
    <row r="38" spans="5:5" x14ac:dyDescent="0.3">
      <c r="E38" s="6"/>
    </row>
  </sheetData>
  <mergeCells count="1">
    <mergeCell ref="A1:K1"/>
  </mergeCells>
  <conditionalFormatting sqref="E37">
    <cfRule type="cellIs" dxfId="11" priority="4" operator="equal">
      <formula>$E$37</formula>
    </cfRule>
  </conditionalFormatting>
  <conditionalFormatting sqref="H9:H27">
    <cfRule type="cellIs" dxfId="10" priority="40" operator="equal">
      <formula>$E$36</formula>
    </cfRule>
    <cfRule type="cellIs" dxfId="9" priority="41" operator="equal">
      <formula>$E$35</formula>
    </cfRule>
    <cfRule type="cellIs" dxfId="8" priority="42" operator="equal">
      <formula>$E$34</formula>
    </cfRule>
  </conditionalFormatting>
  <dataValidations count="1">
    <dataValidation type="list" allowBlank="1" showInputMessage="1" showErrorMessage="1" sqref="H9:H27">
      <formula1>$E$33:$E$37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58" workbookViewId="0">
      <selection activeCell="C12" sqref="C12"/>
    </sheetView>
  </sheetViews>
  <sheetFormatPr defaultRowHeight="14.4" x14ac:dyDescent="0.3"/>
  <cols>
    <col min="2" max="2" width="9.5546875" customWidth="1"/>
    <col min="3" max="3" width="38.33203125" customWidth="1"/>
    <col min="4" max="4" width="28.44140625" customWidth="1"/>
    <col min="5" max="5" width="28.88671875" customWidth="1"/>
    <col min="6" max="6" width="43.5546875" customWidth="1"/>
    <col min="8" max="8" width="10.5546875" customWidth="1"/>
    <col min="9" max="9" width="13.44140625" customWidth="1"/>
    <col min="13" max="14" width="0" hidden="1" customWidth="1"/>
  </cols>
  <sheetData>
    <row r="1" spans="1:14" ht="18" x14ac:dyDescent="0.3">
      <c r="A1" s="99" t="s">
        <v>46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4" x14ac:dyDescent="0.3">
      <c r="N2" t="s">
        <v>1</v>
      </c>
    </row>
    <row r="3" spans="1:14" x14ac:dyDescent="0.3">
      <c r="A3" s="13"/>
      <c r="B3" s="13"/>
      <c r="C3" s="17" t="s">
        <v>1</v>
      </c>
      <c r="D3" s="17" t="s">
        <v>2</v>
      </c>
      <c r="E3" s="18" t="s">
        <v>3</v>
      </c>
      <c r="F3" s="17" t="s">
        <v>4</v>
      </c>
      <c r="G3" s="17" t="s">
        <v>5</v>
      </c>
      <c r="H3" s="13"/>
      <c r="I3" s="13"/>
      <c r="J3" s="13"/>
      <c r="K3" s="13"/>
      <c r="N3" t="s">
        <v>2</v>
      </c>
    </row>
    <row r="4" spans="1:14" x14ac:dyDescent="0.3">
      <c r="A4" s="13"/>
      <c r="B4" s="13"/>
      <c r="C4" s="49">
        <f>COUNTIF(H10:H100,"Passed")</f>
        <v>38</v>
      </c>
      <c r="D4" s="49">
        <f>COUNTIF(H10:H100,"Failed")</f>
        <v>0</v>
      </c>
      <c r="E4" s="49">
        <f>COUNTIF(H10:H100,"Pending")</f>
        <v>0</v>
      </c>
      <c r="F4" s="49">
        <f>COUNTIF(H10:H100,"Not Yet Test")</f>
        <v>0</v>
      </c>
      <c r="G4" s="50">
        <f>COUNTA(A10:A100)</f>
        <v>38</v>
      </c>
      <c r="H4" s="13"/>
      <c r="I4" s="13"/>
      <c r="J4" s="13"/>
      <c r="K4" s="13"/>
      <c r="N4" t="s">
        <v>3</v>
      </c>
    </row>
    <row r="5" spans="1:14" x14ac:dyDescent="0.3">
      <c r="N5" t="s">
        <v>4</v>
      </c>
    </row>
    <row r="8" spans="1:14" ht="28.8" x14ac:dyDescent="0.3">
      <c r="A8" s="14" t="s">
        <v>6</v>
      </c>
      <c r="B8" s="14" t="s">
        <v>7</v>
      </c>
      <c r="C8" s="14" t="s">
        <v>8</v>
      </c>
      <c r="D8" s="14" t="s">
        <v>9</v>
      </c>
      <c r="E8" s="14" t="s">
        <v>10</v>
      </c>
      <c r="F8" s="14" t="s">
        <v>11</v>
      </c>
      <c r="G8" s="14" t="s">
        <v>12</v>
      </c>
      <c r="H8" s="26" t="s">
        <v>13</v>
      </c>
      <c r="I8" s="14" t="s">
        <v>14</v>
      </c>
      <c r="J8" s="14" t="s">
        <v>15</v>
      </c>
      <c r="K8" s="14" t="s">
        <v>16</v>
      </c>
    </row>
    <row r="9" spans="1:14" s="55" customFormat="1" x14ac:dyDescent="0.3">
      <c r="A9" s="54"/>
      <c r="B9" s="103" t="s">
        <v>122</v>
      </c>
      <c r="C9" s="104"/>
      <c r="D9" s="54"/>
      <c r="E9" s="54"/>
      <c r="F9" s="54"/>
      <c r="G9" s="54"/>
      <c r="H9" s="32"/>
      <c r="I9" s="54"/>
      <c r="J9" s="54"/>
      <c r="K9" s="54"/>
    </row>
    <row r="10" spans="1:14" ht="121.5" customHeight="1" x14ac:dyDescent="0.3">
      <c r="A10" s="16">
        <v>1</v>
      </c>
      <c r="B10" s="16">
        <v>1</v>
      </c>
      <c r="C10" s="16" t="s">
        <v>47</v>
      </c>
      <c r="D10" s="16"/>
      <c r="E10" s="16" t="s">
        <v>48</v>
      </c>
      <c r="F10" s="16" t="s">
        <v>49</v>
      </c>
      <c r="G10" s="16"/>
      <c r="H10" s="23" t="s">
        <v>1</v>
      </c>
      <c r="I10" s="44"/>
      <c r="J10" s="16"/>
      <c r="K10" s="16"/>
    </row>
    <row r="11" spans="1:14" s="58" customFormat="1" ht="151.5" customHeight="1" x14ac:dyDescent="0.3">
      <c r="A11" s="51">
        <v>2</v>
      </c>
      <c r="B11" s="51">
        <v>0</v>
      </c>
      <c r="C11" s="56" t="s">
        <v>136</v>
      </c>
      <c r="D11" s="51"/>
      <c r="E11" s="51" t="s">
        <v>144</v>
      </c>
      <c r="F11" s="51" t="s">
        <v>134</v>
      </c>
      <c r="G11" s="51"/>
      <c r="H11" s="48" t="s">
        <v>1</v>
      </c>
      <c r="I11" s="57"/>
      <c r="J11" s="51"/>
      <c r="K11" s="51"/>
    </row>
    <row r="12" spans="1:14" s="58" customFormat="1" ht="151.5" customHeight="1" x14ac:dyDescent="0.3">
      <c r="A12" s="44">
        <v>3</v>
      </c>
      <c r="B12" s="51">
        <v>0</v>
      </c>
      <c r="C12" s="56" t="s">
        <v>135</v>
      </c>
      <c r="D12" s="51"/>
      <c r="E12" s="51" t="s">
        <v>145</v>
      </c>
      <c r="F12" s="51" t="s">
        <v>134</v>
      </c>
      <c r="G12" s="51"/>
      <c r="H12" s="48" t="s">
        <v>1</v>
      </c>
      <c r="I12" s="57"/>
      <c r="J12" s="51"/>
      <c r="K12" s="51"/>
    </row>
    <row r="13" spans="1:14" s="58" customFormat="1" ht="151.5" customHeight="1" x14ac:dyDescent="0.3">
      <c r="A13" s="51">
        <v>4</v>
      </c>
      <c r="B13" s="51">
        <v>0</v>
      </c>
      <c r="C13" s="56" t="s">
        <v>137</v>
      </c>
      <c r="D13" s="51"/>
      <c r="E13" s="51" t="s">
        <v>146</v>
      </c>
      <c r="F13" s="51" t="s">
        <v>134</v>
      </c>
      <c r="G13" s="51"/>
      <c r="H13" s="48" t="s">
        <v>1</v>
      </c>
      <c r="I13" s="57"/>
      <c r="J13" s="51"/>
      <c r="K13" s="51"/>
    </row>
    <row r="14" spans="1:14" s="53" customFormat="1" ht="183.75" customHeight="1" x14ac:dyDescent="0.3">
      <c r="A14" s="44">
        <v>5</v>
      </c>
      <c r="B14" s="51">
        <v>1</v>
      </c>
      <c r="C14" s="56" t="s">
        <v>129</v>
      </c>
      <c r="D14" s="51"/>
      <c r="E14" s="51" t="s">
        <v>50</v>
      </c>
      <c r="F14" s="52" t="s">
        <v>130</v>
      </c>
      <c r="G14" s="51"/>
      <c r="H14" s="48" t="s">
        <v>1</v>
      </c>
      <c r="I14" s="51"/>
      <c r="J14" s="51"/>
      <c r="K14" s="51"/>
    </row>
    <row r="15" spans="1:14" ht="245.25" customHeight="1" x14ac:dyDescent="0.3">
      <c r="A15" s="51">
        <v>6</v>
      </c>
      <c r="B15" s="16">
        <v>1</v>
      </c>
      <c r="C15" s="100" t="s">
        <v>124</v>
      </c>
      <c r="D15" s="16" t="s">
        <v>131</v>
      </c>
      <c r="E15" s="16" t="s">
        <v>50</v>
      </c>
      <c r="F15" s="31" t="s">
        <v>132</v>
      </c>
      <c r="G15" s="16"/>
      <c r="H15" s="48" t="s">
        <v>1</v>
      </c>
      <c r="I15" s="16"/>
      <c r="J15" s="16"/>
      <c r="K15" s="16"/>
    </row>
    <row r="16" spans="1:14" ht="195.75" customHeight="1" x14ac:dyDescent="0.3">
      <c r="A16" s="44">
        <v>7</v>
      </c>
      <c r="B16" s="16">
        <v>1</v>
      </c>
      <c r="C16" s="101"/>
      <c r="D16" s="16" t="s">
        <v>120</v>
      </c>
      <c r="E16" s="16" t="s">
        <v>51</v>
      </c>
      <c r="F16" s="31" t="s">
        <v>132</v>
      </c>
      <c r="G16" s="16"/>
      <c r="H16" s="48" t="s">
        <v>1</v>
      </c>
      <c r="I16" s="16"/>
      <c r="J16" s="16"/>
      <c r="K16" s="16"/>
    </row>
    <row r="17" spans="1:11" ht="230.4" x14ac:dyDescent="0.3">
      <c r="A17" s="51">
        <v>8</v>
      </c>
      <c r="B17" s="16">
        <v>1</v>
      </c>
      <c r="C17" s="101"/>
      <c r="D17" s="16" t="s">
        <v>121</v>
      </c>
      <c r="E17" s="16" t="s">
        <v>52</v>
      </c>
      <c r="F17" s="31" t="s">
        <v>132</v>
      </c>
      <c r="G17" s="16"/>
      <c r="H17" s="48" t="s">
        <v>1</v>
      </c>
      <c r="I17" s="16"/>
      <c r="J17" s="16"/>
      <c r="K17" s="16"/>
    </row>
    <row r="18" spans="1:11" ht="230.4" x14ac:dyDescent="0.3">
      <c r="A18" s="44">
        <v>9</v>
      </c>
      <c r="B18" s="16">
        <v>1</v>
      </c>
      <c r="C18" s="101"/>
      <c r="D18" s="16" t="s">
        <v>121</v>
      </c>
      <c r="E18" s="16" t="s">
        <v>53</v>
      </c>
      <c r="F18" s="31" t="s">
        <v>132</v>
      </c>
      <c r="G18" s="16"/>
      <c r="H18" s="48" t="s">
        <v>1</v>
      </c>
      <c r="I18" s="16"/>
      <c r="J18" s="16"/>
      <c r="K18" s="16"/>
    </row>
    <row r="19" spans="1:11" ht="230.4" x14ac:dyDescent="0.3">
      <c r="A19" s="51">
        <v>10</v>
      </c>
      <c r="B19" s="16">
        <v>1</v>
      </c>
      <c r="C19" s="102"/>
      <c r="D19" s="16" t="s">
        <v>121</v>
      </c>
      <c r="E19" s="16" t="s">
        <v>54</v>
      </c>
      <c r="F19" s="31" t="s">
        <v>132</v>
      </c>
      <c r="G19" s="16"/>
      <c r="H19" s="48" t="s">
        <v>1</v>
      </c>
      <c r="I19" s="16"/>
      <c r="J19" s="16"/>
      <c r="K19" s="16"/>
    </row>
    <row r="20" spans="1:11" ht="230.4" x14ac:dyDescent="0.3">
      <c r="A20" s="44">
        <v>11</v>
      </c>
      <c r="B20" s="16">
        <v>1</v>
      </c>
      <c r="C20" s="100" t="s">
        <v>125</v>
      </c>
      <c r="D20" s="16" t="s">
        <v>128</v>
      </c>
      <c r="E20" s="16" t="s">
        <v>50</v>
      </c>
      <c r="F20" s="31" t="s">
        <v>133</v>
      </c>
      <c r="G20" s="16"/>
      <c r="H20" s="48" t="s">
        <v>1</v>
      </c>
      <c r="I20" s="16"/>
      <c r="J20" s="16"/>
      <c r="K20" s="16"/>
    </row>
    <row r="21" spans="1:11" ht="230.4" x14ac:dyDescent="0.3">
      <c r="A21" s="51">
        <v>12</v>
      </c>
      <c r="B21" s="16">
        <v>1</v>
      </c>
      <c r="C21" s="101"/>
      <c r="D21" s="16" t="s">
        <v>55</v>
      </c>
      <c r="E21" s="16" t="s">
        <v>51</v>
      </c>
      <c r="F21" s="31" t="s">
        <v>133</v>
      </c>
      <c r="G21" s="16"/>
      <c r="H21" s="48" t="s">
        <v>1</v>
      </c>
      <c r="I21" s="16"/>
      <c r="J21" s="16"/>
      <c r="K21" s="16"/>
    </row>
    <row r="22" spans="1:11" ht="230.4" x14ac:dyDescent="0.3">
      <c r="A22" s="44">
        <v>13</v>
      </c>
      <c r="B22" s="16">
        <v>1</v>
      </c>
      <c r="C22" s="101"/>
      <c r="D22" s="16" t="s">
        <v>55</v>
      </c>
      <c r="E22" s="16" t="s">
        <v>56</v>
      </c>
      <c r="F22" s="31" t="s">
        <v>133</v>
      </c>
      <c r="G22" s="16"/>
      <c r="H22" s="48" t="s">
        <v>1</v>
      </c>
      <c r="I22" s="16"/>
      <c r="J22" s="16"/>
      <c r="K22" s="16"/>
    </row>
    <row r="23" spans="1:11" ht="230.4" x14ac:dyDescent="0.3">
      <c r="A23" s="51">
        <v>14</v>
      </c>
      <c r="B23" s="16">
        <v>1</v>
      </c>
      <c r="C23" s="101"/>
      <c r="D23" s="16" t="s">
        <v>55</v>
      </c>
      <c r="E23" s="16" t="s">
        <v>57</v>
      </c>
      <c r="F23" s="31" t="s">
        <v>133</v>
      </c>
      <c r="G23" s="16"/>
      <c r="H23" s="48" t="s">
        <v>1</v>
      </c>
      <c r="I23" s="16"/>
      <c r="J23" s="16"/>
      <c r="K23" s="16"/>
    </row>
    <row r="24" spans="1:11" ht="230.4" x14ac:dyDescent="0.3">
      <c r="A24" s="44">
        <v>15</v>
      </c>
      <c r="B24" s="16">
        <v>1</v>
      </c>
      <c r="C24" s="102"/>
      <c r="D24" s="16" t="s">
        <v>55</v>
      </c>
      <c r="E24" s="16" t="s">
        <v>58</v>
      </c>
      <c r="F24" s="31" t="s">
        <v>133</v>
      </c>
      <c r="G24" s="16"/>
      <c r="H24" s="48" t="s">
        <v>1</v>
      </c>
      <c r="I24" s="16"/>
      <c r="J24" s="16"/>
      <c r="K24" s="16"/>
    </row>
    <row r="25" spans="1:11" ht="144" x14ac:dyDescent="0.3">
      <c r="A25" s="51">
        <v>16</v>
      </c>
      <c r="B25" s="16">
        <v>1</v>
      </c>
      <c r="C25" s="16" t="s">
        <v>59</v>
      </c>
      <c r="D25" s="16" t="s">
        <v>60</v>
      </c>
      <c r="E25" s="16" t="s">
        <v>61</v>
      </c>
      <c r="F25" s="16" t="s">
        <v>62</v>
      </c>
      <c r="G25" s="16"/>
      <c r="H25" s="48" t="s">
        <v>1</v>
      </c>
      <c r="I25" s="16"/>
      <c r="J25" s="16"/>
      <c r="K25" s="16"/>
    </row>
    <row r="26" spans="1:11" ht="86.4" x14ac:dyDescent="0.3">
      <c r="A26" s="44">
        <v>17</v>
      </c>
      <c r="B26" s="16">
        <v>1</v>
      </c>
      <c r="C26" s="16" t="s">
        <v>63</v>
      </c>
      <c r="D26" s="16" t="s">
        <v>60</v>
      </c>
      <c r="E26" s="16" t="s">
        <v>64</v>
      </c>
      <c r="F26" s="16" t="s">
        <v>65</v>
      </c>
      <c r="G26" s="16"/>
      <c r="H26" s="48" t="s">
        <v>1</v>
      </c>
      <c r="I26" s="16"/>
      <c r="J26" s="16"/>
      <c r="K26" s="16"/>
    </row>
    <row r="27" spans="1:11" s="53" customFormat="1" ht="100.8" x14ac:dyDescent="0.3">
      <c r="A27" s="51">
        <v>18</v>
      </c>
      <c r="B27" s="51">
        <v>1</v>
      </c>
      <c r="C27" s="51" t="s">
        <v>138</v>
      </c>
      <c r="D27" s="51" t="s">
        <v>60</v>
      </c>
      <c r="E27" s="51" t="s">
        <v>139</v>
      </c>
      <c r="F27" s="51" t="s">
        <v>140</v>
      </c>
      <c r="G27" s="51"/>
      <c r="H27" s="48" t="s">
        <v>1</v>
      </c>
      <c r="I27" s="51"/>
      <c r="J27" s="51"/>
      <c r="K27" s="51"/>
    </row>
    <row r="28" spans="1:11" ht="86.4" x14ac:dyDescent="0.3">
      <c r="A28" s="44">
        <v>19</v>
      </c>
      <c r="B28" s="16">
        <v>1</v>
      </c>
      <c r="C28" s="16" t="s">
        <v>66</v>
      </c>
      <c r="D28" s="16" t="s">
        <v>60</v>
      </c>
      <c r="E28" s="16" t="s">
        <v>64</v>
      </c>
      <c r="F28" s="16" t="s">
        <v>67</v>
      </c>
      <c r="G28" s="16"/>
      <c r="H28" s="48" t="s">
        <v>1</v>
      </c>
      <c r="I28" s="16"/>
      <c r="J28" s="16"/>
      <c r="K28" s="16"/>
    </row>
    <row r="29" spans="1:11" s="55" customFormat="1" x14ac:dyDescent="0.3">
      <c r="A29" s="54"/>
      <c r="B29" s="103" t="s">
        <v>123</v>
      </c>
      <c r="C29" s="104"/>
      <c r="D29" s="54"/>
      <c r="E29" s="54"/>
      <c r="F29" s="54"/>
      <c r="G29" s="54"/>
      <c r="H29" s="54"/>
      <c r="I29" s="54"/>
      <c r="J29" s="54"/>
      <c r="K29" s="54"/>
    </row>
    <row r="30" spans="1:11" ht="115.2" x14ac:dyDescent="0.3">
      <c r="A30" s="16">
        <v>20</v>
      </c>
      <c r="B30" s="16">
        <v>1</v>
      </c>
      <c r="C30" s="16" t="s">
        <v>68</v>
      </c>
      <c r="D30" s="16"/>
      <c r="E30" s="16" t="s">
        <v>69</v>
      </c>
      <c r="F30" s="16" t="s">
        <v>70</v>
      </c>
      <c r="G30" s="16"/>
      <c r="H30" s="48" t="s">
        <v>1</v>
      </c>
      <c r="I30" s="16"/>
      <c r="J30" s="16"/>
      <c r="K30" s="16"/>
    </row>
    <row r="31" spans="1:11" s="58" customFormat="1" ht="151.5" customHeight="1" x14ac:dyDescent="0.3">
      <c r="A31" s="51">
        <v>21</v>
      </c>
      <c r="B31" s="51">
        <v>0</v>
      </c>
      <c r="C31" s="56" t="s">
        <v>136</v>
      </c>
      <c r="D31" s="51"/>
      <c r="E31" s="51" t="s">
        <v>141</v>
      </c>
      <c r="F31" s="51" t="s">
        <v>134</v>
      </c>
      <c r="G31" s="51"/>
      <c r="H31" s="48" t="s">
        <v>1</v>
      </c>
      <c r="I31" s="57"/>
      <c r="J31" s="51"/>
      <c r="K31" s="51"/>
    </row>
    <row r="32" spans="1:11" s="58" customFormat="1" ht="151.5" customHeight="1" x14ac:dyDescent="0.3">
      <c r="A32" s="44">
        <v>22</v>
      </c>
      <c r="B32" s="51">
        <v>0</v>
      </c>
      <c r="C32" s="56" t="s">
        <v>135</v>
      </c>
      <c r="D32" s="51"/>
      <c r="E32" s="51" t="s">
        <v>142</v>
      </c>
      <c r="F32" s="51" t="s">
        <v>134</v>
      </c>
      <c r="G32" s="51"/>
      <c r="H32" s="48" t="s">
        <v>1</v>
      </c>
      <c r="I32" s="57"/>
      <c r="J32" s="51"/>
      <c r="K32" s="51"/>
    </row>
    <row r="33" spans="1:11" s="53" customFormat="1" ht="187.5" customHeight="1" x14ac:dyDescent="0.3">
      <c r="A33" s="51">
        <v>23</v>
      </c>
      <c r="B33" s="51">
        <v>0</v>
      </c>
      <c r="C33" s="56" t="s">
        <v>149</v>
      </c>
      <c r="D33" s="51"/>
      <c r="E33" s="51" t="s">
        <v>150</v>
      </c>
      <c r="F33" s="52" t="s">
        <v>151</v>
      </c>
      <c r="G33" s="51"/>
      <c r="H33" s="48" t="s">
        <v>1</v>
      </c>
      <c r="I33" s="51"/>
      <c r="J33" s="51"/>
      <c r="K33" s="51"/>
    </row>
    <row r="34" spans="1:11" s="58" customFormat="1" ht="151.5" customHeight="1" x14ac:dyDescent="0.3">
      <c r="A34" s="44">
        <v>24</v>
      </c>
      <c r="B34" s="51">
        <v>0</v>
      </c>
      <c r="C34" s="56" t="s">
        <v>137</v>
      </c>
      <c r="D34" s="51"/>
      <c r="E34" s="51" t="s">
        <v>143</v>
      </c>
      <c r="F34" s="51" t="s">
        <v>134</v>
      </c>
      <c r="G34" s="51"/>
      <c r="H34" s="48" t="s">
        <v>1</v>
      </c>
      <c r="I34" s="57"/>
      <c r="J34" s="51"/>
      <c r="K34" s="51"/>
    </row>
    <row r="35" spans="1:11" ht="230.4" x14ac:dyDescent="0.3">
      <c r="A35" s="51">
        <v>25</v>
      </c>
      <c r="B35" s="16">
        <v>1</v>
      </c>
      <c r="C35" s="100" t="s">
        <v>126</v>
      </c>
      <c r="D35" s="16" t="s">
        <v>71</v>
      </c>
      <c r="E35" s="16" t="s">
        <v>72</v>
      </c>
      <c r="F35" s="31" t="s">
        <v>152</v>
      </c>
      <c r="G35" s="16"/>
      <c r="H35" s="48" t="s">
        <v>1</v>
      </c>
      <c r="I35" s="16"/>
      <c r="J35" s="16"/>
      <c r="K35" s="16"/>
    </row>
    <row r="36" spans="1:11" ht="230.4" x14ac:dyDescent="0.3">
      <c r="A36" s="44">
        <v>26</v>
      </c>
      <c r="B36" s="16">
        <v>1</v>
      </c>
      <c r="C36" s="101"/>
      <c r="D36" s="16" t="s">
        <v>71</v>
      </c>
      <c r="E36" s="16" t="s">
        <v>73</v>
      </c>
      <c r="F36" s="31" t="s">
        <v>152</v>
      </c>
      <c r="G36" s="16"/>
      <c r="H36" s="48" t="s">
        <v>1</v>
      </c>
      <c r="I36" s="16"/>
      <c r="J36" s="16"/>
      <c r="K36" s="16"/>
    </row>
    <row r="37" spans="1:11" ht="230.4" x14ac:dyDescent="0.3">
      <c r="A37" s="51">
        <v>27</v>
      </c>
      <c r="B37" s="16">
        <v>1</v>
      </c>
      <c r="C37" s="101"/>
      <c r="D37" s="16" t="s">
        <v>71</v>
      </c>
      <c r="E37" s="16" t="s">
        <v>74</v>
      </c>
      <c r="F37" s="31" t="s">
        <v>152</v>
      </c>
      <c r="G37" s="16"/>
      <c r="H37" s="48" t="s">
        <v>1</v>
      </c>
      <c r="I37" s="16"/>
      <c r="J37" s="16"/>
      <c r="K37" s="16"/>
    </row>
    <row r="38" spans="1:11" ht="230.4" x14ac:dyDescent="0.3">
      <c r="A38" s="44">
        <v>28</v>
      </c>
      <c r="B38" s="16">
        <v>1</v>
      </c>
      <c r="C38" s="101"/>
      <c r="D38" s="16" t="s">
        <v>71</v>
      </c>
      <c r="E38" s="16" t="s">
        <v>75</v>
      </c>
      <c r="F38" s="31" t="s">
        <v>152</v>
      </c>
      <c r="G38" s="16"/>
      <c r="H38" s="48" t="s">
        <v>1</v>
      </c>
      <c r="I38" s="16"/>
      <c r="J38" s="16"/>
      <c r="K38" s="16"/>
    </row>
    <row r="39" spans="1:11" ht="230.4" x14ac:dyDescent="0.3">
      <c r="A39" s="51">
        <v>29</v>
      </c>
      <c r="B39" s="16">
        <v>1</v>
      </c>
      <c r="C39" s="102"/>
      <c r="D39" s="16" t="s">
        <v>71</v>
      </c>
      <c r="E39" s="16" t="s">
        <v>76</v>
      </c>
      <c r="F39" s="31" t="s">
        <v>152</v>
      </c>
      <c r="G39" s="16"/>
      <c r="H39" s="48" t="s">
        <v>1</v>
      </c>
      <c r="I39" s="16"/>
      <c r="J39" s="16"/>
      <c r="K39" s="16"/>
    </row>
    <row r="40" spans="1:11" ht="230.4" x14ac:dyDescent="0.3">
      <c r="A40" s="44">
        <v>30</v>
      </c>
      <c r="B40" s="16">
        <v>1</v>
      </c>
      <c r="C40" s="100" t="s">
        <v>127</v>
      </c>
      <c r="D40" s="16" t="s">
        <v>77</v>
      </c>
      <c r="E40" s="16" t="s">
        <v>78</v>
      </c>
      <c r="F40" s="31" t="s">
        <v>153</v>
      </c>
      <c r="G40" s="16"/>
      <c r="H40" s="48" t="s">
        <v>1</v>
      </c>
      <c r="I40" s="16"/>
      <c r="J40" s="16"/>
      <c r="K40" s="16"/>
    </row>
    <row r="41" spans="1:11" ht="230.4" x14ac:dyDescent="0.3">
      <c r="A41" s="51">
        <v>31</v>
      </c>
      <c r="B41" s="16">
        <v>1</v>
      </c>
      <c r="C41" s="101"/>
      <c r="D41" s="16" t="s">
        <v>77</v>
      </c>
      <c r="E41" s="16" t="s">
        <v>73</v>
      </c>
      <c r="F41" s="31" t="s">
        <v>153</v>
      </c>
      <c r="G41" s="16"/>
      <c r="H41" s="48" t="s">
        <v>1</v>
      </c>
      <c r="I41" s="16"/>
      <c r="J41" s="16"/>
      <c r="K41" s="16"/>
    </row>
    <row r="42" spans="1:11" ht="230.4" x14ac:dyDescent="0.3">
      <c r="A42" s="44">
        <v>32</v>
      </c>
      <c r="B42" s="16">
        <v>1</v>
      </c>
      <c r="C42" s="101"/>
      <c r="D42" s="16" t="s">
        <v>77</v>
      </c>
      <c r="E42" s="16" t="s">
        <v>79</v>
      </c>
      <c r="F42" s="31" t="s">
        <v>153</v>
      </c>
      <c r="G42" s="16"/>
      <c r="H42" s="48" t="s">
        <v>1</v>
      </c>
      <c r="I42" s="16"/>
      <c r="J42" s="16"/>
      <c r="K42" s="16"/>
    </row>
    <row r="43" spans="1:11" ht="230.4" x14ac:dyDescent="0.3">
      <c r="A43" s="51">
        <v>33</v>
      </c>
      <c r="B43" s="16">
        <v>1</v>
      </c>
      <c r="C43" s="101"/>
      <c r="D43" s="16" t="s">
        <v>77</v>
      </c>
      <c r="E43" s="16" t="s">
        <v>80</v>
      </c>
      <c r="F43" s="31" t="s">
        <v>153</v>
      </c>
      <c r="G43" s="16"/>
      <c r="H43" s="48" t="s">
        <v>1</v>
      </c>
      <c r="I43" s="16"/>
      <c r="J43" s="16"/>
      <c r="K43" s="16"/>
    </row>
    <row r="44" spans="1:11" ht="230.4" x14ac:dyDescent="0.3">
      <c r="A44" s="44">
        <v>34</v>
      </c>
      <c r="B44" s="16">
        <v>1</v>
      </c>
      <c r="C44" s="102"/>
      <c r="D44" s="16" t="s">
        <v>77</v>
      </c>
      <c r="E44" s="16" t="s">
        <v>81</v>
      </c>
      <c r="F44" s="31" t="s">
        <v>153</v>
      </c>
      <c r="G44" s="16"/>
      <c r="H44" s="48" t="s">
        <v>1</v>
      </c>
      <c r="I44" s="16"/>
      <c r="J44" s="16"/>
      <c r="K44" s="16"/>
    </row>
    <row r="45" spans="1:11" ht="171" customHeight="1" x14ac:dyDescent="0.3">
      <c r="A45" s="51">
        <v>35</v>
      </c>
      <c r="B45" s="16">
        <v>1</v>
      </c>
      <c r="C45" s="16" t="s">
        <v>82</v>
      </c>
      <c r="D45" s="16" t="s">
        <v>83</v>
      </c>
      <c r="E45" s="16" t="s">
        <v>84</v>
      </c>
      <c r="F45" s="16" t="s">
        <v>85</v>
      </c>
      <c r="G45" s="16"/>
      <c r="H45" s="48" t="s">
        <v>1</v>
      </c>
      <c r="I45" s="16"/>
      <c r="J45" s="16"/>
      <c r="K45" s="16"/>
    </row>
    <row r="46" spans="1:11" ht="100.8" x14ac:dyDescent="0.3">
      <c r="A46" s="44">
        <v>36</v>
      </c>
      <c r="B46" s="16">
        <v>1</v>
      </c>
      <c r="C46" s="16" t="s">
        <v>63</v>
      </c>
      <c r="D46" s="16" t="s">
        <v>86</v>
      </c>
      <c r="E46" s="16" t="s">
        <v>87</v>
      </c>
      <c r="F46" s="16" t="s">
        <v>65</v>
      </c>
      <c r="G46" s="16"/>
      <c r="H46" s="48" t="s">
        <v>1</v>
      </c>
      <c r="I46" s="16"/>
      <c r="J46" s="16"/>
      <c r="K46" s="16"/>
    </row>
    <row r="47" spans="1:11" s="53" customFormat="1" ht="115.2" x14ac:dyDescent="0.3">
      <c r="A47" s="51">
        <v>37</v>
      </c>
      <c r="B47" s="51">
        <v>1</v>
      </c>
      <c r="C47" s="51" t="s">
        <v>138</v>
      </c>
      <c r="D47" s="51" t="s">
        <v>147</v>
      </c>
      <c r="E47" s="51" t="s">
        <v>148</v>
      </c>
      <c r="F47" s="51" t="s">
        <v>140</v>
      </c>
      <c r="G47" s="51"/>
      <c r="H47" s="48" t="s">
        <v>1</v>
      </c>
      <c r="I47" s="51"/>
      <c r="J47" s="51"/>
      <c r="K47" s="51"/>
    </row>
    <row r="48" spans="1:11" ht="100.8" x14ac:dyDescent="0.3">
      <c r="A48" s="44">
        <v>38</v>
      </c>
      <c r="B48" s="16">
        <v>1</v>
      </c>
      <c r="C48" s="16" t="s">
        <v>66</v>
      </c>
      <c r="D48" s="16" t="s">
        <v>86</v>
      </c>
      <c r="E48" s="16" t="s">
        <v>87</v>
      </c>
      <c r="F48" s="16" t="s">
        <v>67</v>
      </c>
      <c r="G48" s="16"/>
      <c r="H48" s="48" t="s">
        <v>1</v>
      </c>
      <c r="I48" s="16"/>
      <c r="J48" s="16"/>
      <c r="K48" s="16"/>
    </row>
    <row r="49" spans="1:11" x14ac:dyDescent="0.3">
      <c r="A49" s="15"/>
      <c r="B49" s="15"/>
      <c r="C49" s="15"/>
      <c r="D49" s="15"/>
      <c r="E49" s="15"/>
      <c r="F49" s="15"/>
      <c r="G49" s="15"/>
      <c r="H49" s="24"/>
      <c r="I49" s="15"/>
      <c r="J49" s="15"/>
      <c r="K49" s="15"/>
    </row>
    <row r="50" spans="1:11" x14ac:dyDescent="0.3">
      <c r="A50" s="15"/>
      <c r="B50" s="15"/>
      <c r="C50" s="15"/>
      <c r="D50" s="15"/>
      <c r="E50" s="15"/>
      <c r="F50" s="15"/>
      <c r="G50" s="15"/>
      <c r="H50" s="24"/>
      <c r="I50" s="15"/>
      <c r="J50" s="15"/>
      <c r="K50" s="15"/>
    </row>
    <row r="51" spans="1:11" x14ac:dyDescent="0.3">
      <c r="A51" s="15"/>
      <c r="B51" s="15"/>
      <c r="C51" s="15"/>
      <c r="D51" s="15"/>
      <c r="E51" s="15"/>
      <c r="F51" s="15"/>
      <c r="G51" s="15"/>
      <c r="H51" s="24"/>
      <c r="I51" s="15"/>
      <c r="J51" s="15"/>
      <c r="K51" s="15"/>
    </row>
    <row r="67" spans="5:5" hidden="1" x14ac:dyDescent="0.3"/>
    <row r="68" spans="5:5" hidden="1" x14ac:dyDescent="0.3">
      <c r="E68" s="20" t="s">
        <v>1</v>
      </c>
    </row>
    <row r="69" spans="5:5" hidden="1" x14ac:dyDescent="0.3">
      <c r="E69" s="21" t="s">
        <v>2</v>
      </c>
    </row>
    <row r="70" spans="5:5" hidden="1" x14ac:dyDescent="0.3">
      <c r="E70" s="22" t="s">
        <v>3</v>
      </c>
    </row>
    <row r="71" spans="5:5" hidden="1" x14ac:dyDescent="0.3">
      <c r="E71" s="25" t="s">
        <v>4</v>
      </c>
    </row>
    <row r="72" spans="5:5" x14ac:dyDescent="0.3">
      <c r="E72" s="19"/>
    </row>
  </sheetData>
  <mergeCells count="7">
    <mergeCell ref="A1:K1"/>
    <mergeCell ref="C15:C19"/>
    <mergeCell ref="C20:C24"/>
    <mergeCell ref="C35:C39"/>
    <mergeCell ref="C40:C44"/>
    <mergeCell ref="B9:C9"/>
    <mergeCell ref="B29:C29"/>
  </mergeCells>
  <conditionalFormatting sqref="H10:H28 H30:H48">
    <cfRule type="cellIs" dxfId="7" priority="25" operator="equal">
      <formula>$E$71</formula>
    </cfRule>
    <cfRule type="cellIs" dxfId="6" priority="26" operator="equal">
      <formula>$E$70</formula>
    </cfRule>
    <cfRule type="cellIs" dxfId="5" priority="27" operator="equal">
      <formula>$E$69</formula>
    </cfRule>
    <cfRule type="cellIs" dxfId="4" priority="28" operator="equal">
      <formula>$E$68</formula>
    </cfRule>
  </conditionalFormatting>
  <dataValidations count="1">
    <dataValidation type="list" allowBlank="1" showInputMessage="1" showErrorMessage="1" sqref="H10:H28 H30:H48">
      <formula1>$E$67:$E$71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E16" sqref="E16"/>
    </sheetView>
  </sheetViews>
  <sheetFormatPr defaultRowHeight="14.4" x14ac:dyDescent="0.3"/>
  <cols>
    <col min="1" max="1" width="7.33203125" customWidth="1"/>
    <col min="2" max="2" width="12.5546875" customWidth="1"/>
    <col min="3" max="3" width="25.5546875" customWidth="1"/>
    <col min="4" max="4" width="27.88671875" customWidth="1"/>
    <col min="5" max="5" width="27.44140625" customWidth="1"/>
    <col min="6" max="6" width="36.44140625" customWidth="1"/>
    <col min="7" max="7" width="15.44140625" customWidth="1"/>
    <col min="8" max="8" width="11.88671875" customWidth="1"/>
    <col min="9" max="9" width="29.109375" customWidth="1"/>
    <col min="10" max="10" width="19.33203125" customWidth="1"/>
  </cols>
  <sheetData>
    <row r="1" spans="1:11" ht="47.25" customHeight="1" x14ac:dyDescent="0.3">
      <c r="A1" s="105" t="s">
        <v>89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3" spans="1:11" x14ac:dyDescent="0.3">
      <c r="A3" s="29"/>
      <c r="B3" s="29"/>
      <c r="C3" s="32" t="s">
        <v>1</v>
      </c>
      <c r="D3" s="32" t="s">
        <v>2</v>
      </c>
      <c r="E3" s="33" t="s">
        <v>3</v>
      </c>
      <c r="F3" s="32" t="s">
        <v>4</v>
      </c>
      <c r="G3" s="32" t="s">
        <v>5</v>
      </c>
      <c r="H3" s="29"/>
      <c r="I3" s="29"/>
      <c r="J3" s="29"/>
      <c r="K3" s="29"/>
    </row>
    <row r="4" spans="1:11" x14ac:dyDescent="0.3">
      <c r="A4" s="29"/>
      <c r="B4" s="29"/>
      <c r="C4" s="49">
        <f>COUNTIF(H9:H25,"Passed")</f>
        <v>3</v>
      </c>
      <c r="D4" s="49">
        <f>COUNTIF(H9:H25,"Failed")</f>
        <v>0</v>
      </c>
      <c r="E4" s="49">
        <f>COUNTIF(H9:H25,"Pending")</f>
        <v>0</v>
      </c>
      <c r="F4" s="49">
        <f>COUNTIF(H9:H25,"Not Yet Test")</f>
        <v>0</v>
      </c>
      <c r="G4" s="37">
        <f>COUNTA(A9:A11)</f>
        <v>3</v>
      </c>
      <c r="H4" s="29"/>
      <c r="I4" s="29"/>
      <c r="J4" s="29"/>
      <c r="K4" s="29"/>
    </row>
    <row r="8" spans="1:11" s="41" customFormat="1" x14ac:dyDescent="0.3">
      <c r="A8" s="40" t="s">
        <v>6</v>
      </c>
      <c r="B8" s="40" t="s">
        <v>7</v>
      </c>
      <c r="C8" s="40" t="s">
        <v>8</v>
      </c>
      <c r="D8" s="40" t="s">
        <v>9</v>
      </c>
      <c r="E8" s="40" t="s">
        <v>10</v>
      </c>
      <c r="F8" s="40" t="s">
        <v>11</v>
      </c>
      <c r="G8" s="40" t="s">
        <v>12</v>
      </c>
      <c r="H8" s="40" t="s">
        <v>13</v>
      </c>
      <c r="I8" s="40" t="s">
        <v>14</v>
      </c>
      <c r="J8" s="40" t="s">
        <v>15</v>
      </c>
      <c r="K8" s="40" t="s">
        <v>16</v>
      </c>
    </row>
    <row r="9" spans="1:11" ht="72" x14ac:dyDescent="0.3">
      <c r="A9" s="30">
        <v>1</v>
      </c>
      <c r="B9" s="30">
        <v>1</v>
      </c>
      <c r="C9" s="30" t="s">
        <v>90</v>
      </c>
      <c r="D9" s="31" t="s">
        <v>91</v>
      </c>
      <c r="E9" s="31" t="s">
        <v>92</v>
      </c>
      <c r="F9" s="31" t="s">
        <v>93</v>
      </c>
      <c r="G9" s="30"/>
      <c r="H9" s="38" t="s">
        <v>1</v>
      </c>
      <c r="I9" s="42" t="s">
        <v>88</v>
      </c>
      <c r="J9" s="30" t="s">
        <v>186</v>
      </c>
      <c r="K9" s="30"/>
    </row>
    <row r="10" spans="1:11" ht="57.6" x14ac:dyDescent="0.3">
      <c r="A10" s="30">
        <v>2</v>
      </c>
      <c r="B10" s="30">
        <v>1</v>
      </c>
      <c r="C10" s="30" t="s">
        <v>94</v>
      </c>
      <c r="D10" s="31" t="s">
        <v>95</v>
      </c>
      <c r="E10" s="31" t="s">
        <v>96</v>
      </c>
      <c r="F10" s="30" t="s">
        <v>97</v>
      </c>
      <c r="G10" s="30"/>
      <c r="H10" s="48" t="s">
        <v>1</v>
      </c>
      <c r="I10" s="42" t="s">
        <v>88</v>
      </c>
      <c r="J10" s="44" t="s">
        <v>186</v>
      </c>
      <c r="K10" s="30"/>
    </row>
    <row r="11" spans="1:11" ht="72" x14ac:dyDescent="0.3">
      <c r="A11" s="30">
        <v>3</v>
      </c>
      <c r="B11" s="30">
        <v>1</v>
      </c>
      <c r="C11" s="30" t="s">
        <v>98</v>
      </c>
      <c r="D11" s="31" t="s">
        <v>99</v>
      </c>
      <c r="E11" s="31" t="s">
        <v>100</v>
      </c>
      <c r="F11" s="30" t="s">
        <v>97</v>
      </c>
      <c r="G11" s="30"/>
      <c r="H11" s="48" t="s">
        <v>1</v>
      </c>
      <c r="I11" s="42" t="s">
        <v>88</v>
      </c>
      <c r="J11" s="44" t="s">
        <v>186</v>
      </c>
      <c r="K11" s="30"/>
    </row>
    <row r="12" spans="1:11" x14ac:dyDescent="0.3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3">
      <c r="A13" s="29"/>
      <c r="B13" s="29"/>
      <c r="C13" s="29"/>
      <c r="D13" s="29"/>
      <c r="F13" s="29"/>
      <c r="G13" s="29"/>
      <c r="H13" s="29"/>
      <c r="I13" s="29"/>
      <c r="J13" s="29"/>
      <c r="K13" s="29"/>
    </row>
    <row r="15" spans="1:11" x14ac:dyDescent="0.3">
      <c r="C15" s="43" t="s">
        <v>101</v>
      </c>
    </row>
    <row r="16" spans="1:11" ht="198.75" customHeight="1" x14ac:dyDescent="0.3">
      <c r="D16" s="29"/>
      <c r="E16" s="29"/>
      <c r="F16" s="63" t="s">
        <v>185</v>
      </c>
      <c r="G16" s="29"/>
      <c r="H16" s="29"/>
    </row>
    <row r="29" spans="3:3" x14ac:dyDescent="0.3">
      <c r="C29" t="s">
        <v>184</v>
      </c>
    </row>
    <row r="46" spans="6:6" hidden="1" x14ac:dyDescent="0.3">
      <c r="F46" s="29"/>
    </row>
    <row r="47" spans="6:6" hidden="1" x14ac:dyDescent="0.3">
      <c r="F47" s="34" t="s">
        <v>1</v>
      </c>
    </row>
    <row r="48" spans="6:6" hidden="1" x14ac:dyDescent="0.3">
      <c r="F48" s="35" t="s">
        <v>2</v>
      </c>
    </row>
    <row r="49" spans="6:6" hidden="1" x14ac:dyDescent="0.3">
      <c r="F49" s="36" t="s">
        <v>3</v>
      </c>
    </row>
    <row r="50" spans="6:6" hidden="1" x14ac:dyDescent="0.3">
      <c r="F50" s="39" t="s">
        <v>4</v>
      </c>
    </row>
  </sheetData>
  <mergeCells count="1">
    <mergeCell ref="A1:K1"/>
  </mergeCells>
  <conditionalFormatting sqref="H9:H11">
    <cfRule type="cellIs" dxfId="3" priority="1" operator="equal">
      <formula>$F$50</formula>
    </cfRule>
    <cfRule type="cellIs" dxfId="2" priority="2" operator="equal">
      <formula>$F$49</formula>
    </cfRule>
    <cfRule type="cellIs" dxfId="1" priority="3" operator="equal">
      <formula>$F$48</formula>
    </cfRule>
    <cfRule type="cellIs" dxfId="0" priority="4" operator="equal">
      <formula>$F$47</formula>
    </cfRule>
  </conditionalFormatting>
  <dataValidations count="1">
    <dataValidation type="list" allowBlank="1" showInputMessage="1" showErrorMessage="1" sqref="H9:H11">
      <formula1>$F$46:$F$50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Report</vt:lpstr>
      <vt:lpstr>ActivateScheme</vt:lpstr>
      <vt:lpstr>EditDealBudget</vt:lpstr>
      <vt:lpstr>TrackingReports</vt:lpstr>
      <vt:lpstr>AutoSendInterface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quynhvnp</dc:creator>
  <cp:lastModifiedBy>Nguyen Hoang Duy (GSC.DMS)</cp:lastModifiedBy>
  <dcterms:created xsi:type="dcterms:W3CDTF">2014-12-27T05:23:09Z</dcterms:created>
  <dcterms:modified xsi:type="dcterms:W3CDTF">2016-10-08T05:52:33Z</dcterms:modified>
</cp:coreProperties>
</file>