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E813D385-98E5-455B-B838-6C4926EB4C51}" xr6:coauthVersionLast="41" xr6:coauthVersionMax="41" xr10:uidLastSave="{00000000-0000-0000-0000-000000000000}"/>
  <bookViews>
    <workbookView xWindow="9525" yWindow="1440" windowWidth="14250" windowHeight="10590" tabRatio="578" xr2:uid="{00000000-000D-0000-FFFF-FFFF00000000}"/>
  </bookViews>
  <sheets>
    <sheet name="Book" sheetId="8" r:id="rId1"/>
    <sheet name="Data" sheetId="2" r:id="rId2"/>
    <sheet name="Post-Handoff components" sheetId="10" state="hidden" r:id="rId3"/>
    <sheet name="SalesFmt" sheetId="12" r:id="rId4"/>
  </sheets>
  <externalReferences>
    <externalReference r:id="rId5"/>
  </externalReferences>
  <definedNames>
    <definedName name="Bonus_2016">[1]!ToyBonus[#All]</definedName>
    <definedName name="castgfx">Data!$G$3</definedName>
    <definedName name="castpg">Data!$G$2</definedName>
    <definedName name="holidays">Data!$B$4:$B$13</definedName>
    <definedName name="Next">"Arrow: Right 8"</definedName>
    <definedName name="Previous">"Arrow: Left 9"</definedName>
    <definedName name="_xlnm.Print_Area" localSheetId="3">Sales_2018[#All]</definedName>
    <definedName name="start_date">Data!$B$1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12" l="1"/>
  <c r="M15" i="12"/>
  <c r="L15" i="12"/>
  <c r="K15" i="12"/>
  <c r="J15" i="12"/>
  <c r="I15" i="12"/>
  <c r="H15" i="12"/>
  <c r="G15" i="12"/>
  <c r="F15" i="12"/>
  <c r="E15" i="12"/>
  <c r="D15" i="12"/>
  <c r="C15" i="12"/>
  <c r="O14" i="12"/>
  <c r="O13" i="12"/>
  <c r="O12" i="12"/>
  <c r="O11" i="12"/>
  <c r="O10" i="12"/>
  <c r="O9" i="12"/>
  <c r="O8" i="12"/>
  <c r="O7" i="12"/>
  <c r="O6" i="12"/>
  <c r="M17" i="8" l="1"/>
  <c r="N17" i="8" s="1"/>
  <c r="O17" i="8" s="1"/>
  <c r="P17" i="8" s="1"/>
  <c r="Q17" i="8" s="1"/>
  <c r="M5" i="8"/>
  <c r="N5" i="8" s="1"/>
  <c r="O5" i="8" s="1"/>
  <c r="M6" i="8"/>
  <c r="N6" i="8" s="1"/>
  <c r="O6" i="8" s="1"/>
  <c r="M4" i="8"/>
  <c r="N4" i="8" s="1"/>
  <c r="O4" i="8" s="1"/>
  <c r="M16" i="8"/>
  <c r="G10" i="8"/>
  <c r="I10" i="8"/>
  <c r="J10" i="8"/>
  <c r="K10" i="8" s="1"/>
  <c r="L10" i="8" s="1"/>
  <c r="M10" i="8" s="1"/>
  <c r="N10" i="8" s="1"/>
  <c r="O10" i="8" s="1"/>
  <c r="P10" i="8" s="1"/>
  <c r="Q10" i="8" s="1"/>
  <c r="F11" i="8"/>
  <c r="G11" i="8" s="1"/>
  <c r="H11" i="8" s="1"/>
  <c r="F12" i="8"/>
  <c r="G12" i="8" s="1"/>
  <c r="H12" i="8" s="1"/>
  <c r="F13" i="8"/>
  <c r="G13" i="8" s="1"/>
  <c r="H13" i="8" s="1"/>
  <c r="F14" i="8"/>
  <c r="G14" i="8" s="1"/>
  <c r="H14" i="8" s="1"/>
  <c r="D6" i="8"/>
  <c r="D7" i="8"/>
  <c r="D8" i="8"/>
  <c r="D9" i="8"/>
  <c r="D10" i="8"/>
  <c r="D11" i="8"/>
  <c r="D12" i="8"/>
  <c r="D13" i="8"/>
  <c r="D14" i="8"/>
  <c r="D5" i="8"/>
  <c r="D4" i="8"/>
  <c r="D15" i="8" l="1"/>
  <c r="I12" i="8"/>
  <c r="J12" i="8"/>
  <c r="K12" i="8" s="1"/>
  <c r="L12" i="8" s="1"/>
  <c r="M12" i="8" s="1"/>
  <c r="N12" i="8" s="1"/>
  <c r="O12" i="8" s="1"/>
  <c r="P12" i="8" s="1"/>
  <c r="Q12" i="8" s="1"/>
  <c r="L8" i="8"/>
  <c r="M8" i="8" s="1"/>
  <c r="N8" i="8" s="1"/>
  <c r="O8" i="8" s="1"/>
  <c r="P8" i="8" s="1"/>
  <c r="Q8" i="8" s="1"/>
  <c r="I11" i="8"/>
  <c r="J11" i="8"/>
  <c r="K11" i="8" s="1"/>
  <c r="L11" i="8" s="1"/>
  <c r="M11" i="8" s="1"/>
  <c r="N11" i="8" s="1"/>
  <c r="O11" i="8" s="1"/>
  <c r="P11" i="8" s="1"/>
  <c r="Q11" i="8" s="1"/>
  <c r="L7" i="8"/>
  <c r="M7" i="8" s="1"/>
  <c r="I14" i="8"/>
  <c r="J14" i="8"/>
  <c r="K14" i="8" s="1"/>
  <c r="L14" i="8" s="1"/>
  <c r="M14" i="8" s="1"/>
  <c r="N14" i="8" s="1"/>
  <c r="O14" i="8" s="1"/>
  <c r="P14" i="8" s="1"/>
  <c r="Q14" i="8" s="1"/>
  <c r="I13" i="8"/>
  <c r="J13" i="8"/>
  <c r="K13" i="8" s="1"/>
  <c r="L13" i="8" s="1"/>
  <c r="M13" i="8" s="1"/>
  <c r="N13" i="8" s="1"/>
  <c r="O13" i="8" s="1"/>
  <c r="P13" i="8" s="1"/>
  <c r="Q13" i="8" s="1"/>
  <c r="L9" i="8"/>
  <c r="M9" i="8" s="1"/>
  <c r="N9" i="8" s="1"/>
  <c r="O9" i="8" s="1"/>
  <c r="P9" i="8" s="1"/>
  <c r="Q9" i="8" s="1"/>
  <c r="N7" i="8" l="1"/>
  <c r="O7" i="8" s="1"/>
  <c r="P7" i="8" s="1"/>
  <c r="Q7" i="8" s="1"/>
  <c r="D18" i="8"/>
  <c r="G19" i="8" s="1"/>
  <c r="C18" i="8" l="1"/>
  <c r="N16" i="8" l="1"/>
  <c r="O16" i="8" s="1"/>
  <c r="P16" i="8" s="1"/>
  <c r="Q4" i="8"/>
  <c r="P4" i="8"/>
  <c r="Q5" i="8" l="1"/>
  <c r="Q6" i="8" s="1"/>
  <c r="Q16" i="8"/>
  <c r="P5" i="8"/>
  <c r="P6" i="8" s="1"/>
  <c r="P15" i="8" l="1"/>
  <c r="Q15" i="8" s="1"/>
  <c r="R4" i="8"/>
  <c r="S4" i="8" s="1"/>
  <c r="T4" i="8" s="1"/>
  <c r="U4" i="8" s="1"/>
  <c r="V4" i="8" s="1"/>
  <c r="W4" i="8" s="1"/>
  <c r="B3" i="8" l="1"/>
</calcChain>
</file>

<file path=xl/sharedStrings.xml><?xml version="1.0" encoding="utf-8"?>
<sst xmlns="http://schemas.openxmlformats.org/spreadsheetml/2006/main" count="133" uniqueCount="115">
  <si>
    <t>Original content</t>
  </si>
  <si>
    <t>Index</t>
  </si>
  <si>
    <t>Gfx Cx as reqd</t>
  </si>
  <si>
    <t>Final Layout</t>
  </si>
  <si>
    <t>Gfx</t>
  </si>
  <si>
    <t>Title</t>
  </si>
  <si>
    <t>a02</t>
  </si>
  <si>
    <t>a05</t>
  </si>
  <si>
    <t>Total</t>
  </si>
  <si>
    <t>New Year's Day</t>
  </si>
  <si>
    <t>Memorial Day</t>
  </si>
  <si>
    <t>Independence Day</t>
  </si>
  <si>
    <t>Labor Day</t>
  </si>
  <si>
    <t>Christmas Day</t>
  </si>
  <si>
    <t>Series Variables</t>
  </si>
  <si>
    <t>Chapter</t>
  </si>
  <si>
    <t>Word</t>
  </si>
  <si>
    <t>Variance</t>
  </si>
  <si>
    <t>z02</t>
  </si>
  <si>
    <t>Complete</t>
  </si>
  <si>
    <t>In Progress</t>
  </si>
  <si>
    <t>Legend</t>
  </si>
  <si>
    <t>Author</t>
  </si>
  <si>
    <t>Resource Key</t>
  </si>
  <si>
    <t>Per-Word page</t>
  </si>
  <si>
    <t>Per-graphic</t>
  </si>
  <si>
    <t>Not Required</t>
  </si>
  <si>
    <t>Kathy</t>
  </si>
  <si>
    <t>Proof 1/Cold Read</t>
  </si>
  <si>
    <t>Proof2</t>
  </si>
  <si>
    <t>Electronic delivery</t>
  </si>
  <si>
    <t>Proof Cx/Page Turning</t>
  </si>
  <si>
    <t>LoC/copyright</t>
  </si>
  <si>
    <t>Page Turn TBD</t>
  </si>
  <si>
    <t>Vacations</t>
  </si>
  <si>
    <t>Actual</t>
  </si>
  <si>
    <t>Projected</t>
  </si>
  <si>
    <t>TR</t>
  </si>
  <si>
    <t>CE</t>
  </si>
  <si>
    <t>Prod</t>
  </si>
  <si>
    <t>Graphix</t>
  </si>
  <si>
    <t>Proof</t>
  </si>
  <si>
    <t>eBook</t>
  </si>
  <si>
    <t>Companion CD</t>
  </si>
  <si>
    <t>Sample Chapters</t>
  </si>
  <si>
    <t>Post-Handoff deliverables</t>
  </si>
  <si>
    <t>Jeanne</t>
  </si>
  <si>
    <t>Thanksgiving</t>
  </si>
  <si>
    <t>Introduction</t>
  </si>
  <si>
    <t>a01</t>
  </si>
  <si>
    <t>Max</t>
  </si>
  <si>
    <t>Min</t>
  </si>
  <si>
    <t>Doc Pages</t>
  </si>
  <si>
    <t>PDF Pages</t>
  </si>
  <si>
    <t>Over/under target:</t>
  </si>
  <si>
    <t>Target</t>
  </si>
  <si>
    <t>a03</t>
  </si>
  <si>
    <t>Jaime</t>
  </si>
  <si>
    <t>z03</t>
  </si>
  <si>
    <t>Start date</t>
  </si>
  <si>
    <t>Thanksgiving Friday</t>
  </si>
  <si>
    <t>Boxing Day</t>
  </si>
  <si>
    <t>Christmas Eve</t>
  </si>
  <si>
    <t>OTSI Non-Working Days</t>
  </si>
  <si>
    <t>AU Doc Review</t>
  </si>
  <si>
    <t>CE2</t>
  </si>
  <si>
    <t>Process Gfx</t>
  </si>
  <si>
    <t>Layout 1</t>
  </si>
  <si>
    <t>Layout2</t>
  </si>
  <si>
    <t>TBD</t>
  </si>
  <si>
    <t>Susie</t>
  </si>
  <si>
    <t>Sigs:</t>
  </si>
  <si>
    <t>Final Index Pass</t>
  </si>
  <si>
    <t>Final PDFs/eBook</t>
  </si>
  <si>
    <t>Styled Word docs</t>
  </si>
  <si>
    <t>Contents</t>
  </si>
  <si>
    <t>About the author</t>
  </si>
  <si>
    <t>Survey page</t>
  </si>
  <si>
    <t>AU PDF Review</t>
  </si>
  <si>
    <t>PM/CE1/Keystroke</t>
  </si>
  <si>
    <t>Joan</t>
  </si>
  <si>
    <t>a04</t>
  </si>
  <si>
    <t>Taking a Microsoft Office Specialist Exam</t>
  </si>
  <si>
    <t>MOS 2016 Study Guide for Microsoft Excel</t>
  </si>
  <si>
    <t>Exam 77-727 Microsoft Excel 2016</t>
  </si>
  <si>
    <t>Create and manage worksheets and workbooks</t>
  </si>
  <si>
    <t>Manage data cells and ranges</t>
  </si>
  <si>
    <t>Create and manage tables</t>
  </si>
  <si>
    <t>Perform operations with formulas and functions</t>
  </si>
  <si>
    <t>z01</t>
  </si>
  <si>
    <t>Create charts and objects</t>
  </si>
  <si>
    <t>Person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</si>
  <si>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</si>
  <si>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</si>
  <si>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</si>
  <si>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</si>
  <si>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</si>
  <si>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</si>
  <si>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</si>
  <si>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</si>
  <si>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</si>
  <si>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</si>
  <si>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</si>
  <si>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</si>
  <si>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</si>
  <si>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Allen</t>
  </si>
  <si>
    <t>Grace</t>
  </si>
  <si>
    <t>Heather</t>
  </si>
  <si>
    <t>Linda</t>
  </si>
  <si>
    <t>Nancy</t>
  </si>
  <si>
    <t>Raina</t>
  </si>
  <si>
    <t>Trinity</t>
  </si>
  <si>
    <t>Ulrike</t>
  </si>
  <si>
    <t>Average</t>
  </si>
  <si>
    <r>
      <rPr>
        <b/>
        <sz val="11"/>
        <rFont val="Candara"/>
        <family val="2"/>
        <scheme val="minor"/>
      </rPr>
      <t xml:space="preserve">                                                             Currently tracking  </t>
    </r>
    <r>
      <rPr>
        <b/>
        <sz val="11"/>
        <rFont val="Wingdings 3"/>
        <family val="1"/>
        <charset val="2"/>
      </rPr>
      <t>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</si>
</sst>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800]dddd\,\ mmmm\ dd\,\ yyyy"/>
    <numFmt numFmtId="165" formatCode="[$-409]d\-mmm;@"/>
    <numFmt numFmtId="166" formatCode="0.000"/>
    <numFmt numFmtId="167" formatCode="0;[Red]0"/>
    <numFmt numFmtId="168" formatCode="_(&quot;$&quot;* #,##0_);_(&quot;$&quot;* \(#,##0\);_(&quot;$&quot;* &quot;-&quot;??_);_(@_)"/>
  </numFmts>
  <fonts count="40" x14ac:knownFonts="1">
    <font>
      <sz val="8"/>
      <name val="Arial"/>
    </font>
    <font>
      <sz val="11"/>
      <color theme="1"/>
      <name val="Candara"/>
      <family val="2"/>
      <scheme val="minor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b/>
      <sz val="8"/>
      <name val="Arial"/>
      <family val="2"/>
    </font>
    <font>
      <b/>
      <sz val="10"/>
      <color indexed="16"/>
      <name val="Calibri"/>
      <family val="2"/>
    </font>
    <font>
      <b/>
      <sz val="10"/>
      <color indexed="14"/>
      <name val="Calibri"/>
      <family val="2"/>
    </font>
    <font>
      <b/>
      <sz val="10"/>
      <color indexed="19"/>
      <name val="Calibri"/>
      <family val="2"/>
    </font>
    <font>
      <b/>
      <sz val="10"/>
      <color indexed="36"/>
      <name val="Calibri"/>
      <family val="2"/>
    </font>
    <font>
      <b/>
      <sz val="10"/>
      <color indexed="30"/>
      <name val="Calibri"/>
      <family val="2"/>
    </font>
    <font>
      <b/>
      <sz val="10"/>
      <color indexed="51"/>
      <name val="Calibri"/>
      <family val="2"/>
    </font>
    <font>
      <b/>
      <sz val="10"/>
      <color indexed="17"/>
      <name val="Calibri"/>
      <family val="2"/>
    </font>
    <font>
      <b/>
      <sz val="10"/>
      <color indexed="25"/>
      <name val="Calibri"/>
      <family val="2"/>
    </font>
    <font>
      <sz val="8"/>
      <color indexed="16"/>
      <name val="Arial"/>
      <family val="2"/>
    </font>
    <font>
      <sz val="12"/>
      <name val="Calibri"/>
      <family val="2"/>
    </font>
    <font>
      <sz val="8"/>
      <name val="Arial"/>
      <family val="2"/>
    </font>
    <font>
      <b/>
      <sz val="10"/>
      <color theme="3" tint="-0.499984740745262"/>
      <name val="Calibri"/>
      <family val="2"/>
    </font>
    <font>
      <b/>
      <sz val="11"/>
      <color theme="0"/>
      <name val="Candara"/>
      <family val="2"/>
      <scheme val="minor"/>
    </font>
    <font>
      <sz val="11"/>
      <color theme="0"/>
      <name val="Candara"/>
      <family val="2"/>
      <scheme val="minor"/>
    </font>
    <font>
      <b/>
      <sz val="11"/>
      <name val="Wingdings 3"/>
      <family val="1"/>
      <charset val="2"/>
    </font>
    <font>
      <sz val="11"/>
      <color indexed="30"/>
      <name val="Candara"/>
      <family val="2"/>
      <scheme val="minor"/>
    </font>
    <font>
      <sz val="11"/>
      <color indexed="25"/>
      <name val="Candara"/>
      <family val="2"/>
      <scheme val="minor"/>
    </font>
    <font>
      <sz val="11"/>
      <name val="Candara"/>
      <family val="2"/>
      <scheme val="minor"/>
    </font>
    <font>
      <sz val="11"/>
      <color indexed="45"/>
      <name val="Candara"/>
      <family val="2"/>
      <scheme val="minor"/>
    </font>
    <font>
      <b/>
      <sz val="11"/>
      <name val="Candara"/>
      <family val="2"/>
      <scheme val="minor"/>
    </font>
    <font>
      <sz val="11"/>
      <color rgb="FF7030A0"/>
      <name val="Candara"/>
      <family val="2"/>
      <scheme val="minor"/>
    </font>
    <font>
      <sz val="11"/>
      <color rgb="FF33CC33"/>
      <name val="Candara"/>
      <family val="2"/>
      <scheme val="minor"/>
    </font>
    <font>
      <sz val="11"/>
      <color theme="9" tint="-0.249977111117893"/>
      <name val="Candara"/>
      <family val="2"/>
      <scheme val="minor"/>
    </font>
    <font>
      <sz val="11"/>
      <color rgb="FFFA7466"/>
      <name val="Candara"/>
      <family val="2"/>
      <scheme val="minor"/>
    </font>
    <font>
      <sz val="11"/>
      <color rgb="FF0070C0"/>
      <name val="Candara"/>
      <family val="2"/>
      <scheme val="minor"/>
    </font>
    <font>
      <b/>
      <sz val="11"/>
      <color theme="4"/>
      <name val="Candara"/>
      <family val="2"/>
      <scheme val="minor"/>
    </font>
    <font>
      <b/>
      <sz val="11"/>
      <color theme="9" tint="-0.249977111117893"/>
      <name val="Candara"/>
      <family val="2"/>
      <scheme val="minor"/>
    </font>
    <font>
      <sz val="11"/>
      <color rgb="FFFF6161"/>
      <name val="Candara"/>
      <family val="2"/>
      <scheme val="minor"/>
    </font>
    <font>
      <sz val="11"/>
      <color theme="4"/>
      <name val="Candara"/>
      <family val="2"/>
      <scheme val="minor"/>
    </font>
    <font>
      <sz val="11"/>
      <color rgb="FF00B050"/>
      <name val="Candara"/>
      <family val="2"/>
      <scheme val="minor"/>
    </font>
    <font>
      <sz val="10"/>
      <name val="Candara"/>
      <family val="2"/>
      <scheme val="minor"/>
    </font>
    <font>
      <sz val="8"/>
      <color theme="1"/>
      <name val="Candara"/>
      <family val="2"/>
      <scheme val="minor"/>
    </font>
    <font>
      <sz val="9"/>
      <color theme="1"/>
      <name val="Candar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164" fontId="0" fillId="0" borderId="0"/>
    <xf numFmtId="164" fontId="2" fillId="0" borderId="0"/>
    <xf numFmtId="9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73">
    <xf numFmtId="164" fontId="0" fillId="0" borderId="0" xfId="0"/>
    <xf numFmtId="164" fontId="0" fillId="0" borderId="0" xfId="0" applyAlignment="1">
      <alignment horizontal="center"/>
    </xf>
    <xf numFmtId="9" fontId="0" fillId="0" borderId="0" xfId="2" applyFont="1"/>
    <xf numFmtId="164" fontId="4" fillId="0" borderId="2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/>
    </xf>
    <xf numFmtId="164" fontId="9" fillId="0" borderId="3" xfId="0" applyFont="1" applyBorder="1" applyAlignment="1">
      <alignment horizontal="center"/>
    </xf>
    <xf numFmtId="164" fontId="10" fillId="0" borderId="3" xfId="0" applyNumberFormat="1" applyFont="1" applyBorder="1" applyAlignment="1">
      <alignment horizontal="center" vertical="center"/>
    </xf>
    <xf numFmtId="164" fontId="11" fillId="0" borderId="3" xfId="0" applyFont="1" applyBorder="1" applyAlignment="1">
      <alignment horizontal="center"/>
    </xf>
    <xf numFmtId="164" fontId="12" fillId="0" borderId="3" xfId="0" applyFont="1" applyBorder="1" applyAlignment="1">
      <alignment horizontal="center"/>
    </xf>
    <xf numFmtId="164" fontId="13" fillId="0" borderId="3" xfId="0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0" fillId="0" borderId="0" xfId="0" applyNumberFormat="1"/>
    <xf numFmtId="1" fontId="0" fillId="0" borderId="5" xfId="0" applyNumberFormat="1" applyBorder="1"/>
    <xf numFmtId="1" fontId="0" fillId="0" borderId="13" xfId="0" applyNumberFormat="1" applyBorder="1"/>
    <xf numFmtId="1" fontId="6" fillId="0" borderId="14" xfId="0" applyNumberFormat="1" applyFont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6" xfId="2" applyNumberFormat="1" applyFont="1" applyBorder="1" applyAlignment="1">
      <alignment horizontal="center"/>
    </xf>
    <xf numFmtId="1" fontId="3" fillId="0" borderId="15" xfId="0" applyNumberFormat="1" applyFont="1" applyFill="1" applyBorder="1" applyAlignment="1">
      <alignment horizontal="center" vertical="center"/>
    </xf>
    <xf numFmtId="164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2" fontId="0" fillId="0" borderId="6" xfId="0" applyNumberFormat="1" applyBorder="1"/>
    <xf numFmtId="2" fontId="0" fillId="0" borderId="19" xfId="0" applyNumberFormat="1" applyBorder="1"/>
    <xf numFmtId="164" fontId="4" fillId="0" borderId="3" xfId="0" applyNumberFormat="1" applyFon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64" fontId="2" fillId="0" borderId="0" xfId="0" applyFont="1" applyBorder="1"/>
    <xf numFmtId="164" fontId="0" fillId="0" borderId="0" xfId="0" applyBorder="1"/>
    <xf numFmtId="164" fontId="0" fillId="0" borderId="0" xfId="0" applyNumberFormat="1" applyBorder="1"/>
    <xf numFmtId="1" fontId="5" fillId="0" borderId="7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20" xfId="2" applyNumberFormat="1" applyFont="1" applyBorder="1" applyAlignment="1">
      <alignment horizontal="center"/>
    </xf>
    <xf numFmtId="1" fontId="3" fillId="0" borderId="13" xfId="0" applyNumberFormat="1" applyFont="1" applyFill="1" applyBorder="1" applyAlignment="1">
      <alignment horizontal="center" vertical="center"/>
    </xf>
    <xf numFmtId="1" fontId="5" fillId="0" borderId="21" xfId="0" applyNumberFormat="1" applyFont="1" applyFill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 wrapText="1"/>
    </xf>
    <xf numFmtId="164" fontId="16" fillId="0" borderId="0" xfId="0" applyFont="1"/>
    <xf numFmtId="164" fontId="18" fillId="0" borderId="3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right" vertical="center" wrapText="1"/>
    </xf>
    <xf numFmtId="164" fontId="0" fillId="0" borderId="1" xfId="0" applyBorder="1"/>
    <xf numFmtId="1" fontId="2" fillId="0" borderId="0" xfId="0" applyNumberFormat="1" applyFont="1"/>
    <xf numFmtId="14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2" fillId="0" borderId="1" xfId="0" applyFont="1" applyBorder="1"/>
    <xf numFmtId="164" fontId="15" fillId="0" borderId="1" xfId="0" applyNumberFormat="1" applyFont="1" applyBorder="1" applyAlignment="1">
      <alignment horizontal="center" vertical="center" wrapText="1"/>
    </xf>
    <xf numFmtId="164" fontId="0" fillId="0" borderId="1" xfId="0" applyBorder="1" applyAlignment="1">
      <alignment horizontal="center" vertical="center"/>
    </xf>
    <xf numFmtId="164" fontId="22" fillId="0" borderId="0" xfId="0" applyFont="1" applyFill="1" applyAlignment="1">
      <alignment horizontal="center" vertical="center"/>
    </xf>
    <xf numFmtId="164" fontId="23" fillId="0" borderId="0" xfId="0" applyFont="1" applyFill="1" applyAlignment="1">
      <alignment horizontal="center" vertical="center"/>
    </xf>
    <xf numFmtId="164" fontId="24" fillId="0" borderId="0" xfId="0" applyFont="1" applyFill="1" applyAlignment="1">
      <alignment horizontal="center" vertical="center"/>
    </xf>
    <xf numFmtId="164" fontId="25" fillId="0" borderId="0" xfId="0" applyFont="1" applyFill="1" applyAlignment="1">
      <alignment horizontal="center" vertical="center"/>
    </xf>
    <xf numFmtId="164" fontId="24" fillId="0" borderId="0" xfId="0" applyFont="1" applyFill="1" applyAlignment="1">
      <alignment vertical="center"/>
    </xf>
    <xf numFmtId="164" fontId="24" fillId="0" borderId="0" xfId="0" applyFont="1" applyAlignment="1">
      <alignment vertical="center"/>
    </xf>
    <xf numFmtId="164" fontId="26" fillId="0" borderId="22" xfId="0" applyFont="1" applyBorder="1" applyAlignment="1">
      <alignment horizontal="left" vertical="center" wrapText="1"/>
    </xf>
    <xf numFmtId="16" fontId="26" fillId="0" borderId="0" xfId="0" applyNumberFormat="1" applyFont="1" applyAlignment="1">
      <alignment horizontal="center" vertical="center"/>
    </xf>
    <xf numFmtId="164" fontId="26" fillId="0" borderId="7" xfId="0" applyNumberFormat="1" applyFont="1" applyBorder="1" applyAlignment="1">
      <alignment horizontal="center" textRotation="90"/>
    </xf>
    <xf numFmtId="164" fontId="26" fillId="0" borderId="7" xfId="0" applyNumberFormat="1" applyFont="1" applyFill="1" applyBorder="1" applyAlignment="1">
      <alignment horizontal="center" textRotation="90"/>
    </xf>
    <xf numFmtId="164" fontId="26" fillId="0" borderId="7" xfId="0" applyNumberFormat="1" applyFont="1" applyBorder="1" applyAlignment="1">
      <alignment horizontal="center" textRotation="90" wrapText="1"/>
    </xf>
    <xf numFmtId="164" fontId="26" fillId="0" borderId="8" xfId="0" applyNumberFormat="1" applyFont="1" applyBorder="1" applyAlignment="1">
      <alignment horizontal="center" textRotation="90" wrapText="1"/>
    </xf>
    <xf numFmtId="164" fontId="26" fillId="0" borderId="1" xfId="0" applyFont="1" applyBorder="1" applyAlignment="1">
      <alignment horizontal="center" textRotation="90" wrapText="1"/>
    </xf>
    <xf numFmtId="164" fontId="26" fillId="0" borderId="1" xfId="0" applyNumberFormat="1" applyFont="1" applyBorder="1" applyAlignment="1">
      <alignment horizontal="center" textRotation="90"/>
    </xf>
    <xf numFmtId="164" fontId="26" fillId="0" borderId="7" xfId="0" applyNumberFormat="1" applyFont="1" applyFill="1" applyBorder="1" applyAlignment="1">
      <alignment horizontal="center" textRotation="90" wrapText="1"/>
    </xf>
    <xf numFmtId="164" fontId="26" fillId="0" borderId="1" xfId="0" applyFont="1" applyBorder="1" applyAlignment="1">
      <alignment horizontal="center" textRotation="90"/>
    </xf>
    <xf numFmtId="164" fontId="26" fillId="0" borderId="0" xfId="0" applyFont="1" applyAlignment="1">
      <alignment horizontal="center" textRotation="90"/>
    </xf>
    <xf numFmtId="164" fontId="26" fillId="0" borderId="0" xfId="0" applyNumberFormat="1" applyFont="1" applyAlignment="1">
      <alignment horizontal="right" vertical="top"/>
    </xf>
    <xf numFmtId="164" fontId="24" fillId="0" borderId="1" xfId="0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/>
    </xf>
    <xf numFmtId="164" fontId="24" fillId="0" borderId="1" xfId="0" applyFont="1" applyBorder="1" applyAlignment="1">
      <alignment horizontal="center" vertical="center"/>
    </xf>
    <xf numFmtId="164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vertical="center"/>
    </xf>
    <xf numFmtId="1" fontId="24" fillId="0" borderId="1" xfId="0" applyNumberFormat="1" applyFont="1" applyFill="1" applyBorder="1" applyAlignment="1">
      <alignment horizontal="center" vertical="center"/>
    </xf>
    <xf numFmtId="164" fontId="24" fillId="0" borderId="1" xfId="0" applyFont="1" applyBorder="1" applyAlignment="1">
      <alignment vertical="center"/>
    </xf>
    <xf numFmtId="165" fontId="24" fillId="7" borderId="1" xfId="0" applyNumberFormat="1" applyFont="1" applyFill="1" applyBorder="1" applyAlignment="1">
      <alignment horizontal="center" vertical="center"/>
    </xf>
    <xf numFmtId="165" fontId="24" fillId="0" borderId="9" xfId="0" applyNumberFormat="1" applyFont="1" applyFill="1" applyBorder="1" applyAlignment="1">
      <alignment horizontal="center" vertical="center"/>
    </xf>
    <xf numFmtId="165" fontId="24" fillId="7" borderId="10" xfId="0" applyNumberFormat="1" applyFont="1" applyFill="1" applyBorder="1" applyAlignment="1">
      <alignment horizontal="center" vertical="center"/>
    </xf>
    <xf numFmtId="165" fontId="24" fillId="0" borderId="1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Border="1" applyAlignment="1">
      <alignment horizontal="center" vertical="center"/>
    </xf>
    <xf numFmtId="165" fontId="24" fillId="5" borderId="1" xfId="0" applyNumberFormat="1" applyFont="1" applyFill="1" applyBorder="1" applyAlignment="1">
      <alignment horizontal="center" vertical="center"/>
    </xf>
    <xf numFmtId="1" fontId="24" fillId="7" borderId="1" xfId="0" applyNumberFormat="1" applyFont="1" applyFill="1" applyBorder="1" applyAlignment="1">
      <alignment horizontal="center" vertical="center"/>
    </xf>
    <xf numFmtId="164" fontId="24" fillId="7" borderId="1" xfId="0" applyNumberFormat="1" applyFont="1" applyFill="1" applyBorder="1" applyAlignment="1">
      <alignment horizontal="center" vertical="center"/>
    </xf>
    <xf numFmtId="164" fontId="26" fillId="0" borderId="0" xfId="0" applyFont="1" applyAlignment="1">
      <alignment horizontal="center" vertical="center"/>
    </xf>
    <xf numFmtId="164" fontId="26" fillId="0" borderId="0" xfId="0" applyFont="1" applyAlignment="1">
      <alignment vertical="center"/>
    </xf>
    <xf numFmtId="165" fontId="24" fillId="3" borderId="1" xfId="0" applyNumberFormat="1" applyFont="1" applyFill="1" applyBorder="1" applyAlignment="1">
      <alignment horizontal="center" vertical="center"/>
    </xf>
    <xf numFmtId="164" fontId="24" fillId="0" borderId="1" xfId="0" applyFont="1" applyFill="1" applyBorder="1" applyAlignment="1">
      <alignment horizontal="center" vertical="center"/>
    </xf>
    <xf numFmtId="164" fontId="24" fillId="7" borderId="1" xfId="0" applyFont="1" applyFill="1" applyBorder="1" applyAlignment="1">
      <alignment horizontal="center" vertical="center"/>
    </xf>
    <xf numFmtId="164" fontId="24" fillId="0" borderId="0" xfId="0" applyFont="1" applyAlignment="1">
      <alignment horizontal="right" vertical="center"/>
    </xf>
    <xf numFmtId="1" fontId="26" fillId="0" borderId="7" xfId="0" applyNumberFormat="1" applyFont="1" applyFill="1" applyBorder="1" applyAlignment="1">
      <alignment horizontal="center" vertical="center"/>
    </xf>
    <xf numFmtId="164" fontId="24" fillId="0" borderId="0" xfId="0" applyFont="1" applyAlignment="1">
      <alignment horizontal="left" vertical="center"/>
    </xf>
    <xf numFmtId="2" fontId="24" fillId="0" borderId="0" xfId="0" applyNumberFormat="1" applyFont="1" applyAlignment="1">
      <alignment horizontal="center" vertical="center"/>
    </xf>
    <xf numFmtId="164" fontId="26" fillId="0" borderId="0" xfId="0" applyNumberFormat="1" applyFont="1" applyFill="1" applyBorder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 wrapText="1"/>
    </xf>
    <xf numFmtId="164" fontId="24" fillId="0" borderId="0" xfId="0" applyNumberFormat="1" applyFont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vertical="center" textRotation="90"/>
    </xf>
    <xf numFmtId="164" fontId="26" fillId="0" borderId="1" xfId="0" applyNumberFormat="1" applyFont="1" applyBorder="1" applyAlignment="1">
      <alignment horizontal="center" vertical="center"/>
    </xf>
    <xf numFmtId="164" fontId="26" fillId="0" borderId="0" xfId="0" applyNumberFormat="1" applyFont="1" applyFill="1" applyBorder="1" applyAlignment="1">
      <alignment vertical="center"/>
    </xf>
    <xf numFmtId="167" fontId="24" fillId="0" borderId="0" xfId="0" applyNumberFormat="1" applyFont="1" applyAlignment="1">
      <alignment horizontal="center" vertical="center"/>
    </xf>
    <xf numFmtId="164" fontId="24" fillId="2" borderId="1" xfId="0" applyNumberFormat="1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vertical="center"/>
    </xf>
    <xf numFmtId="1" fontId="24" fillId="0" borderId="8" xfId="0" applyNumberFormat="1" applyFont="1" applyFill="1" applyBorder="1" applyAlignment="1">
      <alignment horizontal="center" vertical="center"/>
    </xf>
    <xf numFmtId="164" fontId="24" fillId="0" borderId="25" xfId="0" applyFont="1" applyBorder="1" applyAlignment="1">
      <alignment horizontal="center" vertical="center"/>
    </xf>
    <xf numFmtId="164" fontId="24" fillId="4" borderId="1" xfId="0" applyNumberFormat="1" applyFont="1" applyFill="1" applyBorder="1" applyAlignment="1">
      <alignment horizontal="center" vertical="center"/>
    </xf>
    <xf numFmtId="1" fontId="24" fillId="0" borderId="26" xfId="0" applyNumberFormat="1" applyFont="1" applyFill="1" applyBorder="1" applyAlignment="1">
      <alignment horizontal="center" vertical="center"/>
    </xf>
    <xf numFmtId="164" fontId="24" fillId="0" borderId="23" xfId="0" applyNumberFormat="1" applyFont="1" applyBorder="1" applyAlignment="1">
      <alignment horizontal="center" vertical="center"/>
    </xf>
    <xf numFmtId="1" fontId="26" fillId="0" borderId="0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1" fontId="24" fillId="0" borderId="27" xfId="0" applyNumberFormat="1" applyFont="1" applyFill="1" applyBorder="1" applyAlignment="1">
      <alignment horizontal="center" vertical="center"/>
    </xf>
    <xf numFmtId="164" fontId="24" fillId="0" borderId="24" xfId="0" applyNumberFormat="1" applyFont="1" applyBorder="1" applyAlignment="1">
      <alignment horizontal="center" vertical="center"/>
    </xf>
    <xf numFmtId="164" fontId="20" fillId="0" borderId="0" xfId="0" applyFont="1" applyFill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164" fontId="31" fillId="0" borderId="0" xfId="0" applyNumberFormat="1" applyFont="1" applyAlignment="1">
      <alignment horizontal="center" vertical="center"/>
    </xf>
    <xf numFmtId="1" fontId="32" fillId="0" borderId="0" xfId="0" applyNumberFormat="1" applyFont="1" applyFill="1" applyBorder="1" applyAlignment="1">
      <alignment horizontal="center" vertical="center"/>
    </xf>
    <xf numFmtId="1" fontId="33" fillId="0" borderId="0" xfId="0" applyNumberFormat="1" applyFont="1" applyFill="1" applyBorder="1" applyAlignment="1">
      <alignment horizontal="center" vertical="center"/>
    </xf>
    <xf numFmtId="164" fontId="34" fillId="0" borderId="0" xfId="0" applyNumberFormat="1" applyFont="1" applyBorder="1" applyAlignment="1">
      <alignment horizontal="center" vertical="center"/>
    </xf>
    <xf numFmtId="164" fontId="31" fillId="0" borderId="0" xfId="0" applyNumberFormat="1" applyFont="1" applyFill="1" applyBorder="1" applyAlignment="1">
      <alignment horizontal="center" vertical="center"/>
    </xf>
    <xf numFmtId="164" fontId="35" fillId="0" borderId="0" xfId="0" applyNumberFormat="1" applyFont="1" applyFill="1" applyBorder="1" applyAlignment="1">
      <alignment horizontal="center" vertical="center"/>
    </xf>
    <xf numFmtId="164" fontId="31" fillId="0" borderId="0" xfId="0" applyNumberFormat="1" applyFont="1" applyFill="1" applyBorder="1" applyAlignment="1">
      <alignment vertical="center" textRotation="90"/>
    </xf>
    <xf numFmtId="164" fontId="36" fillId="0" borderId="0" xfId="0" applyNumberFormat="1" applyFont="1" applyFill="1" applyBorder="1" applyAlignment="1">
      <alignment vertical="center" textRotation="90"/>
    </xf>
    <xf numFmtId="164" fontId="27" fillId="0" borderId="0" xfId="0" applyNumberFormat="1" applyFont="1" applyFill="1" applyBorder="1" applyAlignment="1">
      <alignment vertical="center" textRotation="90"/>
    </xf>
    <xf numFmtId="164" fontId="22" fillId="0" borderId="0" xfId="0" applyFont="1" applyAlignment="1">
      <alignment horizontal="center" vertical="center"/>
    </xf>
    <xf numFmtId="164" fontId="23" fillId="0" borderId="0" xfId="0" applyFont="1" applyAlignment="1">
      <alignment horizontal="center" vertical="center"/>
    </xf>
    <xf numFmtId="164" fontId="25" fillId="0" borderId="0" xfId="0" applyFont="1" applyAlignment="1">
      <alignment horizontal="center" vertical="center"/>
    </xf>
    <xf numFmtId="164" fontId="34" fillId="0" borderId="0" xfId="0" applyNumberFormat="1" applyFont="1" applyAlignment="1">
      <alignment horizontal="center" vertical="center"/>
    </xf>
    <xf numFmtId="164" fontId="31" fillId="0" borderId="0" xfId="0" applyNumberFormat="1" applyFont="1" applyFill="1" applyAlignment="1">
      <alignment horizontal="center" vertical="center"/>
    </xf>
    <xf numFmtId="164" fontId="35" fillId="0" borderId="0" xfId="0" applyNumberFormat="1" applyFont="1" applyFill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64" fontId="31" fillId="0" borderId="0" xfId="0" applyNumberFormat="1" applyFont="1" applyFill="1" applyBorder="1" applyAlignment="1">
      <alignment horizontal="center" vertical="center" textRotation="90"/>
    </xf>
    <xf numFmtId="164" fontId="35" fillId="0" borderId="0" xfId="0" applyNumberFormat="1" applyFont="1" applyFill="1" applyBorder="1" applyAlignment="1">
      <alignment horizontal="center" vertical="center" textRotation="90"/>
    </xf>
    <xf numFmtId="164" fontId="27" fillId="0" borderId="0" xfId="0" applyNumberFormat="1" applyFont="1" applyFill="1" applyBorder="1" applyAlignment="1">
      <alignment horizontal="center" vertical="center" textRotation="90"/>
    </xf>
    <xf numFmtId="2" fontId="35" fillId="0" borderId="0" xfId="0" applyNumberFormat="1" applyFont="1" applyFill="1" applyBorder="1" applyAlignment="1">
      <alignment horizontal="center" vertical="center"/>
    </xf>
    <xf numFmtId="166" fontId="29" fillId="0" borderId="0" xfId="0" applyNumberFormat="1" applyFont="1" applyFill="1" applyBorder="1" applyAlignment="1">
      <alignment horizontal="center" vertical="center"/>
    </xf>
    <xf numFmtId="164" fontId="31" fillId="0" borderId="0" xfId="0" applyFont="1" applyAlignment="1">
      <alignment horizontal="center" vertical="center"/>
    </xf>
    <xf numFmtId="164" fontId="35" fillId="0" borderId="0" xfId="0" applyNumberFormat="1" applyFont="1" applyBorder="1" applyAlignment="1">
      <alignment horizontal="center" vertical="center" wrapText="1"/>
    </xf>
    <xf numFmtId="164" fontId="29" fillId="0" borderId="0" xfId="0" applyNumberFormat="1" applyFont="1" applyBorder="1" applyAlignment="1">
      <alignment horizontal="center" vertical="center"/>
    </xf>
    <xf numFmtId="164" fontId="35" fillId="0" borderId="0" xfId="0" applyNumberFormat="1" applyFont="1" applyBorder="1" applyAlignment="1">
      <alignment horizontal="center" vertical="center" textRotation="90"/>
    </xf>
    <xf numFmtId="164" fontId="27" fillId="0" borderId="0" xfId="0" applyNumberFormat="1" applyFont="1" applyBorder="1" applyAlignment="1">
      <alignment horizontal="center" vertical="center" textRotation="90"/>
    </xf>
    <xf numFmtId="164" fontId="31" fillId="0" borderId="0" xfId="0" applyNumberFormat="1" applyFont="1" applyBorder="1" applyAlignment="1">
      <alignment horizontal="center" vertical="center" textRotation="90"/>
    </xf>
    <xf numFmtId="164" fontId="31" fillId="0" borderId="0" xfId="0" applyNumberFormat="1" applyFont="1" applyBorder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165" fontId="24" fillId="4" borderId="9" xfId="0" applyNumberFormat="1" applyFont="1" applyFill="1" applyBorder="1" applyAlignment="1">
      <alignment horizontal="center" vertical="center"/>
    </xf>
    <xf numFmtId="164" fontId="37" fillId="0" borderId="0" xfId="0" applyFont="1" applyAlignment="1">
      <alignment horizontal="left" vertical="center"/>
    </xf>
    <xf numFmtId="164" fontId="37" fillId="0" borderId="0" xfId="0" applyNumberFormat="1" applyFont="1" applyAlignment="1">
      <alignment horizontal="center" vertical="center"/>
    </xf>
    <xf numFmtId="0" fontId="38" fillId="0" borderId="0" xfId="3" applyFont="1" applyAlignment="1">
      <alignment horizontal="left"/>
    </xf>
    <xf numFmtId="168" fontId="38" fillId="0" borderId="0" xfId="4" applyNumberFormat="1" applyFont="1" applyAlignment="1">
      <alignment horizontal="center"/>
    </xf>
    <xf numFmtId="0" fontId="1" fillId="0" borderId="0" xfId="3" applyAlignment="1">
      <alignment horizontal="center"/>
    </xf>
    <xf numFmtId="0" fontId="38" fillId="0" borderId="0" xfId="3" applyFont="1"/>
    <xf numFmtId="168" fontId="38" fillId="0" borderId="0" xfId="4" applyNumberFormat="1" applyFont="1"/>
    <xf numFmtId="0" fontId="1" fillId="0" borderId="0" xfId="3"/>
    <xf numFmtId="168" fontId="38" fillId="0" borderId="0" xfId="3" applyNumberFormat="1" applyFont="1"/>
    <xf numFmtId="0" fontId="39" fillId="0" borderId="0" xfId="3" applyFont="1"/>
    <xf numFmtId="168" fontId="39" fillId="0" borderId="0" xfId="4" applyNumberFormat="1" applyFont="1"/>
    <xf numFmtId="164" fontId="26" fillId="0" borderId="1" xfId="0" applyFont="1" applyBorder="1" applyAlignment="1">
      <alignment wrapText="1"/>
    </xf>
    <xf numFmtId="164" fontId="19" fillId="6" borderId="0" xfId="0" applyFont="1" applyFill="1" applyAlignment="1">
      <alignment horizontal="center" vertical="center"/>
    </xf>
    <xf numFmtId="164" fontId="24" fillId="0" borderId="1" xfId="0" applyNumberFormat="1" applyFont="1" applyFill="1" applyBorder="1" applyAlignment="1">
      <alignment horizontal="center" vertical="center" textRotation="90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3" xfId="0" applyFont="1" applyBorder="1" applyAlignment="1">
      <alignment horizontal="center"/>
    </xf>
  </cellXfs>
  <cellStyles count="5">
    <cellStyle name="Currency 2" xfId="4" xr:uid="{1DA8BBA9-90B7-44F6-8A84-362E5F39D0A9}"/>
    <cellStyle name="Normal" xfId="0" builtinId="0"/>
    <cellStyle name="Normal 2" xfId="1" xr:uid="{00000000-0005-0000-0000-000001000000}"/>
    <cellStyle name="Normal 3" xfId="3" xr:uid="{869FA139-5A9A-452C-A9F1-4D2BD305AE62}"/>
    <cellStyle name="Percent" xfId="2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ndara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9" formatCode="_(\$* #,##0_);_(\$* \(#,##0\);_(\$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9" formatCode="_(\$* #,##0_);_(\$* \(#,##0\);_(\$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AFAF"/>
      <color rgb="FFFF6161"/>
      <color rgb="FFFA7466"/>
      <color rgb="FF33CC33"/>
      <color rgb="FFB3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76201</xdr:colOff>
      <xdr:row>4</xdr:row>
      <xdr:rowOff>38101</xdr:rowOff>
    </xdr:from>
    <xdr:ext cx="1438274" cy="1162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1308F-824B-43B7-A5EE-BAE8C131CC18}"/>
            </a:ext>
          </a:extLst>
        </xdr:cNvPr>
        <xdr:cNvSpPr txBox="1"/>
      </xdr:nvSpPr>
      <xdr:spPr>
        <a:xfrm>
          <a:off x="9963151" y="800101"/>
          <a:ext cx="1438274" cy="11620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1"/>
            <a:t>Note: </a:t>
          </a:r>
        </a:p>
        <a:p>
          <a:pPr algn="ctr"/>
          <a:r>
            <a:rPr lang="en-US" sz="1100" i="1"/>
            <a:t>Data includes</a:t>
          </a:r>
          <a:r>
            <a:rPr lang="en-US" sz="1100" i="1" baseline="0"/>
            <a:t> only sales by full-time salespeople employed the entire  year</a:t>
          </a:r>
          <a:endParaRPr lang="en-US" sz="1100" i="1"/>
        </a:p>
      </xdr:txBody>
    </xdr:sp>
    <xdr:clientData/>
  </xdr:oneCellAnchor>
  <xdr:twoCellAnchor>
    <xdr:from>
      <xdr:col>6</xdr:col>
      <xdr:colOff>238124</xdr:colOff>
      <xdr:row>0</xdr:row>
      <xdr:rowOff>156591</xdr:rowOff>
    </xdr:from>
    <xdr:to>
      <xdr:col>9</xdr:col>
      <xdr:colOff>203834</xdr:colOff>
      <xdr:row>3</xdr:row>
      <xdr:rowOff>42291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546C206-7359-45E7-8D22-2BADDD2D2675}"/>
            </a:ext>
          </a:extLst>
        </xdr:cNvPr>
        <xdr:cNvSpPr/>
      </xdr:nvSpPr>
      <xdr:spPr>
        <a:xfrm>
          <a:off x="2314574" y="156591"/>
          <a:ext cx="1108710" cy="457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View as </a:t>
          </a:r>
          <a:r>
            <a:rPr lang="en-US" sz="1400" b="1" baseline="0"/>
            <a:t>Chart</a:t>
          </a:r>
          <a:endParaRPr lang="en-US" sz="1400" b="1"/>
        </a:p>
      </xdr:txBody>
    </xdr:sp>
    <xdr:clientData/>
  </xdr:twoCellAnchor>
  <xdr:twoCellAnchor>
    <xdr:from>
      <xdr:col>12</xdr:col>
      <xdr:colOff>276223</xdr:colOff>
      <xdr:row>0</xdr:row>
      <xdr:rowOff>142875</xdr:rowOff>
    </xdr:from>
    <xdr:to>
      <xdr:col>15</xdr:col>
      <xdr:colOff>1903</xdr:colOff>
      <xdr:row>3</xdr:row>
      <xdr:rowOff>56007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F28FB8-3CC7-4EF0-9D43-35A23E581C63}"/>
            </a:ext>
          </a:extLst>
        </xdr:cNvPr>
        <xdr:cNvSpPr/>
      </xdr:nvSpPr>
      <xdr:spPr>
        <a:xfrm>
          <a:off x="4638673" y="142875"/>
          <a:ext cx="916305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 Year</a:t>
          </a:r>
        </a:p>
      </xdr:txBody>
    </xdr:sp>
    <xdr:clientData/>
  </xdr:twoCellAnchor>
  <xdr:twoCellAnchor>
    <xdr:from>
      <xdr:col>1</xdr:col>
      <xdr:colOff>9522</xdr:colOff>
      <xdr:row>0</xdr:row>
      <xdr:rowOff>142875</xdr:rowOff>
    </xdr:from>
    <xdr:to>
      <xdr:col>3</xdr:col>
      <xdr:colOff>230502</xdr:colOff>
      <xdr:row>3</xdr:row>
      <xdr:rowOff>56007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A4042F44-D724-48DB-9928-32B27CBD3216}"/>
            </a:ext>
          </a:extLst>
        </xdr:cNvPr>
        <xdr:cNvSpPr/>
      </xdr:nvSpPr>
      <xdr:spPr>
        <a:xfrm>
          <a:off x="180972" y="142875"/>
          <a:ext cx="982980" cy="484632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Previous Year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an/Documents/MOSStudyGuides/MOS2019_XC/PracticeFiles/Sale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Chart"/>
      <sheetName val="SalesFmt"/>
      <sheetName val="Sheet2"/>
      <sheetName val="Sheet3"/>
      <sheetName val="Bonuses"/>
      <sheetName val="Sales"/>
      <sheetName val="SalesDat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36FB6-F4D8-4E72-89EC-3548BF11DC29}" name="Sales_2018" displayName="Sales_2018" ref="B5:O15" totalsRowCount="1" headerRowDxfId="30" dataDxfId="29" totalsRowDxfId="28">
  <autoFilter ref="B5:O14" xr:uid="{2EE3647A-32A7-4408-891B-41FFDC495C60}">
    <filterColumn colId="8">
      <customFilters>
        <customFilter operator="greaterThan" val="5000"/>
      </customFilters>
    </filterColumn>
  </autoFilter>
  <tableColumns count="14">
    <tableColumn id="1" xr3:uid="{D34860B1-023D-4DFC-B488-259BF214C5C6}" name="Person" totalsRowLabel="Average" dataDxfId="27" totalsRowDxfId="26"/>
    <tableColumn id="2" xr3:uid="{2E565B2B-BBA3-47B2-A1C1-C71B114DCC35}" name="Jan" totalsRowFunction="average" dataDxfId="25" totalsRowDxfId="24"/>
    <tableColumn id="3" xr3:uid="{30DF7B14-B918-4BA8-88FA-B51911008985}" name="Feb" totalsRowFunction="average" dataDxfId="23" totalsRowDxfId="22"/>
    <tableColumn id="4" xr3:uid="{8BAEE059-047C-410E-A091-44F77B709CFB}" name="Mar" totalsRowFunction="average" dataDxfId="21" totalsRowDxfId="20"/>
    <tableColumn id="5" xr3:uid="{A8C6F50B-EA6A-46F7-83C5-365A36606177}" name="Apr" totalsRowFunction="average" dataDxfId="19" totalsRowDxfId="18"/>
    <tableColumn id="6" xr3:uid="{8D1438A6-E4D6-42EE-B9E0-B797AC08D124}" name="May" totalsRowFunction="average" dataDxfId="17" totalsRowDxfId="16"/>
    <tableColumn id="7" xr3:uid="{858704D4-D13C-4DF1-A643-E560B942D0CA}" name="Jun" totalsRowFunction="average" dataDxfId="15" totalsRowDxfId="14"/>
    <tableColumn id="8" xr3:uid="{70787D95-E769-4B66-B8B0-9C86AD358789}" name="Jul" totalsRowFunction="average" dataDxfId="13" totalsRowDxfId="12"/>
    <tableColumn id="9" xr3:uid="{31F8138A-991F-49BD-9A54-674327BF18D8}" name="Aug" totalsRowFunction="average" dataDxfId="11" totalsRowDxfId="10"/>
    <tableColumn id="10" xr3:uid="{37A37100-E874-4298-9876-356C702BD165}" name="Sep" totalsRowFunction="average" dataDxfId="9" totalsRowDxfId="8"/>
    <tableColumn id="11" xr3:uid="{E7FFCF1E-D600-4EE8-B32F-7B3F7736A12A}" name="Oct" totalsRowFunction="average" dataDxfId="7" totalsRowDxfId="6"/>
    <tableColumn id="12" xr3:uid="{F09FD27A-E643-4842-A6D2-3CBDFAADBF67}" name="Nov" totalsRowFunction="average" dataDxfId="5" totalsRowDxfId="4"/>
    <tableColumn id="13" xr3:uid="{8172D08C-5144-4006-BAB1-AA208C483B5B}" name="Dec" totalsRowFunction="average" dataDxfId="3" totalsRowDxfId="2"/>
    <tableColumn id="14" xr3:uid="{15A5F752-8646-4F3F-A8EB-E68270F0F03D}" name="Year" dataDxfId="1" totalsRowDxfId="0">
      <calculatedColumnFormula>SUM(SalesFmt!$C6:$N6)</calculatedColumnFormula>
    </tableColumn>
  </tableColumns>
  <tableStyleInfo name="TableStyleMedium7" showFirstColumn="1" showLastColumn="1" showRowStripes="1" showColumnStripes="0"/>
</table>
</file>

<file path=xl/theme/theme1.xml><?xml version="1.0" encoding="utf-8"?>
<a:theme xmlns:a="http://schemas.openxmlformats.org/drawingml/2006/main" name="OTSI-Corporate">
  <a:themeElements>
    <a:clrScheme name="OTSI-Corporate">
      <a:dk1>
        <a:sysClr val="windowText" lastClr="000000"/>
      </a:dk1>
      <a:lt1>
        <a:sysClr val="window" lastClr="FFFFFF"/>
      </a:lt1>
      <a:dk2>
        <a:srgbClr val="6C126C"/>
      </a:dk2>
      <a:lt2>
        <a:srgbClr val="E5EECB"/>
      </a:lt2>
      <a:accent1>
        <a:srgbClr val="990099"/>
      </a:accent1>
      <a:accent2>
        <a:srgbClr val="E97517"/>
      </a:accent2>
      <a:accent3>
        <a:srgbClr val="F9B527"/>
      </a:accent3>
      <a:accent4>
        <a:srgbClr val="F5EA8F"/>
      </a:accent4>
      <a:accent5>
        <a:srgbClr val="D3E184"/>
      </a:accent5>
      <a:accent6>
        <a:srgbClr val="B1D879"/>
      </a:accent6>
      <a:hlink>
        <a:srgbClr val="990099"/>
      </a:hlink>
      <a:folHlink>
        <a:srgbClr val="990099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AG46"/>
  <sheetViews>
    <sheetView tabSelected="1" topLeftCell="A2" zoomScaleNormal="100" workbookViewId="0">
      <selection activeCell="B2" sqref="B2"/>
    </sheetView>
  </sheetViews>
  <sheetFormatPr defaultColWidth="9.33203125" defaultRowHeight="15" x14ac:dyDescent="0.2"/>
  <cols>
    <col min="1" max="1" width="7.6640625" style="58" customWidth="1"/>
    <col min="2" max="2" width="55" style="58" customWidth="1"/>
    <col min="3" max="3" width="7.6640625" style="75" customWidth="1"/>
    <col min="4" max="4" width="7.5" style="75" customWidth="1"/>
    <col min="5" max="5" width="9.33203125" style="121" customWidth="1"/>
    <col min="6" max="6" width="8.6640625" style="119" bestFit="1" customWidth="1"/>
    <col min="7" max="7" width="8.6640625" style="120" bestFit="1" customWidth="1"/>
    <col min="8" max="8" width="8.6640625" style="121" bestFit="1" customWidth="1"/>
    <col min="9" max="9" width="8.1640625" style="121" customWidth="1"/>
    <col min="10" max="10" width="8.6640625" style="120" bestFit="1" customWidth="1"/>
    <col min="11" max="11" width="8.1640625" style="120" customWidth="1"/>
    <col min="12" max="12" width="8.6640625" style="122" bestFit="1" customWidth="1"/>
    <col min="13" max="13" width="8.6640625" style="123" bestFit="1" customWidth="1"/>
    <col min="14" max="14" width="8.6640625" style="119" bestFit="1" customWidth="1"/>
    <col min="15" max="15" width="8.6640625" style="146" bestFit="1" customWidth="1"/>
    <col min="16" max="16" width="8.6640625" style="121" bestFit="1" customWidth="1"/>
    <col min="17" max="17" width="8.6640625" style="135" bestFit="1" customWidth="1"/>
    <col min="18" max="18" width="8.33203125" style="136" bestFit="1" customWidth="1"/>
    <col min="19" max="19" width="8.33203125" style="137" bestFit="1" customWidth="1"/>
    <col min="20" max="20" width="8" style="123" customWidth="1"/>
    <col min="21" max="21" width="7" style="152" bestFit="1" customWidth="1"/>
    <col min="22" max="22" width="6.83203125" style="119" customWidth="1"/>
    <col min="23" max="23" width="8.1640625" style="123" customWidth="1"/>
    <col min="24" max="24" width="7.5" style="152" customWidth="1"/>
    <col min="25" max="25" width="5.5" style="145" bestFit="1" customWidth="1"/>
    <col min="26" max="26" width="9.33203125" style="132"/>
    <col min="27" max="27" width="9.83203125" style="132" bestFit="1" customWidth="1"/>
    <col min="28" max="28" width="9.33203125" style="133"/>
    <col min="29" max="29" width="9.33203125" style="132"/>
    <col min="30" max="30" width="9.33203125" style="75"/>
    <col min="31" max="31" width="9.33203125" style="134"/>
    <col min="32" max="33" width="9.33203125" style="132"/>
    <col min="34" max="16384" width="9.33203125" style="58"/>
  </cols>
  <sheetData>
    <row r="1" spans="1:33" s="57" customFormat="1" x14ac:dyDescent="0.2">
      <c r="A1" s="166" t="s">
        <v>83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53"/>
      <c r="AA1" s="53"/>
      <c r="AB1" s="54"/>
      <c r="AC1" s="53"/>
      <c r="AD1" s="55"/>
      <c r="AE1" s="56"/>
      <c r="AF1" s="53"/>
      <c r="AG1" s="53"/>
    </row>
    <row r="2" spans="1:33" ht="104.25" customHeight="1" x14ac:dyDescent="0.2">
      <c r="B2" s="165" t="s">
        <v>114</v>
      </c>
      <c r="C2" s="59"/>
      <c r="D2" s="60"/>
      <c r="E2" s="61" t="s">
        <v>0</v>
      </c>
      <c r="F2" s="62" t="s">
        <v>79</v>
      </c>
      <c r="G2" s="63" t="s">
        <v>64</v>
      </c>
      <c r="H2" s="63" t="s">
        <v>65</v>
      </c>
      <c r="I2" s="63" t="s">
        <v>37</v>
      </c>
      <c r="J2" s="61" t="s">
        <v>66</v>
      </c>
      <c r="K2" s="64" t="s">
        <v>67</v>
      </c>
      <c r="L2" s="61" t="s">
        <v>1</v>
      </c>
      <c r="M2" s="64" t="s">
        <v>28</v>
      </c>
      <c r="N2" s="63" t="s">
        <v>78</v>
      </c>
      <c r="O2" s="61" t="s">
        <v>2</v>
      </c>
      <c r="P2" s="65" t="s">
        <v>68</v>
      </c>
      <c r="Q2" s="66" t="s">
        <v>29</v>
      </c>
      <c r="R2" s="61" t="s">
        <v>3</v>
      </c>
      <c r="S2" s="66" t="s">
        <v>31</v>
      </c>
      <c r="T2" s="61" t="s">
        <v>72</v>
      </c>
      <c r="U2" s="61" t="s">
        <v>73</v>
      </c>
      <c r="V2" s="67" t="s">
        <v>30</v>
      </c>
      <c r="W2" s="68" t="s">
        <v>74</v>
      </c>
      <c r="X2" s="69"/>
      <c r="Y2" s="69"/>
      <c r="Z2" s="69"/>
      <c r="AA2" s="69"/>
      <c r="AB2" s="69"/>
      <c r="AC2" s="69"/>
      <c r="AD2" s="69"/>
      <c r="AE2" s="69"/>
      <c r="AF2" s="58"/>
      <c r="AG2" s="58"/>
    </row>
    <row r="3" spans="1:33" ht="30" x14ac:dyDescent="0.2">
      <c r="B3" s="70" t="e">
        <f>V4</f>
        <v>#REF!</v>
      </c>
      <c r="C3" s="71" t="s">
        <v>52</v>
      </c>
      <c r="D3" s="71" t="s">
        <v>53</v>
      </c>
      <c r="E3" s="72" t="s">
        <v>80</v>
      </c>
      <c r="F3" s="72" t="s">
        <v>27</v>
      </c>
      <c r="G3" s="72" t="s">
        <v>80</v>
      </c>
      <c r="H3" s="72" t="s">
        <v>27</v>
      </c>
      <c r="I3" s="72" t="s">
        <v>80</v>
      </c>
      <c r="J3" s="73" t="s">
        <v>46</v>
      </c>
      <c r="K3" s="71" t="s">
        <v>70</v>
      </c>
      <c r="L3" s="73" t="s">
        <v>70</v>
      </c>
      <c r="M3" s="72" t="s">
        <v>57</v>
      </c>
      <c r="N3" s="72" t="s">
        <v>80</v>
      </c>
      <c r="O3" s="73" t="s">
        <v>46</v>
      </c>
      <c r="P3" s="74" t="s">
        <v>70</v>
      </c>
      <c r="Q3" s="72" t="s">
        <v>57</v>
      </c>
      <c r="R3" s="74" t="s">
        <v>70</v>
      </c>
      <c r="S3" s="72" t="s">
        <v>27</v>
      </c>
      <c r="T3" s="74" t="s">
        <v>70</v>
      </c>
      <c r="U3" s="74" t="s">
        <v>70</v>
      </c>
      <c r="V3" s="72" t="s">
        <v>57</v>
      </c>
      <c r="W3" s="74" t="s">
        <v>69</v>
      </c>
      <c r="X3" s="75"/>
      <c r="Y3" s="75"/>
      <c r="Z3" s="75"/>
      <c r="AA3" s="75"/>
      <c r="AB3" s="75"/>
      <c r="AC3" s="75"/>
      <c r="AE3" s="75"/>
      <c r="AF3" s="58"/>
      <c r="AG3" s="58"/>
    </row>
    <row r="4" spans="1:33" s="76" customFormat="1" x14ac:dyDescent="0.2">
      <c r="A4" s="74" t="s">
        <v>49</v>
      </c>
      <c r="B4" s="78" t="s">
        <v>5</v>
      </c>
      <c r="C4" s="77">
        <v>1</v>
      </c>
      <c r="D4" s="77">
        <f>C4</f>
        <v>1</v>
      </c>
      <c r="E4" s="79"/>
      <c r="F4" s="79"/>
      <c r="G4" s="79"/>
      <c r="H4" s="79"/>
      <c r="I4" s="79"/>
      <c r="J4" s="79"/>
      <c r="K4" s="85">
        <v>42625</v>
      </c>
      <c r="L4" s="79"/>
      <c r="M4" s="86" t="e">
        <f>WORKDAY(K4,#REF!,holidays)</f>
        <v>#REF!</v>
      </c>
      <c r="N4" s="82" t="e">
        <f>WORKDAY(M4,#REF!,holidays)</f>
        <v>#REF!</v>
      </c>
      <c r="O4" s="82" t="e">
        <f>WORKDAY(N4,#REF!,holidays)</f>
        <v>#REF!</v>
      </c>
      <c r="P4" s="82" t="e">
        <f>P7</f>
        <v>#REF!</v>
      </c>
      <c r="Q4" s="80" t="e">
        <f>Q7</f>
        <v>#REF!</v>
      </c>
      <c r="R4" s="167" t="e">
        <f>WORKDAY(MAX(P4:P14),#REF!, holidays)</f>
        <v>#REF!</v>
      </c>
      <c r="S4" s="167" t="e">
        <f>WORKDAY(R4,#REF!,holidays)</f>
        <v>#REF!</v>
      </c>
      <c r="T4" s="167" t="e">
        <f>WORKDAY(S4,#REF!,holidays)</f>
        <v>#REF!</v>
      </c>
      <c r="U4" s="167" t="e">
        <f>WORKDAY(T4,#REF!,holidays)</f>
        <v>#REF!</v>
      </c>
      <c r="V4" s="167" t="e">
        <f>WORKDAY(U4,#REF!,holidays)</f>
        <v>#REF!</v>
      </c>
      <c r="W4" s="167" t="e">
        <f>WORKDAY(V4,#REF!,holidays)</f>
        <v>#REF!</v>
      </c>
      <c r="X4" s="75"/>
      <c r="Y4" s="75"/>
      <c r="Z4" s="75"/>
      <c r="AA4" s="75"/>
      <c r="AB4" s="75"/>
      <c r="AC4" s="75"/>
      <c r="AD4" s="75"/>
      <c r="AE4" s="75"/>
      <c r="AF4" s="58"/>
      <c r="AG4" s="58"/>
    </row>
    <row r="5" spans="1:33" ht="15" customHeight="1" x14ac:dyDescent="0.2">
      <c r="A5" s="74" t="s">
        <v>6</v>
      </c>
      <c r="B5" s="78" t="s">
        <v>32</v>
      </c>
      <c r="C5" s="77">
        <v>1</v>
      </c>
      <c r="D5" s="77">
        <f t="shared" ref="D5:D14" si="0">C5</f>
        <v>1</v>
      </c>
      <c r="E5" s="79"/>
      <c r="F5" s="79"/>
      <c r="G5" s="79"/>
      <c r="H5" s="79"/>
      <c r="I5" s="79"/>
      <c r="J5" s="79"/>
      <c r="K5" s="85">
        <v>42625</v>
      </c>
      <c r="L5" s="79"/>
      <c r="M5" s="86" t="e">
        <f>WORKDAY(K5,#REF!,holidays)</f>
        <v>#REF!</v>
      </c>
      <c r="N5" s="82" t="e">
        <f>WORKDAY(M5,#REF!,holidays)</f>
        <v>#REF!</v>
      </c>
      <c r="O5" s="82" t="e">
        <f>WORKDAY(N5,#REF!,holidays)</f>
        <v>#REF!</v>
      </c>
      <c r="P5" s="82" t="e">
        <f>P4</f>
        <v>#REF!</v>
      </c>
      <c r="Q5" s="80" t="e">
        <f>Q4</f>
        <v>#REF!</v>
      </c>
      <c r="R5" s="167"/>
      <c r="S5" s="167"/>
      <c r="T5" s="167"/>
      <c r="U5" s="167"/>
      <c r="V5" s="167"/>
      <c r="W5" s="167"/>
      <c r="X5" s="75"/>
      <c r="Y5" s="75"/>
      <c r="Z5" s="75"/>
      <c r="AA5" s="75"/>
      <c r="AB5" s="75"/>
      <c r="AC5" s="75"/>
      <c r="AE5" s="75"/>
      <c r="AF5" s="58"/>
      <c r="AG5" s="58"/>
    </row>
    <row r="6" spans="1:33" ht="15" customHeight="1" x14ac:dyDescent="0.2">
      <c r="A6" s="74" t="s">
        <v>56</v>
      </c>
      <c r="B6" s="78" t="s">
        <v>75</v>
      </c>
      <c r="C6" s="77">
        <v>4</v>
      </c>
      <c r="D6" s="77">
        <f t="shared" si="0"/>
        <v>4</v>
      </c>
      <c r="E6" s="79"/>
      <c r="F6" s="79"/>
      <c r="G6" s="81"/>
      <c r="H6" s="79"/>
      <c r="I6" s="79"/>
      <c r="J6" s="79"/>
      <c r="K6" s="153">
        <v>42625</v>
      </c>
      <c r="L6" s="79"/>
      <c r="M6" s="86" t="e">
        <f>WORKDAY(K6,#REF!,holidays)</f>
        <v>#REF!</v>
      </c>
      <c r="N6" s="82" t="e">
        <f>WORKDAY(M6,#REF!,holidays)</f>
        <v>#REF!</v>
      </c>
      <c r="O6" s="82" t="e">
        <f>WORKDAY(N6,#REF!,holidays)</f>
        <v>#REF!</v>
      </c>
      <c r="P6" s="82" t="e">
        <f>P5</f>
        <v>#REF!</v>
      </c>
      <c r="Q6" s="80" t="e">
        <f>Q5</f>
        <v>#REF!</v>
      </c>
      <c r="R6" s="167"/>
      <c r="S6" s="167"/>
      <c r="T6" s="167"/>
      <c r="U6" s="167"/>
      <c r="V6" s="167"/>
      <c r="W6" s="167"/>
      <c r="X6" s="75"/>
      <c r="Y6" s="75"/>
      <c r="Z6" s="75"/>
      <c r="AA6" s="75"/>
      <c r="AB6" s="75"/>
      <c r="AC6" s="75"/>
      <c r="AE6" s="75"/>
      <c r="AF6" s="58"/>
      <c r="AG6" s="58"/>
    </row>
    <row r="7" spans="1:33" ht="15" customHeight="1" x14ac:dyDescent="0.2">
      <c r="A7" s="74" t="s">
        <v>81</v>
      </c>
      <c r="B7" s="78" t="s">
        <v>48</v>
      </c>
      <c r="C7" s="77">
        <v>6</v>
      </c>
      <c r="D7" s="77">
        <f t="shared" si="0"/>
        <v>6</v>
      </c>
      <c r="E7" s="85">
        <v>42623</v>
      </c>
      <c r="F7" s="79"/>
      <c r="G7" s="79"/>
      <c r="H7" s="79"/>
      <c r="I7" s="79"/>
      <c r="J7" s="85">
        <v>42624</v>
      </c>
      <c r="K7" s="85">
        <v>42625</v>
      </c>
      <c r="L7" s="86" t="e">
        <f>WORKDAY(K7,#REF!,holidays)</f>
        <v>#REF!</v>
      </c>
      <c r="M7" s="82" t="e">
        <f>WORKDAY(L7,#REF!,holidays)</f>
        <v>#REF!</v>
      </c>
      <c r="N7" s="82" t="e">
        <f>WORKDAY(M7,#REF!,holidays)</f>
        <v>#REF!</v>
      </c>
      <c r="O7" s="82" t="e">
        <f>WORKDAY(N7,#REF!,holidays)</f>
        <v>#REF!</v>
      </c>
      <c r="P7" s="82" t="e">
        <f>WORKDAY(O7,#REF!,holidays)</f>
        <v>#REF!</v>
      </c>
      <c r="Q7" s="80" t="e">
        <f>WORKDAY(P7,#REF!,holidays)</f>
        <v>#REF!</v>
      </c>
      <c r="R7" s="167"/>
      <c r="S7" s="167"/>
      <c r="T7" s="167"/>
      <c r="U7" s="167"/>
      <c r="V7" s="167"/>
      <c r="W7" s="167"/>
      <c r="X7" s="75"/>
      <c r="Y7" s="75"/>
      <c r="Z7" s="75"/>
      <c r="AA7" s="75"/>
      <c r="AB7" s="75"/>
      <c r="AC7" s="75"/>
      <c r="AE7" s="75"/>
      <c r="AF7" s="58"/>
      <c r="AG7" s="58"/>
    </row>
    <row r="8" spans="1:33" ht="15" customHeight="1" x14ac:dyDescent="0.2">
      <c r="A8" s="74" t="s">
        <v>7</v>
      </c>
      <c r="B8" s="78" t="s">
        <v>82</v>
      </c>
      <c r="C8" s="77">
        <v>4</v>
      </c>
      <c r="D8" s="77">
        <f t="shared" si="0"/>
        <v>4</v>
      </c>
      <c r="E8" s="85">
        <v>42623</v>
      </c>
      <c r="F8" s="79"/>
      <c r="G8" s="79"/>
      <c r="H8" s="79"/>
      <c r="I8" s="79"/>
      <c r="J8" s="85">
        <v>42624</v>
      </c>
      <c r="K8" s="85">
        <v>42625</v>
      </c>
      <c r="L8" s="86" t="e">
        <f>WORKDAY(K8,#REF!,holidays)</f>
        <v>#REF!</v>
      </c>
      <c r="M8" s="82" t="e">
        <f>WORKDAY(L8,#REF!,holidays)</f>
        <v>#REF!</v>
      </c>
      <c r="N8" s="82" t="e">
        <f>WORKDAY(M8,#REF!,holidays)</f>
        <v>#REF!</v>
      </c>
      <c r="O8" s="82" t="e">
        <f>WORKDAY(N8,#REF!,holidays)</f>
        <v>#REF!</v>
      </c>
      <c r="P8" s="82" t="e">
        <f>WORKDAY(O8,#REF!,holidays)</f>
        <v>#REF!</v>
      </c>
      <c r="Q8" s="80" t="e">
        <f>WORKDAY(P8,#REF!,holidays)</f>
        <v>#REF!</v>
      </c>
      <c r="R8" s="167"/>
      <c r="S8" s="167"/>
      <c r="T8" s="167"/>
      <c r="U8" s="167"/>
      <c r="V8" s="167"/>
      <c r="W8" s="167"/>
      <c r="X8" s="75"/>
      <c r="Y8" s="75"/>
      <c r="Z8" s="75"/>
      <c r="AA8" s="75"/>
      <c r="AB8" s="75"/>
      <c r="AC8" s="75"/>
      <c r="AE8" s="75"/>
      <c r="AF8" s="58"/>
      <c r="AG8" s="58"/>
    </row>
    <row r="9" spans="1:33" ht="15" customHeight="1" x14ac:dyDescent="0.2">
      <c r="A9" s="83">
        <v>0</v>
      </c>
      <c r="B9" s="78" t="s">
        <v>84</v>
      </c>
      <c r="C9" s="77">
        <v>4</v>
      </c>
      <c r="D9" s="77">
        <f t="shared" si="0"/>
        <v>4</v>
      </c>
      <c r="E9" s="85">
        <v>42623</v>
      </c>
      <c r="F9" s="79"/>
      <c r="G9" s="79"/>
      <c r="H9" s="79"/>
      <c r="I9" s="79"/>
      <c r="J9" s="85">
        <v>42624</v>
      </c>
      <c r="K9" s="85">
        <v>42626</v>
      </c>
      <c r="L9" s="86" t="e">
        <f>WORKDAY(K9,#REF!,holidays)</f>
        <v>#REF!</v>
      </c>
      <c r="M9" s="82" t="e">
        <f>WORKDAY(L9,#REF!,holidays)</f>
        <v>#REF!</v>
      </c>
      <c r="N9" s="82" t="e">
        <f>WORKDAY(M9,#REF!,holidays)</f>
        <v>#REF!</v>
      </c>
      <c r="O9" s="82" t="e">
        <f>WORKDAY(N9,#REF!,holidays)</f>
        <v>#REF!</v>
      </c>
      <c r="P9" s="82" t="e">
        <f>WORKDAY(O9,#REF!,holidays)</f>
        <v>#REF!</v>
      </c>
      <c r="Q9" s="80" t="e">
        <f>WORKDAY(P9,#REF!,holidays)</f>
        <v>#REF!</v>
      </c>
      <c r="R9" s="167"/>
      <c r="S9" s="167"/>
      <c r="T9" s="167"/>
      <c r="U9" s="167"/>
      <c r="V9" s="167"/>
      <c r="W9" s="167"/>
      <c r="X9" s="75"/>
      <c r="Y9" s="75"/>
      <c r="Z9" s="75"/>
      <c r="AA9" s="75"/>
      <c r="AB9" s="75"/>
      <c r="AC9" s="75"/>
      <c r="AE9" s="75"/>
      <c r="AF9" s="58"/>
      <c r="AG9" s="58"/>
    </row>
    <row r="10" spans="1:33" ht="15" customHeight="1" x14ac:dyDescent="0.2">
      <c r="A10" s="84">
        <v>1</v>
      </c>
      <c r="B10" s="78" t="s">
        <v>85</v>
      </c>
      <c r="C10" s="77">
        <v>40</v>
      </c>
      <c r="D10" s="77">
        <f t="shared" si="0"/>
        <v>40</v>
      </c>
      <c r="E10" s="85">
        <v>42627</v>
      </c>
      <c r="F10" s="85">
        <v>42585</v>
      </c>
      <c r="G10" s="85" t="e">
        <f>WORKDAY(F10,#REF!,holidays)</f>
        <v>#REF!</v>
      </c>
      <c r="H10" s="85">
        <v>42592</v>
      </c>
      <c r="I10" s="86" t="e">
        <f>WORKDAY(H10,#REF!)</f>
        <v>#REF!</v>
      </c>
      <c r="J10" s="82" t="e">
        <f>WORKDAY(H10,#REF!,holidays)</f>
        <v>#REF!</v>
      </c>
      <c r="K10" s="82" t="e">
        <f>WORKDAY(J10,#REF!,holidays)</f>
        <v>#REF!</v>
      </c>
      <c r="L10" s="82" t="e">
        <f>WORKDAY(K10,#REF!,holidays)</f>
        <v>#REF!</v>
      </c>
      <c r="M10" s="82" t="e">
        <f>WORKDAY(L10,#REF!,holidays)</f>
        <v>#REF!</v>
      </c>
      <c r="N10" s="82" t="e">
        <f>WORKDAY(M10,#REF!,holidays)</f>
        <v>#REF!</v>
      </c>
      <c r="O10" s="82" t="e">
        <f>WORKDAY(N10,#REF!,holidays)</f>
        <v>#REF!</v>
      </c>
      <c r="P10" s="82" t="e">
        <f>WORKDAY(O10,#REF!,holidays)</f>
        <v>#REF!</v>
      </c>
      <c r="Q10" s="80" t="e">
        <f>WORKDAY(P10,#REF!,holidays)</f>
        <v>#REF!</v>
      </c>
      <c r="R10" s="167"/>
      <c r="S10" s="167"/>
      <c r="T10" s="167"/>
      <c r="U10" s="167"/>
      <c r="V10" s="167"/>
      <c r="W10" s="167"/>
      <c r="X10" s="75"/>
      <c r="Y10" s="75"/>
      <c r="Z10" s="75"/>
      <c r="AA10" s="75"/>
      <c r="AB10" s="75"/>
      <c r="AC10" s="75"/>
      <c r="AE10" s="75"/>
      <c r="AF10" s="58"/>
      <c r="AG10" s="58"/>
    </row>
    <row r="11" spans="1:33" ht="15" customHeight="1" x14ac:dyDescent="0.2">
      <c r="A11" s="83">
        <v>2</v>
      </c>
      <c r="B11" s="78" t="s">
        <v>86</v>
      </c>
      <c r="C11" s="77">
        <v>30</v>
      </c>
      <c r="D11" s="77">
        <f t="shared" si="0"/>
        <v>30</v>
      </c>
      <c r="E11" s="86">
        <v>42627</v>
      </c>
      <c r="F11" s="82" t="e">
        <f>WORKDAY(E11,#REF!,holidays)</f>
        <v>#REF!</v>
      </c>
      <c r="G11" s="82" t="e">
        <f>WORKDAY(F11,#REF!,holidays)</f>
        <v>#REF!</v>
      </c>
      <c r="H11" s="82" t="e">
        <f>WORKDAY(G11,#REF!,holidays)</f>
        <v>#REF!</v>
      </c>
      <c r="I11" s="82" t="e">
        <f>WORKDAY(H11,#REF!)</f>
        <v>#REF!</v>
      </c>
      <c r="J11" s="82" t="e">
        <f>WORKDAY(H11,#REF!,holidays)</f>
        <v>#REF!</v>
      </c>
      <c r="K11" s="82" t="e">
        <f>WORKDAY(J11,#REF!,holidays)</f>
        <v>#REF!</v>
      </c>
      <c r="L11" s="82" t="e">
        <f>WORKDAY(K11,#REF!,holidays)</f>
        <v>#REF!</v>
      </c>
      <c r="M11" s="82" t="e">
        <f>WORKDAY(L11,#REF!,holidays)</f>
        <v>#REF!</v>
      </c>
      <c r="N11" s="82" t="e">
        <f>WORKDAY(M11,#REF!,holidays)</f>
        <v>#REF!</v>
      </c>
      <c r="O11" s="82" t="e">
        <f>WORKDAY(N11,#REF!,holidays)</f>
        <v>#REF!</v>
      </c>
      <c r="P11" s="82" t="e">
        <f>WORKDAY(O11,#REF!,holidays)</f>
        <v>#REF!</v>
      </c>
      <c r="Q11" s="80" t="e">
        <f>WORKDAY(P11,#REF!,holidays)</f>
        <v>#REF!</v>
      </c>
      <c r="R11" s="167"/>
      <c r="S11" s="167"/>
      <c r="T11" s="167"/>
      <c r="U11" s="167"/>
      <c r="V11" s="167"/>
      <c r="W11" s="167"/>
      <c r="X11" s="75"/>
      <c r="Y11" s="75"/>
      <c r="Z11" s="75"/>
      <c r="AA11" s="75"/>
      <c r="AB11" s="75"/>
      <c r="AC11" s="75"/>
      <c r="AE11" s="75"/>
      <c r="AF11" s="58"/>
      <c r="AG11" s="58"/>
    </row>
    <row r="12" spans="1:33" ht="15" customHeight="1" x14ac:dyDescent="0.2">
      <c r="A12" s="84">
        <v>3</v>
      </c>
      <c r="B12" s="78" t="s">
        <v>87</v>
      </c>
      <c r="C12" s="77">
        <v>26</v>
      </c>
      <c r="D12" s="77">
        <f t="shared" si="0"/>
        <v>26</v>
      </c>
      <c r="E12" s="86">
        <v>42628</v>
      </c>
      <c r="F12" s="82" t="e">
        <f>WORKDAY(E12,#REF!,holidays)</f>
        <v>#REF!</v>
      </c>
      <c r="G12" s="82" t="e">
        <f>WORKDAY(F12,#REF!,holidays)</f>
        <v>#REF!</v>
      </c>
      <c r="H12" s="82" t="e">
        <f>WORKDAY(G12,#REF!,holidays)</f>
        <v>#REF!</v>
      </c>
      <c r="I12" s="82" t="e">
        <f>WORKDAY(H12,#REF!)</f>
        <v>#REF!</v>
      </c>
      <c r="J12" s="82" t="e">
        <f>WORKDAY(H12,#REF!,holidays)</f>
        <v>#REF!</v>
      </c>
      <c r="K12" s="82" t="e">
        <f>WORKDAY(J12,#REF!,holidays)</f>
        <v>#REF!</v>
      </c>
      <c r="L12" s="82" t="e">
        <f>WORKDAY(K12,#REF!,holidays)</f>
        <v>#REF!</v>
      </c>
      <c r="M12" s="82" t="e">
        <f>WORKDAY(L12,#REF!,holidays)</f>
        <v>#REF!</v>
      </c>
      <c r="N12" s="82" t="e">
        <f>WORKDAY(M12,#REF!,holidays)</f>
        <v>#REF!</v>
      </c>
      <c r="O12" s="82" t="e">
        <f>WORKDAY(N12,#REF!,holidays)</f>
        <v>#REF!</v>
      </c>
      <c r="P12" s="82" t="e">
        <f>WORKDAY(O12,#REF!,holidays)</f>
        <v>#REF!</v>
      </c>
      <c r="Q12" s="80" t="e">
        <f>WORKDAY(P12,#REF!,holidays)</f>
        <v>#REF!</v>
      </c>
      <c r="R12" s="167"/>
      <c r="S12" s="167"/>
      <c r="T12" s="167"/>
      <c r="U12" s="167"/>
      <c r="V12" s="167"/>
      <c r="W12" s="167"/>
      <c r="X12" s="75"/>
      <c r="Y12" s="75"/>
      <c r="Z12" s="75"/>
      <c r="AA12" s="75"/>
      <c r="AB12" s="75"/>
      <c r="AC12" s="75"/>
      <c r="AE12" s="75"/>
      <c r="AF12" s="58"/>
      <c r="AG12" s="58"/>
    </row>
    <row r="13" spans="1:33" ht="15" customHeight="1" x14ac:dyDescent="0.2">
      <c r="A13" s="83">
        <v>4</v>
      </c>
      <c r="B13" s="78" t="s">
        <v>88</v>
      </c>
      <c r="C13" s="77">
        <v>26</v>
      </c>
      <c r="D13" s="77">
        <f t="shared" si="0"/>
        <v>26</v>
      </c>
      <c r="E13" s="86">
        <v>42628</v>
      </c>
      <c r="F13" s="82" t="e">
        <f>WORKDAY(E13,#REF!,holidays)</f>
        <v>#REF!</v>
      </c>
      <c r="G13" s="82" t="e">
        <f>WORKDAY(F13,#REF!,holidays)</f>
        <v>#REF!</v>
      </c>
      <c r="H13" s="82" t="e">
        <f>WORKDAY(G13,#REF!,holidays)</f>
        <v>#REF!</v>
      </c>
      <c r="I13" s="82" t="e">
        <f>WORKDAY(H13,#REF!)</f>
        <v>#REF!</v>
      </c>
      <c r="J13" s="82" t="e">
        <f>WORKDAY(H13,#REF!,holidays)</f>
        <v>#REF!</v>
      </c>
      <c r="K13" s="82" t="e">
        <f>WORKDAY(J13,#REF!,holidays)</f>
        <v>#REF!</v>
      </c>
      <c r="L13" s="82" t="e">
        <f>WORKDAY(K13,#REF!,holidays)</f>
        <v>#REF!</v>
      </c>
      <c r="M13" s="82" t="e">
        <f>WORKDAY(L13,#REF!,holidays)</f>
        <v>#REF!</v>
      </c>
      <c r="N13" s="82" t="e">
        <f>WORKDAY(M13,#REF!,holidays)</f>
        <v>#REF!</v>
      </c>
      <c r="O13" s="82" t="e">
        <f>WORKDAY(N13,#REF!,holidays)</f>
        <v>#REF!</v>
      </c>
      <c r="P13" s="82" t="e">
        <f>WORKDAY(O13,#REF!,holidays)</f>
        <v>#REF!</v>
      </c>
      <c r="Q13" s="80" t="e">
        <f>WORKDAY(P13,#REF!,holidays)</f>
        <v>#REF!</v>
      </c>
      <c r="R13" s="167"/>
      <c r="S13" s="167"/>
      <c r="T13" s="167"/>
      <c r="U13" s="167"/>
      <c r="V13" s="167"/>
      <c r="W13" s="167"/>
      <c r="X13" s="75"/>
      <c r="Y13" s="75"/>
      <c r="Z13" s="75"/>
      <c r="AA13" s="75"/>
      <c r="AB13" s="75"/>
      <c r="AC13" s="75"/>
      <c r="AE13" s="75"/>
      <c r="AF13" s="58"/>
      <c r="AG13" s="58"/>
    </row>
    <row r="14" spans="1:33" ht="15" customHeight="1" x14ac:dyDescent="0.2">
      <c r="A14" s="83">
        <v>5</v>
      </c>
      <c r="B14" s="78" t="s">
        <v>90</v>
      </c>
      <c r="C14" s="77">
        <v>26</v>
      </c>
      <c r="D14" s="77">
        <f t="shared" si="0"/>
        <v>26</v>
      </c>
      <c r="E14" s="86">
        <v>42629</v>
      </c>
      <c r="F14" s="82" t="e">
        <f>WORKDAY(E14,#REF!,holidays)</f>
        <v>#REF!</v>
      </c>
      <c r="G14" s="82" t="e">
        <f>WORKDAY(F14,#REF!,holidays)</f>
        <v>#REF!</v>
      </c>
      <c r="H14" s="82" t="e">
        <f>WORKDAY(G14,#REF!,holidays)</f>
        <v>#REF!</v>
      </c>
      <c r="I14" s="82" t="e">
        <f>WORKDAY(H14,#REF!)</f>
        <v>#REF!</v>
      </c>
      <c r="J14" s="82" t="e">
        <f>WORKDAY(H14,#REF!,holidays)</f>
        <v>#REF!</v>
      </c>
      <c r="K14" s="82" t="e">
        <f>WORKDAY(J14,#REF!,holidays)</f>
        <v>#REF!</v>
      </c>
      <c r="L14" s="82" t="e">
        <f>WORKDAY(K14,#REF!,holidays)</f>
        <v>#REF!</v>
      </c>
      <c r="M14" s="82" t="e">
        <f>WORKDAY(L14,#REF!,holidays)</f>
        <v>#REF!</v>
      </c>
      <c r="N14" s="82" t="e">
        <f>WORKDAY(M14,#REF!,holidays)</f>
        <v>#REF!</v>
      </c>
      <c r="O14" s="82" t="e">
        <f>WORKDAY(N14,#REF!,holidays)</f>
        <v>#REF!</v>
      </c>
      <c r="P14" s="82" t="e">
        <f>WORKDAY(O14,#REF!,holidays)</f>
        <v>#REF!</v>
      </c>
      <c r="Q14" s="80" t="e">
        <f>WORKDAY(P14,#REF!,holidays)</f>
        <v>#REF!</v>
      </c>
      <c r="R14" s="167"/>
      <c r="S14" s="167"/>
      <c r="T14" s="167"/>
      <c r="U14" s="167"/>
      <c r="V14" s="167"/>
      <c r="W14" s="167"/>
      <c r="X14" s="75"/>
      <c r="Y14" s="75"/>
      <c r="Z14" s="75"/>
      <c r="AA14" s="75"/>
      <c r="AB14" s="75"/>
      <c r="AC14" s="75"/>
      <c r="AE14" s="75"/>
      <c r="AF14" s="58"/>
      <c r="AG14" s="58"/>
    </row>
    <row r="15" spans="1:33" ht="15" customHeight="1" x14ac:dyDescent="0.2">
      <c r="A15" s="74" t="s">
        <v>89</v>
      </c>
      <c r="B15" s="78" t="s">
        <v>1</v>
      </c>
      <c r="C15" s="87"/>
      <c r="D15" s="77">
        <f>(SUM(D9:D14))*0.04</f>
        <v>6.08</v>
      </c>
      <c r="E15" s="79"/>
      <c r="F15" s="79"/>
      <c r="G15" s="79"/>
      <c r="H15" s="88"/>
      <c r="I15" s="88"/>
      <c r="J15" s="88"/>
      <c r="K15" s="88"/>
      <c r="L15" s="79"/>
      <c r="M15" s="88"/>
      <c r="N15" s="88"/>
      <c r="O15" s="88"/>
      <c r="P15" s="82" t="e">
        <f>MAX(Q4:Q14)+2</f>
        <v>#REF!</v>
      </c>
      <c r="Q15" s="80" t="e">
        <f>P15</f>
        <v>#REF!</v>
      </c>
      <c r="R15" s="167"/>
      <c r="S15" s="167"/>
      <c r="T15" s="167"/>
      <c r="U15" s="167"/>
      <c r="V15" s="167"/>
      <c r="W15" s="167"/>
      <c r="X15" s="89"/>
      <c r="Y15" s="89"/>
      <c r="Z15" s="89"/>
      <c r="AA15" s="89"/>
      <c r="AB15" s="89"/>
      <c r="AC15" s="89"/>
      <c r="AD15" s="89"/>
      <c r="AE15" s="89"/>
      <c r="AF15" s="90"/>
      <c r="AG15" s="90"/>
    </row>
    <row r="16" spans="1:33" s="90" customFormat="1" ht="15" customHeight="1" x14ac:dyDescent="0.2">
      <c r="A16" s="74" t="s">
        <v>18</v>
      </c>
      <c r="B16" s="78" t="s">
        <v>76</v>
      </c>
      <c r="C16" s="77">
        <v>1</v>
      </c>
      <c r="D16" s="77">
        <v>1</v>
      </c>
      <c r="E16" s="85">
        <v>42623</v>
      </c>
      <c r="F16" s="79"/>
      <c r="G16" s="79"/>
      <c r="H16" s="79"/>
      <c r="I16" s="79"/>
      <c r="J16" s="85">
        <v>42624</v>
      </c>
      <c r="K16" s="85">
        <v>42625</v>
      </c>
      <c r="L16" s="91"/>
      <c r="M16" s="86" t="e">
        <f>WORKDAY(K16,#REF!,holidays)</f>
        <v>#REF!</v>
      </c>
      <c r="N16" s="82" t="e">
        <f>WORKDAY(M16,#REF!,holidays)</f>
        <v>#REF!</v>
      </c>
      <c r="O16" s="82" t="e">
        <f>WORKDAY(N16,#REF!,holidays)</f>
        <v>#REF!</v>
      </c>
      <c r="P16" s="82" t="e">
        <f>WORKDAY(O16,#REF!,holidays)</f>
        <v>#REF!</v>
      </c>
      <c r="Q16" s="80" t="e">
        <f>WORKDAY(P16,#REF!,holidays)</f>
        <v>#REF!</v>
      </c>
      <c r="R16" s="167"/>
      <c r="S16" s="167"/>
      <c r="T16" s="167"/>
      <c r="U16" s="167"/>
      <c r="V16" s="167"/>
      <c r="W16" s="167"/>
      <c r="X16" s="75"/>
      <c r="Y16" s="75"/>
      <c r="Z16" s="75"/>
      <c r="AA16" s="75"/>
      <c r="AB16" s="75"/>
      <c r="AC16" s="75"/>
      <c r="AD16" s="75"/>
      <c r="AE16" s="75"/>
      <c r="AF16" s="58"/>
      <c r="AG16" s="58"/>
    </row>
    <row r="17" spans="1:33" ht="15" customHeight="1" x14ac:dyDescent="0.2">
      <c r="A17" s="92" t="s">
        <v>58</v>
      </c>
      <c r="B17" s="78" t="s">
        <v>77</v>
      </c>
      <c r="C17" s="93"/>
      <c r="D17" s="77">
        <v>1</v>
      </c>
      <c r="E17" s="79"/>
      <c r="F17" s="79"/>
      <c r="G17" s="79"/>
      <c r="H17" s="79"/>
      <c r="I17" s="79"/>
      <c r="J17" s="79"/>
      <c r="K17" s="85">
        <v>42626</v>
      </c>
      <c r="L17" s="79"/>
      <c r="M17" s="86" t="e">
        <f>WORKDAY(K17,#REF!,holidays)</f>
        <v>#REF!</v>
      </c>
      <c r="N17" s="82" t="e">
        <f>WORKDAY(M17,#REF!,holidays)</f>
        <v>#REF!</v>
      </c>
      <c r="O17" s="82" t="e">
        <f>WORKDAY(N17,#REF!,holidays)</f>
        <v>#REF!</v>
      </c>
      <c r="P17" s="82" t="e">
        <f>WORKDAY(O17,#REF!,holidays)</f>
        <v>#REF!</v>
      </c>
      <c r="Q17" s="80" t="e">
        <f>WORKDAY(P17,#REF!,holidays)</f>
        <v>#REF!</v>
      </c>
      <c r="R17" s="167"/>
      <c r="S17" s="167"/>
      <c r="T17" s="167"/>
      <c r="U17" s="167"/>
      <c r="V17" s="167"/>
      <c r="W17" s="167"/>
      <c r="X17" s="75"/>
      <c r="Y17" s="75"/>
      <c r="Z17" s="75"/>
      <c r="AA17" s="75"/>
      <c r="AB17" s="75"/>
      <c r="AC17" s="75"/>
      <c r="AE17" s="75"/>
      <c r="AF17" s="58"/>
      <c r="AG17" s="58"/>
    </row>
    <row r="18" spans="1:33" ht="15" customHeight="1" x14ac:dyDescent="0.2">
      <c r="B18" s="94" t="s">
        <v>8</v>
      </c>
      <c r="C18" s="77">
        <f>SUM(C4:C17)</f>
        <v>169</v>
      </c>
      <c r="D18" s="95">
        <f>SUM(D4:D17)</f>
        <v>176.08</v>
      </c>
      <c r="E18" s="96" t="s">
        <v>71</v>
      </c>
      <c r="F18" s="97">
        <v>11</v>
      </c>
      <c r="G18" s="98"/>
      <c r="H18" s="98"/>
      <c r="I18" s="98"/>
      <c r="J18" s="98"/>
      <c r="K18" s="98"/>
      <c r="L18" s="99"/>
      <c r="M18" s="99"/>
      <c r="N18" s="99"/>
      <c r="O18" s="100"/>
      <c r="P18" s="99"/>
      <c r="Q18" s="101"/>
      <c r="R18" s="102"/>
      <c r="S18" s="102"/>
      <c r="T18" s="103"/>
      <c r="U18" s="103"/>
      <c r="V18" s="103"/>
      <c r="W18" s="103"/>
      <c r="X18" s="103"/>
      <c r="Y18" s="103"/>
      <c r="Z18" s="75"/>
      <c r="AA18" s="75"/>
      <c r="AB18" s="75"/>
      <c r="AC18" s="75"/>
      <c r="AE18" s="75"/>
      <c r="AF18" s="75"/>
      <c r="AG18" s="75"/>
    </row>
    <row r="19" spans="1:33" x14ac:dyDescent="0.2">
      <c r="B19" s="104" t="s">
        <v>21</v>
      </c>
      <c r="C19" s="105"/>
      <c r="D19" s="58"/>
      <c r="E19" s="154" t="s">
        <v>54</v>
      </c>
      <c r="F19" s="155"/>
      <c r="G19" s="106">
        <f>D20-D18</f>
        <v>-8.0000000000012506E-2</v>
      </c>
      <c r="H19" s="58"/>
      <c r="I19" s="106"/>
      <c r="J19" s="99"/>
      <c r="K19" s="99"/>
      <c r="L19" s="99"/>
      <c r="M19" s="99"/>
      <c r="N19" s="99"/>
      <c r="O19" s="100"/>
      <c r="P19" s="99"/>
      <c r="Q19" s="101"/>
      <c r="R19" s="102"/>
      <c r="S19" s="102"/>
      <c r="T19" s="103"/>
      <c r="U19" s="103"/>
      <c r="V19" s="103"/>
      <c r="W19" s="103"/>
      <c r="X19" s="103"/>
      <c r="Y19" s="103"/>
      <c r="Z19" s="75"/>
      <c r="AA19" s="75"/>
      <c r="AB19" s="75"/>
      <c r="AC19" s="75"/>
      <c r="AE19" s="75"/>
      <c r="AF19" s="75"/>
      <c r="AG19" s="75"/>
    </row>
    <row r="20" spans="1:33" x14ac:dyDescent="0.2">
      <c r="B20" s="107" t="s">
        <v>26</v>
      </c>
      <c r="C20" s="108"/>
      <c r="D20" s="109">
        <v>176</v>
      </c>
      <c r="E20" s="110" t="s">
        <v>55</v>
      </c>
      <c r="F20" s="99"/>
      <c r="G20" s="99"/>
      <c r="H20" s="99"/>
      <c r="I20" s="99"/>
      <c r="J20" s="99"/>
      <c r="K20" s="99"/>
      <c r="L20" s="99"/>
      <c r="M20" s="99"/>
      <c r="N20" s="99"/>
      <c r="O20" s="100"/>
      <c r="P20" s="99"/>
      <c r="Q20" s="101"/>
      <c r="R20" s="102"/>
      <c r="S20" s="102"/>
      <c r="T20" s="103"/>
      <c r="U20" s="103"/>
      <c r="V20" s="103"/>
      <c r="W20" s="103"/>
      <c r="X20" s="103"/>
      <c r="Y20" s="103"/>
      <c r="Z20" s="75"/>
      <c r="AA20" s="75"/>
      <c r="AB20" s="75"/>
      <c r="AC20" s="75"/>
      <c r="AE20" s="75"/>
      <c r="AF20" s="75"/>
      <c r="AG20" s="75"/>
    </row>
    <row r="21" spans="1:33" x14ac:dyDescent="0.2">
      <c r="B21" s="111" t="s">
        <v>19</v>
      </c>
      <c r="C21" s="108"/>
      <c r="D21" s="112">
        <v>224</v>
      </c>
      <c r="E21" s="113" t="s">
        <v>50</v>
      </c>
      <c r="F21" s="75"/>
      <c r="G21" s="75"/>
      <c r="H21" s="75"/>
      <c r="I21" s="75"/>
      <c r="J21" s="99"/>
      <c r="K21" s="99"/>
      <c r="L21" s="99"/>
      <c r="M21" s="99"/>
      <c r="N21" s="99"/>
      <c r="O21" s="114"/>
      <c r="P21" s="114"/>
      <c r="Q21" s="101"/>
      <c r="R21" s="102"/>
      <c r="S21" s="102"/>
      <c r="T21" s="103"/>
      <c r="U21" s="103"/>
      <c r="V21" s="103"/>
      <c r="W21" s="103"/>
      <c r="X21" s="103"/>
      <c r="Y21" s="103"/>
      <c r="Z21" s="75"/>
      <c r="AA21" s="75"/>
      <c r="AB21" s="75"/>
      <c r="AC21" s="75"/>
      <c r="AE21" s="75"/>
      <c r="AF21" s="75"/>
      <c r="AG21" s="75"/>
    </row>
    <row r="22" spans="1:33" x14ac:dyDescent="0.2">
      <c r="B22" s="115" t="s">
        <v>20</v>
      </c>
      <c r="C22" s="108"/>
      <c r="D22" s="116">
        <v>160</v>
      </c>
      <c r="E22" s="117" t="s">
        <v>51</v>
      </c>
      <c r="F22" s="99"/>
      <c r="G22" s="99"/>
      <c r="H22" s="99"/>
      <c r="I22" s="99"/>
      <c r="J22" s="99"/>
      <c r="K22" s="99"/>
      <c r="L22" s="99"/>
      <c r="M22" s="99"/>
      <c r="N22" s="99"/>
      <c r="O22" s="114"/>
      <c r="P22" s="114"/>
      <c r="Q22" s="101"/>
      <c r="R22" s="102"/>
      <c r="S22" s="102"/>
      <c r="T22" s="103"/>
      <c r="U22" s="103"/>
      <c r="V22" s="103"/>
      <c r="W22" s="103"/>
      <c r="X22" s="103"/>
      <c r="Y22" s="103"/>
      <c r="Z22" s="75"/>
      <c r="AA22" s="75"/>
      <c r="AB22" s="75"/>
      <c r="AC22" s="75"/>
      <c r="AE22" s="75"/>
      <c r="AF22" s="75"/>
      <c r="AG22" s="75"/>
    </row>
    <row r="23" spans="1:33" x14ac:dyDescent="0.2"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</row>
    <row r="24" spans="1:33" x14ac:dyDescent="0.2"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</row>
    <row r="25" spans="1:33" x14ac:dyDescent="0.2">
      <c r="B25" s="118"/>
      <c r="D25" s="58"/>
      <c r="E25" s="58"/>
      <c r="O25" s="124"/>
      <c r="P25" s="125"/>
      <c r="Q25" s="126"/>
      <c r="R25" s="127"/>
      <c r="S25" s="128"/>
      <c r="T25" s="129"/>
      <c r="U25" s="130"/>
      <c r="V25" s="131"/>
      <c r="W25" s="129"/>
      <c r="X25" s="129"/>
      <c r="Y25" s="103"/>
    </row>
    <row r="26" spans="1:33" x14ac:dyDescent="0.2">
      <c r="O26" s="124"/>
      <c r="P26" s="125"/>
      <c r="T26" s="129"/>
      <c r="U26" s="130"/>
      <c r="V26" s="131"/>
      <c r="W26" s="129"/>
      <c r="X26" s="129"/>
      <c r="Y26" s="103"/>
    </row>
    <row r="27" spans="1:33" x14ac:dyDescent="0.2">
      <c r="O27" s="124"/>
      <c r="P27" s="125"/>
      <c r="T27" s="129"/>
      <c r="U27" s="130"/>
      <c r="V27" s="131"/>
      <c r="W27" s="129"/>
      <c r="X27" s="129"/>
      <c r="Y27" s="103"/>
    </row>
    <row r="28" spans="1:33" x14ac:dyDescent="0.2">
      <c r="O28" s="138"/>
      <c r="P28" s="139"/>
      <c r="T28" s="129"/>
      <c r="U28" s="130"/>
      <c r="V28" s="131"/>
      <c r="W28" s="129"/>
      <c r="X28" s="129"/>
      <c r="Y28" s="103"/>
    </row>
    <row r="29" spans="1:33" x14ac:dyDescent="0.2">
      <c r="O29" s="138"/>
      <c r="P29" s="139"/>
      <c r="T29" s="129"/>
      <c r="U29" s="130"/>
      <c r="V29" s="131"/>
      <c r="W29" s="129"/>
      <c r="X29" s="129"/>
      <c r="Y29" s="103"/>
    </row>
    <row r="30" spans="1:33" x14ac:dyDescent="0.2">
      <c r="O30" s="138"/>
      <c r="P30" s="139"/>
      <c r="T30" s="129"/>
      <c r="U30" s="130"/>
      <c r="V30" s="131"/>
      <c r="W30" s="129"/>
      <c r="X30" s="129"/>
      <c r="Y30" s="103"/>
    </row>
    <row r="31" spans="1:33" x14ac:dyDescent="0.2">
      <c r="O31" s="138"/>
      <c r="P31" s="139"/>
      <c r="T31" s="129"/>
      <c r="U31" s="130"/>
      <c r="V31" s="131"/>
      <c r="W31" s="129"/>
      <c r="X31" s="129"/>
      <c r="Y31" s="103"/>
    </row>
    <row r="32" spans="1:33" x14ac:dyDescent="0.2">
      <c r="O32" s="138"/>
      <c r="P32" s="139"/>
      <c r="T32" s="129"/>
      <c r="U32" s="130"/>
      <c r="V32" s="131"/>
      <c r="W32" s="129"/>
      <c r="X32" s="129"/>
      <c r="Y32" s="103"/>
    </row>
    <row r="33" spans="15:25" x14ac:dyDescent="0.2">
      <c r="O33" s="138"/>
      <c r="P33" s="139"/>
      <c r="T33" s="129"/>
      <c r="U33" s="130"/>
      <c r="V33" s="131"/>
      <c r="W33" s="129"/>
      <c r="X33" s="129"/>
      <c r="Y33" s="103"/>
    </row>
    <row r="34" spans="15:25" x14ac:dyDescent="0.2">
      <c r="O34" s="138"/>
      <c r="P34" s="139"/>
      <c r="T34" s="140"/>
      <c r="U34" s="141"/>
      <c r="V34" s="142"/>
      <c r="W34" s="140"/>
      <c r="X34" s="141"/>
      <c r="Y34" s="140"/>
    </row>
    <row r="35" spans="15:25" x14ac:dyDescent="0.2">
      <c r="O35" s="143"/>
      <c r="P35" s="144"/>
      <c r="T35" s="140"/>
      <c r="U35" s="141"/>
      <c r="V35" s="142"/>
      <c r="W35" s="140"/>
      <c r="X35" s="141"/>
    </row>
    <row r="36" spans="15:25" x14ac:dyDescent="0.2">
      <c r="P36" s="147"/>
      <c r="T36" s="140"/>
      <c r="U36" s="141"/>
      <c r="V36" s="142"/>
      <c r="W36" s="140"/>
      <c r="X36" s="141"/>
    </row>
    <row r="37" spans="15:25" x14ac:dyDescent="0.2">
      <c r="T37" s="140"/>
      <c r="U37" s="148"/>
      <c r="V37" s="149"/>
      <c r="W37" s="150"/>
      <c r="X37" s="148"/>
    </row>
    <row r="38" spans="15:25" x14ac:dyDescent="0.2">
      <c r="T38" s="140"/>
      <c r="U38" s="148"/>
      <c r="V38" s="149"/>
      <c r="W38" s="150"/>
      <c r="X38" s="148"/>
    </row>
    <row r="39" spans="15:25" x14ac:dyDescent="0.2">
      <c r="T39" s="140"/>
      <c r="U39" s="148"/>
      <c r="V39" s="149"/>
      <c r="W39" s="150"/>
      <c r="X39" s="148"/>
    </row>
    <row r="40" spans="15:25" x14ac:dyDescent="0.2">
      <c r="T40" s="151"/>
    </row>
    <row r="41" spans="15:25" x14ac:dyDescent="0.2">
      <c r="T41" s="151"/>
    </row>
    <row r="42" spans="15:25" x14ac:dyDescent="0.2">
      <c r="T42" s="151"/>
    </row>
    <row r="43" spans="15:25" x14ac:dyDescent="0.2">
      <c r="T43" s="151"/>
    </row>
    <row r="44" spans="15:25" x14ac:dyDescent="0.2">
      <c r="T44" s="151"/>
    </row>
    <row r="45" spans="15:25" x14ac:dyDescent="0.2">
      <c r="T45" s="151"/>
    </row>
    <row r="46" spans="15:25" x14ac:dyDescent="0.2">
      <c r="T46" s="151"/>
    </row>
  </sheetData>
  <mergeCells count="7">
    <mergeCell ref="A1:Y1"/>
    <mergeCell ref="R4:R17"/>
    <mergeCell ref="S4:S17"/>
    <mergeCell ref="T4:T17"/>
    <mergeCell ref="U4:U17"/>
    <mergeCell ref="V4:V17"/>
    <mergeCell ref="W4:W17"/>
  </mergeCells>
  <phoneticPr fontId="0" type="noConversion"/>
  <printOptions horizontalCentered="1"/>
  <pageMargins left="0.25" right="0.25" top="0.5" bottom="0.5" header="0.5" footer="0.5"/>
  <pageSetup paperSize="5" orientation="landscape" r:id="rId1"/>
  <headerFooter alignWithMargins="0">
    <oddHeader xml:space="preserve">&amp;L&amp;"Calibri,Regular"&amp;KFF0000ISBN: 9780735685109&amp;C&amp;"Calibri,Bold"&amp;9&amp;K00B050Inside Microsoft Dynamics AX 2012 R3&amp;R&amp;"Calibri,Regular"&amp;KFF0000&amp;D    </oddHeader>
  </headerFooter>
  <ignoredErrors>
    <ignoredError sqref="P15:Q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9"/>
  </sheetPr>
  <dimension ref="A1:K62"/>
  <sheetViews>
    <sheetView workbookViewId="0">
      <selection activeCell="D6" sqref="D6"/>
    </sheetView>
  </sheetViews>
  <sheetFormatPr defaultRowHeight="11.25" x14ac:dyDescent="0.2"/>
  <cols>
    <col min="1" max="1" width="20.1640625" bestFit="1" customWidth="1"/>
    <col min="2" max="2" width="28.33203125" customWidth="1"/>
    <col min="3" max="3" width="10.83203125" customWidth="1"/>
    <col min="4" max="4" width="15.33203125" style="1" bestFit="1" customWidth="1"/>
    <col min="5" max="5" width="10.83203125" style="1" customWidth="1"/>
    <col min="6" max="6" width="13.6640625" bestFit="1" customWidth="1"/>
    <col min="7" max="7" width="6.1640625" bestFit="1" customWidth="1"/>
    <col min="8" max="8" width="4.6640625" bestFit="1" customWidth="1"/>
    <col min="9" max="9" width="10.1640625" bestFit="1" customWidth="1"/>
    <col min="10" max="10" width="13.5" bestFit="1" customWidth="1"/>
  </cols>
  <sheetData>
    <row r="1" spans="1:11" ht="12.75" x14ac:dyDescent="0.2">
      <c r="A1" s="46" t="s">
        <v>59</v>
      </c>
      <c r="B1" s="47">
        <v>42422</v>
      </c>
      <c r="D1" s="3" t="s">
        <v>23</v>
      </c>
      <c r="F1" s="168" t="s">
        <v>14</v>
      </c>
      <c r="G1" s="169"/>
      <c r="H1" s="16"/>
      <c r="I1" s="16"/>
    </row>
    <row r="2" spans="1:11" ht="12.75" x14ac:dyDescent="0.2">
      <c r="D2" s="11"/>
      <c r="F2" s="17" t="s">
        <v>24</v>
      </c>
      <c r="G2" s="29">
        <v>1</v>
      </c>
      <c r="H2" s="16"/>
      <c r="I2" s="16"/>
      <c r="J2" s="16"/>
      <c r="K2" s="16"/>
    </row>
    <row r="3" spans="1:11" ht="13.5" thickBot="1" x14ac:dyDescent="0.25">
      <c r="A3" s="170" t="s">
        <v>63</v>
      </c>
      <c r="B3" s="170"/>
      <c r="D3" s="171" t="s">
        <v>22</v>
      </c>
      <c r="F3" s="18" t="s">
        <v>25</v>
      </c>
      <c r="G3" s="30">
        <v>0</v>
      </c>
      <c r="H3" s="16"/>
      <c r="I3" s="16"/>
      <c r="J3" s="16"/>
      <c r="K3" s="16"/>
    </row>
    <row r="4" spans="1:11" ht="13.5" thickBot="1" x14ac:dyDescent="0.25">
      <c r="A4" s="45" t="s">
        <v>9</v>
      </c>
      <c r="B4" s="48">
        <v>42370</v>
      </c>
      <c r="D4" s="4" t="s">
        <v>37</v>
      </c>
      <c r="F4" s="16"/>
      <c r="G4" s="16"/>
      <c r="H4" s="16"/>
      <c r="I4" s="16"/>
      <c r="J4" s="16"/>
      <c r="K4" s="16"/>
    </row>
    <row r="5" spans="1:11" ht="12.75" x14ac:dyDescent="0.2">
      <c r="A5" s="45" t="s">
        <v>10</v>
      </c>
      <c r="B5" s="48">
        <v>42520</v>
      </c>
      <c r="D5" s="41" t="s">
        <v>38</v>
      </c>
      <c r="F5" s="14" t="s">
        <v>15</v>
      </c>
      <c r="G5" s="19" t="s">
        <v>16</v>
      </c>
      <c r="H5" s="19" t="s">
        <v>4</v>
      </c>
      <c r="I5" s="19" t="s">
        <v>35</v>
      </c>
      <c r="J5" s="19" t="s">
        <v>36</v>
      </c>
      <c r="K5" s="15" t="s">
        <v>17</v>
      </c>
    </row>
    <row r="6" spans="1:11" ht="12.75" x14ac:dyDescent="0.2">
      <c r="A6" s="45" t="s">
        <v>11</v>
      </c>
      <c r="B6" s="49">
        <v>42555</v>
      </c>
      <c r="D6" s="31" t="s">
        <v>1</v>
      </c>
      <c r="F6" s="20">
        <v>1</v>
      </c>
      <c r="G6" s="12"/>
      <c r="H6" s="12"/>
      <c r="I6" s="12"/>
      <c r="J6" s="21"/>
      <c r="K6" s="22"/>
    </row>
    <row r="7" spans="1:11" ht="12.75" x14ac:dyDescent="0.2">
      <c r="A7" s="45" t="s">
        <v>12</v>
      </c>
      <c r="B7" s="48">
        <v>42618</v>
      </c>
      <c r="D7" s="8" t="s">
        <v>39</v>
      </c>
      <c r="F7" s="20">
        <v>2</v>
      </c>
      <c r="G7" s="12"/>
      <c r="H7" s="12"/>
      <c r="I7" s="12"/>
      <c r="J7" s="21"/>
      <c r="K7" s="22"/>
    </row>
    <row r="8" spans="1:11" ht="12.75" x14ac:dyDescent="0.2">
      <c r="A8" s="50" t="s">
        <v>47</v>
      </c>
      <c r="B8" s="48">
        <v>42698</v>
      </c>
      <c r="D8" s="43" t="s">
        <v>40</v>
      </c>
      <c r="F8" s="20">
        <v>3</v>
      </c>
      <c r="G8" s="12"/>
      <c r="H8" s="12"/>
      <c r="I8" s="12"/>
      <c r="J8" s="21"/>
      <c r="K8" s="22"/>
    </row>
    <row r="9" spans="1:11" ht="12.75" x14ac:dyDescent="0.2">
      <c r="A9" s="50" t="s">
        <v>60</v>
      </c>
      <c r="B9" s="48">
        <v>42699</v>
      </c>
      <c r="D9" s="31" t="s">
        <v>41</v>
      </c>
      <c r="F9" s="20">
        <v>4</v>
      </c>
      <c r="G9" s="12"/>
      <c r="H9" s="12"/>
      <c r="I9" s="12"/>
      <c r="J9" s="21"/>
      <c r="K9" s="22"/>
    </row>
    <row r="10" spans="1:11" ht="12.75" x14ac:dyDescent="0.2">
      <c r="A10" s="50" t="s">
        <v>62</v>
      </c>
      <c r="B10" s="48">
        <v>42728</v>
      </c>
      <c r="D10" s="10"/>
      <c r="F10" s="20">
        <v>5</v>
      </c>
      <c r="G10" s="12"/>
      <c r="H10" s="12"/>
      <c r="I10" s="12"/>
      <c r="J10" s="21"/>
      <c r="K10" s="22"/>
    </row>
    <row r="11" spans="1:11" ht="12.75" x14ac:dyDescent="0.2">
      <c r="A11" s="45" t="s">
        <v>13</v>
      </c>
      <c r="B11" s="48">
        <v>42729</v>
      </c>
      <c r="D11" s="172" t="s">
        <v>33</v>
      </c>
      <c r="F11" s="20">
        <v>6</v>
      </c>
      <c r="G11" s="12"/>
      <c r="H11" s="12"/>
      <c r="I11" s="12"/>
      <c r="J11" s="21"/>
      <c r="K11" s="22"/>
    </row>
    <row r="12" spans="1:11" ht="12.75" x14ac:dyDescent="0.2">
      <c r="A12" s="50" t="s">
        <v>61</v>
      </c>
      <c r="B12" s="48">
        <v>42730</v>
      </c>
      <c r="D12" s="7"/>
      <c r="F12" s="20">
        <v>7</v>
      </c>
      <c r="G12" s="12"/>
      <c r="H12" s="12"/>
      <c r="I12" s="12"/>
      <c r="J12" s="21"/>
      <c r="K12" s="22"/>
    </row>
    <row r="13" spans="1:11" ht="12.75" x14ac:dyDescent="0.2">
      <c r="A13" s="45" t="s">
        <v>9</v>
      </c>
      <c r="B13" s="48">
        <v>42736</v>
      </c>
      <c r="D13" s="6"/>
      <c r="F13" s="20">
        <v>8</v>
      </c>
      <c r="G13" s="12"/>
      <c r="H13" s="12"/>
      <c r="I13" s="12"/>
      <c r="J13" s="21"/>
      <c r="K13" s="22"/>
    </row>
    <row r="14" spans="1:11" ht="12.75" x14ac:dyDescent="0.2">
      <c r="D14" s="9"/>
      <c r="F14" s="20">
        <v>9</v>
      </c>
      <c r="G14" s="12"/>
      <c r="H14" s="12"/>
      <c r="I14" s="12"/>
      <c r="J14" s="21"/>
      <c r="K14" s="22"/>
    </row>
    <row r="15" spans="1:11" ht="13.5" thickBot="1" x14ac:dyDescent="0.25">
      <c r="D15" s="5"/>
      <c r="F15" s="20">
        <v>10</v>
      </c>
      <c r="G15" s="12"/>
      <c r="H15" s="12"/>
      <c r="I15" s="12"/>
      <c r="J15" s="21"/>
      <c r="K15" s="22"/>
    </row>
    <row r="16" spans="1:11" ht="12.75" x14ac:dyDescent="0.2">
      <c r="A16" s="170" t="s">
        <v>34</v>
      </c>
      <c r="B16" s="170"/>
      <c r="F16" s="23">
        <v>11</v>
      </c>
      <c r="G16" s="36"/>
      <c r="H16" s="36"/>
      <c r="I16" s="36"/>
      <c r="J16" s="37"/>
      <c r="K16" s="38"/>
    </row>
    <row r="17" spans="1:11" ht="12.75" x14ac:dyDescent="0.2">
      <c r="A17" s="51"/>
      <c r="B17" s="48"/>
      <c r="F17" s="20">
        <v>12</v>
      </c>
      <c r="G17" s="12"/>
      <c r="H17" s="12"/>
      <c r="I17" s="12"/>
      <c r="J17" s="21"/>
      <c r="K17" s="22"/>
    </row>
    <row r="18" spans="1:11" ht="12.75" x14ac:dyDescent="0.2">
      <c r="A18" s="45"/>
      <c r="B18" s="48"/>
      <c r="F18" s="20">
        <v>13</v>
      </c>
      <c r="G18" s="12"/>
      <c r="H18" s="12"/>
      <c r="I18" s="12"/>
      <c r="J18" s="21"/>
      <c r="K18" s="22"/>
    </row>
    <row r="19" spans="1:11" ht="13.5" thickBot="1" x14ac:dyDescent="0.25">
      <c r="A19" s="45"/>
      <c r="B19" s="48"/>
      <c r="F19" s="39">
        <v>14</v>
      </c>
      <c r="G19" s="12"/>
      <c r="H19" s="12"/>
      <c r="I19" s="40"/>
      <c r="J19" s="21"/>
      <c r="K19" s="22"/>
    </row>
    <row r="20" spans="1:11" ht="12" thickBot="1" x14ac:dyDescent="0.25">
      <c r="A20" s="50"/>
      <c r="B20" s="45"/>
      <c r="E20" s="24"/>
      <c r="F20" s="25"/>
      <c r="G20" s="26"/>
      <c r="H20" s="27"/>
      <c r="I20" s="27"/>
      <c r="J20" s="27"/>
      <c r="K20" s="28"/>
    </row>
    <row r="21" spans="1:11" x14ac:dyDescent="0.2">
      <c r="A21" s="45"/>
      <c r="B21" s="45"/>
      <c r="E21" s="24"/>
      <c r="F21" s="25"/>
      <c r="G21" s="32"/>
      <c r="H21" s="32"/>
      <c r="I21" s="32"/>
      <c r="J21" s="32"/>
      <c r="K21" s="32"/>
    </row>
    <row r="22" spans="1:11" x14ac:dyDescent="0.2">
      <c r="A22" s="45"/>
      <c r="B22" s="45"/>
    </row>
    <row r="23" spans="1:11" x14ac:dyDescent="0.2">
      <c r="A23" s="45"/>
      <c r="B23" s="45"/>
      <c r="C23" s="13"/>
    </row>
    <row r="24" spans="1:11" x14ac:dyDescent="0.2">
      <c r="A24" s="45"/>
      <c r="B24" s="45"/>
      <c r="C24" s="13"/>
    </row>
    <row r="25" spans="1:11" x14ac:dyDescent="0.2">
      <c r="A25" s="45"/>
      <c r="B25" s="45"/>
      <c r="C25" s="13"/>
    </row>
    <row r="26" spans="1:11" x14ac:dyDescent="0.2">
      <c r="A26" s="45"/>
      <c r="B26" s="45"/>
      <c r="C26" s="13"/>
    </row>
    <row r="27" spans="1:11" x14ac:dyDescent="0.2">
      <c r="A27" s="52"/>
      <c r="B27" s="49"/>
      <c r="C27" s="13"/>
    </row>
    <row r="28" spans="1:11" x14ac:dyDescent="0.2">
      <c r="A28" s="45"/>
      <c r="B28" s="48"/>
      <c r="C28" s="13"/>
    </row>
    <row r="29" spans="1:11" x14ac:dyDescent="0.2">
      <c r="A29" s="45"/>
      <c r="B29" s="45"/>
      <c r="C29" s="13"/>
    </row>
    <row r="30" spans="1:11" x14ac:dyDescent="0.2">
      <c r="A30" s="45"/>
      <c r="B30" s="45"/>
    </row>
    <row r="31" spans="1:11" x14ac:dyDescent="0.2">
      <c r="A31" s="45"/>
      <c r="B31" s="44"/>
    </row>
    <row r="32" spans="1:11" x14ac:dyDescent="0.2">
      <c r="A32" s="51"/>
      <c r="B32" s="48"/>
    </row>
    <row r="33" spans="1:6" x14ac:dyDescent="0.2">
      <c r="A33" s="51"/>
      <c r="B33" s="45"/>
    </row>
    <row r="34" spans="1:6" x14ac:dyDescent="0.2">
      <c r="A34" s="51"/>
      <c r="B34" s="45"/>
      <c r="C34" s="1"/>
      <c r="D34"/>
      <c r="E34"/>
    </row>
    <row r="35" spans="1:6" x14ac:dyDescent="0.2">
      <c r="A35" s="33"/>
      <c r="C35" s="1"/>
      <c r="D35"/>
      <c r="E35"/>
    </row>
    <row r="36" spans="1:6" x14ac:dyDescent="0.2">
      <c r="B36" s="1"/>
      <c r="C36" s="1"/>
      <c r="D36"/>
      <c r="E36"/>
    </row>
    <row r="37" spans="1:6" x14ac:dyDescent="0.2">
      <c r="B37" s="1"/>
      <c r="C37" s="1"/>
      <c r="D37"/>
      <c r="E37"/>
    </row>
    <row r="38" spans="1:6" x14ac:dyDescent="0.2">
      <c r="B38" s="1"/>
      <c r="C38" s="1"/>
      <c r="D38"/>
      <c r="E38"/>
    </row>
    <row r="39" spans="1:6" x14ac:dyDescent="0.2">
      <c r="B39" s="1"/>
      <c r="D39"/>
      <c r="E39"/>
    </row>
    <row r="40" spans="1:6" x14ac:dyDescent="0.2">
      <c r="B40" s="1"/>
      <c r="D40"/>
      <c r="E40"/>
    </row>
    <row r="41" spans="1:6" x14ac:dyDescent="0.2">
      <c r="D41"/>
      <c r="E41"/>
    </row>
    <row r="42" spans="1:6" x14ac:dyDescent="0.2">
      <c r="D42"/>
      <c r="E42"/>
    </row>
    <row r="43" spans="1:6" x14ac:dyDescent="0.2">
      <c r="D43"/>
      <c r="E43"/>
    </row>
    <row r="44" spans="1:6" x14ac:dyDescent="0.2">
      <c r="D44"/>
      <c r="E44"/>
    </row>
    <row r="45" spans="1:6" x14ac:dyDescent="0.2">
      <c r="A45" s="33"/>
      <c r="B45" s="34"/>
      <c r="D45"/>
      <c r="E45"/>
    </row>
    <row r="46" spans="1:6" x14ac:dyDescent="0.2">
      <c r="A46" s="33"/>
      <c r="B46" s="34"/>
      <c r="D46"/>
      <c r="E46"/>
    </row>
    <row r="47" spans="1:6" x14ac:dyDescent="0.2">
      <c r="A47" s="33"/>
      <c r="B47" s="34"/>
    </row>
    <row r="48" spans="1:6" x14ac:dyDescent="0.2">
      <c r="A48" s="33"/>
      <c r="B48" s="35"/>
      <c r="F48" s="2"/>
    </row>
    <row r="49" spans="1:2" x14ac:dyDescent="0.2">
      <c r="A49" s="33"/>
      <c r="B49" s="35"/>
    </row>
    <row r="50" spans="1:2" x14ac:dyDescent="0.2">
      <c r="A50" s="34"/>
      <c r="B50" s="35"/>
    </row>
    <row r="51" spans="1:2" x14ac:dyDescent="0.2">
      <c r="A51" s="33"/>
      <c r="B51" s="35"/>
    </row>
    <row r="52" spans="1:2" x14ac:dyDescent="0.2">
      <c r="A52" s="33"/>
      <c r="B52" s="35"/>
    </row>
    <row r="53" spans="1:2" x14ac:dyDescent="0.2">
      <c r="A53" s="33"/>
      <c r="B53" s="35"/>
    </row>
    <row r="54" spans="1:2" x14ac:dyDescent="0.2">
      <c r="A54" s="33"/>
      <c r="B54" s="35"/>
    </row>
    <row r="55" spans="1:2" x14ac:dyDescent="0.2">
      <c r="A55" s="34"/>
      <c r="B55" s="35"/>
    </row>
    <row r="56" spans="1:2" x14ac:dyDescent="0.2">
      <c r="A56" s="34"/>
      <c r="B56" s="35"/>
    </row>
    <row r="57" spans="1:2" x14ac:dyDescent="0.2">
      <c r="A57" s="34"/>
      <c r="B57" s="35"/>
    </row>
    <row r="58" spans="1:2" x14ac:dyDescent="0.2">
      <c r="A58" s="34"/>
      <c r="B58" s="35"/>
    </row>
    <row r="59" spans="1:2" x14ac:dyDescent="0.2">
      <c r="A59" s="34"/>
      <c r="B59" s="35"/>
    </row>
    <row r="60" spans="1:2" x14ac:dyDescent="0.2">
      <c r="A60" s="34"/>
      <c r="B60" s="35"/>
    </row>
    <row r="61" spans="1:2" x14ac:dyDescent="0.2">
      <c r="A61" s="34"/>
      <c r="B61" s="35"/>
    </row>
    <row r="62" spans="1:2" x14ac:dyDescent="0.2">
      <c r="A62" s="34"/>
      <c r="B62" s="35"/>
    </row>
  </sheetData>
  <mergeCells count="3">
    <mergeCell ref="F1:G1"/>
    <mergeCell ref="A3:B3"/>
    <mergeCell ref="A16:B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G20" sqref="G20"/>
    </sheetView>
  </sheetViews>
  <sheetFormatPr defaultRowHeight="11.25" x14ac:dyDescent="0.2"/>
  <sheetData>
    <row r="1" spans="1:1" ht="15.75" x14ac:dyDescent="0.25">
      <c r="A1" s="42" t="s">
        <v>45</v>
      </c>
    </row>
    <row r="2" spans="1:1" ht="15.75" x14ac:dyDescent="0.25">
      <c r="A2" s="42"/>
    </row>
    <row r="3" spans="1:1" ht="15.75" x14ac:dyDescent="0.25">
      <c r="A3" s="42" t="s">
        <v>42</v>
      </c>
    </row>
    <row r="4" spans="1:1" ht="15.75" x14ac:dyDescent="0.25">
      <c r="A4" s="42"/>
    </row>
    <row r="5" spans="1:1" ht="15.75" x14ac:dyDescent="0.25">
      <c r="A5" s="42" t="s">
        <v>43</v>
      </c>
    </row>
    <row r="6" spans="1:1" ht="15.75" x14ac:dyDescent="0.25">
      <c r="A6" s="42"/>
    </row>
    <row r="7" spans="1:1" ht="15.75" x14ac:dyDescent="0.25">
      <c r="A7" s="42" t="s">
        <v>44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606-A59B-432F-8747-FEBC84AEEACB}">
  <dimension ref="B5:O15"/>
  <sheetViews>
    <sheetView workbookViewId="0"/>
  </sheetViews>
  <sheetFormatPr defaultRowHeight="15" x14ac:dyDescent="0.25"/>
  <cols>
    <col min="1" max="1" width="3" style="161" customWidth="1"/>
    <col min="2" max="2" width="9.33203125" style="163" bestFit="1" customWidth="1"/>
    <col min="3" max="3" width="10.33203125" style="164" bestFit="1" customWidth="1"/>
    <col min="4" max="4" width="10.6640625" style="164" bestFit="1" customWidth="1"/>
    <col min="5" max="5" width="11" style="164" bestFit="1" customWidth="1"/>
    <col min="6" max="6" width="10.6640625" style="164" bestFit="1" customWidth="1"/>
    <col min="7" max="7" width="11.1640625" style="164" bestFit="1" customWidth="1"/>
    <col min="8" max="8" width="10.5" style="164" bestFit="1" customWidth="1"/>
    <col min="9" max="9" width="10" style="164" bestFit="1" customWidth="1"/>
    <col min="10" max="10" width="11" style="163" bestFit="1" customWidth="1"/>
    <col min="11" max="11" width="10.83203125" style="164" bestFit="1" customWidth="1"/>
    <col min="12" max="12" width="10.6640625" style="164" bestFit="1" customWidth="1"/>
    <col min="13" max="14" width="10.83203125" style="164" bestFit="1" customWidth="1"/>
    <col min="15" max="15" width="11.33203125" style="164" bestFit="1" customWidth="1"/>
    <col min="16" max="16" width="20.83203125" style="161" customWidth="1"/>
    <col min="17" max="16384" width="9.33203125" style="161"/>
  </cols>
  <sheetData>
    <row r="5" spans="2:15" s="158" customFormat="1" x14ac:dyDescent="0.25">
      <c r="B5" s="156" t="s">
        <v>91</v>
      </c>
      <c r="C5" s="157" t="s">
        <v>92</v>
      </c>
      <c r="D5" s="157" t="s">
        <v>93</v>
      </c>
      <c r="E5" s="157" t="s">
        <v>94</v>
      </c>
      <c r="F5" s="157" t="s">
        <v>95</v>
      </c>
      <c r="G5" s="157" t="s">
        <v>96</v>
      </c>
      <c r="H5" s="157" t="s">
        <v>97</v>
      </c>
      <c r="I5" s="157" t="s">
        <v>98</v>
      </c>
      <c r="J5" s="157" t="s">
        <v>99</v>
      </c>
      <c r="K5" s="157" t="s">
        <v>100</v>
      </c>
      <c r="L5" s="157" t="s">
        <v>101</v>
      </c>
      <c r="M5" s="157" t="s">
        <v>102</v>
      </c>
      <c r="N5" s="157" t="s">
        <v>103</v>
      </c>
      <c r="O5" s="157" t="s">
        <v>104</v>
      </c>
    </row>
    <row r="6" spans="2:15" x14ac:dyDescent="0.25">
      <c r="B6" s="159" t="s">
        <v>105</v>
      </c>
      <c r="C6" s="160">
        <v>7222</v>
      </c>
      <c r="D6" s="160">
        <v>3878</v>
      </c>
      <c r="E6" s="160">
        <v>5369</v>
      </c>
      <c r="F6" s="160">
        <v>2763</v>
      </c>
      <c r="G6" s="160">
        <v>8491</v>
      </c>
      <c r="H6" s="160">
        <v>5009</v>
      </c>
      <c r="I6" s="160">
        <v>3956</v>
      </c>
      <c r="J6" s="160">
        <v>6595</v>
      </c>
      <c r="K6" s="160">
        <v>8224</v>
      </c>
      <c r="L6" s="160">
        <v>2790</v>
      </c>
      <c r="M6" s="160">
        <v>4279</v>
      </c>
      <c r="N6" s="160">
        <v>8598</v>
      </c>
      <c r="O6" s="160">
        <f>SUM(SalesFmt!$C6:$N6)</f>
        <v>67174</v>
      </c>
    </row>
    <row r="7" spans="2:15" x14ac:dyDescent="0.25">
      <c r="B7" s="159" t="s">
        <v>106</v>
      </c>
      <c r="C7" s="160">
        <v>6979</v>
      </c>
      <c r="D7" s="160">
        <v>5915</v>
      </c>
      <c r="E7" s="160">
        <v>6102</v>
      </c>
      <c r="F7" s="160">
        <v>1838</v>
      </c>
      <c r="G7" s="160">
        <v>1646</v>
      </c>
      <c r="H7" s="160">
        <v>6619</v>
      </c>
      <c r="I7" s="160">
        <v>1770</v>
      </c>
      <c r="J7" s="160">
        <v>6019</v>
      </c>
      <c r="K7" s="160">
        <v>2291</v>
      </c>
      <c r="L7" s="160">
        <v>4336</v>
      </c>
      <c r="M7" s="160">
        <v>5597</v>
      </c>
      <c r="N7" s="160">
        <v>2315</v>
      </c>
      <c r="O7" s="160">
        <f>SUM(SalesFmt!$C7:$N7)</f>
        <v>51427</v>
      </c>
    </row>
    <row r="8" spans="2:15" x14ac:dyDescent="0.25">
      <c r="B8" s="159" t="s">
        <v>107</v>
      </c>
      <c r="C8" s="160">
        <v>1930</v>
      </c>
      <c r="D8" s="160">
        <v>1602</v>
      </c>
      <c r="E8" s="160">
        <v>7400</v>
      </c>
      <c r="F8" s="160">
        <v>6446</v>
      </c>
      <c r="G8" s="160">
        <v>4457</v>
      </c>
      <c r="H8" s="160">
        <v>6027</v>
      </c>
      <c r="I8" s="160">
        <v>5710</v>
      </c>
      <c r="J8" s="160">
        <v>7951</v>
      </c>
      <c r="K8" s="160">
        <v>7267</v>
      </c>
      <c r="L8" s="160">
        <v>6715</v>
      </c>
      <c r="M8" s="160">
        <v>3268</v>
      </c>
      <c r="N8" s="160">
        <v>5920</v>
      </c>
      <c r="O8" s="160">
        <f>SUM(SalesFmt!$C8:$N8)</f>
        <v>64693</v>
      </c>
    </row>
    <row r="9" spans="2:15" x14ac:dyDescent="0.25">
      <c r="B9" s="159" t="s">
        <v>80</v>
      </c>
      <c r="C9" s="160">
        <v>5656</v>
      </c>
      <c r="D9" s="160">
        <v>4168</v>
      </c>
      <c r="E9" s="160">
        <v>2502</v>
      </c>
      <c r="F9" s="160">
        <v>7927</v>
      </c>
      <c r="G9" s="160">
        <v>7528</v>
      </c>
      <c r="H9" s="160">
        <v>3158</v>
      </c>
      <c r="I9" s="160">
        <v>5439</v>
      </c>
      <c r="J9" s="160">
        <v>6948</v>
      </c>
      <c r="K9" s="160">
        <v>8360</v>
      </c>
      <c r="L9" s="160">
        <v>7132</v>
      </c>
      <c r="M9" s="160">
        <v>5892</v>
      </c>
      <c r="N9" s="160">
        <v>4309</v>
      </c>
      <c r="O9" s="160">
        <f>SUM(SalesFmt!$C9:$N9)</f>
        <v>69019</v>
      </c>
    </row>
    <row r="10" spans="2:15" x14ac:dyDescent="0.25">
      <c r="B10" s="159" t="s">
        <v>108</v>
      </c>
      <c r="C10" s="160">
        <v>5311</v>
      </c>
      <c r="D10" s="160">
        <v>7380</v>
      </c>
      <c r="E10" s="160">
        <v>1897</v>
      </c>
      <c r="F10" s="160">
        <v>5736</v>
      </c>
      <c r="G10" s="160">
        <v>7267</v>
      </c>
      <c r="H10" s="160">
        <v>5505</v>
      </c>
      <c r="I10" s="160">
        <v>6464</v>
      </c>
      <c r="J10" s="160">
        <v>6584</v>
      </c>
      <c r="K10" s="160">
        <v>3426</v>
      </c>
      <c r="L10" s="160">
        <v>6870</v>
      </c>
      <c r="M10" s="160">
        <v>5171</v>
      </c>
      <c r="N10" s="160">
        <v>7562</v>
      </c>
      <c r="O10" s="160">
        <f>SUM(SalesFmt!$C10:$N10)</f>
        <v>69173</v>
      </c>
    </row>
    <row r="11" spans="2:15" x14ac:dyDescent="0.25">
      <c r="B11" s="159" t="s">
        <v>109</v>
      </c>
      <c r="C11" s="160">
        <v>5261</v>
      </c>
      <c r="D11" s="160">
        <v>4742</v>
      </c>
      <c r="E11" s="160">
        <v>7706</v>
      </c>
      <c r="F11" s="160">
        <v>4557</v>
      </c>
      <c r="G11" s="160">
        <v>4627</v>
      </c>
      <c r="H11" s="160">
        <v>8021</v>
      </c>
      <c r="I11" s="160">
        <v>8391</v>
      </c>
      <c r="J11" s="160">
        <v>7759</v>
      </c>
      <c r="K11" s="160">
        <v>2969</v>
      </c>
      <c r="L11" s="160">
        <v>3053</v>
      </c>
      <c r="M11" s="160">
        <v>5625</v>
      </c>
      <c r="N11" s="160">
        <v>8644</v>
      </c>
      <c r="O11" s="160">
        <f>SUM(SalesFmt!$C11:$N11)</f>
        <v>71355</v>
      </c>
    </row>
    <row r="12" spans="2:15" x14ac:dyDescent="0.25">
      <c r="B12" s="159" t="s">
        <v>110</v>
      </c>
      <c r="C12" s="160">
        <v>7690</v>
      </c>
      <c r="D12" s="160">
        <v>5318</v>
      </c>
      <c r="E12" s="160">
        <v>2905</v>
      </c>
      <c r="F12" s="160">
        <v>8582</v>
      </c>
      <c r="G12" s="160">
        <v>5654</v>
      </c>
      <c r="H12" s="160">
        <v>6927</v>
      </c>
      <c r="I12" s="160">
        <v>4403</v>
      </c>
      <c r="J12" s="160">
        <v>6290</v>
      </c>
      <c r="K12" s="160">
        <v>7362</v>
      </c>
      <c r="L12" s="160">
        <v>7250</v>
      </c>
      <c r="M12" s="160">
        <v>6873</v>
      </c>
      <c r="N12" s="160">
        <v>5454</v>
      </c>
      <c r="O12" s="160">
        <f>SUM(SalesFmt!$C12:$N12)</f>
        <v>74708</v>
      </c>
    </row>
    <row r="13" spans="2:15" x14ac:dyDescent="0.25">
      <c r="B13" s="159" t="s">
        <v>111</v>
      </c>
      <c r="C13" s="160">
        <v>8544</v>
      </c>
      <c r="D13" s="160">
        <v>7295</v>
      </c>
      <c r="E13" s="160">
        <v>2119</v>
      </c>
      <c r="F13" s="160">
        <v>6744</v>
      </c>
      <c r="G13" s="160">
        <v>7220</v>
      </c>
      <c r="H13" s="160">
        <v>4523</v>
      </c>
      <c r="I13" s="160">
        <v>3018</v>
      </c>
      <c r="J13" s="160">
        <v>6971</v>
      </c>
      <c r="K13" s="160">
        <v>2172</v>
      </c>
      <c r="L13" s="160">
        <v>5860</v>
      </c>
      <c r="M13" s="160">
        <v>3045</v>
      </c>
      <c r="N13" s="160">
        <v>5987</v>
      </c>
      <c r="O13" s="160">
        <f>SUM(SalesFmt!$C13:$N13)</f>
        <v>63498</v>
      </c>
    </row>
    <row r="14" spans="2:15" x14ac:dyDescent="0.25">
      <c r="B14" s="159" t="s">
        <v>112</v>
      </c>
      <c r="C14" s="160">
        <v>3950</v>
      </c>
      <c r="D14" s="160">
        <v>6019</v>
      </c>
      <c r="E14" s="160">
        <v>6678</v>
      </c>
      <c r="F14" s="160">
        <v>4234</v>
      </c>
      <c r="G14" s="160">
        <v>4794</v>
      </c>
      <c r="H14" s="160">
        <v>1800</v>
      </c>
      <c r="I14" s="160">
        <v>3175</v>
      </c>
      <c r="J14" s="160">
        <v>7352</v>
      </c>
      <c r="K14" s="160">
        <v>6075</v>
      </c>
      <c r="L14" s="160">
        <v>2349</v>
      </c>
      <c r="M14" s="160">
        <v>4575</v>
      </c>
      <c r="N14" s="160">
        <v>2291</v>
      </c>
      <c r="O14" s="160">
        <f>SUM(SalesFmt!$C14:$N14)</f>
        <v>53292</v>
      </c>
    </row>
    <row r="15" spans="2:15" x14ac:dyDescent="0.25">
      <c r="B15" s="159" t="s">
        <v>113</v>
      </c>
      <c r="C15" s="162">
        <f>SUBTOTAL(101,Sales_2018[Jan])</f>
        <v>5838.1111111111113</v>
      </c>
      <c r="D15" s="162">
        <f>SUBTOTAL(101,Sales_2018[Feb])</f>
        <v>5146.333333333333</v>
      </c>
      <c r="E15" s="162">
        <f>SUBTOTAL(101,Sales_2018[Mar])</f>
        <v>4742</v>
      </c>
      <c r="F15" s="162">
        <f>SUBTOTAL(101,Sales_2018[Apr])</f>
        <v>5425.2222222222226</v>
      </c>
      <c r="G15" s="162">
        <f>SUBTOTAL(101,Sales_2018[May])</f>
        <v>5742.666666666667</v>
      </c>
      <c r="H15" s="162">
        <f>SUBTOTAL(101,Sales_2018[Jun])</f>
        <v>5287.666666666667</v>
      </c>
      <c r="I15" s="162">
        <f>SUBTOTAL(101,Sales_2018[Jul])</f>
        <v>4702.8888888888887</v>
      </c>
      <c r="J15" s="162">
        <f>SUBTOTAL(101,Sales_2018[Aug])</f>
        <v>6941</v>
      </c>
      <c r="K15" s="162">
        <f>SUBTOTAL(101,Sales_2018[Sep])</f>
        <v>5349.5555555555557</v>
      </c>
      <c r="L15" s="162">
        <f>SUBTOTAL(101,Sales_2018[Oct])</f>
        <v>5150.5555555555557</v>
      </c>
      <c r="M15" s="162">
        <f>SUBTOTAL(101,Sales_2018[Nov])</f>
        <v>4925</v>
      </c>
      <c r="N15" s="162">
        <f>SUBTOTAL(101,Sales_2018[Dec])</f>
        <v>5675.5555555555557</v>
      </c>
      <c r="O15" s="162"/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C33BF1E-EFD6-462B-9B2A-B7A60653FF9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SalesFmt!C6:N6</xm:f>
              <xm:sqref>P6</xm:sqref>
            </x14:sparkline>
            <x14:sparkline>
              <xm:f>SalesFmt!C7:N7</xm:f>
              <xm:sqref>P7</xm:sqref>
            </x14:sparkline>
            <x14:sparkline>
              <xm:f>SalesFmt!C8:N8</xm:f>
              <xm:sqref>P8</xm:sqref>
            </x14:sparkline>
            <x14:sparkline>
              <xm:f>SalesFmt!C9:N9</xm:f>
              <xm:sqref>P9</xm:sqref>
            </x14:sparkline>
            <x14:sparkline>
              <xm:f>SalesFmt!C10:N10</xm:f>
              <xm:sqref>P10</xm:sqref>
            </x14:sparkline>
            <x14:sparkline>
              <xm:f>SalesFmt!C11:N11</xm:f>
              <xm:sqref>P11</xm:sqref>
            </x14:sparkline>
            <x14:sparkline>
              <xm:f>SalesFmt!C12:N12</xm:f>
              <xm:sqref>P12</xm:sqref>
            </x14:sparkline>
            <x14:sparkline>
              <xm:f>SalesFmt!C13:N13</xm:f>
              <xm:sqref>P13</xm:sqref>
            </x14:sparkline>
            <x14:sparkline>
              <xm:f>SalesFmt!C14:N14</xm:f>
              <xm:sqref>P14</xm:sqref>
            </x14:sparkline>
            <x14:sparkline>
              <xm:f>SalesFmt!C15:N15</xm:f>
              <xm:sqref>P15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904C42B-D28A-4ED3-B6F4-B620BE4ED33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Book</vt:lpstr>
      <vt:lpstr>Data</vt:lpstr>
      <vt:lpstr>Post-Handoff components</vt:lpstr>
      <vt:lpstr>SalesFmt</vt:lpstr>
      <vt:lpstr>castgfx</vt:lpstr>
      <vt:lpstr>castpg</vt:lpstr>
      <vt:lpstr>holidays</vt:lpstr>
      <vt:lpstr>SalesFmt!Print_Area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2019-10-20T23:54:41Z</dcterms:created>
  <dcterms:modified xsi:type="dcterms:W3CDTF">2019-10-20T23:56:28Z</dcterms:modified>
</cp:coreProperties>
</file>