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13_ncr:1_{7258696D-982F-40B2-BA63-0B56CCDF091B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Bonuses" sheetId="2" r:id="rId1"/>
    <sheet name="Products" sheetId="3" r:id="rId2"/>
    <sheet name="Sales" sheetId="1" state="hidden" r:id="rId3"/>
  </sheets>
  <definedNames>
    <definedName name="_xlnm._FilterDatabase" localSheetId="1" hidden="1">Products!$A$1:$E$1</definedName>
    <definedName name="Z_511D2D7B_13E3_42F4_939C_FE5124868835_.wvu.FilterData" localSheetId="1" hidden="1">Products!$A$1:$E$1</definedName>
    <definedName name="Z_6A20D01D_15F9_4092_9AF3_CE156F44C4CE_.wvu.FilterData" localSheetId="1" hidden="1">Products!$A$1:$E$1</definedName>
    <definedName name="Z_7D4E98BF_C4A6_4757_8C91_795FABCC3984_.wvu.FilterData" localSheetId="1" hidden="1">Products!$A$1:$E$1</definedName>
    <definedName name="Z_8A4CCBCC_025A_4D03_A80C_828888E09E44_.wvu.FilterData" localSheetId="1" hidden="1">Products!$A$1:$E$1</definedName>
    <definedName name="Z_AC70CDCC_55CD_4B52_BEC8_912084A08D4D_.wvu.FilterData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C26" i="1"/>
  <c r="O24" i="1" l="1"/>
  <c r="C24" i="2" s="1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C21" i="2" s="1"/>
  <c r="O22" i="1"/>
  <c r="C22" i="2" s="1"/>
  <c r="O23" i="1"/>
  <c r="C23" i="2" s="1"/>
  <c r="C3" i="2" l="1"/>
  <c r="O19" i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<sst xmlns="http://schemas.openxmlformats.org/spreadsheetml/2006/main" count="481" uniqueCount="193">
  <si>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</si>
  <si>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</si>
  <si>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</si>
  <si>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</si>
  <si>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</si>
  <si>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</si>
  <si>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</si>
  <si>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</si>
  <si>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</si>
  <si>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</si>
  <si>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</si>
  <si>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</si>
  <si>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Brock</t>
  </si>
  <si>
    <t>Charles</t>
  </si>
  <si>
    <t>David</t>
  </si>
  <si>
    <t>Emma</t>
  </si>
  <si>
    <t>Frank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</si>
  <si>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</si>
  <si>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</si>
  <si>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</si>
  <si>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</si>
  <si>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</si>
  <si>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</si>
  <si>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</si>
  <si>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</si>
  <si>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</si>
  <si>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</si>
  <si>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</si>
  <si>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</si>
  <si>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</si>
  <si>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</si>
  <si>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</si>
  <si>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</si>
  <si>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</si>
  <si>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</si>
  <si>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</si>
  <si>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Year</t>
  </si>
  <si>
    <t>Bonus</t>
  </si>
  <si>
    <t>Average</t>
  </si>
  <si>
    <t>1 ea.</t>
  </si>
  <si>
    <t>Tools</t>
  </si>
  <si>
    <t>Garden Hardware Mfg.</t>
  </si>
  <si>
    <t>Wheelbarrow</t>
  </si>
  <si>
    <t>The Complete Garden Supplier</t>
  </si>
  <si>
    <t>Weed whacker</t>
  </si>
  <si>
    <t>Tree pruners</t>
  </si>
  <si>
    <t>1 gal.</t>
  </si>
  <si>
    <t>Fertilizers</t>
  </si>
  <si>
    <t>Green Thumb Fertilizers</t>
  </si>
  <si>
    <t>Tree fertilizer</t>
  </si>
  <si>
    <t>12 per pkg.</t>
  </si>
  <si>
    <t>Tree &amp; shrub fertilizer spikes</t>
  </si>
  <si>
    <t>5 lbs.</t>
  </si>
  <si>
    <t>Trace elements fertilizer</t>
  </si>
  <si>
    <t>5 lb bag</t>
  </si>
  <si>
    <t>Soils/sand</t>
  </si>
  <si>
    <t>Terrarium soil</t>
  </si>
  <si>
    <t>15 lb. bag</t>
  </si>
  <si>
    <t>SureToGrow soil mix</t>
  </si>
  <si>
    <t>2 lb. can</t>
  </si>
  <si>
    <t>Pest control</t>
  </si>
  <si>
    <t>NoTox Pest Control</t>
  </si>
  <si>
    <t>Sticky pest barrier</t>
  </si>
  <si>
    <t>5 lb. bag</t>
  </si>
  <si>
    <t>Soil and Sand Supplier</t>
  </si>
  <si>
    <t>Sterilized soil</t>
  </si>
  <si>
    <t>Sprinkler timer</t>
  </si>
  <si>
    <t>Sprinkler system</t>
  </si>
  <si>
    <t>Sprinkler hose 50'</t>
  </si>
  <si>
    <t>Sprinkler hose 25'</t>
  </si>
  <si>
    <t>1 set</t>
  </si>
  <si>
    <t>Spade &amp; fork set</t>
  </si>
  <si>
    <t>Soaker hose 50'</t>
  </si>
  <si>
    <t>The Grass Factory</t>
  </si>
  <si>
    <t>Sharpening kit</t>
  </si>
  <si>
    <t>50' roll</t>
  </si>
  <si>
    <t>Shade fencing 6'</t>
  </si>
  <si>
    <t>1 tray/24</t>
  </si>
  <si>
    <t>Sectioned starting tray</t>
  </si>
  <si>
    <t>Scarecat</t>
  </si>
  <si>
    <t>Rotary sprinkler</t>
  </si>
  <si>
    <t>Rose &amp; flower fertilizer</t>
  </si>
  <si>
    <t>Root waterer</t>
  </si>
  <si>
    <t>Revolving sprinkler</t>
  </si>
  <si>
    <t>8 oz.</t>
  </si>
  <si>
    <t>Red earthworms</t>
  </si>
  <si>
    <t>3 lb. jar</t>
  </si>
  <si>
    <t>QwikRoot</t>
  </si>
  <si>
    <t>Push reel lawn mower</t>
  </si>
  <si>
    <t>Push broom</t>
  </si>
  <si>
    <t>Pruning shears</t>
  </si>
  <si>
    <t>Pruning sealer</t>
  </si>
  <si>
    <t>Pruning saw</t>
  </si>
  <si>
    <t>1 roll 14'x14x40'</t>
  </si>
  <si>
    <t>Protective netting</t>
  </si>
  <si>
    <t>Posthole digger</t>
  </si>
  <si>
    <t>Planter's wagon</t>
  </si>
  <si>
    <t>3 lbs.</t>
  </si>
  <si>
    <t>Plant food</t>
  </si>
  <si>
    <t>Pistol-grip nozzle</t>
  </si>
  <si>
    <t>3 lb bag</t>
  </si>
  <si>
    <t>Perlite</t>
  </si>
  <si>
    <t>1 tray/20 ea.</t>
  </si>
  <si>
    <t>Peat pots</t>
  </si>
  <si>
    <t>Peat moss</t>
  </si>
  <si>
    <t>Peanut hull meal</t>
  </si>
  <si>
    <t>Per yard</t>
  </si>
  <si>
    <t>Wholesale Rock &amp; Gravel</t>
  </si>
  <si>
    <t>Pea gravel</t>
  </si>
  <si>
    <t>Oyster shells</t>
  </si>
  <si>
    <t>Oscillating sprinkler</t>
  </si>
  <si>
    <t>Organic fertilizer</t>
  </si>
  <si>
    <t>Organic compost</t>
  </si>
  <si>
    <t>Optional grass catcher</t>
  </si>
  <si>
    <t>1 pt</t>
  </si>
  <si>
    <t>Neoaplectana carpocapsae</t>
  </si>
  <si>
    <t>10 lb. bag</t>
  </si>
  <si>
    <t>Muriate of potash</t>
  </si>
  <si>
    <t>1 qt.</t>
  </si>
  <si>
    <t>Mole repellent</t>
  </si>
  <si>
    <t>Martin house</t>
  </si>
  <si>
    <t>Manure fork</t>
  </si>
  <si>
    <t>Low volume sprinkler</t>
  </si>
  <si>
    <t>Long-handled shovel</t>
  </si>
  <si>
    <t>Leaf rake</t>
  </si>
  <si>
    <t>Leaf blower</t>
  </si>
  <si>
    <t>Lawn fertilizer</t>
  </si>
  <si>
    <t>Lawn cart</t>
  </si>
  <si>
    <t>Lawn &amp; garden feeder</t>
  </si>
  <si>
    <t>Landscape rake</t>
  </si>
  <si>
    <t>Ladybug house</t>
  </si>
  <si>
    <t>Kelp meal</t>
  </si>
  <si>
    <t>Inflatable owl</t>
  </si>
  <si>
    <t>1 pt.</t>
  </si>
  <si>
    <t>Indoor plant fertilizer</t>
  </si>
  <si>
    <t>Indoor Magic potting soil</t>
  </si>
  <si>
    <t>Hose saver</t>
  </si>
  <si>
    <t>Hose hanger</t>
  </si>
  <si>
    <t>Hedge shears</t>
  </si>
  <si>
    <t>Hand-held spreader</t>
  </si>
  <si>
    <t>Hand trowel</t>
  </si>
  <si>
    <t>Guano</t>
  </si>
  <si>
    <t>GrowGood potting soil</t>
  </si>
  <si>
    <t>Grass shears 5"</t>
  </si>
  <si>
    <t>Grass rake</t>
  </si>
  <si>
    <t>Gardening gloves (S)</t>
  </si>
  <si>
    <t>Gardening gloves (M)</t>
  </si>
  <si>
    <t>Gardening gloves (L)</t>
  </si>
  <si>
    <t>Garden monster</t>
  </si>
  <si>
    <t>Garden hoe</t>
  </si>
  <si>
    <t>Garden fencing</t>
  </si>
  <si>
    <t>Garden cart</t>
  </si>
  <si>
    <t>Flower fertilizer</t>
  </si>
  <si>
    <t>Fish meal</t>
  </si>
  <si>
    <t>Fiberglass loppers</t>
  </si>
  <si>
    <t>Evergreen fertilizer spikes</t>
  </si>
  <si>
    <t>1 per box</t>
  </si>
  <si>
    <t>Electronic insect killer</t>
  </si>
  <si>
    <t>Edger</t>
  </si>
  <si>
    <t>Earthworm castings</t>
  </si>
  <si>
    <t>1 lb.</t>
  </si>
  <si>
    <t>Deer repellent</t>
  </si>
  <si>
    <t>Crushed rock</t>
  </si>
  <si>
    <t>Crushed glass</t>
  </si>
  <si>
    <t>2 lb. roll</t>
  </si>
  <si>
    <t>Copper snail barrier</t>
  </si>
  <si>
    <t>1 - 12 ft cubic capacity</t>
  </si>
  <si>
    <t>Compost bin</t>
  </si>
  <si>
    <t>Clay flowerpot 6"</t>
  </si>
  <si>
    <t>6 ea.</t>
  </si>
  <si>
    <t>Clay flowerpot 4"</t>
  </si>
  <si>
    <t>Clay flowerpot 2"</t>
  </si>
  <si>
    <t>3 ea.</t>
  </si>
  <si>
    <t>Citronella candles</t>
  </si>
  <si>
    <t>1 giant</t>
  </si>
  <si>
    <t>Citronella candle</t>
  </si>
  <si>
    <t>Cactus sand potting mix</t>
  </si>
  <si>
    <t>Bulb fertilizer</t>
  </si>
  <si>
    <t>Buckwheat hulls</t>
  </si>
  <si>
    <t>Bow saw</t>
  </si>
  <si>
    <t>Bow rake</t>
  </si>
  <si>
    <t>Bone meal</t>
  </si>
  <si>
    <t>Blood meal</t>
  </si>
  <si>
    <t>1 box per kit</t>
  </si>
  <si>
    <t>Bat box</t>
  </si>
  <si>
    <t>Animal trap</t>
  </si>
  <si>
    <t>Animal repellent</t>
  </si>
  <si>
    <t>3-gal watering can</t>
  </si>
  <si>
    <t>Unit Price</t>
  </si>
  <si>
    <t>Quantity Per Unit</t>
  </si>
  <si>
    <t>Category</t>
  </si>
  <si>
    <t>Supplier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</si>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</sst>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;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 applyFont="1"/>
    <xf numFmtId="0" fontId="2" fillId="0" borderId="0" xfId="2" applyFill="1"/>
    <xf numFmtId="165" fontId="3" fillId="0" borderId="1" xfId="2" applyNumberFormat="1" applyFont="1" applyFill="1" applyBorder="1" applyAlignment="1" applyProtection="1">
      <alignment horizontal="right" vertical="center" wrapText="1"/>
    </xf>
    <xf numFmtId="0" fontId="3" fillId="0" borderId="1" xfId="2" applyFont="1" applyFill="1" applyBorder="1" applyAlignment="1" applyProtection="1">
      <alignment vertical="center" wrapText="1"/>
    </xf>
    <xf numFmtId="165" fontId="3" fillId="0" borderId="2" xfId="2" applyNumberFormat="1" applyFont="1" applyFill="1" applyBorder="1" applyAlignment="1" applyProtection="1">
      <alignment horizontal="right" vertical="center" wrapText="1"/>
    </xf>
    <xf numFmtId="0" fontId="3" fillId="0" borderId="2" xfId="2" applyFont="1" applyFill="1" applyBorder="1" applyAlignment="1" applyProtection="1">
      <alignment vertical="center" wrapText="1"/>
    </xf>
    <xf numFmtId="0" fontId="4" fillId="0" borderId="2" xfId="2" applyFont="1" applyFill="1" applyBorder="1" applyAlignment="1" applyProtection="1">
      <alignment vertical="center" wrapText="1"/>
    </xf>
    <xf numFmtId="0" fontId="4" fillId="0" borderId="1" xfId="2" applyFont="1" applyFill="1" applyBorder="1" applyAlignment="1" applyProtection="1">
      <alignment vertical="center" wrapText="1"/>
    </xf>
    <xf numFmtId="0" fontId="2" fillId="0" borderId="0" xfId="2"/>
    <xf numFmtId="0" fontId="5" fillId="0" borderId="3" xfId="2" applyFont="1" applyFill="1" applyBorder="1" applyAlignment="1" applyProtection="1">
      <alignment horizontal="center" vertical="center"/>
    </xf>
    <xf numFmtId="0" fontId="6" fillId="0" borderId="3" xfId="2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&quot;$&quot;#,##0.00;\(&quot;$&quot;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oyBonus" displayName="ToyBonus" ref="B2:C25" totalsRowShown="0">
  <autoFilter ref="B2:C25" xr:uid="{00000000-0009-0000-0100-000002000000}"/>
  <tableColumns count="2">
    <tableColumn id="1" xr3:uid="{00000000-0010-0000-0000-000001000000}" name="Name">
      <calculatedColumnFormula>ToySales[[#All],[Name]]</calculatedColumnFormula>
    </tableColumn>
    <tableColumn id="2" xr3:uid="{00000000-0010-0000-0000-000002000000}" name="Bonus" dataCellStyle="Currency">
      <calculatedColumnFormula>ToySales[[#This Row],[Year]]*0.05</calculatedColumnFormula>
    </tableColumn>
  </tableColumns>
  <tableStyleInfo name="TableStyleMedium6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E110" totalsRowShown="0" headerRowDxfId="9" dataDxfId="7" headerRowBorderDxfId="8" tableBorderDxfId="6" totalsRowBorderDxfId="5">
  <autoFilter ref="A1:E110" xr:uid="{00000000-0009-0000-0100-000003000000}"/>
  <tableColumns count="5">
    <tableColumn id="1" xr3:uid="{00000000-0010-0000-0200-000001000000}" name="Product Name" dataDxfId="4"/>
    <tableColumn id="2" xr3:uid="{00000000-0010-0000-0200-000002000000}" name="Supplier" dataDxfId="3"/>
    <tableColumn id="3" xr3:uid="{00000000-0010-0000-0200-000003000000}" name="Category" dataDxfId="2"/>
    <tableColumn id="4" xr3:uid="{00000000-0010-0000-0200-000004000000}" name="Quantity Per Unit" dataDxfId="1"/>
    <tableColumn id="5" xr3:uid="{00000000-0010-0000-0200-000005000000}" name="Unit Pri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ySales" displayName="ToySales" ref="B2:O26" totalsRowCount="1" headerRowDxfId="37" dataDxfId="36" headerRowCellStyle="Currency" dataCellStyle="Currency">
  <autoFilter ref="B2:O25" xr:uid="{00000000-0009-0000-0100-000001000000}"/>
  <tableColumns count="14">
    <tableColumn id="1" xr3:uid="{00000000-0010-0000-0100-000001000000}" name="Name" totalsRowLabel="Average"/>
    <tableColumn id="2" xr3:uid="{00000000-0010-0000-0100-000002000000}" name="January" totalsRowFunction="average" dataDxfId="35" totalsRowDxfId="34" dataCellStyle="Currency"/>
    <tableColumn id="3" xr3:uid="{00000000-0010-0000-0100-000003000000}" name="February" totalsRowFunction="average" dataDxfId="33" totalsRowDxfId="32" dataCellStyle="Currency"/>
    <tableColumn id="4" xr3:uid="{00000000-0010-0000-0100-000004000000}" name="March" totalsRowFunction="average" dataDxfId="31" totalsRowDxfId="30" dataCellStyle="Currency"/>
    <tableColumn id="5" xr3:uid="{00000000-0010-0000-0100-000005000000}" name="April" totalsRowFunction="average" dataDxfId="29" totalsRowDxfId="28" dataCellStyle="Currency"/>
    <tableColumn id="6" xr3:uid="{00000000-0010-0000-0100-000006000000}" name="May" totalsRowFunction="average" dataDxfId="27" totalsRowDxfId="26" dataCellStyle="Currency"/>
    <tableColumn id="7" xr3:uid="{00000000-0010-0000-0100-000007000000}" name="June" totalsRowFunction="average" dataDxfId="25" totalsRowDxfId="24" dataCellStyle="Currency"/>
    <tableColumn id="8" xr3:uid="{00000000-0010-0000-0100-000008000000}" name="July" totalsRowFunction="average" dataDxfId="23" totalsRowDxfId="22" dataCellStyle="Currency"/>
    <tableColumn id="9" xr3:uid="{00000000-0010-0000-0100-000009000000}" name="August" totalsRowFunction="average" dataDxfId="21" totalsRowDxfId="20" dataCellStyle="Currency"/>
    <tableColumn id="10" xr3:uid="{00000000-0010-0000-0100-00000A000000}" name="September" totalsRowFunction="average" dataDxfId="19" totalsRowDxfId="18" dataCellStyle="Currency"/>
    <tableColumn id="11" xr3:uid="{00000000-0010-0000-0100-00000B000000}" name="October" totalsRowFunction="average" dataDxfId="17" totalsRowDxfId="16" dataCellStyle="Currency"/>
    <tableColumn id="12" xr3:uid="{00000000-0010-0000-0100-00000C000000}" name="November" totalsRowFunction="average" dataDxfId="15" totalsRowDxfId="14" dataCellStyle="Currency"/>
    <tableColumn id="13" xr3:uid="{00000000-0010-0000-0100-00000D000000}" name="December" totalsRowFunction="average" dataDxfId="13" totalsRowDxfId="12" dataCellStyle="Currency"/>
    <tableColumn id="14" xr3:uid="{00000000-0010-0000-0100-00000E000000}" name="Year" dataDxfId="11" totalsRowDxfId="10" dataCellStyle="Currency">
      <calculatedColumnFormula>SUM(ToySales[[#This Row],[January]:[December]])</calculatedColumnFormula>
    </tableColumn>
  </tableColumns>
  <tableStyleInfo name="TableStyleMedium1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5"/>
  <sheetViews>
    <sheetView tabSelected="1" workbookViewId="0"/>
  </sheetViews>
  <sheetFormatPr defaultRowHeight="15" x14ac:dyDescent="0.25"/>
  <cols>
    <col min="1" max="1" width="3.7109375" customWidth="1"/>
    <col min="2" max="2" width="12.7109375" customWidth="1"/>
    <col min="3" max="3" width="12.7109375" style="5" customWidth="1"/>
  </cols>
  <sheetData>
    <row r="2" spans="2:3" x14ac:dyDescent="0.25">
      <c r="B2" t="s">
        <v>17</v>
      </c>
      <c r="C2" s="5" t="s">
        <v>37</v>
      </c>
    </row>
    <row r="3" spans="2:3" x14ac:dyDescent="0.25">
      <c r="B3" t="str">
        <f>ToySales[[#All],[Name]]</f>
        <v>Allen</v>
      </c>
      <c r="C3" s="5">
        <f>ToySales[[#This Row],[Year]]*0.05</f>
        <v>3358.7000000000003</v>
      </c>
    </row>
    <row r="4" spans="2:3" x14ac:dyDescent="0.25">
      <c r="B4" t="str">
        <f>ToySales[[#All],[Name]]</f>
        <v>Brock</v>
      </c>
      <c r="C4" s="5">
        <f>ToySales[[#This Row],[Year]]*0.05</f>
        <v>2351.35</v>
      </c>
    </row>
    <row r="5" spans="2:3" x14ac:dyDescent="0.25">
      <c r="B5" t="str">
        <f>ToySales[[#All],[Name]]</f>
        <v>Charles</v>
      </c>
      <c r="C5" s="5">
        <f>ToySales[[#This Row],[Year]]*0.05</f>
        <v>3077.7000000000003</v>
      </c>
    </row>
    <row r="6" spans="2:3" x14ac:dyDescent="0.25">
      <c r="B6" t="str">
        <f>ToySales[[#All],[Name]]</f>
        <v>David</v>
      </c>
      <c r="C6" s="5">
        <f>ToySales[[#This Row],[Year]]*0.05</f>
        <v>1123.45</v>
      </c>
    </row>
    <row r="7" spans="2:3" x14ac:dyDescent="0.25">
      <c r="B7" t="str">
        <f>ToySales[[#All],[Name]]</f>
        <v>Emma</v>
      </c>
      <c r="C7" s="5">
        <f>ToySales[[#This Row],[Year]]*0.05</f>
        <v>2017.2</v>
      </c>
    </row>
    <row r="8" spans="2:3" x14ac:dyDescent="0.25">
      <c r="B8" t="str">
        <f>ToySales[[#All],[Name]]</f>
        <v>Frank</v>
      </c>
      <c r="C8" s="5">
        <f>ToySales[[#This Row],[Year]]*0.05</f>
        <v>2047.2</v>
      </c>
    </row>
    <row r="9" spans="2:3" x14ac:dyDescent="0.25">
      <c r="B9" t="str">
        <f>ToySales[[#All],[Name]]</f>
        <v>Grace</v>
      </c>
      <c r="C9" s="5">
        <f>ToySales[[#This Row],[Year]]*0.05</f>
        <v>2571.3500000000004</v>
      </c>
    </row>
    <row r="10" spans="2:3" x14ac:dyDescent="0.25">
      <c r="B10" t="str">
        <f>ToySales[[#All],[Name]]</f>
        <v>Heather</v>
      </c>
      <c r="C10" s="5">
        <f>ToySales[[#This Row],[Year]]*0.05</f>
        <v>3234.65</v>
      </c>
    </row>
    <row r="11" spans="2:3" x14ac:dyDescent="0.25">
      <c r="B11" t="str">
        <f>ToySales[[#All],[Name]]</f>
        <v>Irma</v>
      </c>
      <c r="C11" s="5">
        <f>ToySales[[#This Row],[Year]]*0.05</f>
        <v>1336</v>
      </c>
    </row>
    <row r="12" spans="2:3" x14ac:dyDescent="0.25">
      <c r="B12" t="str">
        <f>ToySales[[#All],[Name]]</f>
        <v>Joan</v>
      </c>
      <c r="C12" s="5">
        <f>ToySales[[#This Row],[Year]]*0.05</f>
        <v>3450.9500000000003</v>
      </c>
    </row>
    <row r="13" spans="2:3" x14ac:dyDescent="0.25">
      <c r="B13" t="str">
        <f>ToySales[[#All],[Name]]</f>
        <v>Kay</v>
      </c>
      <c r="C13" s="5">
        <f>ToySales[[#This Row],[Year]]*0.05</f>
        <v>3493.4</v>
      </c>
    </row>
    <row r="14" spans="2:3" x14ac:dyDescent="0.25">
      <c r="B14" t="str">
        <f>ToySales[[#All],[Name]]</f>
        <v>Linda</v>
      </c>
      <c r="C14" s="5">
        <f>ToySales[[#This Row],[Year]]*0.05</f>
        <v>3458.65</v>
      </c>
    </row>
    <row r="15" spans="2:3" x14ac:dyDescent="0.25">
      <c r="B15" t="str">
        <f>ToySales[[#All],[Name]]</f>
        <v>Max</v>
      </c>
      <c r="C15" s="5">
        <f>ToySales[[#This Row],[Year]]*0.05</f>
        <v>2040.5500000000002</v>
      </c>
    </row>
    <row r="16" spans="2:3" x14ac:dyDescent="0.25">
      <c r="B16" t="str">
        <f>ToySales[[#All],[Name]]</f>
        <v>Nancy</v>
      </c>
      <c r="C16" s="5">
        <f>ToySales[[#This Row],[Year]]*0.05</f>
        <v>3567.75</v>
      </c>
    </row>
    <row r="17" spans="2:3" x14ac:dyDescent="0.25">
      <c r="B17" t="str">
        <f>ToySales[[#All],[Name]]</f>
        <v>Olivia</v>
      </c>
      <c r="C17" s="5">
        <f>ToySales[[#This Row],[Year]]*0.05</f>
        <v>2851.25</v>
      </c>
    </row>
    <row r="18" spans="2:3" x14ac:dyDescent="0.25">
      <c r="B18" t="str">
        <f>ToySales[[#All],[Name]]</f>
        <v>Paul</v>
      </c>
      <c r="C18" s="5">
        <f>ToySales[[#This Row],[Year]]*0.05</f>
        <v>3004.65</v>
      </c>
    </row>
    <row r="19" spans="2:3" x14ac:dyDescent="0.25">
      <c r="B19" t="str">
        <f>ToySales[[#All],[Name]]</f>
        <v>Quentin</v>
      </c>
      <c r="C19" s="5">
        <f>ToySales[[#This Row],[Year]]*0.05</f>
        <v>2193.85</v>
      </c>
    </row>
    <row r="20" spans="2:3" x14ac:dyDescent="0.25">
      <c r="B20" t="str">
        <f>ToySales[[#All],[Name]]</f>
        <v>Raina</v>
      </c>
      <c r="C20" s="5">
        <f>ToySales[[#This Row],[Year]]*0.05</f>
        <v>3735.4</v>
      </c>
    </row>
    <row r="21" spans="2:3" x14ac:dyDescent="0.25">
      <c r="B21" t="str">
        <f>ToySales[[#All],[Name]]</f>
        <v>Steve</v>
      </c>
      <c r="C21" s="5">
        <f>ToySales[[#This Row],[Year]]*0.05</f>
        <v>2539.1000000000004</v>
      </c>
    </row>
    <row r="22" spans="2:3" x14ac:dyDescent="0.25">
      <c r="B22" t="str">
        <f>ToySales[[#All],[Name]]</f>
        <v>Trinity</v>
      </c>
      <c r="C22" s="5">
        <f>ToySales[[#This Row],[Year]]*0.05</f>
        <v>3174.9</v>
      </c>
    </row>
    <row r="23" spans="2:3" x14ac:dyDescent="0.25">
      <c r="B23" t="str">
        <f>ToySales[[#All],[Name]]</f>
        <v>Ulrike</v>
      </c>
      <c r="C23" s="5">
        <f>ToySales[[#This Row],[Year]]*0.05</f>
        <v>2664.6000000000004</v>
      </c>
    </row>
    <row r="24" spans="2:3" x14ac:dyDescent="0.25">
      <c r="B24" t="str">
        <f>ToySales[[#All],[Name]]</f>
        <v>Victor</v>
      </c>
      <c r="C24" s="5">
        <f>ToySales[[#This Row],[Year]]*0.05</f>
        <v>1854.45</v>
      </c>
    </row>
    <row r="25" spans="2:3" x14ac:dyDescent="0.25">
      <c r="B25" t="str">
        <f>ToySales[[#All],[Name]]</f>
        <v>William</v>
      </c>
      <c r="C25" s="5">
        <f>ToySales[[#This Row],[Year]]*0.05</f>
        <v>1195.4000000000001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"/>
  <sheetViews>
    <sheetView workbookViewId="0"/>
  </sheetViews>
  <sheetFormatPr defaultColWidth="9" defaultRowHeight="12.75" x14ac:dyDescent="0.2"/>
  <cols>
    <col min="1" max="1" width="22.28515625" style="7" bestFit="1" customWidth="1"/>
    <col min="2" max="2" width="23.42578125" style="7" bestFit="1" customWidth="1"/>
    <col min="3" max="3" width="13.42578125" style="7" bestFit="1" customWidth="1"/>
    <col min="4" max="4" width="21.140625" style="7" bestFit="1" customWidth="1"/>
    <col min="5" max="5" width="14.28515625" style="7" bestFit="1" customWidth="1"/>
    <col min="6" max="16384" width="9" style="7"/>
  </cols>
  <sheetData>
    <row r="1" spans="1:5" ht="15" x14ac:dyDescent="0.2">
      <c r="A1" s="15" t="s">
        <v>192</v>
      </c>
      <c r="B1" s="16" t="s">
        <v>191</v>
      </c>
      <c r="C1" s="15" t="s">
        <v>190</v>
      </c>
      <c r="D1" s="15" t="s">
        <v>189</v>
      </c>
      <c r="E1" s="15" t="s">
        <v>188</v>
      </c>
    </row>
    <row r="2" spans="1:5" ht="15" x14ac:dyDescent="0.2">
      <c r="A2" s="9" t="s">
        <v>187</v>
      </c>
      <c r="B2" s="13" t="s">
        <v>41</v>
      </c>
      <c r="C2" s="9" t="s">
        <v>40</v>
      </c>
      <c r="D2" s="9" t="s">
        <v>39</v>
      </c>
      <c r="E2" s="8">
        <v>17.45</v>
      </c>
    </row>
    <row r="3" spans="1:5" s="14" customFormat="1" ht="15" x14ac:dyDescent="0.2">
      <c r="A3" s="9" t="s">
        <v>186</v>
      </c>
      <c r="B3" s="9" t="s">
        <v>61</v>
      </c>
      <c r="C3" s="9" t="s">
        <v>60</v>
      </c>
      <c r="D3" s="9" t="s">
        <v>118</v>
      </c>
      <c r="E3" s="8">
        <v>15.95</v>
      </c>
    </row>
    <row r="4" spans="1:5" s="14" customFormat="1" ht="15" x14ac:dyDescent="0.2">
      <c r="A4" s="9" t="s">
        <v>185</v>
      </c>
      <c r="B4" s="9" t="s">
        <v>61</v>
      </c>
      <c r="C4" s="9" t="s">
        <v>60</v>
      </c>
      <c r="D4" s="9" t="s">
        <v>39</v>
      </c>
      <c r="E4" s="8">
        <v>34</v>
      </c>
    </row>
    <row r="5" spans="1:5" s="14" customFormat="1" ht="15" x14ac:dyDescent="0.2">
      <c r="A5" s="9" t="s">
        <v>184</v>
      </c>
      <c r="B5" s="9" t="s">
        <v>61</v>
      </c>
      <c r="C5" s="9" t="s">
        <v>60</v>
      </c>
      <c r="D5" s="9" t="s">
        <v>183</v>
      </c>
      <c r="E5" s="8">
        <v>14.75</v>
      </c>
    </row>
    <row r="6" spans="1:5" s="14" customFormat="1" ht="15" x14ac:dyDescent="0.2">
      <c r="A6" s="9" t="s">
        <v>182</v>
      </c>
      <c r="B6" s="9" t="s">
        <v>48</v>
      </c>
      <c r="C6" s="9" t="s">
        <v>47</v>
      </c>
      <c r="D6" s="9" t="s">
        <v>97</v>
      </c>
      <c r="E6" s="8">
        <v>4.5</v>
      </c>
    </row>
    <row r="7" spans="1:5" s="14" customFormat="1" ht="15" x14ac:dyDescent="0.2">
      <c r="A7" s="9" t="s">
        <v>181</v>
      </c>
      <c r="B7" s="9" t="s">
        <v>48</v>
      </c>
      <c r="C7" s="9" t="s">
        <v>47</v>
      </c>
      <c r="D7" s="9" t="s">
        <v>52</v>
      </c>
      <c r="E7" s="8">
        <v>5.5</v>
      </c>
    </row>
    <row r="8" spans="1:5" ht="15" x14ac:dyDescent="0.2">
      <c r="A8" s="9" t="s">
        <v>180</v>
      </c>
      <c r="B8" s="13" t="s">
        <v>41</v>
      </c>
      <c r="C8" s="9" t="s">
        <v>40</v>
      </c>
      <c r="D8" s="9" t="s">
        <v>39</v>
      </c>
      <c r="E8" s="8">
        <v>21.5</v>
      </c>
    </row>
    <row r="9" spans="1:5" ht="15" x14ac:dyDescent="0.2">
      <c r="A9" s="9" t="s">
        <v>179</v>
      </c>
      <c r="B9" s="13" t="s">
        <v>41</v>
      </c>
      <c r="C9" s="9" t="s">
        <v>40</v>
      </c>
      <c r="D9" s="9" t="s">
        <v>39</v>
      </c>
      <c r="E9" s="8">
        <v>7.5</v>
      </c>
    </row>
    <row r="10" spans="1:5" s="14" customFormat="1" ht="30" x14ac:dyDescent="0.2">
      <c r="A10" s="9" t="s">
        <v>178</v>
      </c>
      <c r="B10" s="9" t="s">
        <v>43</v>
      </c>
      <c r="C10" s="9" t="s">
        <v>55</v>
      </c>
      <c r="D10" s="9" t="s">
        <v>54</v>
      </c>
      <c r="E10" s="8">
        <v>24.5</v>
      </c>
    </row>
    <row r="11" spans="1:5" s="14" customFormat="1" ht="15" x14ac:dyDescent="0.2">
      <c r="A11" s="9" t="s">
        <v>177</v>
      </c>
      <c r="B11" s="9" t="s">
        <v>48</v>
      </c>
      <c r="C11" s="9" t="s">
        <v>47</v>
      </c>
      <c r="D11" s="9" t="s">
        <v>97</v>
      </c>
      <c r="E11" s="8">
        <v>4.5</v>
      </c>
    </row>
    <row r="12" spans="1:5" s="14" customFormat="1" ht="15" x14ac:dyDescent="0.2">
      <c r="A12" s="9" t="s">
        <v>176</v>
      </c>
      <c r="B12" s="9" t="s">
        <v>64</v>
      </c>
      <c r="C12" s="9" t="s">
        <v>55</v>
      </c>
      <c r="D12" s="9" t="s">
        <v>63</v>
      </c>
      <c r="E12" s="8">
        <v>4.5</v>
      </c>
    </row>
    <row r="13" spans="1:5" s="14" customFormat="1" ht="15" x14ac:dyDescent="0.2">
      <c r="A13" s="9" t="s">
        <v>175</v>
      </c>
      <c r="B13" s="9" t="s">
        <v>61</v>
      </c>
      <c r="C13" s="9" t="s">
        <v>60</v>
      </c>
      <c r="D13" s="9" t="s">
        <v>174</v>
      </c>
      <c r="E13" s="8">
        <v>15.95</v>
      </c>
    </row>
    <row r="14" spans="1:5" s="14" customFormat="1" ht="15" x14ac:dyDescent="0.2">
      <c r="A14" s="9" t="s">
        <v>173</v>
      </c>
      <c r="B14" s="9" t="s">
        <v>61</v>
      </c>
      <c r="C14" s="9" t="s">
        <v>60</v>
      </c>
      <c r="D14" s="9" t="s">
        <v>172</v>
      </c>
      <c r="E14" s="8">
        <v>17.5</v>
      </c>
    </row>
    <row r="15" spans="1:5" ht="30" x14ac:dyDescent="0.2">
      <c r="A15" s="9" t="s">
        <v>171</v>
      </c>
      <c r="B15" s="13" t="s">
        <v>43</v>
      </c>
      <c r="C15" s="9" t="s">
        <v>40</v>
      </c>
      <c r="D15" s="9" t="s">
        <v>169</v>
      </c>
      <c r="E15" s="8">
        <v>3.95</v>
      </c>
    </row>
    <row r="16" spans="1:5" ht="30" x14ac:dyDescent="0.2">
      <c r="A16" s="9" t="s">
        <v>170</v>
      </c>
      <c r="B16" s="13" t="s">
        <v>43</v>
      </c>
      <c r="C16" s="9" t="s">
        <v>40</v>
      </c>
      <c r="D16" s="9" t="s">
        <v>169</v>
      </c>
      <c r="E16" s="8">
        <v>5.95</v>
      </c>
    </row>
    <row r="17" spans="1:5" ht="30" x14ac:dyDescent="0.2">
      <c r="A17" s="9" t="s">
        <v>168</v>
      </c>
      <c r="B17" s="13" t="s">
        <v>43</v>
      </c>
      <c r="C17" s="9" t="s">
        <v>40</v>
      </c>
      <c r="D17" s="9" t="s">
        <v>39</v>
      </c>
      <c r="E17" s="8">
        <v>1.75</v>
      </c>
    </row>
    <row r="18" spans="1:5" ht="30" x14ac:dyDescent="0.2">
      <c r="A18" s="9" t="s">
        <v>167</v>
      </c>
      <c r="B18" s="13" t="s">
        <v>41</v>
      </c>
      <c r="C18" s="9" t="s">
        <v>40</v>
      </c>
      <c r="D18" s="9" t="s">
        <v>166</v>
      </c>
      <c r="E18" s="8">
        <v>58</v>
      </c>
    </row>
    <row r="19" spans="1:5" s="14" customFormat="1" ht="15" x14ac:dyDescent="0.2">
      <c r="A19" s="9" t="s">
        <v>165</v>
      </c>
      <c r="B19" s="9" t="s">
        <v>61</v>
      </c>
      <c r="C19" s="9" t="s">
        <v>60</v>
      </c>
      <c r="D19" s="9" t="s">
        <v>164</v>
      </c>
      <c r="E19" s="8">
        <v>12.95</v>
      </c>
    </row>
    <row r="20" spans="1:5" s="14" customFormat="1" ht="15" x14ac:dyDescent="0.2">
      <c r="A20" s="9" t="s">
        <v>163</v>
      </c>
      <c r="B20" s="9" t="s">
        <v>107</v>
      </c>
      <c r="C20" s="9" t="s">
        <v>55</v>
      </c>
      <c r="D20" s="9" t="s">
        <v>106</v>
      </c>
      <c r="E20" s="8">
        <v>30</v>
      </c>
    </row>
    <row r="21" spans="1:5" s="14" customFormat="1" ht="15" x14ac:dyDescent="0.2">
      <c r="A21" s="9" t="s">
        <v>162</v>
      </c>
      <c r="B21" s="9" t="s">
        <v>107</v>
      </c>
      <c r="C21" s="9" t="s">
        <v>55</v>
      </c>
      <c r="D21" s="9" t="s">
        <v>106</v>
      </c>
      <c r="E21" s="8">
        <v>21</v>
      </c>
    </row>
    <row r="22" spans="1:5" s="14" customFormat="1" ht="15" x14ac:dyDescent="0.2">
      <c r="A22" s="9" t="s">
        <v>161</v>
      </c>
      <c r="B22" s="9" t="s">
        <v>61</v>
      </c>
      <c r="C22" s="9" t="s">
        <v>60</v>
      </c>
      <c r="D22" s="9" t="s">
        <v>160</v>
      </c>
      <c r="E22" s="8">
        <v>8.9499999999999993</v>
      </c>
    </row>
    <row r="23" spans="1:5" s="14" customFormat="1" ht="15" x14ac:dyDescent="0.2">
      <c r="A23" s="9" t="s">
        <v>159</v>
      </c>
      <c r="B23" s="9" t="s">
        <v>48</v>
      </c>
      <c r="C23" s="9" t="s">
        <v>47</v>
      </c>
      <c r="D23" s="9" t="s">
        <v>52</v>
      </c>
      <c r="E23" s="8">
        <v>6.5</v>
      </c>
    </row>
    <row r="24" spans="1:5" ht="15" x14ac:dyDescent="0.2">
      <c r="A24" s="9" t="s">
        <v>158</v>
      </c>
      <c r="B24" s="13" t="s">
        <v>73</v>
      </c>
      <c r="C24" s="9" t="s">
        <v>40</v>
      </c>
      <c r="D24" s="9" t="s">
        <v>39</v>
      </c>
      <c r="E24" s="8">
        <v>17.95</v>
      </c>
    </row>
    <row r="25" spans="1:5" s="14" customFormat="1" ht="15" x14ac:dyDescent="0.2">
      <c r="A25" s="9" t="s">
        <v>157</v>
      </c>
      <c r="B25" s="9" t="s">
        <v>61</v>
      </c>
      <c r="C25" s="9" t="s">
        <v>60</v>
      </c>
      <c r="D25" s="9" t="s">
        <v>156</v>
      </c>
      <c r="E25" s="8">
        <v>37</v>
      </c>
    </row>
    <row r="26" spans="1:5" s="14" customFormat="1" ht="30" x14ac:dyDescent="0.2">
      <c r="A26" s="9" t="s">
        <v>155</v>
      </c>
      <c r="B26" s="9" t="s">
        <v>48</v>
      </c>
      <c r="C26" s="9" t="s">
        <v>47</v>
      </c>
      <c r="D26" s="9" t="s">
        <v>50</v>
      </c>
      <c r="E26" s="8">
        <v>4.5</v>
      </c>
    </row>
    <row r="27" spans="1:5" ht="15" x14ac:dyDescent="0.2">
      <c r="A27" s="9" t="s">
        <v>154</v>
      </c>
      <c r="B27" s="13" t="s">
        <v>41</v>
      </c>
      <c r="C27" s="9" t="s">
        <v>40</v>
      </c>
      <c r="D27" s="9" t="s">
        <v>39</v>
      </c>
      <c r="E27" s="8">
        <v>25.5</v>
      </c>
    </row>
    <row r="28" spans="1:5" s="14" customFormat="1" ht="15" x14ac:dyDescent="0.2">
      <c r="A28" s="9" t="s">
        <v>153</v>
      </c>
      <c r="B28" s="9" t="s">
        <v>48</v>
      </c>
      <c r="C28" s="9" t="s">
        <v>47</v>
      </c>
      <c r="D28" s="9" t="s">
        <v>97</v>
      </c>
      <c r="E28" s="8">
        <v>3.95</v>
      </c>
    </row>
    <row r="29" spans="1:5" s="14" customFormat="1" ht="15" x14ac:dyDescent="0.2">
      <c r="A29" s="9" t="s">
        <v>152</v>
      </c>
      <c r="B29" s="9" t="s">
        <v>48</v>
      </c>
      <c r="C29" s="9" t="s">
        <v>47</v>
      </c>
      <c r="D29" s="9" t="s">
        <v>97</v>
      </c>
      <c r="E29" s="8">
        <v>4.5</v>
      </c>
    </row>
    <row r="30" spans="1:5" ht="15" x14ac:dyDescent="0.2">
      <c r="A30" s="9" t="s">
        <v>151</v>
      </c>
      <c r="B30" s="13" t="s">
        <v>41</v>
      </c>
      <c r="C30" s="9" t="s">
        <v>40</v>
      </c>
      <c r="D30" s="9" t="s">
        <v>39</v>
      </c>
      <c r="E30" s="8">
        <v>125</v>
      </c>
    </row>
    <row r="31" spans="1:5" ht="15" x14ac:dyDescent="0.2">
      <c r="A31" s="9" t="s">
        <v>150</v>
      </c>
      <c r="B31" s="13" t="s">
        <v>41</v>
      </c>
      <c r="C31" s="9" t="s">
        <v>40</v>
      </c>
      <c r="D31" s="9" t="s">
        <v>75</v>
      </c>
      <c r="E31" s="8">
        <v>45</v>
      </c>
    </row>
    <row r="32" spans="1:5" ht="30" x14ac:dyDescent="0.2">
      <c r="A32" s="9" t="s">
        <v>149</v>
      </c>
      <c r="B32" s="13" t="s">
        <v>43</v>
      </c>
      <c r="C32" s="9" t="s">
        <v>40</v>
      </c>
      <c r="D32" s="9" t="s">
        <v>39</v>
      </c>
      <c r="E32" s="8">
        <v>14.5</v>
      </c>
    </row>
    <row r="33" spans="1:5" s="14" customFormat="1" ht="15" x14ac:dyDescent="0.2">
      <c r="A33" s="9" t="s">
        <v>148</v>
      </c>
      <c r="B33" s="9" t="s">
        <v>61</v>
      </c>
      <c r="C33" s="9" t="s">
        <v>60</v>
      </c>
      <c r="D33" s="9" t="s">
        <v>39</v>
      </c>
      <c r="E33" s="8">
        <v>5.95</v>
      </c>
    </row>
    <row r="34" spans="1:5" ht="30" x14ac:dyDescent="0.2">
      <c r="A34" s="9" t="s">
        <v>147</v>
      </c>
      <c r="B34" s="13" t="s">
        <v>43</v>
      </c>
      <c r="C34" s="9" t="s">
        <v>40</v>
      </c>
      <c r="D34" s="9" t="s">
        <v>39</v>
      </c>
      <c r="E34" s="8">
        <v>2.95</v>
      </c>
    </row>
    <row r="35" spans="1:5" ht="30" x14ac:dyDescent="0.2">
      <c r="A35" s="9" t="s">
        <v>146</v>
      </c>
      <c r="B35" s="13" t="s">
        <v>43</v>
      </c>
      <c r="C35" s="9" t="s">
        <v>40</v>
      </c>
      <c r="D35" s="9" t="s">
        <v>39</v>
      </c>
      <c r="E35" s="8">
        <v>2.95</v>
      </c>
    </row>
    <row r="36" spans="1:5" ht="30" x14ac:dyDescent="0.2">
      <c r="A36" s="9" t="s">
        <v>145</v>
      </c>
      <c r="B36" s="13" t="s">
        <v>43</v>
      </c>
      <c r="C36" s="9" t="s">
        <v>40</v>
      </c>
      <c r="D36" s="9" t="s">
        <v>39</v>
      </c>
      <c r="E36" s="8">
        <v>2.95</v>
      </c>
    </row>
    <row r="37" spans="1:5" ht="30" x14ac:dyDescent="0.2">
      <c r="A37" s="9" t="s">
        <v>144</v>
      </c>
      <c r="B37" s="13" t="s">
        <v>43</v>
      </c>
      <c r="C37" s="9" t="s">
        <v>40</v>
      </c>
      <c r="D37" s="9" t="s">
        <v>39</v>
      </c>
      <c r="E37" s="8">
        <v>11.95</v>
      </c>
    </row>
    <row r="38" spans="1:5" ht="15" x14ac:dyDescent="0.2">
      <c r="A38" s="9" t="s">
        <v>143</v>
      </c>
      <c r="B38" s="13" t="s">
        <v>73</v>
      </c>
      <c r="C38" s="9" t="s">
        <v>40</v>
      </c>
      <c r="D38" s="9" t="s">
        <v>39</v>
      </c>
      <c r="E38" s="8">
        <v>18.25</v>
      </c>
    </row>
    <row r="39" spans="1:5" s="14" customFormat="1" ht="15" x14ac:dyDescent="0.2">
      <c r="A39" s="9" t="s">
        <v>142</v>
      </c>
      <c r="B39" s="9" t="s">
        <v>64</v>
      </c>
      <c r="C39" s="9" t="s">
        <v>55</v>
      </c>
      <c r="D39" s="9" t="s">
        <v>116</v>
      </c>
      <c r="E39" s="8">
        <v>6.35</v>
      </c>
    </row>
    <row r="40" spans="1:5" s="14" customFormat="1" ht="15" x14ac:dyDescent="0.2">
      <c r="A40" s="9" t="s">
        <v>141</v>
      </c>
      <c r="B40" s="9" t="s">
        <v>48</v>
      </c>
      <c r="C40" s="9" t="s">
        <v>47</v>
      </c>
      <c r="D40" s="9" t="s">
        <v>63</v>
      </c>
      <c r="E40" s="8">
        <v>30</v>
      </c>
    </row>
    <row r="41" spans="1:5" ht="30" x14ac:dyDescent="0.2">
      <c r="A41" s="9" t="s">
        <v>140</v>
      </c>
      <c r="B41" s="13" t="s">
        <v>43</v>
      </c>
      <c r="C41" s="9" t="s">
        <v>40</v>
      </c>
      <c r="D41" s="9" t="s">
        <v>39</v>
      </c>
      <c r="E41" s="8">
        <v>7.35</v>
      </c>
    </row>
    <row r="42" spans="1:5" ht="15" x14ac:dyDescent="0.2">
      <c r="A42" s="9" t="s">
        <v>139</v>
      </c>
      <c r="B42" s="13" t="s">
        <v>41</v>
      </c>
      <c r="C42" s="9" t="s">
        <v>40</v>
      </c>
      <c r="D42" s="9" t="s">
        <v>39</v>
      </c>
      <c r="E42" s="8">
        <v>10.95</v>
      </c>
    </row>
    <row r="43" spans="1:5" ht="30" x14ac:dyDescent="0.2">
      <c r="A43" s="9" t="s">
        <v>138</v>
      </c>
      <c r="B43" s="13" t="s">
        <v>43</v>
      </c>
      <c r="C43" s="9" t="s">
        <v>40</v>
      </c>
      <c r="D43" s="9" t="s">
        <v>39</v>
      </c>
      <c r="E43" s="8">
        <v>13.95</v>
      </c>
    </row>
    <row r="44" spans="1:5" ht="15" x14ac:dyDescent="0.2">
      <c r="A44" s="9" t="s">
        <v>137</v>
      </c>
      <c r="B44" s="13" t="s">
        <v>41</v>
      </c>
      <c r="C44" s="9" t="s">
        <v>40</v>
      </c>
      <c r="D44" s="9" t="s">
        <v>39</v>
      </c>
      <c r="E44" s="8">
        <v>6</v>
      </c>
    </row>
    <row r="45" spans="1:5" ht="15" x14ac:dyDescent="0.2">
      <c r="A45" s="9" t="s">
        <v>136</v>
      </c>
      <c r="B45" s="13" t="s">
        <v>41</v>
      </c>
      <c r="C45" s="9" t="s">
        <v>40</v>
      </c>
      <c r="D45" s="9" t="s">
        <v>39</v>
      </c>
      <c r="E45" s="8">
        <v>2.95</v>
      </c>
    </row>
    <row r="46" spans="1:5" s="14" customFormat="1" ht="30" x14ac:dyDescent="0.2">
      <c r="A46" s="9" t="s">
        <v>135</v>
      </c>
      <c r="B46" s="9" t="s">
        <v>64</v>
      </c>
      <c r="C46" s="9" t="s">
        <v>55</v>
      </c>
      <c r="D46" s="9" t="s">
        <v>63</v>
      </c>
      <c r="E46" s="8">
        <v>4.3499999999999996</v>
      </c>
    </row>
    <row r="47" spans="1:5" s="14" customFormat="1" ht="15" x14ac:dyDescent="0.2">
      <c r="A47" s="9" t="s">
        <v>134</v>
      </c>
      <c r="B47" s="9" t="s">
        <v>48</v>
      </c>
      <c r="C47" s="9" t="s">
        <v>47</v>
      </c>
      <c r="D47" s="9" t="s">
        <v>118</v>
      </c>
      <c r="E47" s="8">
        <v>15.95</v>
      </c>
    </row>
    <row r="48" spans="1:5" s="14" customFormat="1" ht="15" x14ac:dyDescent="0.2">
      <c r="A48" s="9" t="s">
        <v>134</v>
      </c>
      <c r="B48" s="9" t="s">
        <v>48</v>
      </c>
      <c r="C48" s="9" t="s">
        <v>47</v>
      </c>
      <c r="D48" s="9" t="s">
        <v>133</v>
      </c>
      <c r="E48" s="8">
        <v>9.5</v>
      </c>
    </row>
    <row r="49" spans="1:5" s="14" customFormat="1" ht="15" x14ac:dyDescent="0.2">
      <c r="A49" s="9" t="s">
        <v>132</v>
      </c>
      <c r="B49" s="9" t="s">
        <v>61</v>
      </c>
      <c r="C49" s="9" t="s">
        <v>60</v>
      </c>
      <c r="D49" s="9" t="s">
        <v>39</v>
      </c>
      <c r="E49" s="8">
        <v>5.95</v>
      </c>
    </row>
    <row r="50" spans="1:5" s="14" customFormat="1" ht="15" x14ac:dyDescent="0.2">
      <c r="A50" s="9" t="s">
        <v>131</v>
      </c>
      <c r="B50" s="9" t="s">
        <v>48</v>
      </c>
      <c r="C50" s="9" t="s">
        <v>47</v>
      </c>
      <c r="D50" s="9" t="s">
        <v>97</v>
      </c>
      <c r="E50" s="8">
        <v>7.5</v>
      </c>
    </row>
    <row r="51" spans="1:5" s="14" customFormat="1" ht="15" x14ac:dyDescent="0.2">
      <c r="A51" s="9" t="s">
        <v>130</v>
      </c>
      <c r="B51" s="9" t="s">
        <v>61</v>
      </c>
      <c r="C51" s="9" t="s">
        <v>60</v>
      </c>
      <c r="D51" s="9" t="s">
        <v>39</v>
      </c>
      <c r="E51" s="8">
        <v>14</v>
      </c>
    </row>
    <row r="52" spans="1:5" ht="15" x14ac:dyDescent="0.2">
      <c r="A52" s="9" t="s">
        <v>129</v>
      </c>
      <c r="B52" s="13" t="s">
        <v>41</v>
      </c>
      <c r="C52" s="9" t="s">
        <v>40</v>
      </c>
      <c r="D52" s="9" t="s">
        <v>39</v>
      </c>
      <c r="E52" s="8">
        <v>29.95</v>
      </c>
    </row>
    <row r="53" spans="1:5" s="14" customFormat="1" ht="15" x14ac:dyDescent="0.2">
      <c r="A53" s="9" t="s">
        <v>128</v>
      </c>
      <c r="B53" s="9" t="s">
        <v>48</v>
      </c>
      <c r="C53" s="9" t="s">
        <v>47</v>
      </c>
      <c r="D53" s="9" t="s">
        <v>39</v>
      </c>
      <c r="E53" s="8">
        <v>12</v>
      </c>
    </row>
    <row r="54" spans="1:5" ht="15" x14ac:dyDescent="0.2">
      <c r="A54" s="9" t="s">
        <v>127</v>
      </c>
      <c r="B54" s="13" t="s">
        <v>41</v>
      </c>
      <c r="C54" s="9" t="s">
        <v>40</v>
      </c>
      <c r="D54" s="9" t="s">
        <v>39</v>
      </c>
      <c r="E54" s="8">
        <v>85</v>
      </c>
    </row>
    <row r="55" spans="1:5" s="14" customFormat="1" ht="15" x14ac:dyDescent="0.2">
      <c r="A55" s="9" t="s">
        <v>126</v>
      </c>
      <c r="B55" s="9" t="s">
        <v>48</v>
      </c>
      <c r="C55" s="9" t="s">
        <v>47</v>
      </c>
      <c r="D55" s="9" t="s">
        <v>52</v>
      </c>
      <c r="E55" s="8">
        <v>12</v>
      </c>
    </row>
    <row r="56" spans="1:5" ht="30" x14ac:dyDescent="0.2">
      <c r="A56" s="9" t="s">
        <v>125</v>
      </c>
      <c r="B56" s="13" t="s">
        <v>43</v>
      </c>
      <c r="C56" s="9" t="s">
        <v>40</v>
      </c>
      <c r="D56" s="9" t="s">
        <v>39</v>
      </c>
      <c r="E56" s="8">
        <v>65.5</v>
      </c>
    </row>
    <row r="57" spans="1:5" ht="15" x14ac:dyDescent="0.2">
      <c r="A57" s="9" t="s">
        <v>124</v>
      </c>
      <c r="B57" s="13" t="s">
        <v>41</v>
      </c>
      <c r="C57" s="9" t="s">
        <v>40</v>
      </c>
      <c r="D57" s="9" t="s">
        <v>39</v>
      </c>
      <c r="E57" s="8">
        <v>12.99</v>
      </c>
    </row>
    <row r="58" spans="1:5" ht="30" x14ac:dyDescent="0.2">
      <c r="A58" s="9" t="s">
        <v>123</v>
      </c>
      <c r="B58" s="13" t="s">
        <v>43</v>
      </c>
      <c r="C58" s="9" t="s">
        <v>40</v>
      </c>
      <c r="D58" s="9" t="s">
        <v>39</v>
      </c>
      <c r="E58" s="8">
        <v>18.95</v>
      </c>
    </row>
    <row r="59" spans="1:5" ht="30" x14ac:dyDescent="0.2">
      <c r="A59" s="9" t="s">
        <v>122</v>
      </c>
      <c r="B59" s="13" t="s">
        <v>43</v>
      </c>
      <c r="C59" s="9" t="s">
        <v>40</v>
      </c>
      <c r="D59" s="9" t="s">
        <v>39</v>
      </c>
      <c r="E59" s="8">
        <v>29.25</v>
      </c>
    </row>
    <row r="60" spans="1:5" ht="15" x14ac:dyDescent="0.2">
      <c r="A60" s="9" t="s">
        <v>121</v>
      </c>
      <c r="B60" s="13" t="s">
        <v>41</v>
      </c>
      <c r="C60" s="9" t="s">
        <v>40</v>
      </c>
      <c r="D60" s="9" t="s">
        <v>39</v>
      </c>
      <c r="E60" s="8">
        <v>15.5</v>
      </c>
    </row>
    <row r="61" spans="1:5" s="14" customFormat="1" ht="15" x14ac:dyDescent="0.2">
      <c r="A61" s="9" t="s">
        <v>120</v>
      </c>
      <c r="B61" s="9" t="s">
        <v>61</v>
      </c>
      <c r="C61" s="9" t="s">
        <v>60</v>
      </c>
      <c r="D61" s="9" t="s">
        <v>39</v>
      </c>
      <c r="E61" s="8">
        <v>70</v>
      </c>
    </row>
    <row r="62" spans="1:5" s="14" customFormat="1" ht="15" x14ac:dyDescent="0.2">
      <c r="A62" s="9" t="s">
        <v>119</v>
      </c>
      <c r="B62" s="9" t="s">
        <v>61</v>
      </c>
      <c r="C62" s="9" t="s">
        <v>60</v>
      </c>
      <c r="D62" s="9" t="s">
        <v>118</v>
      </c>
      <c r="E62" s="8">
        <v>14.5</v>
      </c>
    </row>
    <row r="63" spans="1:5" s="14" customFormat="1" ht="15" x14ac:dyDescent="0.2">
      <c r="A63" s="9" t="s">
        <v>117</v>
      </c>
      <c r="B63" s="9" t="s">
        <v>48</v>
      </c>
      <c r="C63" s="9" t="s">
        <v>47</v>
      </c>
      <c r="D63" s="9" t="s">
        <v>116</v>
      </c>
      <c r="E63" s="8">
        <v>12</v>
      </c>
    </row>
    <row r="64" spans="1:5" s="14" customFormat="1" ht="30" x14ac:dyDescent="0.2">
      <c r="A64" s="9" t="s">
        <v>115</v>
      </c>
      <c r="B64" s="9" t="s">
        <v>61</v>
      </c>
      <c r="C64" s="9" t="s">
        <v>60</v>
      </c>
      <c r="D64" s="9" t="s">
        <v>114</v>
      </c>
      <c r="E64" s="8">
        <v>19.95</v>
      </c>
    </row>
    <row r="65" spans="1:5" ht="15" x14ac:dyDescent="0.2">
      <c r="A65" s="9" t="s">
        <v>113</v>
      </c>
      <c r="B65" s="13" t="s">
        <v>73</v>
      </c>
      <c r="C65" s="9" t="s">
        <v>40</v>
      </c>
      <c r="D65" s="9" t="s">
        <v>39</v>
      </c>
      <c r="E65" s="8">
        <v>22</v>
      </c>
    </row>
    <row r="66" spans="1:5" s="14" customFormat="1" ht="15" x14ac:dyDescent="0.2">
      <c r="A66" s="9" t="s">
        <v>112</v>
      </c>
      <c r="B66" s="9" t="s">
        <v>48</v>
      </c>
      <c r="C66" s="9" t="s">
        <v>47</v>
      </c>
      <c r="D66" s="9" t="s">
        <v>52</v>
      </c>
      <c r="E66" s="8">
        <v>4.75</v>
      </c>
    </row>
    <row r="67" spans="1:5" s="14" customFormat="1" ht="15" x14ac:dyDescent="0.2">
      <c r="A67" s="9" t="s">
        <v>111</v>
      </c>
      <c r="B67" s="9" t="s">
        <v>48</v>
      </c>
      <c r="C67" s="9" t="s">
        <v>47</v>
      </c>
      <c r="D67" s="9" t="s">
        <v>52</v>
      </c>
      <c r="E67" s="8">
        <v>5.95</v>
      </c>
    </row>
    <row r="68" spans="1:5" ht="15" x14ac:dyDescent="0.2">
      <c r="A68" s="9" t="s">
        <v>110</v>
      </c>
      <c r="B68" s="13" t="s">
        <v>41</v>
      </c>
      <c r="C68" s="9" t="s">
        <v>40</v>
      </c>
      <c r="D68" s="9" t="s">
        <v>39</v>
      </c>
      <c r="E68" s="8">
        <v>14.95</v>
      </c>
    </row>
    <row r="69" spans="1:5" s="14" customFormat="1" ht="30" x14ac:dyDescent="0.2">
      <c r="A69" s="9" t="s">
        <v>109</v>
      </c>
      <c r="B69" s="9" t="s">
        <v>43</v>
      </c>
      <c r="C69" s="9" t="s">
        <v>55</v>
      </c>
      <c r="D69" s="9" t="s">
        <v>54</v>
      </c>
      <c r="E69" s="8">
        <v>23.95</v>
      </c>
    </row>
    <row r="70" spans="1:5" s="14" customFormat="1" ht="15" x14ac:dyDescent="0.2">
      <c r="A70" s="9" t="s">
        <v>108</v>
      </c>
      <c r="B70" s="9" t="s">
        <v>107</v>
      </c>
      <c r="C70" s="9" t="s">
        <v>55</v>
      </c>
      <c r="D70" s="9" t="s">
        <v>106</v>
      </c>
      <c r="E70" s="8">
        <v>24</v>
      </c>
    </row>
    <row r="71" spans="1:5" s="14" customFormat="1" ht="30" x14ac:dyDescent="0.2">
      <c r="A71" s="9" t="s">
        <v>105</v>
      </c>
      <c r="B71" s="9" t="s">
        <v>43</v>
      </c>
      <c r="C71" s="9" t="s">
        <v>55</v>
      </c>
      <c r="D71" s="9" t="s">
        <v>54</v>
      </c>
      <c r="E71" s="8">
        <v>20.25</v>
      </c>
    </row>
    <row r="72" spans="1:5" s="14" customFormat="1" ht="30" x14ac:dyDescent="0.2">
      <c r="A72" s="9" t="s">
        <v>104</v>
      </c>
      <c r="B72" s="9" t="s">
        <v>43</v>
      </c>
      <c r="C72" s="9" t="s">
        <v>55</v>
      </c>
      <c r="D72" s="9" t="s">
        <v>54</v>
      </c>
      <c r="E72" s="8">
        <v>4.95</v>
      </c>
    </row>
    <row r="73" spans="1:5" ht="30" x14ac:dyDescent="0.2">
      <c r="A73" s="9" t="s">
        <v>103</v>
      </c>
      <c r="B73" s="13" t="s">
        <v>43</v>
      </c>
      <c r="C73" s="9" t="s">
        <v>40</v>
      </c>
      <c r="D73" s="9" t="s">
        <v>102</v>
      </c>
      <c r="E73" s="8">
        <v>10.95</v>
      </c>
    </row>
    <row r="74" spans="1:5" s="14" customFormat="1" ht="30" x14ac:dyDescent="0.2">
      <c r="A74" s="9" t="s">
        <v>101</v>
      </c>
      <c r="B74" s="9" t="s">
        <v>43</v>
      </c>
      <c r="C74" s="9" t="s">
        <v>55</v>
      </c>
      <c r="D74" s="9" t="s">
        <v>100</v>
      </c>
      <c r="E74" s="8">
        <v>7.25</v>
      </c>
    </row>
    <row r="75" spans="1:5" ht="15" x14ac:dyDescent="0.2">
      <c r="A75" s="9" t="s">
        <v>99</v>
      </c>
      <c r="B75" s="13" t="s">
        <v>41</v>
      </c>
      <c r="C75" s="9" t="s">
        <v>40</v>
      </c>
      <c r="D75" s="9" t="s">
        <v>39</v>
      </c>
      <c r="E75" s="8">
        <v>3.95</v>
      </c>
    </row>
    <row r="76" spans="1:5" s="14" customFormat="1" ht="15" x14ac:dyDescent="0.2">
      <c r="A76" s="9" t="s">
        <v>98</v>
      </c>
      <c r="B76" s="9" t="s">
        <v>48</v>
      </c>
      <c r="C76" s="9" t="s">
        <v>47</v>
      </c>
      <c r="D76" s="9" t="s">
        <v>97</v>
      </c>
      <c r="E76" s="8">
        <v>10</v>
      </c>
    </row>
    <row r="77" spans="1:5" ht="15" x14ac:dyDescent="0.2">
      <c r="A77" s="9" t="s">
        <v>96</v>
      </c>
      <c r="B77" s="13" t="s">
        <v>41</v>
      </c>
      <c r="C77" s="9" t="s">
        <v>40</v>
      </c>
      <c r="D77" s="9" t="s">
        <v>39</v>
      </c>
      <c r="E77" s="8">
        <v>54</v>
      </c>
    </row>
    <row r="78" spans="1:5" ht="15" x14ac:dyDescent="0.2">
      <c r="A78" s="9" t="s">
        <v>95</v>
      </c>
      <c r="B78" s="13" t="s">
        <v>41</v>
      </c>
      <c r="C78" s="9" t="s">
        <v>40</v>
      </c>
      <c r="D78" s="9" t="s">
        <v>39</v>
      </c>
      <c r="E78" s="8">
        <v>18.95</v>
      </c>
    </row>
    <row r="79" spans="1:5" s="14" customFormat="1" ht="15" x14ac:dyDescent="0.2">
      <c r="A79" s="9" t="s">
        <v>94</v>
      </c>
      <c r="B79" s="9" t="s">
        <v>61</v>
      </c>
      <c r="C79" s="9" t="s">
        <v>60</v>
      </c>
      <c r="D79" s="9" t="s">
        <v>93</v>
      </c>
      <c r="E79" s="8">
        <v>7.5</v>
      </c>
    </row>
    <row r="80" spans="1:5" ht="15" x14ac:dyDescent="0.2">
      <c r="A80" s="9" t="s">
        <v>92</v>
      </c>
      <c r="B80" s="13" t="s">
        <v>41</v>
      </c>
      <c r="C80" s="9" t="s">
        <v>40</v>
      </c>
      <c r="D80" s="9" t="s">
        <v>39</v>
      </c>
      <c r="E80" s="8">
        <v>9.65</v>
      </c>
    </row>
    <row r="81" spans="1:5" ht="30" x14ac:dyDescent="0.2">
      <c r="A81" s="9" t="s">
        <v>91</v>
      </c>
      <c r="B81" s="13" t="s">
        <v>43</v>
      </c>
      <c r="C81" s="9" t="s">
        <v>40</v>
      </c>
      <c r="D81" s="9" t="s">
        <v>84</v>
      </c>
      <c r="E81" s="8">
        <v>6.95</v>
      </c>
    </row>
    <row r="82" spans="1:5" ht="30" x14ac:dyDescent="0.2">
      <c r="A82" s="9" t="s">
        <v>90</v>
      </c>
      <c r="B82" s="13" t="s">
        <v>43</v>
      </c>
      <c r="C82" s="9" t="s">
        <v>40</v>
      </c>
      <c r="D82" s="9" t="s">
        <v>39</v>
      </c>
      <c r="E82" s="8">
        <v>14.65</v>
      </c>
    </row>
    <row r="83" spans="1:5" ht="15" x14ac:dyDescent="0.2">
      <c r="A83" s="9" t="s">
        <v>89</v>
      </c>
      <c r="B83" s="13" t="s">
        <v>41</v>
      </c>
      <c r="C83" s="9" t="s">
        <v>40</v>
      </c>
      <c r="D83" s="9" t="s">
        <v>39</v>
      </c>
      <c r="E83" s="8">
        <v>11.65</v>
      </c>
    </row>
    <row r="84" spans="1:5" ht="15" x14ac:dyDescent="0.2">
      <c r="A84" s="9" t="s">
        <v>88</v>
      </c>
      <c r="B84" s="13" t="s">
        <v>73</v>
      </c>
      <c r="C84" s="9" t="s">
        <v>40</v>
      </c>
      <c r="D84" s="9" t="s">
        <v>39</v>
      </c>
      <c r="E84" s="8">
        <v>75</v>
      </c>
    </row>
    <row r="85" spans="1:5" s="14" customFormat="1" ht="15" x14ac:dyDescent="0.2">
      <c r="A85" s="9" t="s">
        <v>87</v>
      </c>
      <c r="B85" s="9" t="s">
        <v>48</v>
      </c>
      <c r="C85" s="9" t="s">
        <v>47</v>
      </c>
      <c r="D85" s="9" t="s">
        <v>86</v>
      </c>
      <c r="E85" s="8">
        <v>18</v>
      </c>
    </row>
    <row r="86" spans="1:5" s="14" customFormat="1" ht="15" x14ac:dyDescent="0.2">
      <c r="A86" s="9" t="s">
        <v>85</v>
      </c>
      <c r="B86" s="9" t="s">
        <v>48</v>
      </c>
      <c r="C86" s="9" t="s">
        <v>47</v>
      </c>
      <c r="D86" s="9" t="s">
        <v>84</v>
      </c>
      <c r="E86" s="8">
        <v>6.95</v>
      </c>
    </row>
    <row r="87" spans="1:5" ht="15" x14ac:dyDescent="0.2">
      <c r="A87" s="9" t="s">
        <v>83</v>
      </c>
      <c r="B87" s="13" t="s">
        <v>41</v>
      </c>
      <c r="C87" s="9" t="s">
        <v>40</v>
      </c>
      <c r="D87" s="9" t="s">
        <v>39</v>
      </c>
      <c r="E87" s="8">
        <v>14.25</v>
      </c>
    </row>
    <row r="88" spans="1:5" ht="15" x14ac:dyDescent="0.2">
      <c r="A88" s="9" t="s">
        <v>82</v>
      </c>
      <c r="B88" s="13" t="s">
        <v>41</v>
      </c>
      <c r="C88" s="9" t="s">
        <v>40</v>
      </c>
      <c r="D88" s="9" t="s">
        <v>39</v>
      </c>
      <c r="E88" s="8">
        <v>9.59</v>
      </c>
    </row>
    <row r="89" spans="1:5" s="14" customFormat="1" ht="15" x14ac:dyDescent="0.2">
      <c r="A89" s="9" t="s">
        <v>81</v>
      </c>
      <c r="B89" s="9" t="s">
        <v>48</v>
      </c>
      <c r="C89" s="9" t="s">
        <v>47</v>
      </c>
      <c r="D89" s="9" t="s">
        <v>52</v>
      </c>
      <c r="E89" s="8">
        <v>6.5</v>
      </c>
    </row>
    <row r="90" spans="1:5" ht="15" x14ac:dyDescent="0.2">
      <c r="A90" s="9" t="s">
        <v>80</v>
      </c>
      <c r="B90" s="13" t="s">
        <v>41</v>
      </c>
      <c r="C90" s="9" t="s">
        <v>40</v>
      </c>
      <c r="D90" s="9" t="s">
        <v>39</v>
      </c>
      <c r="E90" s="8">
        <v>25.95</v>
      </c>
    </row>
    <row r="91" spans="1:5" s="14" customFormat="1" ht="15" x14ac:dyDescent="0.2">
      <c r="A91" s="9" t="s">
        <v>79</v>
      </c>
      <c r="B91" s="9" t="s">
        <v>61</v>
      </c>
      <c r="C91" s="9" t="s">
        <v>60</v>
      </c>
      <c r="D91" s="9" t="s">
        <v>39</v>
      </c>
      <c r="E91" s="8">
        <v>5.95</v>
      </c>
    </row>
    <row r="92" spans="1:5" ht="30" x14ac:dyDescent="0.2">
      <c r="A92" s="9" t="s">
        <v>78</v>
      </c>
      <c r="B92" s="13" t="s">
        <v>43</v>
      </c>
      <c r="C92" s="9" t="s">
        <v>40</v>
      </c>
      <c r="D92" s="9" t="s">
        <v>77</v>
      </c>
      <c r="E92" s="8">
        <v>8.9499999999999993</v>
      </c>
    </row>
    <row r="93" spans="1:5" ht="15" x14ac:dyDescent="0.2">
      <c r="A93" s="9" t="s">
        <v>76</v>
      </c>
      <c r="B93" s="13" t="s">
        <v>41</v>
      </c>
      <c r="C93" s="9" t="s">
        <v>40</v>
      </c>
      <c r="D93" s="9" t="s">
        <v>75</v>
      </c>
      <c r="E93" s="8">
        <v>27.5</v>
      </c>
    </row>
    <row r="94" spans="1:5" ht="15" x14ac:dyDescent="0.2">
      <c r="A94" s="9" t="s">
        <v>74</v>
      </c>
      <c r="B94" s="13" t="s">
        <v>73</v>
      </c>
      <c r="C94" s="9" t="s">
        <v>40</v>
      </c>
      <c r="D94" s="9" t="s">
        <v>39</v>
      </c>
      <c r="E94" s="8">
        <v>16.25</v>
      </c>
    </row>
    <row r="95" spans="1:5" ht="15" x14ac:dyDescent="0.2">
      <c r="A95" s="9" t="s">
        <v>72</v>
      </c>
      <c r="B95" s="13" t="s">
        <v>41</v>
      </c>
      <c r="C95" s="9" t="s">
        <v>40</v>
      </c>
      <c r="D95" s="9" t="s">
        <v>39</v>
      </c>
      <c r="E95" s="8">
        <v>16.95</v>
      </c>
    </row>
    <row r="96" spans="1:5" ht="30" x14ac:dyDescent="0.2">
      <c r="A96" s="9" t="s">
        <v>71</v>
      </c>
      <c r="B96" s="13" t="s">
        <v>43</v>
      </c>
      <c r="C96" s="9" t="s">
        <v>40</v>
      </c>
      <c r="D96" s="9" t="s">
        <v>70</v>
      </c>
      <c r="E96" s="8">
        <v>53</v>
      </c>
    </row>
    <row r="97" spans="1:5" ht="15" x14ac:dyDescent="0.2">
      <c r="A97" s="9" t="s">
        <v>69</v>
      </c>
      <c r="B97" s="13" t="s">
        <v>41</v>
      </c>
      <c r="C97" s="9" t="s">
        <v>40</v>
      </c>
      <c r="D97" s="9" t="s">
        <v>39</v>
      </c>
      <c r="E97" s="8">
        <v>9.9499999999999993</v>
      </c>
    </row>
    <row r="98" spans="1:5" ht="15" x14ac:dyDescent="0.2">
      <c r="A98" s="9" t="s">
        <v>68</v>
      </c>
      <c r="B98" s="13" t="s">
        <v>41</v>
      </c>
      <c r="C98" s="9" t="s">
        <v>40</v>
      </c>
      <c r="D98" s="9" t="s">
        <v>39</v>
      </c>
      <c r="E98" s="8">
        <v>14.95</v>
      </c>
    </row>
    <row r="99" spans="1:5" ht="30" x14ac:dyDescent="0.2">
      <c r="A99" s="9" t="s">
        <v>67</v>
      </c>
      <c r="B99" s="13" t="s">
        <v>43</v>
      </c>
      <c r="C99" s="9" t="s">
        <v>40</v>
      </c>
      <c r="D99" s="9" t="s">
        <v>39</v>
      </c>
      <c r="E99" s="8">
        <v>24.95</v>
      </c>
    </row>
    <row r="100" spans="1:5" ht="30" x14ac:dyDescent="0.2">
      <c r="A100" s="9" t="s">
        <v>66</v>
      </c>
      <c r="B100" s="13" t="s">
        <v>43</v>
      </c>
      <c r="C100" s="9" t="s">
        <v>40</v>
      </c>
      <c r="D100" s="9" t="s">
        <v>39</v>
      </c>
      <c r="E100" s="8">
        <v>15.5</v>
      </c>
    </row>
    <row r="101" spans="1:5" s="14" customFormat="1" ht="15" x14ac:dyDescent="0.2">
      <c r="A101" s="9" t="s">
        <v>65</v>
      </c>
      <c r="B101" s="9" t="s">
        <v>64</v>
      </c>
      <c r="C101" s="9" t="s">
        <v>55</v>
      </c>
      <c r="D101" s="9" t="s">
        <v>63</v>
      </c>
      <c r="E101" s="8">
        <v>8.65</v>
      </c>
    </row>
    <row r="102" spans="1:5" s="14" customFormat="1" ht="15" x14ac:dyDescent="0.2">
      <c r="A102" s="9" t="s">
        <v>62</v>
      </c>
      <c r="B102" s="9" t="s">
        <v>61</v>
      </c>
      <c r="C102" s="9" t="s">
        <v>60</v>
      </c>
      <c r="D102" s="9" t="s">
        <v>59</v>
      </c>
      <c r="E102" s="8">
        <v>8.9499999999999993</v>
      </c>
    </row>
    <row r="103" spans="1:5" s="14" customFormat="1" ht="15" x14ac:dyDescent="0.2">
      <c r="A103" s="9" t="s">
        <v>58</v>
      </c>
      <c r="B103" s="9" t="s">
        <v>48</v>
      </c>
      <c r="C103" s="9" t="s">
        <v>47</v>
      </c>
      <c r="D103" s="9" t="s">
        <v>57</v>
      </c>
      <c r="E103" s="8">
        <v>9.9499999999999993</v>
      </c>
    </row>
    <row r="104" spans="1:5" s="14" customFormat="1" ht="30" x14ac:dyDescent="0.2">
      <c r="A104" s="9" t="s">
        <v>56</v>
      </c>
      <c r="B104" s="9" t="s">
        <v>43</v>
      </c>
      <c r="C104" s="9" t="s">
        <v>55</v>
      </c>
      <c r="D104" s="9" t="s">
        <v>54</v>
      </c>
      <c r="E104" s="8">
        <v>5.75</v>
      </c>
    </row>
    <row r="105" spans="1:5" s="14" customFormat="1" ht="30" x14ac:dyDescent="0.2">
      <c r="A105" s="9" t="s">
        <v>53</v>
      </c>
      <c r="B105" s="9" t="s">
        <v>48</v>
      </c>
      <c r="C105" s="9" t="s">
        <v>47</v>
      </c>
      <c r="D105" s="9" t="s">
        <v>52</v>
      </c>
      <c r="E105" s="8">
        <v>6.25</v>
      </c>
    </row>
    <row r="106" spans="1:5" s="14" customFormat="1" ht="30" x14ac:dyDescent="0.2">
      <c r="A106" s="9" t="s">
        <v>51</v>
      </c>
      <c r="B106" s="9" t="s">
        <v>48</v>
      </c>
      <c r="C106" s="9" t="s">
        <v>47</v>
      </c>
      <c r="D106" s="9" t="s">
        <v>50</v>
      </c>
      <c r="E106" s="8">
        <v>4.5</v>
      </c>
    </row>
    <row r="107" spans="1:5" s="14" customFormat="1" ht="15" x14ac:dyDescent="0.2">
      <c r="A107" s="9" t="s">
        <v>49</v>
      </c>
      <c r="B107" s="9" t="s">
        <v>48</v>
      </c>
      <c r="C107" s="9" t="s">
        <v>47</v>
      </c>
      <c r="D107" s="9" t="s">
        <v>46</v>
      </c>
      <c r="E107" s="8">
        <v>32</v>
      </c>
    </row>
    <row r="108" spans="1:5" ht="15" x14ac:dyDescent="0.2">
      <c r="A108" s="9" t="s">
        <v>45</v>
      </c>
      <c r="B108" s="13" t="s">
        <v>41</v>
      </c>
      <c r="C108" s="9" t="s">
        <v>40</v>
      </c>
      <c r="D108" s="9" t="s">
        <v>39</v>
      </c>
      <c r="E108" s="8">
        <v>49.5</v>
      </c>
    </row>
    <row r="109" spans="1:5" ht="30" x14ac:dyDescent="0.2">
      <c r="A109" s="9" t="s">
        <v>44</v>
      </c>
      <c r="B109" s="13" t="s">
        <v>43</v>
      </c>
      <c r="C109" s="9" t="s">
        <v>40</v>
      </c>
      <c r="D109" s="9" t="s">
        <v>39</v>
      </c>
      <c r="E109" s="8">
        <v>89</v>
      </c>
    </row>
    <row r="110" spans="1:5" ht="15" x14ac:dyDescent="0.2">
      <c r="A110" s="11" t="s">
        <v>42</v>
      </c>
      <c r="B110" s="12" t="s">
        <v>41</v>
      </c>
      <c r="C110" s="11" t="s">
        <v>40</v>
      </c>
      <c r="D110" s="11" t="s">
        <v>39</v>
      </c>
      <c r="E110" s="10">
        <v>29.95</v>
      </c>
    </row>
    <row r="111" spans="1:5" ht="15" x14ac:dyDescent="0.2">
      <c r="A111" s="9"/>
      <c r="B111" s="9"/>
      <c r="C111" s="9"/>
      <c r="D111" s="9"/>
      <c r="E111" s="8"/>
    </row>
    <row r="112" spans="1:5" ht="15" x14ac:dyDescent="0.2">
      <c r="A112" s="9"/>
      <c r="B112" s="9"/>
      <c r="C112" s="9"/>
      <c r="D112" s="9"/>
      <c r="E112" s="8"/>
    </row>
    <row r="113" spans="1:5" ht="15" x14ac:dyDescent="0.2">
      <c r="A113" s="9"/>
      <c r="B113" s="9"/>
      <c r="C113" s="9"/>
      <c r="D113" s="9"/>
      <c r="E113" s="8"/>
    </row>
    <row r="114" spans="1:5" ht="15" x14ac:dyDescent="0.2">
      <c r="A114" s="9"/>
      <c r="B114" s="9"/>
      <c r="C114" s="9"/>
      <c r="D114" s="9"/>
      <c r="E114" s="8"/>
    </row>
    <row r="115" spans="1:5" ht="15" x14ac:dyDescent="0.2">
      <c r="A115" s="9"/>
      <c r="B115" s="9"/>
      <c r="C115" s="9"/>
      <c r="D115" s="9"/>
      <c r="E115" s="8"/>
    </row>
    <row r="116" spans="1:5" ht="15" x14ac:dyDescent="0.2">
      <c r="A116" s="9"/>
      <c r="B116" s="9"/>
      <c r="C116" s="9"/>
      <c r="D116" s="9"/>
      <c r="E116" s="8"/>
    </row>
    <row r="117" spans="1:5" ht="15" x14ac:dyDescent="0.2">
      <c r="A117" s="9"/>
      <c r="B117" s="9"/>
      <c r="C117" s="9"/>
      <c r="D117" s="9"/>
      <c r="E117" s="8"/>
    </row>
    <row r="118" spans="1:5" ht="15" x14ac:dyDescent="0.2">
      <c r="A118" s="9"/>
      <c r="B118" s="9"/>
      <c r="C118" s="9"/>
      <c r="D118" s="9"/>
      <c r="E118" s="8"/>
    </row>
    <row r="119" spans="1:5" ht="15" x14ac:dyDescent="0.2">
      <c r="A119" s="9"/>
      <c r="B119" s="9"/>
      <c r="C119" s="9"/>
      <c r="D119" s="9"/>
      <c r="E119" s="8"/>
    </row>
    <row r="120" spans="1:5" ht="15" x14ac:dyDescent="0.2">
      <c r="A120" s="9"/>
      <c r="B120" s="9"/>
      <c r="C120" s="9"/>
      <c r="D120" s="9"/>
      <c r="E120" s="8"/>
    </row>
    <row r="121" spans="1:5" ht="15" x14ac:dyDescent="0.2">
      <c r="A121" s="9"/>
      <c r="B121" s="9"/>
      <c r="C121" s="9"/>
      <c r="D121" s="9"/>
      <c r="E121" s="8"/>
    </row>
    <row r="122" spans="1:5" ht="15" x14ac:dyDescent="0.2">
      <c r="A122" s="9"/>
      <c r="B122" s="9"/>
      <c r="C122" s="9"/>
      <c r="D122" s="9"/>
      <c r="E122" s="8"/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workbookViewId="0"/>
  </sheetViews>
  <sheetFormatPr defaultRowHeight="15" x14ac:dyDescent="0.25"/>
  <cols>
    <col min="1" max="1" width="3.7109375" customWidth="1"/>
    <col min="2" max="2" width="12.7109375" customWidth="1"/>
    <col min="3" max="3" width="13.7109375" style="1" bestFit="1" customWidth="1"/>
    <col min="4" max="4" width="14.85546875" style="1" bestFit="1" customWidth="1"/>
    <col min="5" max="5" width="12.5703125" style="1" bestFit="1" customWidth="1"/>
    <col min="6" max="6" width="11.28515625" style="1" bestFit="1" customWidth="1"/>
    <col min="7" max="7" width="10.85546875" style="1" bestFit="1" customWidth="1"/>
    <col min="8" max="8" width="11.140625" style="1" bestFit="1" customWidth="1"/>
    <col min="9" max="9" width="10.42578125" style="1" bestFit="1" customWidth="1"/>
    <col min="10" max="10" width="13.140625" bestFit="1" customWidth="1"/>
    <col min="11" max="11" width="16.85546875" style="1" bestFit="1" customWidth="1"/>
    <col min="12" max="12" width="14.140625" style="1" bestFit="1" customWidth="1"/>
    <col min="13" max="13" width="16.42578125" style="1" bestFit="1" customWidth="1"/>
    <col min="14" max="14" width="16.140625" style="1" bestFit="1" customWidth="1"/>
    <col min="15" max="15" width="12.7109375" style="1" customWidth="1"/>
  </cols>
  <sheetData>
    <row r="2" spans="2:15" s="2" customFormat="1" x14ac:dyDescent="0.25">
      <c r="B2" s="4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36</v>
      </c>
    </row>
    <row r="3" spans="2:15" x14ac:dyDescent="0.25">
      <c r="B3" t="s">
        <v>25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N3" s="1">
        <v>8598</v>
      </c>
      <c r="O3" s="1">
        <f>SUM(ToySales[[#This Row],[January]:[December]])</f>
        <v>67174</v>
      </c>
    </row>
    <row r="4" spans="2:15" x14ac:dyDescent="0.25">
      <c r="B4" t="s">
        <v>12</v>
      </c>
      <c r="C4" s="1">
        <v>3008</v>
      </c>
      <c r="D4" s="1">
        <v>5203</v>
      </c>
      <c r="E4" s="1">
        <v>7854</v>
      </c>
      <c r="F4" s="1">
        <v>1201</v>
      </c>
      <c r="G4" s="1">
        <v>3576</v>
      </c>
      <c r="H4" s="1">
        <v>2123</v>
      </c>
      <c r="I4" s="1">
        <v>2416</v>
      </c>
      <c r="J4" s="1">
        <v>3586</v>
      </c>
      <c r="K4" s="1">
        <v>4582</v>
      </c>
      <c r="L4" s="1">
        <v>2679</v>
      </c>
      <c r="M4" s="1">
        <v>7565</v>
      </c>
      <c r="N4" s="1">
        <v>3234</v>
      </c>
      <c r="O4" s="1">
        <f>SUM(ToySales[[#This Row],[January]:[December]])</f>
        <v>47027</v>
      </c>
    </row>
    <row r="5" spans="2:15" x14ac:dyDescent="0.25">
      <c r="B5" t="s">
        <v>13</v>
      </c>
      <c r="C5" s="1">
        <v>4280</v>
      </c>
      <c r="D5" s="1">
        <v>7501</v>
      </c>
      <c r="E5" s="1">
        <v>3951</v>
      </c>
      <c r="F5" s="1">
        <v>1824</v>
      </c>
      <c r="G5" s="1">
        <v>7644</v>
      </c>
      <c r="H5" s="1">
        <v>7282</v>
      </c>
      <c r="I5" s="1">
        <v>1786</v>
      </c>
      <c r="J5" s="1">
        <v>4828</v>
      </c>
      <c r="K5" s="1">
        <v>8327</v>
      </c>
      <c r="L5" s="1">
        <v>3769</v>
      </c>
      <c r="M5" s="1">
        <v>6708</v>
      </c>
      <c r="N5" s="1">
        <v>3654</v>
      </c>
      <c r="O5" s="1">
        <f>SUM(ToySales[[#This Row],[January]:[December]])</f>
        <v>61554</v>
      </c>
    </row>
    <row r="6" spans="2:15" x14ac:dyDescent="0.25">
      <c r="B6" t="s">
        <v>14</v>
      </c>
      <c r="C6" s="1">
        <v>1475</v>
      </c>
      <c r="D6" s="1">
        <v>1506</v>
      </c>
      <c r="E6" s="1">
        <v>1238</v>
      </c>
      <c r="F6" s="1">
        <v>1792</v>
      </c>
      <c r="G6" s="1">
        <v>1327</v>
      </c>
      <c r="H6" s="1">
        <v>2492</v>
      </c>
      <c r="I6" s="1">
        <v>2100</v>
      </c>
      <c r="J6" s="1">
        <v>1684</v>
      </c>
      <c r="K6" s="1">
        <v>1598</v>
      </c>
      <c r="L6" s="1">
        <v>2666</v>
      </c>
      <c r="M6" s="1">
        <v>2552</v>
      </c>
      <c r="N6" s="1">
        <v>2039</v>
      </c>
      <c r="O6" s="1">
        <f>SUM(ToySales[[#This Row],[January]:[December]])</f>
        <v>22469</v>
      </c>
    </row>
    <row r="7" spans="2:15" x14ac:dyDescent="0.25">
      <c r="B7" t="s">
        <v>15</v>
      </c>
      <c r="C7" s="1">
        <v>2608</v>
      </c>
      <c r="D7" s="1">
        <v>2306</v>
      </c>
      <c r="E7" s="1">
        <v>3724</v>
      </c>
      <c r="F7" s="1">
        <v>3322</v>
      </c>
      <c r="G7" s="1">
        <v>4199</v>
      </c>
      <c r="H7" s="1">
        <v>2358</v>
      </c>
      <c r="I7" s="1">
        <v>3663</v>
      </c>
      <c r="J7" s="1">
        <v>3654</v>
      </c>
      <c r="K7" s="1">
        <v>2544</v>
      </c>
      <c r="L7" s="1">
        <v>3692</v>
      </c>
      <c r="M7" s="1">
        <v>5005</v>
      </c>
      <c r="N7" s="1">
        <v>3269</v>
      </c>
      <c r="O7" s="1">
        <f>SUM(ToySales[[#This Row],[January]:[December]])</f>
        <v>40344</v>
      </c>
    </row>
    <row r="8" spans="2:15" x14ac:dyDescent="0.25">
      <c r="B8" t="s">
        <v>16</v>
      </c>
      <c r="C8" s="1">
        <v>3456</v>
      </c>
      <c r="D8" s="1">
        <v>4248</v>
      </c>
      <c r="E8" s="1">
        <v>3760</v>
      </c>
      <c r="F8" s="1">
        <v>3563</v>
      </c>
      <c r="G8" s="1">
        <v>3382</v>
      </c>
      <c r="H8" s="1">
        <v>3288</v>
      </c>
      <c r="I8" s="1">
        <v>2313</v>
      </c>
      <c r="J8" s="1">
        <v>2938</v>
      </c>
      <c r="K8" s="1">
        <v>3626</v>
      </c>
      <c r="L8" s="1">
        <v>4461</v>
      </c>
      <c r="M8" s="1">
        <v>2228</v>
      </c>
      <c r="N8" s="1">
        <v>3681</v>
      </c>
      <c r="O8" s="1">
        <f>SUM(ToySales[[#This Row],[January]:[December]])</f>
        <v>40944</v>
      </c>
    </row>
    <row r="9" spans="2:15" x14ac:dyDescent="0.25">
      <c r="B9" t="s">
        <v>26</v>
      </c>
      <c r="C9" s="1">
        <v>6979</v>
      </c>
      <c r="D9" s="1">
        <v>5915</v>
      </c>
      <c r="E9" s="1">
        <v>6102</v>
      </c>
      <c r="F9" s="1">
        <v>1838</v>
      </c>
      <c r="G9" s="1">
        <v>1646</v>
      </c>
      <c r="H9" s="1">
        <v>6619</v>
      </c>
      <c r="I9" s="1">
        <v>1770</v>
      </c>
      <c r="J9" s="1">
        <v>6019</v>
      </c>
      <c r="K9" s="1">
        <v>2291</v>
      </c>
      <c r="L9" s="1">
        <v>4336</v>
      </c>
      <c r="M9" s="1">
        <v>5597</v>
      </c>
      <c r="N9" s="1">
        <v>2315</v>
      </c>
      <c r="O9" s="1">
        <f>SUM(ToySales[[#This Row],[January]:[December]])</f>
        <v>51427</v>
      </c>
    </row>
    <row r="10" spans="2:15" x14ac:dyDescent="0.25">
      <c r="B10" t="s">
        <v>21</v>
      </c>
      <c r="C10" s="1">
        <v>1930</v>
      </c>
      <c r="D10" s="1">
        <v>1602</v>
      </c>
      <c r="E10" s="1">
        <v>7400</v>
      </c>
      <c r="F10" s="1">
        <v>6446</v>
      </c>
      <c r="G10" s="1">
        <v>4457</v>
      </c>
      <c r="H10" s="1">
        <v>6027</v>
      </c>
      <c r="I10" s="1">
        <v>5710</v>
      </c>
      <c r="J10" s="1">
        <v>7951</v>
      </c>
      <c r="K10" s="1">
        <v>7267</v>
      </c>
      <c r="L10" s="1">
        <v>6715</v>
      </c>
      <c r="M10" s="1">
        <v>3268</v>
      </c>
      <c r="N10" s="1">
        <v>5920</v>
      </c>
      <c r="O10" s="1">
        <f>SUM(ToySales[[#This Row],[January]:[December]])</f>
        <v>64693</v>
      </c>
    </row>
    <row r="11" spans="2:15" x14ac:dyDescent="0.25">
      <c r="B11" t="s">
        <v>18</v>
      </c>
      <c r="C11" s="1">
        <v>1814</v>
      </c>
      <c r="D11" s="1">
        <v>2428</v>
      </c>
      <c r="E11" s="1">
        <v>1592</v>
      </c>
      <c r="F11" s="1">
        <v>1915</v>
      </c>
      <c r="G11" s="1">
        <v>1523</v>
      </c>
      <c r="H11" s="1">
        <v>2473</v>
      </c>
      <c r="I11" s="1">
        <v>1492</v>
      </c>
      <c r="J11" s="1">
        <v>2798</v>
      </c>
      <c r="K11" s="1">
        <v>2570</v>
      </c>
      <c r="L11" s="1">
        <v>2438</v>
      </c>
      <c r="M11" s="1">
        <v>2977</v>
      </c>
      <c r="N11" s="1">
        <v>2700</v>
      </c>
      <c r="O11" s="1">
        <f>SUM(ToySales[[#This Row],[January]:[December]])</f>
        <v>26720</v>
      </c>
    </row>
    <row r="12" spans="2:15" x14ac:dyDescent="0.25">
      <c r="B12" t="s">
        <v>19</v>
      </c>
      <c r="C12" s="1">
        <v>5656</v>
      </c>
      <c r="D12" s="1">
        <v>4168</v>
      </c>
      <c r="E12" s="1">
        <v>2502</v>
      </c>
      <c r="F12" s="1">
        <v>7927</v>
      </c>
      <c r="G12" s="1">
        <v>7528</v>
      </c>
      <c r="H12" s="1">
        <v>3158</v>
      </c>
      <c r="I12" s="1">
        <v>5439</v>
      </c>
      <c r="J12" s="1">
        <v>6948</v>
      </c>
      <c r="K12" s="1">
        <v>8360</v>
      </c>
      <c r="L12" s="1">
        <v>7132</v>
      </c>
      <c r="M12" s="1">
        <v>5892</v>
      </c>
      <c r="N12" s="1">
        <v>4309</v>
      </c>
      <c r="O12" s="1">
        <f>SUM(ToySales[[#This Row],[January]:[December]])</f>
        <v>69019</v>
      </c>
    </row>
    <row r="13" spans="2:15" x14ac:dyDescent="0.25">
      <c r="B13" t="s">
        <v>20</v>
      </c>
      <c r="C13" s="1">
        <v>4572</v>
      </c>
      <c r="D13" s="1">
        <v>6103</v>
      </c>
      <c r="E13" s="1">
        <v>7129</v>
      </c>
      <c r="F13" s="1">
        <v>2879</v>
      </c>
      <c r="G13" s="1">
        <v>4494</v>
      </c>
      <c r="H13" s="1">
        <v>8521</v>
      </c>
      <c r="I13" s="1">
        <v>7445</v>
      </c>
      <c r="J13" s="1">
        <v>4262</v>
      </c>
      <c r="K13" s="1">
        <v>6634</v>
      </c>
      <c r="L13" s="1">
        <v>8130</v>
      </c>
      <c r="M13" s="1">
        <v>2174</v>
      </c>
      <c r="N13" s="1">
        <v>7525</v>
      </c>
      <c r="O13" s="1">
        <f>SUM(ToySales[[#This Row],[January]:[December]])</f>
        <v>69868</v>
      </c>
    </row>
    <row r="14" spans="2:15" x14ac:dyDescent="0.25">
      <c r="B14" t="s">
        <v>22</v>
      </c>
      <c r="C14" s="1">
        <v>5311</v>
      </c>
      <c r="D14" s="1">
        <v>7380</v>
      </c>
      <c r="E14" s="1">
        <v>1897</v>
      </c>
      <c r="F14" s="1">
        <v>5736</v>
      </c>
      <c r="G14" s="1">
        <v>7267</v>
      </c>
      <c r="H14" s="1">
        <v>5505</v>
      </c>
      <c r="I14" s="1">
        <v>6464</v>
      </c>
      <c r="J14" s="1">
        <v>6584</v>
      </c>
      <c r="K14" s="1">
        <v>3426</v>
      </c>
      <c r="L14" s="1">
        <v>6870</v>
      </c>
      <c r="M14" s="1">
        <v>5171</v>
      </c>
      <c r="N14" s="1">
        <v>7562</v>
      </c>
      <c r="O14" s="1">
        <f>SUM(ToySales[[#This Row],[January]:[December]])</f>
        <v>69173</v>
      </c>
    </row>
    <row r="15" spans="2:15" x14ac:dyDescent="0.25">
      <c r="B15" t="s">
        <v>23</v>
      </c>
      <c r="C15" s="1">
        <v>1082</v>
      </c>
      <c r="D15" s="1">
        <v>4404</v>
      </c>
      <c r="E15" s="1">
        <v>5274</v>
      </c>
      <c r="F15" s="1">
        <v>1903</v>
      </c>
      <c r="G15" s="1">
        <v>7196</v>
      </c>
      <c r="H15" s="1">
        <v>4135</v>
      </c>
      <c r="I15" s="1">
        <v>2936</v>
      </c>
      <c r="J15" s="1">
        <v>1091</v>
      </c>
      <c r="K15" s="1">
        <v>2807</v>
      </c>
      <c r="L15" s="1">
        <v>4097</v>
      </c>
      <c r="M15" s="1">
        <v>1370</v>
      </c>
      <c r="N15" s="1">
        <v>4516</v>
      </c>
      <c r="O15" s="1">
        <f>SUM(ToySales[[#This Row],[January]:[December]])</f>
        <v>40811</v>
      </c>
    </row>
    <row r="16" spans="2:15" x14ac:dyDescent="0.25">
      <c r="B16" t="s">
        <v>24</v>
      </c>
      <c r="C16" s="1">
        <v>5261</v>
      </c>
      <c r="D16" s="1">
        <v>4742</v>
      </c>
      <c r="E16" s="1">
        <v>7706</v>
      </c>
      <c r="F16" s="1">
        <v>4557</v>
      </c>
      <c r="G16" s="1">
        <v>4627</v>
      </c>
      <c r="H16" s="1">
        <v>8021</v>
      </c>
      <c r="I16" s="1">
        <v>8391</v>
      </c>
      <c r="J16" s="1">
        <v>7759</v>
      </c>
      <c r="K16" s="1">
        <v>2969</v>
      </c>
      <c r="L16" s="1">
        <v>3053</v>
      </c>
      <c r="M16" s="1">
        <v>5625</v>
      </c>
      <c r="N16" s="1">
        <v>8644</v>
      </c>
      <c r="O16" s="1">
        <f>SUM(ToySales[[#This Row],[January]:[December]])</f>
        <v>71355</v>
      </c>
    </row>
    <row r="17" spans="2:15" x14ac:dyDescent="0.25">
      <c r="B17" t="s">
        <v>30</v>
      </c>
      <c r="C17" s="1">
        <v>7030</v>
      </c>
      <c r="D17" s="1">
        <v>2395</v>
      </c>
      <c r="E17" s="1">
        <v>1108</v>
      </c>
      <c r="F17" s="1">
        <v>2310</v>
      </c>
      <c r="G17" s="1">
        <v>5071</v>
      </c>
      <c r="H17" s="1">
        <v>8376</v>
      </c>
      <c r="I17" s="1">
        <v>4728</v>
      </c>
      <c r="J17" s="1">
        <v>2852</v>
      </c>
      <c r="K17" s="1">
        <v>5790</v>
      </c>
      <c r="L17" s="1">
        <v>2232</v>
      </c>
      <c r="M17" s="1">
        <v>8221</v>
      </c>
      <c r="N17" s="1">
        <v>6912</v>
      </c>
      <c r="O17" s="1">
        <f>SUM(ToySales[[#This Row],[January]:[December]])</f>
        <v>57025</v>
      </c>
    </row>
    <row r="18" spans="2:15" x14ac:dyDescent="0.25">
      <c r="B18" t="s">
        <v>27</v>
      </c>
      <c r="C18" s="1">
        <v>2144</v>
      </c>
      <c r="D18" s="1">
        <v>5865</v>
      </c>
      <c r="E18" s="1">
        <v>2192</v>
      </c>
      <c r="F18" s="1">
        <v>5688</v>
      </c>
      <c r="G18" s="1">
        <v>6071</v>
      </c>
      <c r="H18" s="1">
        <v>7697</v>
      </c>
      <c r="I18" s="1">
        <v>4837</v>
      </c>
      <c r="J18" s="1">
        <v>4214</v>
      </c>
      <c r="K18" s="1">
        <v>1660</v>
      </c>
      <c r="L18" s="1">
        <v>3374</v>
      </c>
      <c r="M18" s="1">
        <v>8596</v>
      </c>
      <c r="N18" s="1">
        <v>7755</v>
      </c>
      <c r="O18" s="1">
        <f>SUM(ToySales[[#This Row],[January]:[December]])</f>
        <v>60093</v>
      </c>
    </row>
    <row r="19" spans="2:15" x14ac:dyDescent="0.25">
      <c r="B19" t="s">
        <v>28</v>
      </c>
      <c r="C19" s="1">
        <v>5069</v>
      </c>
      <c r="D19" s="1">
        <v>3096</v>
      </c>
      <c r="E19" s="1">
        <v>3341</v>
      </c>
      <c r="F19" s="1">
        <v>2355</v>
      </c>
      <c r="G19" s="1">
        <v>3964</v>
      </c>
      <c r="H19" s="1">
        <v>2586</v>
      </c>
      <c r="I19" s="1">
        <v>2270</v>
      </c>
      <c r="J19" s="1">
        <v>2867</v>
      </c>
      <c r="K19" s="1">
        <v>5034</v>
      </c>
      <c r="L19" s="1">
        <v>4089</v>
      </c>
      <c r="M19" s="1">
        <v>4655</v>
      </c>
      <c r="N19" s="1">
        <v>4551</v>
      </c>
      <c r="O19" s="1">
        <f>SUM(ToySales[[#This Row],[January]:[December]])</f>
        <v>43877</v>
      </c>
    </row>
    <row r="20" spans="2:15" x14ac:dyDescent="0.25">
      <c r="B20" t="s">
        <v>29</v>
      </c>
      <c r="C20" s="1">
        <v>7690</v>
      </c>
      <c r="D20" s="1">
        <v>5318</v>
      </c>
      <c r="E20" s="1">
        <v>2905</v>
      </c>
      <c r="F20" s="1">
        <v>8582</v>
      </c>
      <c r="G20" s="1">
        <v>5654</v>
      </c>
      <c r="H20" s="1">
        <v>6927</v>
      </c>
      <c r="I20" s="1">
        <v>4403</v>
      </c>
      <c r="J20" s="1">
        <v>6290</v>
      </c>
      <c r="K20" s="1">
        <v>7362</v>
      </c>
      <c r="L20" s="1">
        <v>7250</v>
      </c>
      <c r="M20" s="1">
        <v>6873</v>
      </c>
      <c r="N20" s="1">
        <v>5454</v>
      </c>
      <c r="O20" s="1">
        <f>SUM(ToySales[[#This Row],[January]:[December]])</f>
        <v>74708</v>
      </c>
    </row>
    <row r="21" spans="2:15" x14ac:dyDescent="0.25">
      <c r="B21" t="s">
        <v>31</v>
      </c>
      <c r="C21" s="1">
        <v>2253</v>
      </c>
      <c r="D21" s="1">
        <v>3384</v>
      </c>
      <c r="E21" s="1">
        <v>3808</v>
      </c>
      <c r="F21" s="1">
        <v>2151</v>
      </c>
      <c r="G21" s="1">
        <v>3262</v>
      </c>
      <c r="H21" s="1">
        <v>8076</v>
      </c>
      <c r="I21" s="1">
        <v>6282</v>
      </c>
      <c r="J21" s="1">
        <v>2610</v>
      </c>
      <c r="K21" s="1">
        <v>1792</v>
      </c>
      <c r="L21" s="1">
        <v>6734</v>
      </c>
      <c r="M21" s="1">
        <v>7930</v>
      </c>
      <c r="N21" s="1">
        <v>2500</v>
      </c>
      <c r="O21" s="1">
        <f>SUM(ToySales[[#This Row],[January]:[December]])</f>
        <v>50782</v>
      </c>
    </row>
    <row r="22" spans="2:15" x14ac:dyDescent="0.25">
      <c r="B22" t="s">
        <v>32</v>
      </c>
      <c r="C22" s="1">
        <v>8544</v>
      </c>
      <c r="D22" s="1">
        <v>7295</v>
      </c>
      <c r="E22" s="1">
        <v>2119</v>
      </c>
      <c r="F22" s="1">
        <v>6744</v>
      </c>
      <c r="G22" s="1">
        <v>7220</v>
      </c>
      <c r="H22" s="1">
        <v>4523</v>
      </c>
      <c r="I22" s="1">
        <v>3018</v>
      </c>
      <c r="J22" s="1">
        <v>6971</v>
      </c>
      <c r="K22" s="1">
        <v>2172</v>
      </c>
      <c r="L22" s="1">
        <v>5860</v>
      </c>
      <c r="M22" s="1">
        <v>3045</v>
      </c>
      <c r="N22" s="1">
        <v>5987</v>
      </c>
      <c r="O22" s="1">
        <f>SUM(ToySales[[#This Row],[January]:[December]])</f>
        <v>63498</v>
      </c>
    </row>
    <row r="23" spans="2:15" x14ac:dyDescent="0.25">
      <c r="B23" t="s">
        <v>33</v>
      </c>
      <c r="C23" s="1">
        <v>3950</v>
      </c>
      <c r="D23" s="1">
        <v>6019</v>
      </c>
      <c r="E23" s="1">
        <v>6678</v>
      </c>
      <c r="F23" s="1">
        <v>4234</v>
      </c>
      <c r="G23" s="1">
        <v>4794</v>
      </c>
      <c r="H23" s="1">
        <v>1800</v>
      </c>
      <c r="I23" s="1">
        <v>3175</v>
      </c>
      <c r="J23" s="1">
        <v>7352</v>
      </c>
      <c r="K23" s="1">
        <v>6075</v>
      </c>
      <c r="L23" s="1">
        <v>2349</v>
      </c>
      <c r="M23" s="1">
        <v>4575</v>
      </c>
      <c r="N23" s="1">
        <v>2291</v>
      </c>
      <c r="O23" s="1">
        <f>SUM(ToySales[[#This Row],[January]:[December]])</f>
        <v>53292</v>
      </c>
    </row>
    <row r="24" spans="2:15" x14ac:dyDescent="0.25">
      <c r="B24" t="s">
        <v>34</v>
      </c>
      <c r="C24" s="1">
        <v>4881</v>
      </c>
      <c r="D24" s="1">
        <v>5021</v>
      </c>
      <c r="E24" s="1">
        <v>2085</v>
      </c>
      <c r="F24" s="1">
        <v>3521</v>
      </c>
      <c r="G24" s="1">
        <v>3189</v>
      </c>
      <c r="H24" s="1">
        <v>2063</v>
      </c>
      <c r="I24" s="1">
        <v>3095</v>
      </c>
      <c r="J24" s="1">
        <v>3125</v>
      </c>
      <c r="K24" s="1">
        <v>2807</v>
      </c>
      <c r="L24" s="1">
        <v>2241</v>
      </c>
      <c r="M24" s="1">
        <v>2254</v>
      </c>
      <c r="N24" s="1">
        <v>2807</v>
      </c>
      <c r="O24" s="1">
        <f>SUM(ToySales[[#This Row],[January]:[December]])</f>
        <v>37089</v>
      </c>
    </row>
    <row r="25" spans="2:15" x14ac:dyDescent="0.25">
      <c r="B25" t="s">
        <v>35</v>
      </c>
      <c r="C25" s="1">
        <v>2779</v>
      </c>
      <c r="D25" s="1">
        <v>2111</v>
      </c>
      <c r="E25" s="1">
        <v>1988</v>
      </c>
      <c r="F25" s="1">
        <v>1715</v>
      </c>
      <c r="G25" s="1">
        <v>2528</v>
      </c>
      <c r="H25" s="1">
        <v>2166</v>
      </c>
      <c r="I25" s="1">
        <v>1375</v>
      </c>
      <c r="J25" s="1">
        <v>2266</v>
      </c>
      <c r="K25" s="1">
        <v>1752</v>
      </c>
      <c r="L25" s="1">
        <v>1945</v>
      </c>
      <c r="M25" s="1">
        <v>1129</v>
      </c>
      <c r="N25" s="1">
        <v>2154</v>
      </c>
      <c r="O25" s="1">
        <f>SUM(ToySales[[#This Row],[January]:[December]])</f>
        <v>23908</v>
      </c>
    </row>
    <row r="26" spans="2:15" x14ac:dyDescent="0.25">
      <c r="B26" t="s">
        <v>38</v>
      </c>
      <c r="C26" s="6">
        <f>SUBTOTAL(101,ToySales[January])</f>
        <v>4304.086956521739</v>
      </c>
      <c r="D26" s="6">
        <f>SUBTOTAL(101,ToySales[February])</f>
        <v>4429.913043478261</v>
      </c>
      <c r="E26" s="6">
        <f>SUBTOTAL(101,ToySales[March])</f>
        <v>3987.913043478261</v>
      </c>
      <c r="F26" s="6">
        <f>SUBTOTAL(101,ToySales[April])</f>
        <v>3694.1739130434785</v>
      </c>
      <c r="G26" s="6">
        <f>SUBTOTAL(101,ToySales[May])</f>
        <v>4743.913043478261</v>
      </c>
      <c r="H26" s="6">
        <f>SUBTOTAL(101,ToySales[June])</f>
        <v>4835.869565217391</v>
      </c>
      <c r="I26" s="6">
        <f>SUBTOTAL(101,ToySales[July])</f>
        <v>3872.3478260869565</v>
      </c>
      <c r="J26" s="6">
        <f>SUBTOTAL(101,ToySales[August])</f>
        <v>4575.826086956522</v>
      </c>
      <c r="K26" s="6">
        <f>SUBTOTAL(101,ToySales[September])</f>
        <v>4333.434782608696</v>
      </c>
      <c r="L26" s="6">
        <f>SUBTOTAL(101,ToySales[October])</f>
        <v>4300.086956521739</v>
      </c>
      <c r="M26" s="6">
        <f>SUBTOTAL(101,ToySales[November])</f>
        <v>4682.130434782609</v>
      </c>
      <c r="N26" s="6">
        <f>SUBTOTAL(101,ToySales[December])</f>
        <v>4712.04347826087</v>
      </c>
      <c r="O26" s="6"/>
    </row>
  </sheetData>
  <sortState xmlns:xlrd2="http://schemas.microsoft.com/office/spreadsheetml/2017/richdata2" ref="B3:P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9EA701-AA39-4D9B-B2D6-F425280C0EB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1b78dab6-ac96-4c10-a38d-72b15ccb56af"/>
  </ds:schemaRefs>
</ds:datastoreItem>
</file>

<file path=customXml/itemProps2.xml><?xml version="1.0" encoding="utf-8"?>
<ds:datastoreItem xmlns:ds="http://schemas.openxmlformats.org/officeDocument/2006/customXml" ds:itemID="{9BA54F09-FFAC-429A-9AB7-379910A4C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Bonuses</vt:lpstr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